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amal\OneDrive\Bureau\"/>
    </mc:Choice>
  </mc:AlternateContent>
  <xr:revisionPtr revIDLastSave="0" documentId="13_ncr:1_{00C4F28D-0F62-4AFD-9A27-767B5AF8D1E9}" xr6:coauthVersionLast="47" xr6:coauthVersionMax="47" xr10:uidLastSave="{00000000-0000-0000-0000-000000000000}"/>
  <bookViews>
    <workbookView xWindow="-120" yWindow="-120" windowWidth="20730" windowHeight="11760" firstSheet="11" activeTab="15" xr2:uid="{EA440897-7916-4D12-9499-495892EA2DC5}"/>
  </bookViews>
  <sheets>
    <sheet name="cities" sheetId="2" state="hidden" r:id="rId1"/>
    <sheet name="customers" sheetId="3" state="hidden" r:id="rId2"/>
    <sheet name="expenses" sheetId="4" state="hidden" r:id="rId3"/>
    <sheet name="inventory" sheetId="5" state="hidden" r:id="rId4"/>
    <sheet name="marketingcampaigns" sheetId="6" state="hidden" r:id="rId5"/>
    <sheet name="production" sheetId="7" state="hidden" r:id="rId6"/>
    <sheet name="productionmaterialusage" sheetId="8" state="hidden" r:id="rId7"/>
    <sheet name="productmaterials" sheetId="9" state="hidden" r:id="rId8"/>
    <sheet name="products" sheetId="10" state="hidden" r:id="rId9"/>
    <sheet name="rawmaterials" sheetId="11" state="hidden" r:id="rId10"/>
    <sheet name="regions" sheetId="12" state="hidden" r:id="rId11"/>
    <sheet name="sales" sheetId="13" r:id="rId12"/>
    <sheet name="shipping" sheetId="14" state="hidden" r:id="rId13"/>
    <sheet name="shippingmethods" sheetId="15" state="hidden" r:id="rId14"/>
    <sheet name="suppliers" sheetId="16" state="hidden" r:id="rId15"/>
    <sheet name="Analysis" sheetId="24" r:id="rId16"/>
    <sheet name="Dashbord" sheetId="25" r:id="rId17"/>
    <sheet name="STATS" sheetId="26" r:id="rId18"/>
  </sheets>
  <definedNames>
    <definedName name="_xlcn.WorksheetConnection_Dashborduniki.xlsxsales" hidden="1">sales[]</definedName>
    <definedName name="ExternalData_1" localSheetId="0" hidden="1">'cities'!$A$1:$C$11</definedName>
    <definedName name="ExternalData_10" localSheetId="9" hidden="1">'rawmaterials'!$A$1:$D$5</definedName>
    <definedName name="ExternalData_11" localSheetId="10" hidden="1">'regions'!$A$1:$B$6</definedName>
    <definedName name="ExternalData_12" localSheetId="11" hidden="1">sales!$A$1:$G$1913</definedName>
    <definedName name="ExternalData_13" localSheetId="12" hidden="1">shipping!$A$1:$F$1454</definedName>
    <definedName name="ExternalData_14" localSheetId="13" hidden="1">shippingmethods!$A$1:$C$4</definedName>
    <definedName name="ExternalData_15" localSheetId="14" hidden="1">suppliers!$A$1:$D$4</definedName>
    <definedName name="ExternalData_2" localSheetId="1" hidden="1">'customers'!$A$1:$D$51</definedName>
    <definedName name="ExternalData_3" localSheetId="2" hidden="1">expenses!$A$1:$E$51</definedName>
    <definedName name="ExternalData_4" localSheetId="3" hidden="1">inventory!$A$1:$D$6</definedName>
    <definedName name="ExternalData_5" localSheetId="4" hidden="1">marketingcampaigns!$A$1:$G$11</definedName>
    <definedName name="ExternalData_6" localSheetId="5" hidden="1">production!$A$1:$F$29</definedName>
    <definedName name="ExternalData_7" localSheetId="6" hidden="1">productionmaterialusage!$A$1:$E$102</definedName>
    <definedName name="ExternalData_8" localSheetId="7" hidden="1">productmaterials!$A$1:$D$19</definedName>
    <definedName name="ExternalData_9" localSheetId="8" hidden="1">products!$A$1:$D$6</definedName>
    <definedName name="Slicer_CityName">#N/A</definedName>
    <definedName name="Slicer_month">#N/A</definedName>
    <definedName name="Slicer_ProductType">#N/A</definedName>
    <definedName name="Slicer_quarter">#N/A</definedName>
    <definedName name="Slicer_RegionName">#N/A</definedName>
    <definedName name="Slicer_year">#N/A</definedName>
  </definedNames>
  <calcPr calcId="191029"/>
  <pivotCaches>
    <pivotCache cacheId="284" r:id="rId19"/>
    <pivotCache cacheId="287" r:id="rId20"/>
    <pivotCache cacheId="290" r:id="rId21"/>
    <pivotCache cacheId="293" r:id="rId22"/>
    <pivotCache cacheId="296" r:id="rId23"/>
    <pivotCache cacheId="299" r:id="rId24"/>
    <pivotCache cacheId="302" r:id="rId25"/>
    <pivotCache cacheId="305" r:id="rId26"/>
    <pivotCache cacheId="308" r:id="rId27"/>
    <pivotCache cacheId="311" r:id="rId28"/>
  </pivotCaches>
  <extLst>
    <ext xmlns:x14="http://schemas.microsoft.com/office/spreadsheetml/2009/9/main" uri="{876F7934-8845-4945-9796-88D515C7AA90}">
      <x14:pivotCaches>
        <pivotCache cacheId="10" r:id="rId29"/>
        <pivotCache cacheId="11"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ies_11431161-8f2a-4961-9779-0d09f953e1ef" name="cities" connection="Query - cities"/>
          <x15:modelTable id="customers_1a33796a-888b-4949-8215-5ed58de5ba19" name="customers" connection="Query - customers"/>
          <x15:modelTable id="expenses_b2fe4e62-48f9-4c9e-baeb-95bb359537ef" name="expenses" connection="Query - expenses"/>
          <x15:modelTable id="inventory_6d17107a-0574-4ba4-a9c9-cb1aae40ac72" name="inventory" connection="Query - inventory"/>
          <x15:modelTable id="marketingcampaigns_c8a2c8c9-ac2a-404f-ae59-6294d76070a4" name="marketingcampaigns" connection="Query - marketingcampaigns"/>
          <x15:modelTable id="production_f6d81114-292e-4403-8879-ad05c0a78a90" name="production" connection="Query - production"/>
          <x15:modelTable id="productionmaterialusage_0c1c42ff-b49e-4551-9c6b-f1497fd6b5a3" name="productionmaterialusage" connection="Query - productionmaterialusage"/>
          <x15:modelTable id="productmaterials_d42ecd54-c242-46bd-847e-404ed64941f6" name="productmaterials" connection="Query - productmaterials"/>
          <x15:modelTable id="products_d1ff7a9d-8a7e-40f8-8764-78dd5c85724b" name="products" connection="Query - products"/>
          <x15:modelTable id="rawmaterials_2312e031-7e36-4bef-be8d-f572c6800305" name="rawmaterials" connection="Query - rawmaterials"/>
          <x15:modelTable id="regions_30acc34e-6315-404a-8ab2-137ccf38d370" name="regions" connection="Query - regions"/>
          <x15:modelTable id="sales_81b325bf-b801-4e6d-b811-a7754b510dcb" name="sales" connection="Query - sales"/>
          <x15:modelTable id="shipping_afe6a05a-3330-4e67-a7c4-c7f2199c8fb3" name="shipping" connection="Query - shipping"/>
          <x15:modelTable id="shippingmethods_27d1b891-cb4f-4a2f-8c4b-a302869fe8ae" name="shippingmethods" connection="Query - shippingmethods"/>
          <x15:modelTable id="suppliers_e4c85aa1-d592-4dc3-9879-817697941974" name="suppliers" connection="Query - suppliers"/>
          <x15:modelTable id="sales 1" name="sales 1" connection="WorksheetConnection_Dashbord uniki.xlsx!sales"/>
        </x15:modelTables>
        <x15:modelRelationships>
          <x15:modelRelationship fromTable="cities" fromColumn="RegionID" toTable="regions" toColumn="RegionID"/>
          <x15:modelRelationship fromTable="customers" fromColumn="CityID" toTable="cities" toColumn="CityID"/>
          <x15:modelRelationship fromTable="inventory" fromColumn="ProductID" toTable="products" toColumn="ProductID"/>
          <x15:modelRelationship fromTable="production" fromColumn="ProductID" toTable="products" toColumn="ProductID"/>
          <x15:modelRelationship fromTable="productionmaterialusage" fromColumn="MaterialID" toTable="rawmaterials" toColumn="MaterialID"/>
          <x15:modelRelationship fromTable="productionmaterialusage" fromColumn="ProductionID" toTable="production" toColumn="ProductionID"/>
          <x15:modelRelationship fromTable="productionmaterialusage" fromColumn="SupplierID" toTable="suppliers" toColumn="SupplierID"/>
          <x15:modelRelationship fromTable="productmaterials" fromColumn="MaterialID" toTable="rawmaterials" toColumn="MaterialID"/>
          <x15:modelRelationship fromTable="sales" fromColumn="CustomerID" toTable="customers" toColumn="CustomerID"/>
          <x15:modelRelationship fromTable="sales" fromColumn="ProductID" toTable="products" toColumn="ProductID"/>
          <x15:modelRelationship fromTable="shipping" fromColumn="ShippingMethodID" toTable="shippingmethods" toColumn="ShippingMethodID"/>
          <x15:modelRelationship fromTable="shipping" fromColumn="SaleID" toTable="sales" toColumn="SaleID"/>
          <x15:modelRelationship fromTable="suppliers" fromColumn="CityID" toTable="cities" toColumn="CityID"/>
          <x15:modelRelationship fromTable="sales 1" fromColumn="ProductID" toTable="products" toColumn="ProductID"/>
          <x15:modelRelationship fromTable="sales 1" fromColumn="CustomerID" toTable="customers" toColumn="Custom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3" l="1"/>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H1003" i="13"/>
  <c r="H1004" i="13"/>
  <c r="H1005" i="13"/>
  <c r="H1006" i="13"/>
  <c r="H1007" i="13"/>
  <c r="H1008" i="13"/>
  <c r="H1009" i="13"/>
  <c r="H1010" i="13"/>
  <c r="H1011" i="13"/>
  <c r="H1012" i="13"/>
  <c r="H1013" i="13"/>
  <c r="H1014" i="13"/>
  <c r="H1015" i="13"/>
  <c r="H1016" i="13"/>
  <c r="H1017" i="13"/>
  <c r="H1018" i="13"/>
  <c r="H1019" i="13"/>
  <c r="H1020" i="13"/>
  <c r="H1021" i="13"/>
  <c r="H1022" i="13"/>
  <c r="H1023" i="13"/>
  <c r="H1024" i="13"/>
  <c r="H1025" i="13"/>
  <c r="H1026" i="13"/>
  <c r="H1027" i="13"/>
  <c r="H1028" i="13"/>
  <c r="H1029" i="13"/>
  <c r="H1030" i="13"/>
  <c r="H1031" i="13"/>
  <c r="H1032" i="13"/>
  <c r="H1033" i="13"/>
  <c r="H1034" i="13"/>
  <c r="H1035" i="13"/>
  <c r="H1036" i="13"/>
  <c r="H1037" i="13"/>
  <c r="H1038" i="13"/>
  <c r="H1039" i="13"/>
  <c r="H1040" i="13"/>
  <c r="H1041" i="13"/>
  <c r="H1042" i="13"/>
  <c r="H1043" i="13"/>
  <c r="H1044" i="13"/>
  <c r="H1045" i="13"/>
  <c r="H1046" i="13"/>
  <c r="H1047" i="13"/>
  <c r="H1048" i="13"/>
  <c r="H1049" i="13"/>
  <c r="H1050" i="13"/>
  <c r="H1051" i="13"/>
  <c r="H1052" i="13"/>
  <c r="H1053" i="13"/>
  <c r="H1054" i="13"/>
  <c r="H1055" i="13"/>
  <c r="H1056" i="13"/>
  <c r="H1057" i="13"/>
  <c r="H1058" i="13"/>
  <c r="H1059" i="13"/>
  <c r="H1060" i="13"/>
  <c r="H1061" i="13"/>
  <c r="H1062" i="13"/>
  <c r="H1063" i="13"/>
  <c r="H1064" i="13"/>
  <c r="H1065" i="13"/>
  <c r="H1066" i="13"/>
  <c r="H1067" i="13"/>
  <c r="H1068" i="13"/>
  <c r="H1069" i="13"/>
  <c r="H1070" i="13"/>
  <c r="H1071" i="13"/>
  <c r="H1072" i="13"/>
  <c r="H1073" i="13"/>
  <c r="H1074" i="13"/>
  <c r="H1075" i="13"/>
  <c r="H1076" i="13"/>
  <c r="H1077" i="13"/>
  <c r="H1078" i="13"/>
  <c r="H1079" i="13"/>
  <c r="H1080" i="13"/>
  <c r="H1081" i="13"/>
  <c r="H1082" i="13"/>
  <c r="H1083" i="13"/>
  <c r="H1084" i="13"/>
  <c r="H1085" i="13"/>
  <c r="H1086" i="13"/>
  <c r="H1087" i="13"/>
  <c r="H1088" i="13"/>
  <c r="H1089" i="13"/>
  <c r="H1090" i="13"/>
  <c r="H1091" i="13"/>
  <c r="H1092" i="13"/>
  <c r="H1093" i="13"/>
  <c r="H1094" i="13"/>
  <c r="H1095" i="13"/>
  <c r="H1096" i="13"/>
  <c r="H1097" i="13"/>
  <c r="H1098" i="13"/>
  <c r="H1099" i="13"/>
  <c r="H1100" i="13"/>
  <c r="H1101" i="13"/>
  <c r="H1102" i="13"/>
  <c r="H1103" i="13"/>
  <c r="H1104" i="13"/>
  <c r="H1105" i="13"/>
  <c r="H1106" i="13"/>
  <c r="H1107" i="13"/>
  <c r="H1108" i="13"/>
  <c r="H1109" i="13"/>
  <c r="H1110" i="13"/>
  <c r="H1111" i="13"/>
  <c r="H1112" i="13"/>
  <c r="H1113" i="13"/>
  <c r="H1114" i="13"/>
  <c r="H1115" i="13"/>
  <c r="H1116" i="13"/>
  <c r="H1117" i="13"/>
  <c r="H1118" i="13"/>
  <c r="H1119" i="13"/>
  <c r="H1120" i="13"/>
  <c r="H1121" i="13"/>
  <c r="H1122" i="13"/>
  <c r="H1123" i="13"/>
  <c r="H1124" i="13"/>
  <c r="H1125" i="13"/>
  <c r="H1126" i="13"/>
  <c r="H1127" i="13"/>
  <c r="H1128" i="13"/>
  <c r="H1129" i="13"/>
  <c r="H1130" i="13"/>
  <c r="H1131" i="13"/>
  <c r="H1132" i="13"/>
  <c r="H1133" i="13"/>
  <c r="H1134" i="13"/>
  <c r="H1135" i="13"/>
  <c r="H1136" i="13"/>
  <c r="H1137" i="13"/>
  <c r="H1138" i="13"/>
  <c r="H1139" i="13"/>
  <c r="H1140" i="13"/>
  <c r="H1141" i="13"/>
  <c r="H1142" i="13"/>
  <c r="H1143" i="13"/>
  <c r="H1144" i="13"/>
  <c r="H1145" i="13"/>
  <c r="H1146" i="13"/>
  <c r="H1147" i="13"/>
  <c r="H1148" i="13"/>
  <c r="H1149" i="13"/>
  <c r="H1150" i="13"/>
  <c r="H1151" i="13"/>
  <c r="H1152" i="13"/>
  <c r="H1153" i="13"/>
  <c r="H1154" i="13"/>
  <c r="H1155" i="13"/>
  <c r="H1156" i="13"/>
  <c r="H1157" i="13"/>
  <c r="H1158" i="13"/>
  <c r="H1159" i="13"/>
  <c r="H1160" i="13"/>
  <c r="H1161" i="13"/>
  <c r="H1162" i="13"/>
  <c r="H1163" i="13"/>
  <c r="H1164" i="13"/>
  <c r="H1165" i="13"/>
  <c r="H1166" i="13"/>
  <c r="H1167" i="13"/>
  <c r="H1168" i="13"/>
  <c r="H1169" i="13"/>
  <c r="H1170" i="13"/>
  <c r="H1171" i="13"/>
  <c r="H1172" i="13"/>
  <c r="H1173" i="13"/>
  <c r="H1174" i="13"/>
  <c r="H1175" i="13"/>
  <c r="H1176" i="13"/>
  <c r="H1177" i="13"/>
  <c r="H1178" i="13"/>
  <c r="H1179" i="13"/>
  <c r="H1180" i="13"/>
  <c r="H1181" i="13"/>
  <c r="H1182" i="13"/>
  <c r="H1183" i="13"/>
  <c r="H1184" i="13"/>
  <c r="H1185" i="13"/>
  <c r="H1186" i="13"/>
  <c r="H1187" i="13"/>
  <c r="H1188" i="13"/>
  <c r="H1189" i="13"/>
  <c r="H1190" i="13"/>
  <c r="H1191" i="13"/>
  <c r="H1192" i="13"/>
  <c r="H1193" i="13"/>
  <c r="H1194" i="13"/>
  <c r="H1195" i="13"/>
  <c r="H1196" i="13"/>
  <c r="H1197" i="13"/>
  <c r="H1198" i="13"/>
  <c r="H1199" i="13"/>
  <c r="H1200" i="13"/>
  <c r="H1201" i="13"/>
  <c r="H1202" i="13"/>
  <c r="H1203" i="13"/>
  <c r="H1204" i="13"/>
  <c r="H1205" i="13"/>
  <c r="H1206" i="13"/>
  <c r="H1207" i="13"/>
  <c r="H1208" i="13"/>
  <c r="H1209" i="13"/>
  <c r="H1210" i="13"/>
  <c r="H1211" i="13"/>
  <c r="H1212" i="13"/>
  <c r="H1213" i="13"/>
  <c r="H1214" i="13"/>
  <c r="H1215" i="13"/>
  <c r="H1216" i="13"/>
  <c r="H1217" i="13"/>
  <c r="H1218" i="13"/>
  <c r="H1219" i="13"/>
  <c r="H1220" i="13"/>
  <c r="H1221" i="13"/>
  <c r="H1222" i="13"/>
  <c r="H1223" i="13"/>
  <c r="H1224" i="13"/>
  <c r="H1225" i="13"/>
  <c r="H1226" i="13"/>
  <c r="H1227" i="13"/>
  <c r="H1228" i="13"/>
  <c r="H1229" i="13"/>
  <c r="H1230" i="13"/>
  <c r="H1231" i="13"/>
  <c r="H1232" i="13"/>
  <c r="H1233" i="13"/>
  <c r="H1234" i="13"/>
  <c r="H1235" i="13"/>
  <c r="H1236" i="13"/>
  <c r="H1237" i="13"/>
  <c r="H1238" i="13"/>
  <c r="H1239" i="13"/>
  <c r="H1240" i="13"/>
  <c r="H1241" i="13"/>
  <c r="H1242" i="13"/>
  <c r="H1243" i="13"/>
  <c r="H1244" i="13"/>
  <c r="H1245" i="13"/>
  <c r="H1246" i="13"/>
  <c r="H1247" i="13"/>
  <c r="H1248" i="13"/>
  <c r="H1249" i="13"/>
  <c r="H1250" i="13"/>
  <c r="H1251" i="13"/>
  <c r="H1252" i="13"/>
  <c r="H1253" i="13"/>
  <c r="H1254" i="13"/>
  <c r="H1255" i="13"/>
  <c r="H1256" i="13"/>
  <c r="H1257" i="13"/>
  <c r="H1258" i="13"/>
  <c r="H1259" i="13"/>
  <c r="H1260" i="13"/>
  <c r="H1261" i="13"/>
  <c r="H1262" i="13"/>
  <c r="H1263" i="13"/>
  <c r="H1264" i="13"/>
  <c r="H1265" i="13"/>
  <c r="H1266" i="13"/>
  <c r="H1267" i="13"/>
  <c r="H1268" i="13"/>
  <c r="H1269" i="13"/>
  <c r="H1270" i="13"/>
  <c r="H1271" i="13"/>
  <c r="H1272" i="13"/>
  <c r="H1273" i="13"/>
  <c r="H1274" i="13"/>
  <c r="H1275" i="13"/>
  <c r="H1276" i="13"/>
  <c r="H1277" i="13"/>
  <c r="H1278" i="13"/>
  <c r="H1279" i="13"/>
  <c r="H1280" i="13"/>
  <c r="H1281" i="13"/>
  <c r="H1282" i="13"/>
  <c r="H1283" i="13"/>
  <c r="H1284" i="13"/>
  <c r="H1285" i="13"/>
  <c r="H1286" i="13"/>
  <c r="H1287" i="13"/>
  <c r="H1288" i="13"/>
  <c r="H1289" i="13"/>
  <c r="H1290" i="13"/>
  <c r="H1291" i="13"/>
  <c r="H1292" i="13"/>
  <c r="H1293" i="13"/>
  <c r="H1294" i="13"/>
  <c r="H1295" i="13"/>
  <c r="H1296" i="13"/>
  <c r="H1297" i="13"/>
  <c r="H1298" i="13"/>
  <c r="H1299" i="13"/>
  <c r="H1300" i="13"/>
  <c r="H1301" i="13"/>
  <c r="H1302" i="13"/>
  <c r="H1303" i="13"/>
  <c r="H1304" i="13"/>
  <c r="H1305" i="13"/>
  <c r="H1306" i="13"/>
  <c r="H1307" i="13"/>
  <c r="H1308" i="13"/>
  <c r="H1309" i="13"/>
  <c r="H1310" i="13"/>
  <c r="H1311" i="13"/>
  <c r="H1312" i="13"/>
  <c r="H1313" i="13"/>
  <c r="H1314" i="13"/>
  <c r="H1315" i="13"/>
  <c r="H1316" i="13"/>
  <c r="H1317" i="13"/>
  <c r="H1318" i="13"/>
  <c r="H1319" i="13"/>
  <c r="H1320" i="13"/>
  <c r="H1321" i="13"/>
  <c r="H1322" i="13"/>
  <c r="H1323" i="13"/>
  <c r="H1324" i="13"/>
  <c r="H1325" i="13"/>
  <c r="H1326" i="13"/>
  <c r="H1327" i="13"/>
  <c r="H1328" i="13"/>
  <c r="H1329" i="13"/>
  <c r="H1330" i="13"/>
  <c r="H1331" i="13"/>
  <c r="H1332" i="13"/>
  <c r="H1333" i="13"/>
  <c r="H1334" i="13"/>
  <c r="H1335" i="13"/>
  <c r="H1336" i="13"/>
  <c r="H1337" i="13"/>
  <c r="H1338" i="13"/>
  <c r="H1339" i="13"/>
  <c r="H1340" i="13"/>
  <c r="H1341" i="13"/>
  <c r="H1342" i="13"/>
  <c r="H1343" i="13"/>
  <c r="H1344" i="13"/>
  <c r="H1345" i="13"/>
  <c r="H1346" i="13"/>
  <c r="H1347" i="13"/>
  <c r="H1348" i="13"/>
  <c r="H1349" i="13"/>
  <c r="H1350" i="13"/>
  <c r="H1351" i="13"/>
  <c r="H1352" i="13"/>
  <c r="H1353" i="13"/>
  <c r="H1354" i="13"/>
  <c r="H1355" i="13"/>
  <c r="H1356" i="13"/>
  <c r="H1357" i="13"/>
  <c r="H1358" i="13"/>
  <c r="H1359" i="13"/>
  <c r="H1360" i="13"/>
  <c r="H1361" i="13"/>
  <c r="H1362" i="13"/>
  <c r="H1363" i="13"/>
  <c r="H1364" i="13"/>
  <c r="H1365" i="13"/>
  <c r="H1366" i="13"/>
  <c r="H1367" i="13"/>
  <c r="H1368" i="13"/>
  <c r="H1369" i="13"/>
  <c r="H1370" i="13"/>
  <c r="H1371" i="13"/>
  <c r="H1372" i="13"/>
  <c r="H1373" i="13"/>
  <c r="H1374" i="13"/>
  <c r="H1375" i="13"/>
  <c r="H1376" i="13"/>
  <c r="H1377" i="13"/>
  <c r="H1378" i="13"/>
  <c r="H1379" i="13"/>
  <c r="H1380" i="13"/>
  <c r="H1381" i="13"/>
  <c r="H1382" i="13"/>
  <c r="H1383" i="13"/>
  <c r="H1384" i="13"/>
  <c r="H1385" i="13"/>
  <c r="H1386" i="13"/>
  <c r="H1387" i="13"/>
  <c r="H1388" i="13"/>
  <c r="H1389" i="13"/>
  <c r="H1390" i="13"/>
  <c r="H1391" i="13"/>
  <c r="H1392" i="13"/>
  <c r="H1393" i="13"/>
  <c r="H1394" i="13"/>
  <c r="H1395" i="13"/>
  <c r="H1396" i="13"/>
  <c r="H1397" i="13"/>
  <c r="H1398" i="13"/>
  <c r="H1399" i="13"/>
  <c r="H1400" i="13"/>
  <c r="H1401" i="13"/>
  <c r="H1402" i="13"/>
  <c r="H1403" i="13"/>
  <c r="H1404" i="13"/>
  <c r="H1405" i="13"/>
  <c r="H1406" i="13"/>
  <c r="H1407" i="13"/>
  <c r="H1408" i="13"/>
  <c r="H1409" i="13"/>
  <c r="H1410" i="13"/>
  <c r="H1411" i="13"/>
  <c r="H1412" i="13"/>
  <c r="H1413" i="13"/>
  <c r="H1414" i="13"/>
  <c r="H1415" i="13"/>
  <c r="H1416" i="13"/>
  <c r="H1417" i="13"/>
  <c r="H1418" i="13"/>
  <c r="H1419" i="13"/>
  <c r="H1420" i="13"/>
  <c r="H1421" i="13"/>
  <c r="H1422" i="13"/>
  <c r="H1423" i="13"/>
  <c r="H1424" i="13"/>
  <c r="H1425" i="13"/>
  <c r="H1426" i="13"/>
  <c r="H1427" i="13"/>
  <c r="H1428" i="13"/>
  <c r="H1429" i="13"/>
  <c r="H1430" i="13"/>
  <c r="H1431" i="13"/>
  <c r="H1432" i="13"/>
  <c r="H1433" i="13"/>
  <c r="H1434" i="13"/>
  <c r="H1435" i="13"/>
  <c r="H1436" i="13"/>
  <c r="H1437" i="13"/>
  <c r="H1438" i="13"/>
  <c r="H1439" i="13"/>
  <c r="H1440" i="13"/>
  <c r="H1441" i="13"/>
  <c r="H1442" i="13"/>
  <c r="H1443" i="13"/>
  <c r="H1444" i="13"/>
  <c r="H1445" i="13"/>
  <c r="H1446" i="13"/>
  <c r="H1447" i="13"/>
  <c r="H1448" i="13"/>
  <c r="H1449" i="13"/>
  <c r="H1450" i="13"/>
  <c r="H1451" i="13"/>
  <c r="H1452" i="13"/>
  <c r="H1453" i="13"/>
  <c r="H1454" i="13"/>
  <c r="H1455" i="13"/>
  <c r="H1456" i="13"/>
  <c r="H1457" i="13"/>
  <c r="H1458" i="13"/>
  <c r="H1459" i="13"/>
  <c r="H1460" i="13"/>
  <c r="H1461" i="13"/>
  <c r="H1462" i="13"/>
  <c r="H1463" i="13"/>
  <c r="H1464" i="13"/>
  <c r="H1465" i="13"/>
  <c r="H1466" i="13"/>
  <c r="H1467" i="13"/>
  <c r="H1468" i="13"/>
  <c r="H1469" i="13"/>
  <c r="H1470" i="13"/>
  <c r="H1471" i="13"/>
  <c r="H1472" i="13"/>
  <c r="H1473" i="13"/>
  <c r="H1474" i="13"/>
  <c r="H1475" i="13"/>
  <c r="H1476" i="13"/>
  <c r="H1477" i="13"/>
  <c r="H1478" i="13"/>
  <c r="H1479" i="13"/>
  <c r="H1480" i="13"/>
  <c r="H1481" i="13"/>
  <c r="H1482" i="13"/>
  <c r="H1483" i="13"/>
  <c r="H1484" i="13"/>
  <c r="H1485" i="13"/>
  <c r="H1486" i="13"/>
  <c r="H1487" i="13"/>
  <c r="H1488" i="13"/>
  <c r="H1489" i="13"/>
  <c r="H1490" i="13"/>
  <c r="H1491" i="13"/>
  <c r="H1492" i="13"/>
  <c r="H1493" i="13"/>
  <c r="H1494" i="13"/>
  <c r="H1495" i="13"/>
  <c r="H1496" i="13"/>
  <c r="H1497" i="13"/>
  <c r="H1498" i="13"/>
  <c r="H1499" i="13"/>
  <c r="H1500" i="13"/>
  <c r="H1501" i="13"/>
  <c r="H1502" i="13"/>
  <c r="H1503" i="13"/>
  <c r="H1504" i="13"/>
  <c r="H1505" i="13"/>
  <c r="H1506" i="13"/>
  <c r="H1507" i="13"/>
  <c r="H1508" i="13"/>
  <c r="H1509" i="13"/>
  <c r="H1510" i="13"/>
  <c r="H1511" i="13"/>
  <c r="H1512" i="13"/>
  <c r="H1513" i="13"/>
  <c r="H1514" i="13"/>
  <c r="H1515" i="13"/>
  <c r="H1516" i="13"/>
  <c r="H1517" i="13"/>
  <c r="H1518" i="13"/>
  <c r="H1519" i="13"/>
  <c r="H1520" i="13"/>
  <c r="H1521" i="13"/>
  <c r="H1522" i="13"/>
  <c r="H1523" i="13"/>
  <c r="H1524" i="13"/>
  <c r="H1525" i="13"/>
  <c r="H1526" i="13"/>
  <c r="H1527" i="13"/>
  <c r="H1528" i="13"/>
  <c r="H1529" i="13"/>
  <c r="H1530" i="13"/>
  <c r="H1531" i="13"/>
  <c r="H1532" i="13"/>
  <c r="H1533" i="13"/>
  <c r="H1534" i="13"/>
  <c r="H1535" i="13"/>
  <c r="H1536" i="13"/>
  <c r="H1537" i="13"/>
  <c r="H1538" i="13"/>
  <c r="H1539" i="13"/>
  <c r="H1540" i="13"/>
  <c r="H1541" i="13"/>
  <c r="H1542" i="13"/>
  <c r="H1543" i="13"/>
  <c r="H1544" i="13"/>
  <c r="H1545" i="13"/>
  <c r="H1546" i="13"/>
  <c r="H1547" i="13"/>
  <c r="H1548" i="13"/>
  <c r="H1549" i="13"/>
  <c r="H1550" i="13"/>
  <c r="H1551" i="13"/>
  <c r="H1552" i="13"/>
  <c r="H1553" i="13"/>
  <c r="H1554" i="13"/>
  <c r="H1555" i="13"/>
  <c r="H1556" i="13"/>
  <c r="H1557" i="13"/>
  <c r="H1558" i="13"/>
  <c r="H1559" i="13"/>
  <c r="H1560" i="13"/>
  <c r="H1561" i="13"/>
  <c r="H1562" i="13"/>
  <c r="H1563" i="13"/>
  <c r="H1564" i="13"/>
  <c r="H1565" i="13"/>
  <c r="H1566" i="13"/>
  <c r="H1567" i="13"/>
  <c r="H1568" i="13"/>
  <c r="H1569" i="13"/>
  <c r="H1570" i="13"/>
  <c r="H1571" i="13"/>
  <c r="H1572" i="13"/>
  <c r="H1573" i="13"/>
  <c r="H1574" i="13"/>
  <c r="H1575" i="13"/>
  <c r="H1576" i="13"/>
  <c r="H1577" i="13"/>
  <c r="H1578" i="13"/>
  <c r="H1579" i="13"/>
  <c r="H1580" i="13"/>
  <c r="H1581" i="13"/>
  <c r="H1582" i="13"/>
  <c r="H1583" i="13"/>
  <c r="H1584" i="13"/>
  <c r="H1585" i="13"/>
  <c r="H1586" i="13"/>
  <c r="H1587" i="13"/>
  <c r="H1588" i="13"/>
  <c r="H1589" i="13"/>
  <c r="H1590" i="13"/>
  <c r="H1591" i="13"/>
  <c r="H1592" i="13"/>
  <c r="H1593" i="13"/>
  <c r="H1594" i="13"/>
  <c r="H1595" i="13"/>
  <c r="H1596" i="13"/>
  <c r="H1597" i="13"/>
  <c r="H1598" i="13"/>
  <c r="H1599" i="13"/>
  <c r="H1600" i="13"/>
  <c r="H1601" i="13"/>
  <c r="H1602" i="13"/>
  <c r="H1603" i="13"/>
  <c r="H1604" i="13"/>
  <c r="H1605" i="13"/>
  <c r="H1606" i="13"/>
  <c r="H1607" i="13"/>
  <c r="H1608" i="13"/>
  <c r="H1609" i="13"/>
  <c r="H1610" i="13"/>
  <c r="H1611" i="13"/>
  <c r="H1612" i="13"/>
  <c r="H1613" i="13"/>
  <c r="H1614" i="13"/>
  <c r="H1615" i="13"/>
  <c r="H1616" i="13"/>
  <c r="H1617" i="13"/>
  <c r="H1618" i="13"/>
  <c r="H1619" i="13"/>
  <c r="H1620" i="13"/>
  <c r="H1621" i="13"/>
  <c r="H1622" i="13"/>
  <c r="H1623" i="13"/>
  <c r="H1624" i="13"/>
  <c r="H1625" i="13"/>
  <c r="H1626" i="13"/>
  <c r="H1627" i="13"/>
  <c r="H1628" i="13"/>
  <c r="H1629" i="13"/>
  <c r="H1630" i="13"/>
  <c r="H1631" i="13"/>
  <c r="H1632" i="13"/>
  <c r="H1633" i="13"/>
  <c r="H1634" i="13"/>
  <c r="H1635" i="13"/>
  <c r="H1636" i="13"/>
  <c r="H1637" i="13"/>
  <c r="H1638" i="13"/>
  <c r="H1639" i="13"/>
  <c r="H1640" i="13"/>
  <c r="H1641" i="13"/>
  <c r="H1642" i="13"/>
  <c r="H1643" i="13"/>
  <c r="H1644" i="13"/>
  <c r="H1645" i="13"/>
  <c r="H1646" i="13"/>
  <c r="H1647" i="13"/>
  <c r="H1648" i="13"/>
  <c r="H1649" i="13"/>
  <c r="H1650" i="13"/>
  <c r="H1651" i="13"/>
  <c r="H1652" i="13"/>
  <c r="H1653" i="13"/>
  <c r="H1654" i="13"/>
  <c r="H1655" i="13"/>
  <c r="H1656" i="13"/>
  <c r="H1657" i="13"/>
  <c r="H1658" i="13"/>
  <c r="H1659" i="13"/>
  <c r="H1660" i="13"/>
  <c r="H1661" i="13"/>
  <c r="H1662" i="13"/>
  <c r="H1663" i="13"/>
  <c r="H1664" i="13"/>
  <c r="H1665" i="13"/>
  <c r="H1666" i="13"/>
  <c r="H1667" i="13"/>
  <c r="H1668" i="13"/>
  <c r="H1669" i="13"/>
  <c r="H1670" i="13"/>
  <c r="H1671" i="13"/>
  <c r="H1672" i="13"/>
  <c r="H1673" i="13"/>
  <c r="H1674" i="13"/>
  <c r="H1675" i="13"/>
  <c r="H1676" i="13"/>
  <c r="H1677" i="13"/>
  <c r="H1678" i="13"/>
  <c r="H1679" i="13"/>
  <c r="H1680" i="13"/>
  <c r="H1681" i="13"/>
  <c r="H1682" i="13"/>
  <c r="H1683" i="13"/>
  <c r="H1684" i="13"/>
  <c r="H1685" i="13"/>
  <c r="H1686" i="13"/>
  <c r="H1687" i="13"/>
  <c r="H1688" i="13"/>
  <c r="H1689" i="13"/>
  <c r="H1690" i="13"/>
  <c r="H1691" i="13"/>
  <c r="H1692" i="13"/>
  <c r="H1693" i="13"/>
  <c r="H1694" i="13"/>
  <c r="H1695" i="13"/>
  <c r="H1696" i="13"/>
  <c r="H1697" i="13"/>
  <c r="H1698" i="13"/>
  <c r="H1699" i="13"/>
  <c r="H1700" i="13"/>
  <c r="H1701" i="13"/>
  <c r="H1702" i="13"/>
  <c r="H1703" i="13"/>
  <c r="H1704" i="13"/>
  <c r="H1705" i="13"/>
  <c r="H1706" i="13"/>
  <c r="H1707" i="13"/>
  <c r="H1708" i="13"/>
  <c r="H1709" i="13"/>
  <c r="H1710" i="13"/>
  <c r="H1711" i="13"/>
  <c r="H1712" i="13"/>
  <c r="H1713" i="13"/>
  <c r="H1714" i="13"/>
  <c r="H1715" i="13"/>
  <c r="H1716" i="13"/>
  <c r="H1717" i="13"/>
  <c r="H1718" i="13"/>
  <c r="H1719" i="13"/>
  <c r="H1720" i="13"/>
  <c r="H1721" i="13"/>
  <c r="H1722" i="13"/>
  <c r="H1723" i="13"/>
  <c r="H1724" i="13"/>
  <c r="H1725" i="13"/>
  <c r="H1726" i="13"/>
  <c r="H1727" i="13"/>
  <c r="H1728" i="13"/>
  <c r="H1729" i="13"/>
  <c r="H1730" i="13"/>
  <c r="H1731" i="13"/>
  <c r="H1732" i="13"/>
  <c r="H1733" i="13"/>
  <c r="H1734" i="13"/>
  <c r="H1735" i="13"/>
  <c r="H1736" i="13"/>
  <c r="H1737" i="13"/>
  <c r="H1738" i="13"/>
  <c r="H1739" i="13"/>
  <c r="H1740" i="13"/>
  <c r="H1741" i="13"/>
  <c r="H1742" i="13"/>
  <c r="H1743" i="13"/>
  <c r="H1744" i="13"/>
  <c r="H1745" i="13"/>
  <c r="H1746" i="13"/>
  <c r="H1747" i="13"/>
  <c r="H1748" i="13"/>
  <c r="H1749" i="13"/>
  <c r="H1750" i="13"/>
  <c r="H1751" i="13"/>
  <c r="H1752" i="13"/>
  <c r="H1753" i="13"/>
  <c r="H1754" i="13"/>
  <c r="H1755" i="13"/>
  <c r="H1756" i="13"/>
  <c r="H1757" i="13"/>
  <c r="H1758" i="13"/>
  <c r="H1759" i="13"/>
  <c r="H1760" i="13"/>
  <c r="H1761" i="13"/>
  <c r="H1762" i="13"/>
  <c r="H1763" i="13"/>
  <c r="H1764" i="13"/>
  <c r="H1765" i="13"/>
  <c r="H1766" i="13"/>
  <c r="H1767" i="13"/>
  <c r="H1768" i="13"/>
  <c r="H1769" i="13"/>
  <c r="H1770" i="13"/>
  <c r="H1771" i="13"/>
  <c r="H1772" i="13"/>
  <c r="H1773" i="13"/>
  <c r="H1774" i="13"/>
  <c r="H1775" i="13"/>
  <c r="H1776" i="13"/>
  <c r="H1777" i="13"/>
  <c r="H1778" i="13"/>
  <c r="H1779" i="13"/>
  <c r="H1780" i="13"/>
  <c r="H1781" i="13"/>
  <c r="H1782" i="13"/>
  <c r="H1783" i="13"/>
  <c r="H1784" i="13"/>
  <c r="H1785" i="13"/>
  <c r="H1786" i="13"/>
  <c r="H1787" i="13"/>
  <c r="H1788" i="13"/>
  <c r="H1789" i="13"/>
  <c r="H1790" i="13"/>
  <c r="H1791" i="13"/>
  <c r="H1792" i="13"/>
  <c r="H1793" i="13"/>
  <c r="H1794" i="13"/>
  <c r="H1795" i="13"/>
  <c r="H1796" i="13"/>
  <c r="H1797" i="13"/>
  <c r="H1798" i="13"/>
  <c r="H1799" i="13"/>
  <c r="H1800" i="13"/>
  <c r="H1801" i="13"/>
  <c r="H1802" i="13"/>
  <c r="H1803" i="13"/>
  <c r="H1804" i="13"/>
  <c r="H1805" i="13"/>
  <c r="H1806" i="13"/>
  <c r="H1807" i="13"/>
  <c r="H1808" i="13"/>
  <c r="H1809" i="13"/>
  <c r="H1810" i="13"/>
  <c r="H1811" i="13"/>
  <c r="H1812" i="13"/>
  <c r="H1813" i="13"/>
  <c r="H1814" i="13"/>
  <c r="H1815" i="13"/>
  <c r="H1816" i="13"/>
  <c r="H1817" i="13"/>
  <c r="H1818" i="13"/>
  <c r="H1819" i="13"/>
  <c r="H1820" i="13"/>
  <c r="H1821" i="13"/>
  <c r="H1822" i="13"/>
  <c r="H1823" i="13"/>
  <c r="H1824" i="13"/>
  <c r="H1825" i="13"/>
  <c r="H1826" i="13"/>
  <c r="H1827" i="13"/>
  <c r="H1828" i="13"/>
  <c r="H1829" i="13"/>
  <c r="H1830" i="13"/>
  <c r="H1831" i="13"/>
  <c r="H1832" i="13"/>
  <c r="H1833" i="13"/>
  <c r="H1834" i="13"/>
  <c r="H1835" i="13"/>
  <c r="H1836" i="13"/>
  <c r="H1837" i="13"/>
  <c r="H1838" i="13"/>
  <c r="H1839" i="13"/>
  <c r="H1840" i="13"/>
  <c r="H1841" i="13"/>
  <c r="H1842" i="13"/>
  <c r="H1843" i="13"/>
  <c r="H1844" i="13"/>
  <c r="H1845" i="13"/>
  <c r="H1846" i="13"/>
  <c r="H1847" i="13"/>
  <c r="H1848" i="13"/>
  <c r="H1849" i="13"/>
  <c r="H1850" i="13"/>
  <c r="H1851" i="13"/>
  <c r="H1852" i="13"/>
  <c r="H1853" i="13"/>
  <c r="H1854" i="13"/>
  <c r="H1855" i="13"/>
  <c r="H1856" i="13"/>
  <c r="H1857" i="13"/>
  <c r="H1858" i="13"/>
  <c r="H1859" i="13"/>
  <c r="H1860" i="13"/>
  <c r="H1861" i="13"/>
  <c r="H1862" i="13"/>
  <c r="H1863" i="13"/>
  <c r="H1864" i="13"/>
  <c r="H1865" i="13"/>
  <c r="H1866" i="13"/>
  <c r="H1867" i="13"/>
  <c r="H1868" i="13"/>
  <c r="H1869" i="13"/>
  <c r="H1870" i="13"/>
  <c r="H1871" i="13"/>
  <c r="H1872" i="13"/>
  <c r="H1873" i="13"/>
  <c r="H1874" i="13"/>
  <c r="H1875" i="13"/>
  <c r="H1876" i="13"/>
  <c r="H1877" i="13"/>
  <c r="H1878" i="13"/>
  <c r="H1879" i="13"/>
  <c r="H1880" i="13"/>
  <c r="H1881" i="13"/>
  <c r="H1882" i="13"/>
  <c r="H1883" i="13"/>
  <c r="H1884" i="13"/>
  <c r="H1885" i="13"/>
  <c r="H1886" i="13"/>
  <c r="H1887" i="13"/>
  <c r="H1888" i="13"/>
  <c r="H1889" i="13"/>
  <c r="H1890" i="13"/>
  <c r="H1891" i="13"/>
  <c r="H1892" i="13"/>
  <c r="H1893" i="13"/>
  <c r="H1894" i="13"/>
  <c r="H1895" i="13"/>
  <c r="H1896" i="13"/>
  <c r="H1897" i="13"/>
  <c r="H1898" i="13"/>
  <c r="H1899" i="13"/>
  <c r="H1900" i="13"/>
  <c r="H1901" i="13"/>
  <c r="H1902" i="13"/>
  <c r="H1903" i="13"/>
  <c r="H1904" i="13"/>
  <c r="H1905" i="13"/>
  <c r="H1906" i="13"/>
  <c r="H1907" i="13"/>
  <c r="H1908" i="13"/>
  <c r="H1909" i="13"/>
  <c r="H1910" i="13"/>
  <c r="H1911" i="13"/>
  <c r="H1912" i="13"/>
  <c r="H1913" i="13"/>
  <c r="I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225" i="13"/>
  <c r="I226" i="13"/>
  <c r="I227" i="13"/>
  <c r="I228" i="13"/>
  <c r="I229" i="13"/>
  <c r="I230" i="13"/>
  <c r="I231" i="13"/>
  <c r="I232"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57" i="13"/>
  <c r="I258" i="13"/>
  <c r="I259" i="13"/>
  <c r="I260" i="13"/>
  <c r="I261" i="13"/>
  <c r="I262" i="13"/>
  <c r="I263" i="13"/>
  <c r="I264" i="13"/>
  <c r="I265" i="13"/>
  <c r="I266" i="13"/>
  <c r="I267" i="13"/>
  <c r="I268" i="13"/>
  <c r="I269" i="13"/>
  <c r="I270" i="13"/>
  <c r="I271" i="13"/>
  <c r="I272" i="13"/>
  <c r="I273" i="13"/>
  <c r="I274" i="13"/>
  <c r="I275" i="13"/>
  <c r="I276" i="13"/>
  <c r="I277" i="13"/>
  <c r="I278" i="13"/>
  <c r="I279" i="13"/>
  <c r="I280" i="13"/>
  <c r="I281" i="13"/>
  <c r="I282" i="13"/>
  <c r="I283" i="13"/>
  <c r="I284" i="13"/>
  <c r="I285" i="13"/>
  <c r="I286" i="13"/>
  <c r="I287" i="13"/>
  <c r="I288" i="13"/>
  <c r="I289" i="13"/>
  <c r="I290" i="13"/>
  <c r="I291" i="13"/>
  <c r="I292" i="13"/>
  <c r="I293" i="13"/>
  <c r="I294" i="13"/>
  <c r="I295" i="13"/>
  <c r="I296" i="13"/>
  <c r="I297" i="13"/>
  <c r="I298" i="13"/>
  <c r="I299" i="13"/>
  <c r="I300" i="13"/>
  <c r="I301" i="13"/>
  <c r="I302" i="13"/>
  <c r="I303" i="13"/>
  <c r="I304" i="13"/>
  <c r="I305" i="13"/>
  <c r="I306" i="13"/>
  <c r="I307" i="13"/>
  <c r="I308" i="13"/>
  <c r="I309" i="13"/>
  <c r="I310" i="13"/>
  <c r="I311" i="13"/>
  <c r="I312" i="13"/>
  <c r="I313" i="13"/>
  <c r="I314" i="13"/>
  <c r="I315" i="13"/>
  <c r="I316" i="13"/>
  <c r="I317" i="13"/>
  <c r="I318" i="13"/>
  <c r="I319" i="13"/>
  <c r="I320" i="13"/>
  <c r="I321" i="13"/>
  <c r="I322" i="13"/>
  <c r="I323" i="13"/>
  <c r="I324" i="13"/>
  <c r="I325" i="13"/>
  <c r="I326" i="13"/>
  <c r="I327" i="13"/>
  <c r="I328" i="13"/>
  <c r="I329" i="13"/>
  <c r="I330" i="13"/>
  <c r="I331" i="13"/>
  <c r="I332" i="13"/>
  <c r="I333" i="13"/>
  <c r="I334" i="13"/>
  <c r="I335" i="13"/>
  <c r="I336" i="13"/>
  <c r="I337" i="13"/>
  <c r="I338" i="13"/>
  <c r="I339" i="13"/>
  <c r="I340" i="13"/>
  <c r="I341" i="13"/>
  <c r="I342" i="13"/>
  <c r="I343" i="13"/>
  <c r="I344" i="13"/>
  <c r="I345" i="13"/>
  <c r="I346" i="13"/>
  <c r="I347" i="13"/>
  <c r="I348" i="13"/>
  <c r="I349" i="13"/>
  <c r="I350" i="13"/>
  <c r="I351" i="13"/>
  <c r="I352" i="13"/>
  <c r="I353" i="13"/>
  <c r="I354" i="13"/>
  <c r="I355" i="13"/>
  <c r="I356" i="13"/>
  <c r="I357" i="13"/>
  <c r="I358" i="13"/>
  <c r="I359" i="13"/>
  <c r="I360" i="13"/>
  <c r="I361" i="13"/>
  <c r="I362" i="13"/>
  <c r="I363" i="13"/>
  <c r="I364" i="13"/>
  <c r="I365" i="13"/>
  <c r="I366" i="13"/>
  <c r="I367" i="13"/>
  <c r="I368" i="13"/>
  <c r="I369" i="13"/>
  <c r="I370" i="13"/>
  <c r="I371" i="13"/>
  <c r="I372" i="13"/>
  <c r="I373" i="13"/>
  <c r="I374" i="13"/>
  <c r="I375" i="13"/>
  <c r="I376" i="13"/>
  <c r="I377" i="13"/>
  <c r="I378" i="13"/>
  <c r="I379" i="13"/>
  <c r="I380" i="13"/>
  <c r="I381" i="13"/>
  <c r="I382" i="13"/>
  <c r="I383" i="13"/>
  <c r="I384" i="13"/>
  <c r="I385" i="13"/>
  <c r="I386" i="13"/>
  <c r="I387" i="13"/>
  <c r="I388" i="13"/>
  <c r="I389" i="13"/>
  <c r="I390" i="13"/>
  <c r="I391" i="13"/>
  <c r="I392" i="13"/>
  <c r="I393" i="13"/>
  <c r="I394" i="13"/>
  <c r="I395" i="13"/>
  <c r="I396" i="13"/>
  <c r="I397" i="13"/>
  <c r="I398" i="13"/>
  <c r="I399" i="13"/>
  <c r="I400" i="13"/>
  <c r="I401" i="13"/>
  <c r="I402" i="13"/>
  <c r="I403" i="13"/>
  <c r="I404" i="13"/>
  <c r="I405" i="13"/>
  <c r="I406" i="13"/>
  <c r="I407" i="13"/>
  <c r="I408" i="13"/>
  <c r="I409" i="13"/>
  <c r="I410" i="13"/>
  <c r="I411" i="13"/>
  <c r="I412" i="13"/>
  <c r="I413" i="13"/>
  <c r="I414" i="13"/>
  <c r="I415" i="13"/>
  <c r="I416" i="13"/>
  <c r="I417" i="13"/>
  <c r="I418"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445" i="13"/>
  <c r="I446" i="13"/>
  <c r="I447" i="13"/>
  <c r="I448" i="13"/>
  <c r="I449" i="13"/>
  <c r="I450" i="13"/>
  <c r="I451" i="13"/>
  <c r="I452" i="13"/>
  <c r="I453" i="13"/>
  <c r="I454" i="13"/>
  <c r="I455" i="13"/>
  <c r="I456" i="13"/>
  <c r="I457" i="13"/>
  <c r="I458" i="13"/>
  <c r="I459" i="13"/>
  <c r="I460" i="13"/>
  <c r="I461" i="13"/>
  <c r="I462" i="13"/>
  <c r="I463" i="13"/>
  <c r="I464" i="13"/>
  <c r="I465" i="13"/>
  <c r="I466" i="13"/>
  <c r="I467" i="13"/>
  <c r="I468" i="13"/>
  <c r="I469" i="13"/>
  <c r="I470" i="13"/>
  <c r="I471" i="13"/>
  <c r="I472" i="13"/>
  <c r="I473" i="13"/>
  <c r="I474" i="13"/>
  <c r="I475" i="13"/>
  <c r="I476" i="13"/>
  <c r="I477" i="13"/>
  <c r="I478" i="13"/>
  <c r="I479" i="13"/>
  <c r="I480" i="13"/>
  <c r="I481" i="13"/>
  <c r="I482" i="13"/>
  <c r="I483" i="13"/>
  <c r="I484" i="13"/>
  <c r="I485" i="13"/>
  <c r="I486" i="13"/>
  <c r="I487" i="13"/>
  <c r="I488" i="13"/>
  <c r="I489" i="13"/>
  <c r="I490" i="13"/>
  <c r="I491" i="13"/>
  <c r="I492" i="13"/>
  <c r="I493" i="13"/>
  <c r="I494" i="13"/>
  <c r="I495" i="13"/>
  <c r="I496" i="13"/>
  <c r="I497" i="13"/>
  <c r="I498" i="13"/>
  <c r="I499" i="13"/>
  <c r="I500" i="13"/>
  <c r="I501" i="13"/>
  <c r="I502" i="13"/>
  <c r="I503" i="13"/>
  <c r="I504" i="13"/>
  <c r="I505" i="13"/>
  <c r="I506" i="13"/>
  <c r="I507" i="13"/>
  <c r="I508" i="13"/>
  <c r="I509" i="13"/>
  <c r="I510" i="13"/>
  <c r="I511" i="13"/>
  <c r="I512" i="13"/>
  <c r="I513" i="13"/>
  <c r="I514" i="13"/>
  <c r="I515" i="13"/>
  <c r="I516" i="13"/>
  <c r="I517" i="13"/>
  <c r="I518" i="13"/>
  <c r="I519" i="13"/>
  <c r="I520" i="13"/>
  <c r="I521" i="13"/>
  <c r="I522" i="13"/>
  <c r="I523" i="13"/>
  <c r="I524" i="13"/>
  <c r="I525" i="13"/>
  <c r="I526" i="13"/>
  <c r="I527" i="13"/>
  <c r="I528" i="13"/>
  <c r="I529" i="13"/>
  <c r="I530" i="13"/>
  <c r="I531" i="13"/>
  <c r="I532" i="13"/>
  <c r="I533" i="13"/>
  <c r="I534" i="13"/>
  <c r="I535" i="13"/>
  <c r="I536" i="13"/>
  <c r="I537" i="13"/>
  <c r="I538" i="13"/>
  <c r="I539" i="13"/>
  <c r="I540" i="13"/>
  <c r="I541" i="13"/>
  <c r="I542" i="13"/>
  <c r="I543" i="13"/>
  <c r="I544" i="13"/>
  <c r="I545" i="13"/>
  <c r="I546" i="13"/>
  <c r="I547" i="13"/>
  <c r="I548" i="13"/>
  <c r="I549" i="13"/>
  <c r="I550" i="13"/>
  <c r="I551" i="13"/>
  <c r="I552" i="13"/>
  <c r="I553" i="13"/>
  <c r="I554" i="13"/>
  <c r="I555" i="13"/>
  <c r="I556" i="13"/>
  <c r="I557" i="13"/>
  <c r="I558" i="13"/>
  <c r="I559" i="13"/>
  <c r="I560" i="13"/>
  <c r="I561" i="13"/>
  <c r="I562" i="13"/>
  <c r="I563" i="13"/>
  <c r="I564" i="13"/>
  <c r="I565" i="13"/>
  <c r="I566" i="13"/>
  <c r="I567" i="13"/>
  <c r="I568" i="13"/>
  <c r="I569" i="13"/>
  <c r="I570" i="13"/>
  <c r="I571" i="13"/>
  <c r="I572" i="13"/>
  <c r="I573" i="13"/>
  <c r="I574" i="13"/>
  <c r="I575" i="13"/>
  <c r="I576" i="13"/>
  <c r="I577" i="13"/>
  <c r="I578" i="13"/>
  <c r="I579" i="13"/>
  <c r="I580" i="13"/>
  <c r="I581" i="13"/>
  <c r="I582" i="13"/>
  <c r="I583" i="13"/>
  <c r="I584" i="13"/>
  <c r="I585" i="13"/>
  <c r="I586" i="13"/>
  <c r="I587" i="13"/>
  <c r="I588" i="13"/>
  <c r="I589" i="13"/>
  <c r="I590" i="13"/>
  <c r="I591" i="13"/>
  <c r="I592" i="13"/>
  <c r="I593" i="13"/>
  <c r="I594" i="13"/>
  <c r="I595" i="13"/>
  <c r="I596" i="13"/>
  <c r="I597" i="13"/>
  <c r="I598" i="13"/>
  <c r="I599" i="13"/>
  <c r="I600" i="13"/>
  <c r="I601" i="13"/>
  <c r="I602" i="13"/>
  <c r="I603" i="13"/>
  <c r="I604" i="13"/>
  <c r="I605" i="13"/>
  <c r="I606" i="13"/>
  <c r="I607" i="13"/>
  <c r="I608" i="13"/>
  <c r="I609" i="13"/>
  <c r="I610" i="13"/>
  <c r="I611" i="13"/>
  <c r="I612" i="13"/>
  <c r="I613" i="13"/>
  <c r="I614" i="13"/>
  <c r="I615" i="13"/>
  <c r="I616" i="13"/>
  <c r="I617" i="13"/>
  <c r="I618" i="13"/>
  <c r="I619" i="13"/>
  <c r="I620" i="13"/>
  <c r="I621" i="13"/>
  <c r="I622" i="13"/>
  <c r="I623" i="13"/>
  <c r="I624" i="13"/>
  <c r="I625" i="13"/>
  <c r="I626" i="13"/>
  <c r="I627" i="13"/>
  <c r="I628" i="13"/>
  <c r="I629" i="13"/>
  <c r="I630" i="13"/>
  <c r="I631" i="13"/>
  <c r="I632" i="13"/>
  <c r="I633" i="13"/>
  <c r="I634" i="13"/>
  <c r="I635" i="13"/>
  <c r="I636" i="13"/>
  <c r="I637" i="13"/>
  <c r="I638" i="13"/>
  <c r="I639" i="13"/>
  <c r="I640" i="13"/>
  <c r="I641" i="13"/>
  <c r="I642" i="13"/>
  <c r="I643" i="13"/>
  <c r="I644" i="13"/>
  <c r="I645" i="13"/>
  <c r="I646" i="13"/>
  <c r="I647" i="13"/>
  <c r="I648" i="13"/>
  <c r="I649" i="13"/>
  <c r="I650" i="13"/>
  <c r="I651" i="13"/>
  <c r="I652" i="13"/>
  <c r="I653" i="13"/>
  <c r="I654" i="13"/>
  <c r="I655" i="13"/>
  <c r="I656" i="13"/>
  <c r="I657" i="13"/>
  <c r="I658" i="13"/>
  <c r="I659" i="13"/>
  <c r="I660" i="13"/>
  <c r="I661" i="13"/>
  <c r="I662" i="13"/>
  <c r="I663" i="13"/>
  <c r="I664" i="13"/>
  <c r="I665" i="13"/>
  <c r="I666" i="13"/>
  <c r="I667" i="13"/>
  <c r="I668" i="13"/>
  <c r="I669" i="13"/>
  <c r="I670" i="13"/>
  <c r="I671" i="13"/>
  <c r="I672" i="13"/>
  <c r="I673" i="13"/>
  <c r="I674" i="13"/>
  <c r="I675" i="13"/>
  <c r="I676" i="13"/>
  <c r="I677" i="13"/>
  <c r="I678" i="13"/>
  <c r="I679" i="13"/>
  <c r="I680" i="13"/>
  <c r="I681" i="13"/>
  <c r="I682" i="13"/>
  <c r="I683" i="13"/>
  <c r="I684" i="13"/>
  <c r="I685" i="13"/>
  <c r="I686" i="13"/>
  <c r="I687" i="13"/>
  <c r="I688" i="13"/>
  <c r="I689" i="13"/>
  <c r="I690" i="13"/>
  <c r="I691" i="13"/>
  <c r="I692" i="13"/>
  <c r="I693" i="13"/>
  <c r="I694" i="13"/>
  <c r="I695" i="13"/>
  <c r="I696" i="13"/>
  <c r="I697" i="13"/>
  <c r="I698" i="13"/>
  <c r="I699" i="13"/>
  <c r="I700" i="13"/>
  <c r="I701" i="13"/>
  <c r="I702" i="13"/>
  <c r="I703" i="13"/>
  <c r="I704" i="13"/>
  <c r="I705" i="13"/>
  <c r="I706" i="13"/>
  <c r="I707" i="13"/>
  <c r="I708" i="13"/>
  <c r="I709" i="13"/>
  <c r="I710" i="13"/>
  <c r="I711" i="13"/>
  <c r="I712" i="13"/>
  <c r="I713" i="13"/>
  <c r="I714" i="13"/>
  <c r="I715" i="13"/>
  <c r="I716" i="13"/>
  <c r="I717" i="13"/>
  <c r="I718" i="13"/>
  <c r="I719" i="13"/>
  <c r="I720" i="13"/>
  <c r="I721" i="13"/>
  <c r="I722" i="13"/>
  <c r="I723" i="13"/>
  <c r="I724" i="13"/>
  <c r="I725" i="13"/>
  <c r="I726" i="13"/>
  <c r="I727" i="13"/>
  <c r="I728" i="13"/>
  <c r="I729" i="13"/>
  <c r="I730" i="13"/>
  <c r="I731" i="13"/>
  <c r="I732" i="13"/>
  <c r="I733" i="13"/>
  <c r="I734" i="13"/>
  <c r="I735" i="13"/>
  <c r="I736" i="13"/>
  <c r="I737" i="13"/>
  <c r="I738" i="13"/>
  <c r="I739" i="13"/>
  <c r="I740" i="13"/>
  <c r="I741" i="13"/>
  <c r="I742" i="13"/>
  <c r="I743" i="13"/>
  <c r="I744" i="13"/>
  <c r="I745" i="13"/>
  <c r="I746" i="13"/>
  <c r="I747" i="13"/>
  <c r="I748" i="13"/>
  <c r="I749" i="13"/>
  <c r="I750" i="13"/>
  <c r="I751" i="13"/>
  <c r="I752" i="13"/>
  <c r="I753" i="13"/>
  <c r="I754" i="13"/>
  <c r="I755" i="13"/>
  <c r="I756" i="13"/>
  <c r="I757" i="13"/>
  <c r="I758" i="13"/>
  <c r="I759" i="13"/>
  <c r="I760" i="13"/>
  <c r="I761" i="13"/>
  <c r="I762" i="13"/>
  <c r="I763" i="13"/>
  <c r="I764" i="13"/>
  <c r="I765" i="13"/>
  <c r="I766" i="13"/>
  <c r="I767" i="13"/>
  <c r="I768" i="13"/>
  <c r="I769" i="13"/>
  <c r="I770" i="13"/>
  <c r="I771" i="13"/>
  <c r="I772" i="13"/>
  <c r="I773" i="13"/>
  <c r="I774" i="13"/>
  <c r="I775" i="13"/>
  <c r="I776" i="13"/>
  <c r="I777" i="13"/>
  <c r="I778" i="13"/>
  <c r="I779" i="13"/>
  <c r="I780" i="13"/>
  <c r="I781" i="13"/>
  <c r="I782" i="13"/>
  <c r="I783" i="13"/>
  <c r="I784" i="13"/>
  <c r="I785" i="13"/>
  <c r="I786" i="13"/>
  <c r="I787" i="13"/>
  <c r="I788" i="13"/>
  <c r="I789" i="13"/>
  <c r="I790" i="13"/>
  <c r="I791" i="13"/>
  <c r="I792" i="13"/>
  <c r="I793" i="13"/>
  <c r="I794" i="13"/>
  <c r="I795" i="13"/>
  <c r="I796" i="13"/>
  <c r="I797" i="13"/>
  <c r="I798" i="13"/>
  <c r="I799" i="13"/>
  <c r="I800" i="13"/>
  <c r="I801" i="13"/>
  <c r="I802" i="13"/>
  <c r="I803" i="13"/>
  <c r="I804" i="13"/>
  <c r="I805" i="13"/>
  <c r="I806" i="13"/>
  <c r="I807" i="13"/>
  <c r="I808" i="13"/>
  <c r="I809" i="13"/>
  <c r="I810" i="13"/>
  <c r="I811" i="13"/>
  <c r="I812" i="13"/>
  <c r="I813" i="13"/>
  <c r="I814" i="13"/>
  <c r="I815" i="13"/>
  <c r="I816" i="13"/>
  <c r="I817" i="13"/>
  <c r="I818" i="13"/>
  <c r="I819" i="13"/>
  <c r="I820" i="13"/>
  <c r="I821" i="13"/>
  <c r="I822" i="13"/>
  <c r="I823" i="13"/>
  <c r="I824" i="13"/>
  <c r="I825" i="13"/>
  <c r="I826" i="13"/>
  <c r="I827" i="13"/>
  <c r="I828" i="13"/>
  <c r="I829" i="13"/>
  <c r="I830" i="13"/>
  <c r="I831" i="13"/>
  <c r="I832" i="13"/>
  <c r="I833" i="13"/>
  <c r="I834" i="13"/>
  <c r="I835" i="13"/>
  <c r="I836" i="13"/>
  <c r="I837" i="13"/>
  <c r="I838" i="13"/>
  <c r="I839" i="13"/>
  <c r="I840" i="13"/>
  <c r="I841" i="13"/>
  <c r="I842" i="13"/>
  <c r="I843" i="13"/>
  <c r="I844" i="13"/>
  <c r="I845" i="13"/>
  <c r="I846" i="13"/>
  <c r="I847" i="13"/>
  <c r="I848" i="13"/>
  <c r="I849" i="13"/>
  <c r="I850" i="13"/>
  <c r="I851" i="13"/>
  <c r="I852" i="13"/>
  <c r="I853" i="13"/>
  <c r="I854" i="13"/>
  <c r="I855" i="13"/>
  <c r="I856" i="13"/>
  <c r="I857" i="13"/>
  <c r="I858" i="13"/>
  <c r="I859" i="13"/>
  <c r="I860" i="13"/>
  <c r="I861" i="13"/>
  <c r="I862" i="13"/>
  <c r="I863" i="13"/>
  <c r="I864" i="13"/>
  <c r="I865" i="13"/>
  <c r="I866" i="13"/>
  <c r="I867" i="13"/>
  <c r="I868" i="13"/>
  <c r="I869" i="13"/>
  <c r="I870" i="13"/>
  <c r="I871" i="13"/>
  <c r="I872" i="13"/>
  <c r="I873" i="13"/>
  <c r="I874" i="13"/>
  <c r="I875" i="13"/>
  <c r="I876" i="13"/>
  <c r="I877" i="13"/>
  <c r="I878" i="13"/>
  <c r="I879" i="13"/>
  <c r="I880" i="13"/>
  <c r="I881" i="13"/>
  <c r="I882" i="13"/>
  <c r="I883" i="13"/>
  <c r="I884" i="13"/>
  <c r="I885" i="13"/>
  <c r="I886" i="13"/>
  <c r="I887" i="13"/>
  <c r="I888" i="13"/>
  <c r="I889" i="13"/>
  <c r="I890" i="13"/>
  <c r="I891" i="13"/>
  <c r="I892" i="13"/>
  <c r="I893" i="13"/>
  <c r="I894" i="13"/>
  <c r="I895" i="13"/>
  <c r="I896" i="13"/>
  <c r="I897" i="13"/>
  <c r="I898" i="13"/>
  <c r="I899" i="13"/>
  <c r="I900" i="13"/>
  <c r="I901" i="13"/>
  <c r="I902" i="13"/>
  <c r="I903" i="13"/>
  <c r="I904" i="13"/>
  <c r="I905" i="13"/>
  <c r="I906" i="13"/>
  <c r="I907" i="13"/>
  <c r="I908" i="13"/>
  <c r="I909" i="13"/>
  <c r="I910" i="13"/>
  <c r="I911" i="13"/>
  <c r="I912" i="13"/>
  <c r="I913" i="13"/>
  <c r="I914" i="13"/>
  <c r="I915" i="13"/>
  <c r="I916" i="13"/>
  <c r="I917" i="13"/>
  <c r="I918" i="13"/>
  <c r="I919" i="13"/>
  <c r="I920" i="13"/>
  <c r="I921" i="13"/>
  <c r="I922" i="13"/>
  <c r="I923" i="13"/>
  <c r="I924" i="13"/>
  <c r="I925" i="13"/>
  <c r="I926" i="13"/>
  <c r="I927" i="13"/>
  <c r="I928" i="13"/>
  <c r="I929" i="13"/>
  <c r="I930" i="13"/>
  <c r="I931" i="13"/>
  <c r="I932" i="13"/>
  <c r="I933" i="13"/>
  <c r="I934" i="13"/>
  <c r="I935" i="13"/>
  <c r="I936" i="13"/>
  <c r="I937" i="13"/>
  <c r="I938" i="13"/>
  <c r="I939" i="13"/>
  <c r="I940" i="13"/>
  <c r="I941" i="13"/>
  <c r="I942" i="13"/>
  <c r="I943" i="13"/>
  <c r="I944" i="13"/>
  <c r="I945" i="13"/>
  <c r="I946" i="13"/>
  <c r="I947" i="13"/>
  <c r="I948" i="13"/>
  <c r="I949" i="13"/>
  <c r="I950" i="13"/>
  <c r="I951" i="13"/>
  <c r="I952" i="13"/>
  <c r="I953" i="13"/>
  <c r="I954" i="13"/>
  <c r="I955" i="13"/>
  <c r="I956" i="13"/>
  <c r="I957" i="13"/>
  <c r="I958" i="13"/>
  <c r="I959" i="13"/>
  <c r="I960" i="13"/>
  <c r="I961" i="13"/>
  <c r="I962" i="13"/>
  <c r="I963" i="13"/>
  <c r="I964" i="13"/>
  <c r="I965" i="13"/>
  <c r="I966" i="13"/>
  <c r="I967" i="13"/>
  <c r="I968" i="13"/>
  <c r="I969" i="13"/>
  <c r="I970" i="13"/>
  <c r="I971" i="13"/>
  <c r="I972" i="13"/>
  <c r="I973" i="13"/>
  <c r="I974" i="13"/>
  <c r="I975" i="13"/>
  <c r="I976" i="13"/>
  <c r="I977" i="13"/>
  <c r="I978" i="13"/>
  <c r="I979" i="13"/>
  <c r="I980" i="13"/>
  <c r="I981" i="13"/>
  <c r="I982" i="13"/>
  <c r="I983" i="13"/>
  <c r="I984" i="13"/>
  <c r="I985" i="13"/>
  <c r="I986" i="13"/>
  <c r="I987" i="13"/>
  <c r="I988" i="13"/>
  <c r="I989" i="13"/>
  <c r="I990" i="13"/>
  <c r="I991" i="13"/>
  <c r="I992" i="13"/>
  <c r="I993" i="13"/>
  <c r="I994" i="13"/>
  <c r="I995" i="13"/>
  <c r="I996" i="13"/>
  <c r="I997" i="13"/>
  <c r="I998" i="13"/>
  <c r="I999" i="13"/>
  <c r="I1000" i="13"/>
  <c r="I1001" i="13"/>
  <c r="I1002" i="13"/>
  <c r="I1003" i="13"/>
  <c r="I1004" i="13"/>
  <c r="I1005" i="13"/>
  <c r="I1006" i="13"/>
  <c r="I1007" i="13"/>
  <c r="I1008" i="13"/>
  <c r="I1009" i="13"/>
  <c r="I1010" i="13"/>
  <c r="I1011" i="13"/>
  <c r="I1012" i="13"/>
  <c r="I1013" i="13"/>
  <c r="I1014" i="13"/>
  <c r="I1015" i="13"/>
  <c r="I1016" i="13"/>
  <c r="I1017" i="13"/>
  <c r="I1018" i="13"/>
  <c r="I1019" i="13"/>
  <c r="I1020" i="13"/>
  <c r="I1021" i="13"/>
  <c r="I1022" i="13"/>
  <c r="I1023" i="13"/>
  <c r="I1024" i="13"/>
  <c r="I1025" i="13"/>
  <c r="I1026" i="13"/>
  <c r="I1027" i="13"/>
  <c r="I1028" i="13"/>
  <c r="I1029" i="13"/>
  <c r="I1030" i="13"/>
  <c r="I1031" i="13"/>
  <c r="I1032" i="13"/>
  <c r="I1033" i="13"/>
  <c r="I1034" i="13"/>
  <c r="I1035" i="13"/>
  <c r="I1036" i="13"/>
  <c r="I1037" i="13"/>
  <c r="I1038" i="13"/>
  <c r="I1039" i="13"/>
  <c r="I1040" i="13"/>
  <c r="I1041" i="13"/>
  <c r="I1042" i="13"/>
  <c r="I1043" i="13"/>
  <c r="I1044" i="13"/>
  <c r="I1045" i="13"/>
  <c r="I1046" i="13"/>
  <c r="I1047" i="13"/>
  <c r="I1048" i="13"/>
  <c r="I1049" i="13"/>
  <c r="I1050" i="13"/>
  <c r="I1051" i="13"/>
  <c r="I1052" i="13"/>
  <c r="I1053" i="13"/>
  <c r="I1054" i="13"/>
  <c r="I1055" i="13"/>
  <c r="I1056" i="13"/>
  <c r="I1057" i="13"/>
  <c r="I1058" i="13"/>
  <c r="I1059" i="13"/>
  <c r="I1060" i="13"/>
  <c r="I1061" i="13"/>
  <c r="I1062" i="13"/>
  <c r="I1063" i="13"/>
  <c r="I1064" i="13"/>
  <c r="I1065" i="13"/>
  <c r="I1066" i="13"/>
  <c r="I1067" i="13"/>
  <c r="I1068" i="13"/>
  <c r="I1069" i="13"/>
  <c r="I1070" i="13"/>
  <c r="I1071" i="13"/>
  <c r="I1072" i="13"/>
  <c r="I1073" i="13"/>
  <c r="I1074" i="13"/>
  <c r="I1075" i="13"/>
  <c r="I1076" i="13"/>
  <c r="I1077" i="13"/>
  <c r="I1078" i="13"/>
  <c r="I1079" i="13"/>
  <c r="I1080" i="13"/>
  <c r="I1081" i="13"/>
  <c r="I1082" i="13"/>
  <c r="I1083" i="13"/>
  <c r="I1084" i="13"/>
  <c r="I1085" i="13"/>
  <c r="I1086" i="13"/>
  <c r="I1087" i="13"/>
  <c r="I1088" i="13"/>
  <c r="I1089" i="13"/>
  <c r="I1090" i="13"/>
  <c r="I1091" i="13"/>
  <c r="I1092" i="13"/>
  <c r="I1093" i="13"/>
  <c r="I1094" i="13"/>
  <c r="I1095" i="13"/>
  <c r="I1096" i="13"/>
  <c r="I1097" i="13"/>
  <c r="I1098" i="13"/>
  <c r="I1099" i="13"/>
  <c r="I1100" i="13"/>
  <c r="I1101" i="13"/>
  <c r="I1102" i="13"/>
  <c r="I1103" i="13"/>
  <c r="I1104" i="13"/>
  <c r="I1105" i="13"/>
  <c r="I1106" i="13"/>
  <c r="I1107" i="13"/>
  <c r="I1108" i="13"/>
  <c r="I1109" i="13"/>
  <c r="I1110" i="13"/>
  <c r="I1111" i="13"/>
  <c r="I1112" i="13"/>
  <c r="I1113" i="13"/>
  <c r="I1114" i="13"/>
  <c r="I1115" i="13"/>
  <c r="I1116" i="13"/>
  <c r="I1117" i="13"/>
  <c r="I1118" i="13"/>
  <c r="I1119" i="13"/>
  <c r="I1120" i="13"/>
  <c r="I1121" i="13"/>
  <c r="I1122" i="13"/>
  <c r="I1123" i="13"/>
  <c r="I1124" i="13"/>
  <c r="I1125" i="13"/>
  <c r="I1126" i="13"/>
  <c r="I1127" i="13"/>
  <c r="I1128" i="13"/>
  <c r="I1129" i="13"/>
  <c r="I1130" i="13"/>
  <c r="I1131" i="13"/>
  <c r="I1132" i="13"/>
  <c r="I1133" i="13"/>
  <c r="I1134" i="13"/>
  <c r="I1135" i="13"/>
  <c r="I1136" i="13"/>
  <c r="I1137" i="13"/>
  <c r="I1138" i="13"/>
  <c r="I1139" i="13"/>
  <c r="I1140" i="13"/>
  <c r="I1141" i="13"/>
  <c r="I1142" i="13"/>
  <c r="I1143" i="13"/>
  <c r="I1144" i="13"/>
  <c r="I1145" i="13"/>
  <c r="I1146" i="13"/>
  <c r="I1147" i="13"/>
  <c r="I1148" i="13"/>
  <c r="I1149" i="13"/>
  <c r="I1150" i="13"/>
  <c r="I1151" i="13"/>
  <c r="I1152" i="13"/>
  <c r="I1153" i="13"/>
  <c r="I1154" i="13"/>
  <c r="I1155" i="13"/>
  <c r="I1156" i="13"/>
  <c r="I1157" i="13"/>
  <c r="I1158" i="13"/>
  <c r="I1159" i="13"/>
  <c r="I1160" i="13"/>
  <c r="I1161" i="13"/>
  <c r="I1162" i="13"/>
  <c r="I1163" i="13"/>
  <c r="I1164" i="13"/>
  <c r="I1165" i="13"/>
  <c r="I1166" i="13"/>
  <c r="I1167" i="13"/>
  <c r="I1168" i="13"/>
  <c r="I1169" i="13"/>
  <c r="I1170" i="13"/>
  <c r="I1171" i="13"/>
  <c r="I1172" i="13"/>
  <c r="I1173" i="13"/>
  <c r="I1174" i="13"/>
  <c r="I1175" i="13"/>
  <c r="I1176" i="13"/>
  <c r="I1177" i="13"/>
  <c r="I1178" i="13"/>
  <c r="I1179" i="13"/>
  <c r="I1180" i="13"/>
  <c r="I1181" i="13"/>
  <c r="I1182" i="13"/>
  <c r="I1183" i="13"/>
  <c r="I1184" i="13"/>
  <c r="I1185" i="13"/>
  <c r="I1186" i="13"/>
  <c r="I1187" i="13"/>
  <c r="I1188" i="13"/>
  <c r="I1189" i="13"/>
  <c r="I1190" i="13"/>
  <c r="I1191" i="13"/>
  <c r="I1192" i="13"/>
  <c r="I1193" i="13"/>
  <c r="I1194" i="13"/>
  <c r="I1195" i="13"/>
  <c r="I1196" i="13"/>
  <c r="I1197" i="13"/>
  <c r="I1198" i="13"/>
  <c r="I1199" i="13"/>
  <c r="I1200" i="13"/>
  <c r="I1201" i="13"/>
  <c r="I1202" i="13"/>
  <c r="I1203" i="13"/>
  <c r="I1204" i="13"/>
  <c r="I1205" i="13"/>
  <c r="I1206" i="13"/>
  <c r="I1207" i="13"/>
  <c r="I1208" i="13"/>
  <c r="I1209" i="13"/>
  <c r="I1210" i="13"/>
  <c r="I1211" i="13"/>
  <c r="I1212" i="13"/>
  <c r="I1213" i="13"/>
  <c r="I1214" i="13"/>
  <c r="I1215" i="13"/>
  <c r="I1216" i="13"/>
  <c r="I1217" i="13"/>
  <c r="I1218" i="13"/>
  <c r="I1219" i="13"/>
  <c r="I1220" i="13"/>
  <c r="I1221" i="13"/>
  <c r="I1222" i="13"/>
  <c r="I1223" i="13"/>
  <c r="I1224" i="13"/>
  <c r="I1225" i="13"/>
  <c r="I1226" i="13"/>
  <c r="I1227" i="13"/>
  <c r="I1228" i="13"/>
  <c r="I1229" i="13"/>
  <c r="I1230" i="13"/>
  <c r="I1231" i="13"/>
  <c r="I1232" i="13"/>
  <c r="I1233" i="13"/>
  <c r="I1234" i="13"/>
  <c r="I1235" i="13"/>
  <c r="I1236" i="13"/>
  <c r="I1237" i="13"/>
  <c r="I1238" i="13"/>
  <c r="I1239" i="13"/>
  <c r="I1240" i="13"/>
  <c r="I1241" i="13"/>
  <c r="I1242" i="13"/>
  <c r="I1243" i="13"/>
  <c r="I1244" i="13"/>
  <c r="I1245" i="13"/>
  <c r="I1246" i="13"/>
  <c r="I1247" i="13"/>
  <c r="I1248" i="13"/>
  <c r="I1249" i="13"/>
  <c r="I1250" i="13"/>
  <c r="I1251" i="13"/>
  <c r="I1252" i="13"/>
  <c r="I1253" i="13"/>
  <c r="I1254" i="13"/>
  <c r="I1255" i="13"/>
  <c r="I1256" i="13"/>
  <c r="I1257" i="13"/>
  <c r="I1258" i="13"/>
  <c r="I1259" i="13"/>
  <c r="I1260" i="13"/>
  <c r="I1261" i="13"/>
  <c r="I1262" i="13"/>
  <c r="I1263" i="13"/>
  <c r="I1264" i="13"/>
  <c r="I1265" i="13"/>
  <c r="I1266" i="13"/>
  <c r="I1267" i="13"/>
  <c r="I1268" i="13"/>
  <c r="I1269" i="13"/>
  <c r="I1270" i="13"/>
  <c r="I1271" i="13"/>
  <c r="I1272" i="13"/>
  <c r="I1273" i="13"/>
  <c r="I1274" i="13"/>
  <c r="I1275" i="13"/>
  <c r="I1276"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1372" i="13"/>
  <c r="I1373" i="13"/>
  <c r="I1374" i="13"/>
  <c r="I1375" i="13"/>
  <c r="I1376" i="13"/>
  <c r="I1377" i="13"/>
  <c r="I1378" i="13"/>
  <c r="I1379" i="13"/>
  <c r="I1380" i="13"/>
  <c r="I1381" i="13"/>
  <c r="I1382" i="13"/>
  <c r="I1383" i="13"/>
  <c r="I1384" i="13"/>
  <c r="I1385" i="13"/>
  <c r="I1386" i="13"/>
  <c r="I1387" i="13"/>
  <c r="I1388" i="13"/>
  <c r="I1389" i="13"/>
  <c r="I1390" i="13"/>
  <c r="I1391" i="13"/>
  <c r="I1392" i="13"/>
  <c r="I1393" i="13"/>
  <c r="I1394" i="13"/>
  <c r="I1395" i="13"/>
  <c r="I1396" i="13"/>
  <c r="I1397" i="13"/>
  <c r="I1398" i="13"/>
  <c r="I1399" i="13"/>
  <c r="I1400" i="13"/>
  <c r="I1401" i="13"/>
  <c r="I1402" i="13"/>
  <c r="I1403" i="13"/>
  <c r="I1404" i="13"/>
  <c r="I1405" i="13"/>
  <c r="I1406" i="13"/>
  <c r="I1407" i="13"/>
  <c r="I1408" i="13"/>
  <c r="I1409" i="13"/>
  <c r="I1410" i="13"/>
  <c r="I1411" i="13"/>
  <c r="I1412" i="13"/>
  <c r="I1413" i="13"/>
  <c r="I1414" i="13"/>
  <c r="I1415" i="13"/>
  <c r="I1416" i="13"/>
  <c r="I1417" i="13"/>
  <c r="I1418" i="13"/>
  <c r="I1419" i="13"/>
  <c r="I1420" i="13"/>
  <c r="I1421" i="13"/>
  <c r="I1422" i="13"/>
  <c r="I1423" i="13"/>
  <c r="I1424" i="13"/>
  <c r="I1425" i="13"/>
  <c r="I1426" i="13"/>
  <c r="I1427" i="13"/>
  <c r="I1428" i="13"/>
  <c r="I1429" i="13"/>
  <c r="I1430" i="13"/>
  <c r="I1431" i="13"/>
  <c r="I1432" i="13"/>
  <c r="I1433" i="13"/>
  <c r="I1434" i="13"/>
  <c r="I1435" i="13"/>
  <c r="I1436" i="13"/>
  <c r="I1437" i="13"/>
  <c r="I1438" i="13"/>
  <c r="I1439" i="13"/>
  <c r="I1440" i="13"/>
  <c r="I1441" i="13"/>
  <c r="I1442" i="13"/>
  <c r="I1443" i="13"/>
  <c r="I1444" i="13"/>
  <c r="I1445" i="13"/>
  <c r="I1446" i="13"/>
  <c r="I1447" i="13"/>
  <c r="I1448" i="13"/>
  <c r="I1449" i="13"/>
  <c r="I1450" i="13"/>
  <c r="I1451" i="13"/>
  <c r="I1452" i="13"/>
  <c r="I1453" i="13"/>
  <c r="I1454" i="13"/>
  <c r="I1455" i="13"/>
  <c r="I1456" i="13"/>
  <c r="I1457" i="13"/>
  <c r="I1458" i="13"/>
  <c r="I1459" i="13"/>
  <c r="I1460" i="13"/>
  <c r="I1461" i="13"/>
  <c r="I1462" i="13"/>
  <c r="I1463"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1494" i="13"/>
  <c r="I1495" i="13"/>
  <c r="I1496" i="13"/>
  <c r="I1497" i="13"/>
  <c r="I1498" i="13"/>
  <c r="I1499"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1797" i="13"/>
  <c r="I1798" i="13"/>
  <c r="I1799" i="13"/>
  <c r="I1800" i="13"/>
  <c r="I1801" i="13"/>
  <c r="I1802" i="13"/>
  <c r="I1803" i="13"/>
  <c r="I1804" i="13"/>
  <c r="I1805" i="13"/>
  <c r="I1806" i="13"/>
  <c r="I1807" i="13"/>
  <c r="I1808" i="13"/>
  <c r="I1809" i="13"/>
  <c r="I1810" i="13"/>
  <c r="I1811" i="13"/>
  <c r="I1812" i="13"/>
  <c r="I1813" i="13"/>
  <c r="I1814" i="13"/>
  <c r="I1815" i="13"/>
  <c r="I1816" i="13"/>
  <c r="I1817" i="13"/>
  <c r="I1818" i="13"/>
  <c r="I1819" i="13"/>
  <c r="I1820" i="13"/>
  <c r="I1821" i="13"/>
  <c r="I1822" i="13"/>
  <c r="I1823" i="13"/>
  <c r="I1824" i="13"/>
  <c r="I1825" i="13"/>
  <c r="I1826" i="13"/>
  <c r="I1827" i="13"/>
  <c r="I1828" i="13"/>
  <c r="I1829" i="13"/>
  <c r="I1830" i="13"/>
  <c r="I1831" i="13"/>
  <c r="I1832" i="13"/>
  <c r="I1833" i="13"/>
  <c r="I1834" i="13"/>
  <c r="I1835" i="13"/>
  <c r="I1836" i="13"/>
  <c r="I1837" i="13"/>
  <c r="I1838" i="13"/>
  <c r="I1839" i="13"/>
  <c r="I1840" i="13"/>
  <c r="I1841" i="13"/>
  <c r="I1842" i="13"/>
  <c r="I1843" i="13"/>
  <c r="I1844" i="13"/>
  <c r="I1845" i="13"/>
  <c r="I1846" i="13"/>
  <c r="I1847" i="13"/>
  <c r="I1848" i="13"/>
  <c r="I1849" i="13"/>
  <c r="I1850" i="13"/>
  <c r="I1851" i="13"/>
  <c r="I1852" i="13"/>
  <c r="I1853" i="13"/>
  <c r="I1854" i="13"/>
  <c r="I1855" i="13"/>
  <c r="I1856" i="13"/>
  <c r="I1857" i="13"/>
  <c r="I1858" i="13"/>
  <c r="I1859" i="13"/>
  <c r="I1860" i="13"/>
  <c r="I1861" i="13"/>
  <c r="I1862" i="13"/>
  <c r="I1863" i="13"/>
  <c r="I1864" i="13"/>
  <c r="I1865" i="13"/>
  <c r="I1866" i="13"/>
  <c r="I1867" i="13"/>
  <c r="I1868" i="13"/>
  <c r="I1869" i="13"/>
  <c r="I1870" i="13"/>
  <c r="I1871" i="13"/>
  <c r="I1872" i="13"/>
  <c r="I1873" i="13"/>
  <c r="I1874" i="13"/>
  <c r="I1875" i="13"/>
  <c r="I1876" i="13"/>
  <c r="I1877" i="13"/>
  <c r="I1878" i="13"/>
  <c r="I1879" i="13"/>
  <c r="I1880" i="13"/>
  <c r="I1881" i="13"/>
  <c r="I1882" i="13"/>
  <c r="I1883" i="13"/>
  <c r="I1884" i="13"/>
  <c r="I1885" i="13"/>
  <c r="I1886" i="13"/>
  <c r="I1887" i="13"/>
  <c r="I1888" i="13"/>
  <c r="I1889" i="13"/>
  <c r="I1890" i="13"/>
  <c r="I1891" i="13"/>
  <c r="I1892" i="13"/>
  <c r="I1893" i="13"/>
  <c r="I1894" i="13"/>
  <c r="I1895" i="13"/>
  <c r="I1896" i="13"/>
  <c r="I1897" i="13"/>
  <c r="I1898" i="13"/>
  <c r="I1899" i="13"/>
  <c r="I1900" i="13"/>
  <c r="I1901" i="13"/>
  <c r="I1902" i="13"/>
  <c r="I1903" i="13"/>
  <c r="I1904" i="13"/>
  <c r="I1905" i="13"/>
  <c r="I1906" i="13"/>
  <c r="I1907" i="13"/>
  <c r="I1908" i="13"/>
  <c r="I1909" i="13"/>
  <c r="I1910" i="13"/>
  <c r="I1911" i="13"/>
  <c r="I1912" i="13"/>
  <c r="I1913" i="13"/>
  <c r="J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750" i="13"/>
  <c r="J751" i="13"/>
  <c r="J752" i="13"/>
  <c r="J753" i="13"/>
  <c r="J754" i="13"/>
  <c r="J755" i="13"/>
  <c r="J756" i="13"/>
  <c r="J757" i="13"/>
  <c r="J758" i="13"/>
  <c r="J759" i="13"/>
  <c r="J760" i="13"/>
  <c r="J761" i="13"/>
  <c r="J762" i="13"/>
  <c r="J763" i="13"/>
  <c r="J764" i="13"/>
  <c r="J765" i="13"/>
  <c r="J766" i="13"/>
  <c r="J767" i="13"/>
  <c r="J768" i="13"/>
  <c r="J769" i="13"/>
  <c r="J770" i="13"/>
  <c r="J771" i="13"/>
  <c r="J772" i="13"/>
  <c r="J773" i="13"/>
  <c r="J774" i="13"/>
  <c r="J775" i="13"/>
  <c r="J776" i="13"/>
  <c r="J777" i="13"/>
  <c r="J778" i="13"/>
  <c r="J779" i="13"/>
  <c r="J780" i="13"/>
  <c r="J781" i="13"/>
  <c r="J782" i="13"/>
  <c r="J783" i="13"/>
  <c r="J784" i="13"/>
  <c r="J785" i="13"/>
  <c r="J786" i="13"/>
  <c r="J787" i="13"/>
  <c r="J788" i="13"/>
  <c r="J789" i="13"/>
  <c r="J790" i="13"/>
  <c r="J791" i="13"/>
  <c r="J792" i="13"/>
  <c r="J793" i="13"/>
  <c r="J794" i="13"/>
  <c r="J795" i="13"/>
  <c r="J796" i="13"/>
  <c r="J797" i="13"/>
  <c r="J798" i="13"/>
  <c r="J799" i="13"/>
  <c r="J800" i="13"/>
  <c r="J801" i="13"/>
  <c r="J802" i="13"/>
  <c r="J803" i="13"/>
  <c r="J804" i="13"/>
  <c r="J805" i="13"/>
  <c r="J806" i="13"/>
  <c r="J807" i="13"/>
  <c r="J808" i="13"/>
  <c r="J809" i="13"/>
  <c r="J810" i="13"/>
  <c r="J811" i="13"/>
  <c r="J812" i="13"/>
  <c r="J813" i="13"/>
  <c r="J814" i="13"/>
  <c r="J815" i="13"/>
  <c r="J816" i="13"/>
  <c r="J817" i="13"/>
  <c r="J818" i="13"/>
  <c r="J819" i="13"/>
  <c r="J820" i="13"/>
  <c r="J821" i="13"/>
  <c r="J822" i="13"/>
  <c r="J823" i="13"/>
  <c r="J824" i="13"/>
  <c r="J825" i="13"/>
  <c r="J826" i="13"/>
  <c r="J827" i="13"/>
  <c r="J828" i="13"/>
  <c r="J829" i="13"/>
  <c r="J830" i="13"/>
  <c r="J831" i="13"/>
  <c r="J832" i="13"/>
  <c r="J833" i="13"/>
  <c r="J834" i="13"/>
  <c r="J835" i="13"/>
  <c r="J836" i="13"/>
  <c r="J837" i="13"/>
  <c r="J838" i="13"/>
  <c r="J839" i="13"/>
  <c r="J840" i="13"/>
  <c r="J841" i="13"/>
  <c r="J842" i="13"/>
  <c r="J843" i="13"/>
  <c r="J844" i="13"/>
  <c r="J845" i="13"/>
  <c r="J846" i="13"/>
  <c r="J847" i="13"/>
  <c r="J848" i="13"/>
  <c r="J849" i="13"/>
  <c r="J850" i="13"/>
  <c r="J851" i="13"/>
  <c r="J852" i="13"/>
  <c r="J853" i="13"/>
  <c r="J854" i="13"/>
  <c r="J855" i="13"/>
  <c r="J856" i="13"/>
  <c r="J857" i="13"/>
  <c r="J858" i="13"/>
  <c r="J859" i="13"/>
  <c r="J860" i="13"/>
  <c r="J861" i="13"/>
  <c r="J862" i="13"/>
  <c r="J863" i="13"/>
  <c r="J864" i="13"/>
  <c r="J865" i="13"/>
  <c r="J866" i="13"/>
  <c r="J867" i="13"/>
  <c r="J868" i="13"/>
  <c r="J869" i="13"/>
  <c r="J870" i="13"/>
  <c r="J871" i="13"/>
  <c r="J872" i="13"/>
  <c r="J873" i="13"/>
  <c r="J874" i="13"/>
  <c r="J875" i="13"/>
  <c r="J876" i="13"/>
  <c r="J877" i="13"/>
  <c r="J878" i="13"/>
  <c r="J879" i="13"/>
  <c r="J880" i="13"/>
  <c r="J881" i="13"/>
  <c r="J882" i="13"/>
  <c r="J883" i="13"/>
  <c r="J884" i="13"/>
  <c r="J885" i="13"/>
  <c r="J886" i="13"/>
  <c r="J887" i="13"/>
  <c r="J888" i="13"/>
  <c r="J889" i="13"/>
  <c r="J890" i="13"/>
  <c r="J891" i="13"/>
  <c r="J892" i="13"/>
  <c r="J893" i="13"/>
  <c r="J894" i="13"/>
  <c r="J895" i="13"/>
  <c r="J896" i="13"/>
  <c r="J897" i="13"/>
  <c r="J898" i="13"/>
  <c r="J899" i="13"/>
  <c r="J900" i="13"/>
  <c r="J901" i="13"/>
  <c r="J902" i="13"/>
  <c r="J903" i="13"/>
  <c r="J904" i="13"/>
  <c r="J905" i="13"/>
  <c r="J906" i="13"/>
  <c r="J907" i="13"/>
  <c r="J908" i="13"/>
  <c r="J909" i="13"/>
  <c r="J910" i="13"/>
  <c r="J911" i="13"/>
  <c r="J912" i="13"/>
  <c r="J913" i="13"/>
  <c r="J914" i="13"/>
  <c r="J915" i="13"/>
  <c r="J916" i="13"/>
  <c r="J917" i="13"/>
  <c r="J918" i="13"/>
  <c r="J919" i="13"/>
  <c r="J920" i="13"/>
  <c r="J921" i="13"/>
  <c r="J922" i="13"/>
  <c r="J923" i="13"/>
  <c r="J924" i="13"/>
  <c r="J925" i="13"/>
  <c r="J926" i="13"/>
  <c r="J927" i="13"/>
  <c r="J928" i="13"/>
  <c r="J929" i="13"/>
  <c r="J930" i="13"/>
  <c r="J931" i="13"/>
  <c r="J932" i="13"/>
  <c r="J933" i="13"/>
  <c r="J934" i="13"/>
  <c r="J935" i="13"/>
  <c r="J936" i="13"/>
  <c r="J937" i="13"/>
  <c r="J938" i="13"/>
  <c r="J939" i="13"/>
  <c r="J940" i="13"/>
  <c r="J941" i="13"/>
  <c r="J942" i="13"/>
  <c r="J943" i="13"/>
  <c r="J944" i="13"/>
  <c r="J945" i="13"/>
  <c r="J946" i="13"/>
  <c r="J947" i="13"/>
  <c r="J948" i="13"/>
  <c r="J949" i="13"/>
  <c r="J950" i="13"/>
  <c r="J951" i="13"/>
  <c r="J952" i="13"/>
  <c r="J953" i="13"/>
  <c r="J954" i="13"/>
  <c r="J955" i="13"/>
  <c r="J956" i="13"/>
  <c r="J957" i="13"/>
  <c r="J958" i="13"/>
  <c r="J959" i="13"/>
  <c r="J960" i="13"/>
  <c r="J961" i="13"/>
  <c r="J962" i="13"/>
  <c r="J963" i="13"/>
  <c r="J964" i="13"/>
  <c r="J965" i="13"/>
  <c r="J966" i="13"/>
  <c r="J967" i="13"/>
  <c r="J968" i="13"/>
  <c r="J969" i="13"/>
  <c r="J970" i="13"/>
  <c r="J971" i="13"/>
  <c r="J972" i="13"/>
  <c r="J973" i="13"/>
  <c r="J974" i="13"/>
  <c r="J975" i="13"/>
  <c r="J976" i="13"/>
  <c r="J977" i="13"/>
  <c r="J978" i="13"/>
  <c r="J979" i="13"/>
  <c r="J980" i="13"/>
  <c r="J981" i="13"/>
  <c r="J982" i="13"/>
  <c r="J983" i="13"/>
  <c r="J984" i="13"/>
  <c r="J985" i="13"/>
  <c r="J986" i="13"/>
  <c r="J987" i="13"/>
  <c r="J988" i="13"/>
  <c r="J989" i="13"/>
  <c r="J990" i="13"/>
  <c r="J991" i="13"/>
  <c r="J992" i="13"/>
  <c r="J993" i="13"/>
  <c r="J994" i="13"/>
  <c r="J995" i="13"/>
  <c r="J996" i="13"/>
  <c r="J997" i="13"/>
  <c r="J998" i="13"/>
  <c r="J999" i="13"/>
  <c r="J1000" i="13"/>
  <c r="J1001" i="13"/>
  <c r="J1002" i="13"/>
  <c r="J1003" i="13"/>
  <c r="J1004" i="13"/>
  <c r="J1005" i="13"/>
  <c r="J1006" i="13"/>
  <c r="J1007" i="13"/>
  <c r="J1008" i="13"/>
  <c r="J1009" i="13"/>
  <c r="J1010" i="13"/>
  <c r="J1011" i="13"/>
  <c r="J1012" i="13"/>
  <c r="J1013" i="13"/>
  <c r="J1014" i="13"/>
  <c r="J1015" i="13"/>
  <c r="J1016" i="13"/>
  <c r="J1017" i="13"/>
  <c r="J1018" i="13"/>
  <c r="J1019" i="13"/>
  <c r="J1020" i="13"/>
  <c r="J1021" i="13"/>
  <c r="J1022" i="13"/>
  <c r="J1023" i="13"/>
  <c r="J1024" i="13"/>
  <c r="J1025" i="13"/>
  <c r="J1026" i="13"/>
  <c r="J1027" i="13"/>
  <c r="J1028" i="13"/>
  <c r="J1029" i="13"/>
  <c r="J1030" i="13"/>
  <c r="J1031" i="13"/>
  <c r="J1032" i="13"/>
  <c r="J1033" i="13"/>
  <c r="J1034" i="13"/>
  <c r="J1035" i="13"/>
  <c r="J1036" i="13"/>
  <c r="J1037" i="13"/>
  <c r="J1038" i="13"/>
  <c r="J1039" i="13"/>
  <c r="J1040" i="13"/>
  <c r="J1041" i="13"/>
  <c r="J1042" i="13"/>
  <c r="J1043" i="13"/>
  <c r="J1044" i="13"/>
  <c r="J1045" i="13"/>
  <c r="J1046" i="13"/>
  <c r="J1047" i="13"/>
  <c r="J1048" i="13"/>
  <c r="J1049" i="13"/>
  <c r="J1050" i="13"/>
  <c r="J1051" i="13"/>
  <c r="J1052" i="13"/>
  <c r="J1053" i="13"/>
  <c r="J1054" i="13"/>
  <c r="J1055" i="13"/>
  <c r="J1056" i="13"/>
  <c r="J1057" i="13"/>
  <c r="J1058" i="13"/>
  <c r="J1059" i="13"/>
  <c r="J1060" i="13"/>
  <c r="J1061" i="13"/>
  <c r="J1062" i="13"/>
  <c r="J1063" i="13"/>
  <c r="J1064" i="13"/>
  <c r="J1065" i="13"/>
  <c r="J1066" i="13"/>
  <c r="J1067" i="13"/>
  <c r="J1068" i="13"/>
  <c r="J1069" i="13"/>
  <c r="J1070" i="13"/>
  <c r="J1071" i="13"/>
  <c r="J1072" i="13"/>
  <c r="J1073" i="13"/>
  <c r="J1074" i="13"/>
  <c r="J1075" i="13"/>
  <c r="J1076" i="13"/>
  <c r="J1077" i="13"/>
  <c r="J1078" i="13"/>
  <c r="J1079" i="13"/>
  <c r="J1080" i="13"/>
  <c r="J1081" i="13"/>
  <c r="J1082" i="13"/>
  <c r="J1083" i="13"/>
  <c r="J1084" i="13"/>
  <c r="J1085" i="13"/>
  <c r="J1086" i="13"/>
  <c r="J1087" i="13"/>
  <c r="J1088" i="13"/>
  <c r="J1089" i="13"/>
  <c r="J1090" i="13"/>
  <c r="J1091" i="13"/>
  <c r="J1092" i="13"/>
  <c r="J1093" i="13"/>
  <c r="J1094" i="13"/>
  <c r="J1095" i="13"/>
  <c r="J1096" i="13"/>
  <c r="J1097" i="13"/>
  <c r="J1098" i="13"/>
  <c r="J1099" i="13"/>
  <c r="J1100" i="13"/>
  <c r="J1101" i="13"/>
  <c r="J1102" i="13"/>
  <c r="J1103" i="13"/>
  <c r="J1104" i="13"/>
  <c r="J1105" i="13"/>
  <c r="J1106" i="13"/>
  <c r="J1107" i="13"/>
  <c r="J1108" i="13"/>
  <c r="J1109" i="13"/>
  <c r="J1110" i="13"/>
  <c r="J1111" i="13"/>
  <c r="J1112" i="13"/>
  <c r="J1113" i="13"/>
  <c r="J1114" i="13"/>
  <c r="J1115" i="13"/>
  <c r="J1116" i="13"/>
  <c r="J1117" i="13"/>
  <c r="J1118" i="13"/>
  <c r="J1119" i="13"/>
  <c r="J1120" i="13"/>
  <c r="J1121" i="13"/>
  <c r="J1122" i="13"/>
  <c r="J1123" i="13"/>
  <c r="J1124" i="13"/>
  <c r="J1125" i="13"/>
  <c r="J1126" i="13"/>
  <c r="J1127" i="13"/>
  <c r="J1128" i="13"/>
  <c r="J1129" i="13"/>
  <c r="J1130" i="13"/>
  <c r="J1131" i="13"/>
  <c r="J1132" i="13"/>
  <c r="J1133" i="13"/>
  <c r="J1134" i="13"/>
  <c r="J1135" i="13"/>
  <c r="J1136" i="13"/>
  <c r="J1137" i="13"/>
  <c r="J1138" i="13"/>
  <c r="J1139" i="13"/>
  <c r="J1140" i="13"/>
  <c r="J1141" i="13"/>
  <c r="J1142" i="13"/>
  <c r="J1143" i="13"/>
  <c r="J1144" i="13"/>
  <c r="J1145" i="13"/>
  <c r="J1146" i="13"/>
  <c r="J1147" i="13"/>
  <c r="J1148" i="13"/>
  <c r="J1149" i="13"/>
  <c r="J1150" i="13"/>
  <c r="J1151" i="13"/>
  <c r="J1152" i="13"/>
  <c r="J1153" i="13"/>
  <c r="J1154" i="13"/>
  <c r="J1155" i="13"/>
  <c r="J1156" i="13"/>
  <c r="J1157" i="13"/>
  <c r="J1158" i="13"/>
  <c r="J1159" i="13"/>
  <c r="J1160" i="13"/>
  <c r="J1161" i="13"/>
  <c r="J1162" i="13"/>
  <c r="J1163" i="13"/>
  <c r="J1164" i="13"/>
  <c r="J1165" i="13"/>
  <c r="J1166" i="13"/>
  <c r="J1167" i="13"/>
  <c r="J1168" i="13"/>
  <c r="J1169" i="13"/>
  <c r="J1170" i="13"/>
  <c r="J1171" i="13"/>
  <c r="J1172" i="13"/>
  <c r="J1173" i="13"/>
  <c r="J1174" i="13"/>
  <c r="J1175" i="13"/>
  <c r="J1176" i="13"/>
  <c r="J1177" i="13"/>
  <c r="J1178" i="13"/>
  <c r="J1179" i="13"/>
  <c r="J1180" i="13"/>
  <c r="J1181" i="13"/>
  <c r="J1182" i="13"/>
  <c r="J1183" i="13"/>
  <c r="J1184" i="13"/>
  <c r="J1185" i="13"/>
  <c r="J1186" i="13"/>
  <c r="J1187" i="13"/>
  <c r="J1188" i="13"/>
  <c r="J1189" i="13"/>
  <c r="J1190" i="13"/>
  <c r="J1191" i="13"/>
  <c r="J1192" i="13"/>
  <c r="J1193" i="13"/>
  <c r="J1194" i="13"/>
  <c r="J1195" i="13"/>
  <c r="J1196" i="13"/>
  <c r="J1197" i="13"/>
  <c r="J1198" i="13"/>
  <c r="J1199" i="13"/>
  <c r="J1200" i="13"/>
  <c r="J1201" i="13"/>
  <c r="J1202" i="13"/>
  <c r="J1203" i="13"/>
  <c r="J1204" i="13"/>
  <c r="J1205" i="13"/>
  <c r="J1206" i="13"/>
  <c r="J1207" i="13"/>
  <c r="J1208" i="13"/>
  <c r="J1209" i="13"/>
  <c r="J1210" i="13"/>
  <c r="J1211" i="13"/>
  <c r="J1212" i="13"/>
  <c r="J1213" i="13"/>
  <c r="J1214" i="13"/>
  <c r="J1215" i="13"/>
  <c r="J1216" i="13"/>
  <c r="J1217" i="13"/>
  <c r="J1218" i="13"/>
  <c r="J1219" i="13"/>
  <c r="J1220" i="13"/>
  <c r="J1221" i="13"/>
  <c r="J1222" i="13"/>
  <c r="J1223" i="13"/>
  <c r="J1224" i="13"/>
  <c r="J1225" i="13"/>
  <c r="J1226" i="13"/>
  <c r="J1227" i="13"/>
  <c r="J1228" i="13"/>
  <c r="J1229" i="13"/>
  <c r="J1230" i="13"/>
  <c r="J1231" i="13"/>
  <c r="J1232" i="13"/>
  <c r="J1233" i="13"/>
  <c r="J1234" i="13"/>
  <c r="J1235" i="13"/>
  <c r="J1236" i="13"/>
  <c r="J1237" i="13"/>
  <c r="J1238" i="13"/>
  <c r="J1239" i="13"/>
  <c r="J1240" i="13"/>
  <c r="J1241" i="13"/>
  <c r="J1242" i="13"/>
  <c r="J1243" i="13"/>
  <c r="J1244" i="13"/>
  <c r="J1245" i="13"/>
  <c r="J1246" i="13"/>
  <c r="J1247" i="13"/>
  <c r="J1248" i="13"/>
  <c r="J1249" i="13"/>
  <c r="J1250" i="13"/>
  <c r="J1251" i="13"/>
  <c r="J1252" i="13"/>
  <c r="J1253" i="13"/>
  <c r="J1254" i="13"/>
  <c r="J1255" i="13"/>
  <c r="J1256" i="13"/>
  <c r="J1257" i="13"/>
  <c r="J1258" i="13"/>
  <c r="J1259" i="13"/>
  <c r="J1260" i="13"/>
  <c r="J1261" i="13"/>
  <c r="J1262" i="13"/>
  <c r="J1263" i="13"/>
  <c r="J1264" i="13"/>
  <c r="J1265" i="13"/>
  <c r="J1266" i="13"/>
  <c r="J1267" i="13"/>
  <c r="J1268" i="13"/>
  <c r="J1269" i="13"/>
  <c r="J1270" i="13"/>
  <c r="J1271" i="13"/>
  <c r="J1272" i="13"/>
  <c r="J1273" i="13"/>
  <c r="J1274" i="13"/>
  <c r="J1275" i="13"/>
  <c r="J1276" i="13"/>
  <c r="J1277" i="13"/>
  <c r="J1278" i="13"/>
  <c r="J1279" i="13"/>
  <c r="J1280" i="13"/>
  <c r="J1281" i="13"/>
  <c r="J1282" i="13"/>
  <c r="J1283" i="13"/>
  <c r="J1284" i="13"/>
  <c r="J1285" i="13"/>
  <c r="J1286" i="13"/>
  <c r="J1287" i="13"/>
  <c r="J1288" i="13"/>
  <c r="J1289" i="13"/>
  <c r="J1290" i="13"/>
  <c r="J1291" i="13"/>
  <c r="J1292" i="13"/>
  <c r="J1293" i="13"/>
  <c r="J1294" i="13"/>
  <c r="J1295" i="13"/>
  <c r="J1296" i="13"/>
  <c r="J1297" i="13"/>
  <c r="J1298" i="13"/>
  <c r="J1299" i="13"/>
  <c r="J1300" i="13"/>
  <c r="J1301" i="13"/>
  <c r="J1302" i="13"/>
  <c r="J1303" i="13"/>
  <c r="J1304" i="13"/>
  <c r="J1305" i="13"/>
  <c r="J1306" i="13"/>
  <c r="J1307" i="13"/>
  <c r="J1308" i="13"/>
  <c r="J1309" i="13"/>
  <c r="J1310" i="13"/>
  <c r="J1311" i="13"/>
  <c r="J1312" i="13"/>
  <c r="J1313" i="13"/>
  <c r="J1314" i="13"/>
  <c r="J1315" i="13"/>
  <c r="J1316" i="13"/>
  <c r="J1317" i="13"/>
  <c r="J1318" i="13"/>
  <c r="J1319" i="13"/>
  <c r="J1320" i="13"/>
  <c r="J1321" i="13"/>
  <c r="J1322" i="13"/>
  <c r="J1323" i="13"/>
  <c r="J1324" i="13"/>
  <c r="J1325" i="13"/>
  <c r="J1326" i="13"/>
  <c r="J1327" i="13"/>
  <c r="J1328" i="13"/>
  <c r="J1329" i="13"/>
  <c r="J1330" i="13"/>
  <c r="J1331" i="13"/>
  <c r="J1332" i="13"/>
  <c r="J1333" i="13"/>
  <c r="J1334" i="13"/>
  <c r="J1335" i="13"/>
  <c r="J1336" i="13"/>
  <c r="J1337" i="13"/>
  <c r="J1338" i="13"/>
  <c r="J1339" i="13"/>
  <c r="J1340" i="13"/>
  <c r="J1341" i="13"/>
  <c r="J1342" i="13"/>
  <c r="J1343" i="13"/>
  <c r="J1344" i="13"/>
  <c r="J1345" i="13"/>
  <c r="J1346" i="13"/>
  <c r="J1347" i="13"/>
  <c r="J1348" i="13"/>
  <c r="J1349" i="13"/>
  <c r="J1350" i="13"/>
  <c r="J1351" i="13"/>
  <c r="J1352" i="13"/>
  <c r="J1353" i="13"/>
  <c r="J1354" i="13"/>
  <c r="J1355" i="13"/>
  <c r="J1356" i="13"/>
  <c r="J1357" i="13"/>
  <c r="J1358" i="13"/>
  <c r="J1359" i="13"/>
  <c r="J1360" i="13"/>
  <c r="J1361" i="13"/>
  <c r="J1362" i="13"/>
  <c r="J1363" i="13"/>
  <c r="J1364" i="13"/>
  <c r="J1365" i="13"/>
  <c r="J1366" i="13"/>
  <c r="J1367" i="13"/>
  <c r="J1368" i="13"/>
  <c r="J1369" i="13"/>
  <c r="J1370" i="13"/>
  <c r="J1371" i="13"/>
  <c r="J1372" i="13"/>
  <c r="J1373" i="13"/>
  <c r="J1374" i="13"/>
  <c r="J1375" i="13"/>
  <c r="J1376" i="13"/>
  <c r="J1377" i="13"/>
  <c r="J1378" i="13"/>
  <c r="J1379" i="13"/>
  <c r="J1380" i="13"/>
  <c r="J1381" i="13"/>
  <c r="J1382" i="13"/>
  <c r="J1383" i="13"/>
  <c r="J1384" i="13"/>
  <c r="J1385" i="13"/>
  <c r="J1386" i="13"/>
  <c r="J1387" i="13"/>
  <c r="J1388" i="13"/>
  <c r="J1389" i="13"/>
  <c r="J1390" i="13"/>
  <c r="J1391" i="13"/>
  <c r="J1392" i="13"/>
  <c r="J1393" i="13"/>
  <c r="J1394" i="13"/>
  <c r="J1395" i="13"/>
  <c r="J1396" i="13"/>
  <c r="J1397" i="13"/>
  <c r="J1398" i="13"/>
  <c r="J1399" i="13"/>
  <c r="J1400" i="13"/>
  <c r="J1401" i="13"/>
  <c r="J1402" i="13"/>
  <c r="J1403" i="13"/>
  <c r="J1404" i="13"/>
  <c r="J1405" i="13"/>
  <c r="J1406" i="13"/>
  <c r="J1407" i="13"/>
  <c r="J1408" i="13"/>
  <c r="J1409" i="13"/>
  <c r="J1410" i="13"/>
  <c r="J1411" i="13"/>
  <c r="J1412" i="13"/>
  <c r="J1413" i="13"/>
  <c r="J1414" i="13"/>
  <c r="J1415" i="13"/>
  <c r="J1416" i="13"/>
  <c r="J1417" i="13"/>
  <c r="J1418" i="13"/>
  <c r="J1419" i="13"/>
  <c r="J1420" i="13"/>
  <c r="J1421" i="13"/>
  <c r="J1422" i="13"/>
  <c r="J1423" i="13"/>
  <c r="J1424" i="13"/>
  <c r="J1425" i="13"/>
  <c r="J1426" i="13"/>
  <c r="J1427" i="13"/>
  <c r="J1428" i="13"/>
  <c r="J1429" i="13"/>
  <c r="J1430" i="13"/>
  <c r="J1431" i="13"/>
  <c r="J1432" i="13"/>
  <c r="J1433" i="13"/>
  <c r="J1434" i="13"/>
  <c r="J1435" i="13"/>
  <c r="J1436" i="13"/>
  <c r="J1437" i="13"/>
  <c r="J1438" i="13"/>
  <c r="J1439" i="13"/>
  <c r="J1440" i="13"/>
  <c r="J1441" i="13"/>
  <c r="J1442" i="13"/>
  <c r="J1443" i="13"/>
  <c r="J1444" i="13"/>
  <c r="J1445" i="13"/>
  <c r="J1446" i="13"/>
  <c r="J1447" i="13"/>
  <c r="J1448" i="13"/>
  <c r="J1449" i="13"/>
  <c r="J1450" i="13"/>
  <c r="J1451" i="13"/>
  <c r="J1452" i="13"/>
  <c r="J1453" i="13"/>
  <c r="J1454" i="13"/>
  <c r="J1455" i="13"/>
  <c r="J1456" i="13"/>
  <c r="J1457" i="13"/>
  <c r="J1458" i="13"/>
  <c r="J1459" i="13"/>
  <c r="J1460" i="13"/>
  <c r="J1461" i="13"/>
  <c r="J1462" i="13"/>
  <c r="J1463" i="13"/>
  <c r="J1464" i="13"/>
  <c r="J1465" i="13"/>
  <c r="J1466" i="13"/>
  <c r="J1467" i="13"/>
  <c r="J1468" i="13"/>
  <c r="J1469" i="13"/>
  <c r="J1470" i="13"/>
  <c r="J1471" i="13"/>
  <c r="J1472" i="13"/>
  <c r="J1473" i="13"/>
  <c r="J1474" i="13"/>
  <c r="J1475" i="13"/>
  <c r="J1476" i="13"/>
  <c r="J1477" i="13"/>
  <c r="J1478" i="13"/>
  <c r="J1479" i="13"/>
  <c r="J1480" i="13"/>
  <c r="J1481" i="13"/>
  <c r="J1482" i="13"/>
  <c r="J1483" i="13"/>
  <c r="J1484" i="13"/>
  <c r="J1485" i="13"/>
  <c r="J1486" i="13"/>
  <c r="J1487" i="13"/>
  <c r="J1488" i="13"/>
  <c r="J1489" i="13"/>
  <c r="J1490" i="13"/>
  <c r="J1491" i="13"/>
  <c r="J1492" i="13"/>
  <c r="J1493" i="13"/>
  <c r="J1494" i="13"/>
  <c r="J1495" i="13"/>
  <c r="J1496" i="13"/>
  <c r="J1497" i="13"/>
  <c r="J1498" i="13"/>
  <c r="J1499" i="13"/>
  <c r="J1500" i="13"/>
  <c r="J1501" i="13"/>
  <c r="J1502" i="13"/>
  <c r="J1503" i="13"/>
  <c r="J1504" i="13"/>
  <c r="J1505" i="13"/>
  <c r="J1506" i="13"/>
  <c r="J1507" i="13"/>
  <c r="J1508" i="13"/>
  <c r="J1509" i="13"/>
  <c r="J1510" i="13"/>
  <c r="J1511" i="13"/>
  <c r="J1512" i="13"/>
  <c r="J1513" i="13"/>
  <c r="J1514" i="13"/>
  <c r="J1515" i="13"/>
  <c r="J1516" i="13"/>
  <c r="J1517" i="13"/>
  <c r="J1518" i="13"/>
  <c r="J1519" i="13"/>
  <c r="J1520" i="13"/>
  <c r="J1521" i="13"/>
  <c r="J1522" i="13"/>
  <c r="J1523" i="13"/>
  <c r="J1524" i="13"/>
  <c r="J1525" i="13"/>
  <c r="J1526" i="13"/>
  <c r="J1527" i="13"/>
  <c r="J1528" i="13"/>
  <c r="J1529" i="13"/>
  <c r="J1530" i="13"/>
  <c r="J1531" i="13"/>
  <c r="J1532" i="13"/>
  <c r="J1533" i="13"/>
  <c r="J1534" i="13"/>
  <c r="J1535" i="13"/>
  <c r="J1536" i="13"/>
  <c r="J1537" i="13"/>
  <c r="J1538" i="13"/>
  <c r="J1539" i="13"/>
  <c r="J1540" i="13"/>
  <c r="J1541" i="13"/>
  <c r="J1542" i="13"/>
  <c r="J1543" i="13"/>
  <c r="J1544" i="13"/>
  <c r="J1545" i="13"/>
  <c r="J1546" i="13"/>
  <c r="J1547" i="13"/>
  <c r="J1548" i="13"/>
  <c r="J1549" i="13"/>
  <c r="J1550" i="13"/>
  <c r="J1551" i="13"/>
  <c r="J1552" i="13"/>
  <c r="J1553" i="13"/>
  <c r="J1554" i="13"/>
  <c r="J1555" i="13"/>
  <c r="J1556" i="13"/>
  <c r="J1557" i="13"/>
  <c r="J1558" i="13"/>
  <c r="J1559" i="13"/>
  <c r="J1560" i="13"/>
  <c r="J1561" i="13"/>
  <c r="J1562" i="13"/>
  <c r="J1563" i="13"/>
  <c r="J1564" i="13"/>
  <c r="J1565" i="13"/>
  <c r="J1566" i="13"/>
  <c r="J1567" i="13"/>
  <c r="J1568" i="13"/>
  <c r="J1569" i="13"/>
  <c r="J1570" i="13"/>
  <c r="J1571" i="13"/>
  <c r="J1572" i="13"/>
  <c r="J1573" i="13"/>
  <c r="J1574" i="13"/>
  <c r="J1575" i="13"/>
  <c r="J1576" i="13"/>
  <c r="J1577" i="13"/>
  <c r="J1578" i="13"/>
  <c r="J1579" i="13"/>
  <c r="J1580" i="13"/>
  <c r="J1581" i="13"/>
  <c r="J1582" i="13"/>
  <c r="J1583" i="13"/>
  <c r="J1584" i="13"/>
  <c r="J1585" i="13"/>
  <c r="J1586" i="13"/>
  <c r="J1587" i="13"/>
  <c r="J1588" i="13"/>
  <c r="J1589" i="13"/>
  <c r="J1590" i="13"/>
  <c r="J1591" i="13"/>
  <c r="J1592" i="13"/>
  <c r="J1593" i="13"/>
  <c r="J1594" i="13"/>
  <c r="J1595" i="13"/>
  <c r="J1596" i="13"/>
  <c r="J1597" i="13"/>
  <c r="J1598" i="13"/>
  <c r="J1599" i="13"/>
  <c r="J1600" i="13"/>
  <c r="J1601" i="13"/>
  <c r="J1602" i="13"/>
  <c r="J1603" i="13"/>
  <c r="J1604" i="13"/>
  <c r="J1605" i="13"/>
  <c r="J1606" i="13"/>
  <c r="J1607" i="13"/>
  <c r="J1608" i="13"/>
  <c r="J1609" i="13"/>
  <c r="J1610" i="13"/>
  <c r="J1611" i="13"/>
  <c r="J1612" i="13"/>
  <c r="J1613" i="13"/>
  <c r="J1614" i="13"/>
  <c r="J1615" i="13"/>
  <c r="J1616" i="13"/>
  <c r="J1617" i="13"/>
  <c r="J1618" i="13"/>
  <c r="J1619" i="13"/>
  <c r="J1620" i="13"/>
  <c r="J1621" i="13"/>
  <c r="J1622" i="13"/>
  <c r="J1623" i="13"/>
  <c r="J1624" i="13"/>
  <c r="J1625" i="13"/>
  <c r="J1626" i="13"/>
  <c r="J1627" i="13"/>
  <c r="J1628" i="13"/>
  <c r="J1629" i="13"/>
  <c r="J1630" i="13"/>
  <c r="J1631" i="13"/>
  <c r="J1632" i="13"/>
  <c r="J1633" i="13"/>
  <c r="J1634" i="13"/>
  <c r="J1635" i="13"/>
  <c r="J1636" i="13"/>
  <c r="J1637" i="13"/>
  <c r="J1638" i="13"/>
  <c r="J1639" i="13"/>
  <c r="J1640" i="13"/>
  <c r="J1641" i="13"/>
  <c r="J1642" i="13"/>
  <c r="J1643" i="13"/>
  <c r="J1644" i="13"/>
  <c r="J1645" i="13"/>
  <c r="J1646" i="13"/>
  <c r="J1647" i="13"/>
  <c r="J1648" i="13"/>
  <c r="J1649" i="13"/>
  <c r="J1650" i="13"/>
  <c r="J1651" i="13"/>
  <c r="J1652" i="13"/>
  <c r="J1653" i="13"/>
  <c r="J1654" i="13"/>
  <c r="J1655" i="13"/>
  <c r="J1656" i="13"/>
  <c r="J1657" i="13"/>
  <c r="J1658" i="13"/>
  <c r="J1659" i="13"/>
  <c r="J1660" i="13"/>
  <c r="J1661" i="13"/>
  <c r="J1662" i="13"/>
  <c r="J1663" i="13"/>
  <c r="J1664" i="13"/>
  <c r="J1665" i="13"/>
  <c r="J1666" i="13"/>
  <c r="J1667" i="13"/>
  <c r="J1668" i="13"/>
  <c r="J1669" i="13"/>
  <c r="J1670" i="13"/>
  <c r="J1671" i="13"/>
  <c r="J1672" i="13"/>
  <c r="J1673" i="13"/>
  <c r="J1674" i="13"/>
  <c r="J1675" i="13"/>
  <c r="J1676" i="13"/>
  <c r="J1677" i="13"/>
  <c r="J1678" i="13"/>
  <c r="J1679" i="13"/>
  <c r="J1680" i="13"/>
  <c r="J1681" i="13"/>
  <c r="J1682" i="13"/>
  <c r="J1683" i="13"/>
  <c r="J1684" i="13"/>
  <c r="J1685" i="13"/>
  <c r="J1686" i="13"/>
  <c r="J1687" i="13"/>
  <c r="J1688" i="13"/>
  <c r="J1689" i="13"/>
  <c r="J1690" i="13"/>
  <c r="J1691" i="13"/>
  <c r="J1692" i="13"/>
  <c r="J1693" i="13"/>
  <c r="J1694" i="13"/>
  <c r="J1695" i="13"/>
  <c r="J1696" i="13"/>
  <c r="J1697" i="13"/>
  <c r="J1698" i="13"/>
  <c r="J1699" i="13"/>
  <c r="J1700" i="13"/>
  <c r="J1701" i="13"/>
  <c r="J1702" i="13"/>
  <c r="J1703" i="13"/>
  <c r="J1704" i="13"/>
  <c r="J1705" i="13"/>
  <c r="J1706" i="13"/>
  <c r="J1707" i="13"/>
  <c r="J1708" i="13"/>
  <c r="J1709" i="13"/>
  <c r="J1710" i="13"/>
  <c r="J1711" i="13"/>
  <c r="J1712" i="13"/>
  <c r="J1713" i="13"/>
  <c r="J1714" i="13"/>
  <c r="J1715" i="13"/>
  <c r="J1716" i="13"/>
  <c r="J1717" i="13"/>
  <c r="J1718" i="13"/>
  <c r="J1719" i="13"/>
  <c r="J1720" i="13"/>
  <c r="J1721" i="13"/>
  <c r="J1722" i="13"/>
  <c r="J1723" i="13"/>
  <c r="J1724" i="13"/>
  <c r="J1725" i="13"/>
  <c r="J1726" i="13"/>
  <c r="J1727" i="13"/>
  <c r="J1728" i="13"/>
  <c r="J1729" i="13"/>
  <c r="J1730" i="13"/>
  <c r="J1731" i="13"/>
  <c r="J1732" i="13"/>
  <c r="J1733" i="13"/>
  <c r="J1734" i="13"/>
  <c r="J1735" i="13"/>
  <c r="J1736" i="13"/>
  <c r="J1737" i="13"/>
  <c r="J1738" i="13"/>
  <c r="J1739" i="13"/>
  <c r="J1740" i="13"/>
  <c r="J1741" i="13"/>
  <c r="J1742" i="13"/>
  <c r="J1743" i="13"/>
  <c r="J1744" i="13"/>
  <c r="J1745" i="13"/>
  <c r="J1746" i="13"/>
  <c r="J1747" i="13"/>
  <c r="J1748" i="13"/>
  <c r="J1749" i="13"/>
  <c r="J1750" i="13"/>
  <c r="J1751" i="13"/>
  <c r="J1752" i="13"/>
  <c r="J1753" i="13"/>
  <c r="J1754" i="13"/>
  <c r="J1755" i="13"/>
  <c r="J1756" i="13"/>
  <c r="J1757" i="13"/>
  <c r="J1758" i="13"/>
  <c r="J1759" i="13"/>
  <c r="J1760" i="13"/>
  <c r="J1761" i="13"/>
  <c r="J1762" i="13"/>
  <c r="J1763" i="13"/>
  <c r="J1764" i="13"/>
  <c r="J1765" i="13"/>
  <c r="J1766" i="13"/>
  <c r="J1767" i="13"/>
  <c r="J1768" i="13"/>
  <c r="J1769" i="13"/>
  <c r="J1770" i="13"/>
  <c r="J1771" i="13"/>
  <c r="J1772" i="13"/>
  <c r="J1773" i="13"/>
  <c r="J1774" i="13"/>
  <c r="J1775" i="13"/>
  <c r="J1776" i="13"/>
  <c r="J1777" i="13"/>
  <c r="J1778" i="13"/>
  <c r="J1779" i="13"/>
  <c r="J1780" i="13"/>
  <c r="J1781" i="13"/>
  <c r="J1782" i="13"/>
  <c r="J1783" i="13"/>
  <c r="J1784" i="13"/>
  <c r="J1785" i="13"/>
  <c r="J1786" i="13"/>
  <c r="J1787" i="13"/>
  <c r="J1788" i="13"/>
  <c r="J1789" i="13"/>
  <c r="J1790" i="13"/>
  <c r="J1791" i="13"/>
  <c r="J1792" i="13"/>
  <c r="J1793" i="13"/>
  <c r="J1794" i="13"/>
  <c r="J1795" i="13"/>
  <c r="J1796" i="13"/>
  <c r="J1797" i="13"/>
  <c r="J1798" i="13"/>
  <c r="J1799" i="13"/>
  <c r="J1800" i="13"/>
  <c r="J1801" i="13"/>
  <c r="J1802" i="13"/>
  <c r="J1803" i="13"/>
  <c r="J1804" i="13"/>
  <c r="J1805" i="13"/>
  <c r="J1806" i="13"/>
  <c r="J1807" i="13"/>
  <c r="J1808" i="13"/>
  <c r="J1809" i="13"/>
  <c r="J1810" i="13"/>
  <c r="J1811" i="13"/>
  <c r="J1812" i="13"/>
  <c r="J1813" i="13"/>
  <c r="J1814" i="13"/>
  <c r="J1815" i="13"/>
  <c r="J1816" i="13"/>
  <c r="J1817" i="13"/>
  <c r="J1818" i="13"/>
  <c r="J1819" i="13"/>
  <c r="J1820" i="13"/>
  <c r="J1821" i="13"/>
  <c r="J1822" i="13"/>
  <c r="J1823" i="13"/>
  <c r="J1824" i="13"/>
  <c r="J1825" i="13"/>
  <c r="J1826" i="13"/>
  <c r="J1827" i="13"/>
  <c r="J1828" i="13"/>
  <c r="J1829" i="13"/>
  <c r="J1830" i="13"/>
  <c r="J1831" i="13"/>
  <c r="J1832" i="13"/>
  <c r="J1833" i="13"/>
  <c r="J1834" i="13"/>
  <c r="J1835" i="13"/>
  <c r="J1836" i="13"/>
  <c r="J1837" i="13"/>
  <c r="J1838" i="13"/>
  <c r="J1839" i="13"/>
  <c r="J1840" i="13"/>
  <c r="J1841" i="13"/>
  <c r="J1842" i="13"/>
  <c r="J1843" i="13"/>
  <c r="J1844" i="13"/>
  <c r="J1845" i="13"/>
  <c r="J1846" i="13"/>
  <c r="J1847" i="13"/>
  <c r="J1848" i="13"/>
  <c r="J1849" i="13"/>
  <c r="J1850" i="13"/>
  <c r="J1851" i="13"/>
  <c r="J1852" i="13"/>
  <c r="J1853" i="13"/>
  <c r="J1854" i="13"/>
  <c r="J1855" i="13"/>
  <c r="J1856" i="13"/>
  <c r="J1857" i="13"/>
  <c r="J1858" i="13"/>
  <c r="J1859" i="13"/>
  <c r="J1860" i="13"/>
  <c r="J1861" i="13"/>
  <c r="J1862" i="13"/>
  <c r="J1863" i="13"/>
  <c r="J1864" i="13"/>
  <c r="J1865" i="13"/>
  <c r="J1866" i="13"/>
  <c r="J1867" i="13"/>
  <c r="J1868" i="13"/>
  <c r="J1869" i="13"/>
  <c r="J1870" i="13"/>
  <c r="J1871" i="13"/>
  <c r="J1872" i="13"/>
  <c r="J1873" i="13"/>
  <c r="J1874" i="13"/>
  <c r="J1875" i="13"/>
  <c r="J1876" i="13"/>
  <c r="J1877" i="13"/>
  <c r="J1878" i="13"/>
  <c r="J1879" i="13"/>
  <c r="J1880" i="13"/>
  <c r="J1881" i="13"/>
  <c r="J1882" i="13"/>
  <c r="J1883" i="13"/>
  <c r="J1884" i="13"/>
  <c r="J1885" i="13"/>
  <c r="J1886" i="13"/>
  <c r="J1887" i="13"/>
  <c r="J1888" i="13"/>
  <c r="J1889" i="13"/>
  <c r="J1890" i="13"/>
  <c r="J1891" i="13"/>
  <c r="J1892" i="13"/>
  <c r="J1893" i="13"/>
  <c r="J1894" i="13"/>
  <c r="J1895" i="13"/>
  <c r="J1896" i="13"/>
  <c r="J1897" i="13"/>
  <c r="J1898" i="13"/>
  <c r="J1899" i="13"/>
  <c r="J1900" i="13"/>
  <c r="J1901" i="13"/>
  <c r="J1902" i="13"/>
  <c r="J1903" i="13"/>
  <c r="J1904" i="13"/>
  <c r="J1905" i="13"/>
  <c r="J1906" i="13"/>
  <c r="J1907" i="13"/>
  <c r="J1908" i="13"/>
  <c r="J1909" i="13"/>
  <c r="J1910" i="13"/>
  <c r="J1911" i="13"/>
  <c r="J1912" i="13"/>
  <c r="J1913" i="13"/>
  <c r="K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56" i="13"/>
  <c r="K257" i="13"/>
  <c r="K258" i="13"/>
  <c r="K259" i="13"/>
  <c r="K260" i="13"/>
  <c r="K261" i="13"/>
  <c r="K262" i="13"/>
  <c r="K263" i="13"/>
  <c r="K264" i="13"/>
  <c r="K265" i="13"/>
  <c r="K266" i="13"/>
  <c r="K267" i="13"/>
  <c r="K268" i="13"/>
  <c r="K269" i="13"/>
  <c r="K270" i="13"/>
  <c r="K271" i="13"/>
  <c r="K272" i="13"/>
  <c r="K273" i="13"/>
  <c r="K274" i="13"/>
  <c r="K275" i="13"/>
  <c r="K276" i="13"/>
  <c r="K277" i="13"/>
  <c r="K278" i="13"/>
  <c r="K279" i="13"/>
  <c r="K280" i="13"/>
  <c r="K281" i="13"/>
  <c r="K282" i="13"/>
  <c r="K283" i="13"/>
  <c r="K284" i="13"/>
  <c r="K285" i="13"/>
  <c r="K286" i="13"/>
  <c r="K287" i="13"/>
  <c r="K288" i="13"/>
  <c r="K289" i="13"/>
  <c r="K290" i="13"/>
  <c r="K291" i="13"/>
  <c r="K292" i="13"/>
  <c r="K293" i="13"/>
  <c r="K294" i="13"/>
  <c r="K295" i="13"/>
  <c r="K296" i="13"/>
  <c r="K297" i="13"/>
  <c r="K298" i="13"/>
  <c r="K299" i="13"/>
  <c r="K300" i="13"/>
  <c r="K301" i="13"/>
  <c r="K302" i="13"/>
  <c r="K303" i="13"/>
  <c r="K304" i="13"/>
  <c r="K305" i="13"/>
  <c r="K306" i="13"/>
  <c r="K307" i="13"/>
  <c r="K308" i="13"/>
  <c r="K309" i="13"/>
  <c r="K310" i="13"/>
  <c r="K311" i="13"/>
  <c r="K312" i="13"/>
  <c r="K313" i="13"/>
  <c r="K314" i="13"/>
  <c r="K315" i="13"/>
  <c r="K316" i="13"/>
  <c r="K317" i="13"/>
  <c r="K318" i="13"/>
  <c r="K319" i="13"/>
  <c r="K320" i="13"/>
  <c r="K321" i="13"/>
  <c r="K322" i="13"/>
  <c r="K323" i="13"/>
  <c r="K324" i="13"/>
  <c r="K325" i="13"/>
  <c r="K326" i="13"/>
  <c r="K327" i="13"/>
  <c r="K328" i="13"/>
  <c r="K329" i="13"/>
  <c r="K330" i="13"/>
  <c r="K331" i="13"/>
  <c r="K332" i="13"/>
  <c r="K333" i="13"/>
  <c r="K334" i="13"/>
  <c r="K335" i="13"/>
  <c r="K336" i="13"/>
  <c r="K337" i="13"/>
  <c r="K338" i="13"/>
  <c r="K339" i="13"/>
  <c r="K340" i="13"/>
  <c r="K341" i="13"/>
  <c r="K342" i="13"/>
  <c r="K343" i="13"/>
  <c r="K344" i="13"/>
  <c r="K345" i="13"/>
  <c r="K346" i="13"/>
  <c r="K347" i="13"/>
  <c r="K348" i="13"/>
  <c r="K349" i="13"/>
  <c r="K350" i="13"/>
  <c r="K351" i="13"/>
  <c r="K352" i="13"/>
  <c r="K353" i="13"/>
  <c r="K354" i="13"/>
  <c r="K355" i="13"/>
  <c r="K356" i="13"/>
  <c r="K357" i="13"/>
  <c r="K358" i="13"/>
  <c r="K359" i="13"/>
  <c r="K360" i="13"/>
  <c r="K361" i="13"/>
  <c r="K362" i="13"/>
  <c r="K363" i="13"/>
  <c r="K364" i="13"/>
  <c r="K365" i="13"/>
  <c r="K366" i="13"/>
  <c r="K367" i="13"/>
  <c r="K368" i="13"/>
  <c r="K369" i="13"/>
  <c r="K370" i="13"/>
  <c r="K371" i="13"/>
  <c r="K372" i="13"/>
  <c r="K373" i="13"/>
  <c r="K374" i="13"/>
  <c r="K375" i="13"/>
  <c r="K376" i="13"/>
  <c r="K377" i="13"/>
  <c r="K378" i="13"/>
  <c r="K379" i="13"/>
  <c r="K380" i="13"/>
  <c r="K381" i="13"/>
  <c r="K382" i="13"/>
  <c r="K383" i="13"/>
  <c r="K384" i="13"/>
  <c r="K385" i="13"/>
  <c r="K386" i="13"/>
  <c r="K387" i="13"/>
  <c r="K388" i="13"/>
  <c r="K389" i="13"/>
  <c r="K390" i="13"/>
  <c r="K391" i="13"/>
  <c r="K392" i="13"/>
  <c r="K393" i="13"/>
  <c r="K394" i="13"/>
  <c r="K395" i="13"/>
  <c r="K396" i="13"/>
  <c r="K397" i="13"/>
  <c r="K398" i="13"/>
  <c r="K399" i="13"/>
  <c r="K400" i="13"/>
  <c r="K401" i="13"/>
  <c r="K402" i="13"/>
  <c r="K403" i="13"/>
  <c r="K404" i="13"/>
  <c r="K405" i="13"/>
  <c r="K406" i="13"/>
  <c r="K407" i="13"/>
  <c r="K408" i="13"/>
  <c r="K409" i="13"/>
  <c r="K410" i="13"/>
  <c r="K411" i="13"/>
  <c r="K412" i="13"/>
  <c r="K413" i="13"/>
  <c r="K414" i="13"/>
  <c r="K415" i="13"/>
  <c r="K416" i="13"/>
  <c r="K417" i="13"/>
  <c r="K418" i="13"/>
  <c r="K419" i="13"/>
  <c r="K420" i="13"/>
  <c r="K421" i="13"/>
  <c r="K422" i="13"/>
  <c r="K423" i="13"/>
  <c r="K424" i="13"/>
  <c r="K425" i="13"/>
  <c r="K426" i="13"/>
  <c r="K427" i="13"/>
  <c r="K428" i="13"/>
  <c r="K429" i="13"/>
  <c r="K430" i="13"/>
  <c r="K431" i="13"/>
  <c r="K432" i="13"/>
  <c r="K433" i="13"/>
  <c r="K434" i="13"/>
  <c r="K435" i="13"/>
  <c r="K436" i="13"/>
  <c r="K437" i="13"/>
  <c r="K438" i="13"/>
  <c r="K439" i="13"/>
  <c r="K440" i="13"/>
  <c r="K441" i="13"/>
  <c r="K442" i="13"/>
  <c r="K443" i="13"/>
  <c r="K444" i="13"/>
  <c r="K445" i="13"/>
  <c r="K446" i="13"/>
  <c r="K447" i="13"/>
  <c r="K448" i="13"/>
  <c r="K449" i="13"/>
  <c r="K450" i="13"/>
  <c r="K451" i="13"/>
  <c r="K452" i="13"/>
  <c r="K453" i="13"/>
  <c r="K454" i="13"/>
  <c r="K455" i="13"/>
  <c r="K456" i="13"/>
  <c r="K457" i="13"/>
  <c r="K458" i="13"/>
  <c r="K459" i="13"/>
  <c r="K460" i="13"/>
  <c r="K461" i="13"/>
  <c r="K462" i="13"/>
  <c r="K463" i="13"/>
  <c r="K464" i="13"/>
  <c r="K465" i="13"/>
  <c r="K466" i="13"/>
  <c r="K467" i="13"/>
  <c r="K468" i="13"/>
  <c r="K469" i="13"/>
  <c r="K470" i="13"/>
  <c r="K471" i="13"/>
  <c r="K472" i="13"/>
  <c r="K473" i="13"/>
  <c r="K474" i="13"/>
  <c r="K475" i="13"/>
  <c r="K476" i="13"/>
  <c r="K477" i="13"/>
  <c r="K478" i="13"/>
  <c r="K479" i="13"/>
  <c r="K480" i="13"/>
  <c r="K481" i="13"/>
  <c r="K482" i="13"/>
  <c r="K483" i="13"/>
  <c r="K484" i="13"/>
  <c r="K485" i="13"/>
  <c r="K486" i="13"/>
  <c r="K487" i="13"/>
  <c r="K488" i="13"/>
  <c r="K489" i="13"/>
  <c r="K490" i="13"/>
  <c r="K491" i="13"/>
  <c r="K492" i="13"/>
  <c r="K493" i="13"/>
  <c r="K494" i="13"/>
  <c r="K495" i="13"/>
  <c r="K496" i="13"/>
  <c r="K497" i="13"/>
  <c r="K498" i="13"/>
  <c r="K499" i="13"/>
  <c r="K500" i="13"/>
  <c r="K501" i="13"/>
  <c r="K502" i="13"/>
  <c r="K503" i="13"/>
  <c r="K504" i="13"/>
  <c r="K505" i="13"/>
  <c r="K506" i="13"/>
  <c r="K507" i="13"/>
  <c r="K508" i="13"/>
  <c r="K509" i="13"/>
  <c r="K510" i="13"/>
  <c r="K511" i="13"/>
  <c r="K512" i="13"/>
  <c r="K513" i="13"/>
  <c r="K514" i="13"/>
  <c r="K515" i="13"/>
  <c r="K516" i="13"/>
  <c r="K517" i="13"/>
  <c r="K518" i="13"/>
  <c r="K519" i="13"/>
  <c r="K520" i="13"/>
  <c r="K521" i="13"/>
  <c r="K522" i="13"/>
  <c r="K523" i="13"/>
  <c r="K524" i="13"/>
  <c r="K525" i="13"/>
  <c r="K526" i="13"/>
  <c r="K527" i="13"/>
  <c r="K528" i="13"/>
  <c r="K529" i="13"/>
  <c r="K530" i="13"/>
  <c r="K531" i="13"/>
  <c r="K532" i="13"/>
  <c r="K533" i="13"/>
  <c r="K534" i="13"/>
  <c r="K535" i="13"/>
  <c r="K536" i="13"/>
  <c r="K537" i="13"/>
  <c r="K538" i="13"/>
  <c r="K539" i="13"/>
  <c r="K540" i="13"/>
  <c r="K541" i="13"/>
  <c r="K542" i="13"/>
  <c r="K543" i="13"/>
  <c r="K544" i="13"/>
  <c r="K545" i="13"/>
  <c r="K546" i="13"/>
  <c r="K547" i="13"/>
  <c r="K548" i="13"/>
  <c r="K549" i="13"/>
  <c r="K550" i="13"/>
  <c r="K551" i="13"/>
  <c r="K552" i="13"/>
  <c r="K553" i="13"/>
  <c r="K554" i="13"/>
  <c r="K555" i="13"/>
  <c r="K556" i="13"/>
  <c r="K557" i="13"/>
  <c r="K558" i="13"/>
  <c r="K559" i="13"/>
  <c r="K560" i="13"/>
  <c r="K561" i="13"/>
  <c r="K562" i="13"/>
  <c r="K563" i="13"/>
  <c r="K564" i="13"/>
  <c r="K565" i="13"/>
  <c r="K566" i="13"/>
  <c r="K567" i="13"/>
  <c r="K568" i="13"/>
  <c r="K569" i="13"/>
  <c r="K570" i="13"/>
  <c r="K571" i="13"/>
  <c r="K572" i="13"/>
  <c r="K573" i="13"/>
  <c r="K574" i="13"/>
  <c r="K575" i="13"/>
  <c r="K576" i="13"/>
  <c r="K577" i="13"/>
  <c r="K578" i="13"/>
  <c r="K579" i="13"/>
  <c r="K580" i="13"/>
  <c r="K581" i="13"/>
  <c r="K582" i="13"/>
  <c r="K583" i="13"/>
  <c r="K584" i="13"/>
  <c r="K585" i="13"/>
  <c r="K586" i="13"/>
  <c r="K587" i="13"/>
  <c r="K588" i="13"/>
  <c r="K589" i="13"/>
  <c r="K590" i="13"/>
  <c r="K591" i="13"/>
  <c r="K592" i="13"/>
  <c r="K593" i="13"/>
  <c r="K594" i="13"/>
  <c r="K595" i="13"/>
  <c r="K596" i="13"/>
  <c r="K597" i="13"/>
  <c r="K598" i="13"/>
  <c r="K599" i="13"/>
  <c r="K600" i="13"/>
  <c r="K601" i="13"/>
  <c r="K602" i="13"/>
  <c r="K603" i="13"/>
  <c r="K604" i="13"/>
  <c r="K605" i="13"/>
  <c r="K606" i="13"/>
  <c r="K607" i="13"/>
  <c r="K608" i="13"/>
  <c r="K609" i="13"/>
  <c r="K610" i="13"/>
  <c r="K611" i="13"/>
  <c r="K612" i="13"/>
  <c r="K613" i="13"/>
  <c r="K614" i="13"/>
  <c r="K615" i="13"/>
  <c r="K616" i="13"/>
  <c r="K617" i="13"/>
  <c r="K618" i="13"/>
  <c r="K619" i="13"/>
  <c r="K620" i="13"/>
  <c r="K621" i="13"/>
  <c r="K622" i="13"/>
  <c r="K623" i="13"/>
  <c r="K624" i="13"/>
  <c r="K625" i="13"/>
  <c r="K626" i="13"/>
  <c r="K627" i="13"/>
  <c r="K628" i="13"/>
  <c r="K629" i="13"/>
  <c r="K630" i="13"/>
  <c r="K631" i="13"/>
  <c r="K632" i="13"/>
  <c r="K633" i="13"/>
  <c r="K634" i="13"/>
  <c r="K635" i="13"/>
  <c r="K636" i="13"/>
  <c r="K637" i="13"/>
  <c r="K638" i="13"/>
  <c r="K639" i="13"/>
  <c r="K640" i="13"/>
  <c r="K641" i="13"/>
  <c r="K642" i="13"/>
  <c r="K643" i="13"/>
  <c r="K644" i="13"/>
  <c r="K645" i="13"/>
  <c r="K646" i="13"/>
  <c r="K647" i="13"/>
  <c r="K648" i="13"/>
  <c r="K649" i="13"/>
  <c r="K650" i="13"/>
  <c r="K651" i="13"/>
  <c r="K652" i="13"/>
  <c r="K653" i="13"/>
  <c r="K654" i="13"/>
  <c r="K655" i="13"/>
  <c r="K656" i="13"/>
  <c r="K657" i="13"/>
  <c r="K658" i="13"/>
  <c r="K659" i="13"/>
  <c r="K660" i="13"/>
  <c r="K661" i="13"/>
  <c r="K662" i="13"/>
  <c r="K663" i="13"/>
  <c r="K664" i="13"/>
  <c r="K665" i="13"/>
  <c r="K666" i="13"/>
  <c r="K667" i="13"/>
  <c r="K668" i="13"/>
  <c r="K669" i="13"/>
  <c r="K670" i="13"/>
  <c r="K671" i="13"/>
  <c r="K672" i="13"/>
  <c r="K673" i="13"/>
  <c r="K674" i="13"/>
  <c r="K675" i="13"/>
  <c r="K676" i="13"/>
  <c r="K677" i="13"/>
  <c r="K678" i="13"/>
  <c r="K679" i="13"/>
  <c r="K680" i="13"/>
  <c r="K681" i="13"/>
  <c r="K682" i="13"/>
  <c r="K683" i="13"/>
  <c r="K684" i="13"/>
  <c r="K685" i="13"/>
  <c r="K686" i="13"/>
  <c r="K687" i="13"/>
  <c r="K688" i="13"/>
  <c r="K689" i="13"/>
  <c r="K690" i="13"/>
  <c r="K691" i="13"/>
  <c r="K692" i="13"/>
  <c r="K693" i="13"/>
  <c r="K694" i="13"/>
  <c r="K695" i="13"/>
  <c r="K696" i="13"/>
  <c r="K697" i="13"/>
  <c r="K698" i="13"/>
  <c r="K699" i="13"/>
  <c r="K700" i="13"/>
  <c r="K701" i="13"/>
  <c r="K702" i="13"/>
  <c r="K703" i="13"/>
  <c r="K704" i="13"/>
  <c r="K705" i="13"/>
  <c r="K706" i="13"/>
  <c r="K707" i="13"/>
  <c r="K708" i="13"/>
  <c r="K709" i="13"/>
  <c r="K710" i="13"/>
  <c r="K711" i="13"/>
  <c r="K712" i="13"/>
  <c r="K713" i="13"/>
  <c r="K714" i="13"/>
  <c r="K715" i="13"/>
  <c r="K716" i="13"/>
  <c r="K717" i="13"/>
  <c r="K718" i="13"/>
  <c r="K719" i="13"/>
  <c r="K720" i="13"/>
  <c r="K721" i="13"/>
  <c r="K722" i="13"/>
  <c r="K723" i="13"/>
  <c r="K724" i="13"/>
  <c r="K725" i="13"/>
  <c r="K726" i="13"/>
  <c r="K727" i="13"/>
  <c r="K728" i="13"/>
  <c r="K729" i="13"/>
  <c r="K730" i="13"/>
  <c r="K731" i="13"/>
  <c r="K732" i="13"/>
  <c r="K733" i="13"/>
  <c r="K734" i="13"/>
  <c r="K735" i="13"/>
  <c r="K736" i="13"/>
  <c r="K737" i="13"/>
  <c r="K738" i="13"/>
  <c r="K739" i="13"/>
  <c r="K740" i="13"/>
  <c r="K741" i="13"/>
  <c r="K742" i="13"/>
  <c r="K743" i="13"/>
  <c r="K744" i="13"/>
  <c r="K745" i="13"/>
  <c r="K746" i="13"/>
  <c r="K747" i="13"/>
  <c r="K748" i="13"/>
  <c r="K749" i="13"/>
  <c r="K750" i="13"/>
  <c r="K751" i="13"/>
  <c r="K752" i="13"/>
  <c r="K753" i="13"/>
  <c r="K754" i="13"/>
  <c r="K755" i="13"/>
  <c r="K756" i="13"/>
  <c r="K757" i="13"/>
  <c r="K758" i="13"/>
  <c r="K759" i="13"/>
  <c r="K760" i="13"/>
  <c r="K761" i="13"/>
  <c r="K762" i="13"/>
  <c r="K763" i="13"/>
  <c r="K764" i="13"/>
  <c r="K765" i="13"/>
  <c r="K766" i="13"/>
  <c r="K767" i="13"/>
  <c r="K768" i="13"/>
  <c r="K769" i="13"/>
  <c r="K770" i="13"/>
  <c r="K771" i="13"/>
  <c r="K772" i="13"/>
  <c r="K773" i="13"/>
  <c r="K774" i="13"/>
  <c r="K775" i="13"/>
  <c r="K776" i="13"/>
  <c r="K777" i="13"/>
  <c r="K778" i="13"/>
  <c r="K779" i="13"/>
  <c r="K780" i="13"/>
  <c r="K781" i="13"/>
  <c r="K782" i="13"/>
  <c r="K783" i="13"/>
  <c r="K784" i="13"/>
  <c r="K785" i="13"/>
  <c r="K786" i="13"/>
  <c r="K787" i="13"/>
  <c r="K788" i="13"/>
  <c r="K789" i="13"/>
  <c r="K790" i="13"/>
  <c r="K791" i="13"/>
  <c r="K792" i="13"/>
  <c r="K793" i="13"/>
  <c r="K794" i="13"/>
  <c r="K795" i="13"/>
  <c r="K796" i="13"/>
  <c r="K797" i="13"/>
  <c r="K798" i="13"/>
  <c r="K799" i="13"/>
  <c r="K800" i="13"/>
  <c r="K801" i="13"/>
  <c r="K802" i="13"/>
  <c r="K803" i="13"/>
  <c r="K804" i="13"/>
  <c r="K805" i="13"/>
  <c r="K806" i="13"/>
  <c r="K807" i="13"/>
  <c r="K808" i="13"/>
  <c r="K809" i="13"/>
  <c r="K810" i="13"/>
  <c r="K811" i="13"/>
  <c r="K812" i="13"/>
  <c r="K813" i="13"/>
  <c r="K814" i="13"/>
  <c r="K815" i="13"/>
  <c r="K816" i="13"/>
  <c r="K817" i="13"/>
  <c r="K818" i="13"/>
  <c r="K819" i="13"/>
  <c r="K820" i="13"/>
  <c r="K821" i="13"/>
  <c r="K822" i="13"/>
  <c r="K823" i="13"/>
  <c r="K824" i="13"/>
  <c r="K825" i="13"/>
  <c r="K826" i="13"/>
  <c r="K827" i="13"/>
  <c r="K828" i="13"/>
  <c r="K829" i="13"/>
  <c r="K830" i="13"/>
  <c r="K831" i="13"/>
  <c r="K832" i="13"/>
  <c r="K833" i="13"/>
  <c r="K834" i="13"/>
  <c r="K835" i="13"/>
  <c r="K836" i="13"/>
  <c r="K837" i="13"/>
  <c r="K838" i="13"/>
  <c r="K839" i="13"/>
  <c r="K840" i="13"/>
  <c r="K841" i="13"/>
  <c r="K842" i="13"/>
  <c r="K843" i="13"/>
  <c r="K844" i="13"/>
  <c r="K845" i="13"/>
  <c r="K846" i="13"/>
  <c r="K847" i="13"/>
  <c r="K848" i="13"/>
  <c r="K849" i="13"/>
  <c r="K850" i="13"/>
  <c r="K851" i="13"/>
  <c r="K852" i="13"/>
  <c r="K853" i="13"/>
  <c r="K854" i="13"/>
  <c r="K855" i="13"/>
  <c r="K856" i="13"/>
  <c r="K857" i="13"/>
  <c r="K858" i="13"/>
  <c r="K859" i="13"/>
  <c r="K860" i="13"/>
  <c r="K861" i="13"/>
  <c r="K862" i="13"/>
  <c r="K863" i="13"/>
  <c r="K864" i="13"/>
  <c r="K865" i="13"/>
  <c r="K866" i="13"/>
  <c r="K867" i="13"/>
  <c r="K868" i="13"/>
  <c r="K869" i="13"/>
  <c r="K870" i="13"/>
  <c r="K871" i="13"/>
  <c r="K872" i="13"/>
  <c r="K873" i="13"/>
  <c r="K874" i="13"/>
  <c r="K875" i="13"/>
  <c r="K876" i="13"/>
  <c r="K877" i="13"/>
  <c r="K878" i="13"/>
  <c r="K879" i="13"/>
  <c r="K880" i="13"/>
  <c r="K881" i="13"/>
  <c r="K882" i="13"/>
  <c r="K883" i="13"/>
  <c r="K884" i="13"/>
  <c r="K885" i="13"/>
  <c r="K886" i="13"/>
  <c r="K887" i="13"/>
  <c r="K888" i="13"/>
  <c r="K889" i="13"/>
  <c r="K890" i="13"/>
  <c r="K891" i="13"/>
  <c r="K892" i="13"/>
  <c r="K893" i="13"/>
  <c r="K894" i="13"/>
  <c r="K895" i="13"/>
  <c r="K896" i="13"/>
  <c r="K897" i="13"/>
  <c r="K898" i="13"/>
  <c r="K899" i="13"/>
  <c r="K900" i="13"/>
  <c r="K901" i="13"/>
  <c r="K902" i="13"/>
  <c r="K903" i="13"/>
  <c r="K904" i="13"/>
  <c r="K905" i="13"/>
  <c r="K906" i="13"/>
  <c r="K907" i="13"/>
  <c r="K908" i="13"/>
  <c r="K909" i="13"/>
  <c r="K910" i="13"/>
  <c r="K911" i="13"/>
  <c r="K912" i="13"/>
  <c r="K913" i="13"/>
  <c r="K914" i="13"/>
  <c r="K915" i="13"/>
  <c r="K916" i="13"/>
  <c r="K917" i="13"/>
  <c r="K918" i="13"/>
  <c r="K919" i="13"/>
  <c r="K920" i="13"/>
  <c r="K921" i="13"/>
  <c r="K922" i="13"/>
  <c r="K923" i="13"/>
  <c r="K924" i="13"/>
  <c r="K925" i="13"/>
  <c r="K926" i="13"/>
  <c r="K927" i="13"/>
  <c r="K928" i="13"/>
  <c r="K929" i="13"/>
  <c r="K930" i="13"/>
  <c r="K931" i="13"/>
  <c r="K932" i="13"/>
  <c r="K933" i="13"/>
  <c r="K934" i="13"/>
  <c r="K935" i="13"/>
  <c r="K936" i="13"/>
  <c r="K937" i="13"/>
  <c r="K938" i="13"/>
  <c r="K939" i="13"/>
  <c r="K940" i="13"/>
  <c r="K941" i="13"/>
  <c r="K942" i="13"/>
  <c r="K943" i="13"/>
  <c r="K944" i="13"/>
  <c r="K945" i="13"/>
  <c r="K946" i="13"/>
  <c r="K947" i="13"/>
  <c r="K948" i="13"/>
  <c r="K949" i="13"/>
  <c r="K950" i="13"/>
  <c r="K951" i="13"/>
  <c r="K952" i="13"/>
  <c r="K953" i="13"/>
  <c r="K954" i="13"/>
  <c r="K955" i="13"/>
  <c r="K956" i="13"/>
  <c r="K957" i="13"/>
  <c r="K958" i="13"/>
  <c r="K959" i="13"/>
  <c r="K960" i="13"/>
  <c r="K961" i="13"/>
  <c r="K962" i="13"/>
  <c r="K963" i="13"/>
  <c r="K964" i="13"/>
  <c r="K965" i="13"/>
  <c r="K966" i="13"/>
  <c r="K967" i="13"/>
  <c r="K968" i="13"/>
  <c r="K969" i="13"/>
  <c r="K970" i="13"/>
  <c r="K971" i="13"/>
  <c r="K972" i="13"/>
  <c r="K973" i="13"/>
  <c r="K974" i="13"/>
  <c r="K975" i="13"/>
  <c r="K976" i="13"/>
  <c r="K977" i="13"/>
  <c r="K978" i="13"/>
  <c r="K979" i="13"/>
  <c r="K980" i="13"/>
  <c r="K981" i="13"/>
  <c r="K982" i="13"/>
  <c r="K983" i="13"/>
  <c r="K984" i="13"/>
  <c r="K985" i="13"/>
  <c r="K986" i="13"/>
  <c r="K987" i="13"/>
  <c r="K988" i="13"/>
  <c r="K989" i="13"/>
  <c r="K990" i="13"/>
  <c r="K991" i="13"/>
  <c r="K992" i="13"/>
  <c r="K993" i="13"/>
  <c r="K994" i="13"/>
  <c r="K995" i="13"/>
  <c r="K996" i="13"/>
  <c r="K997" i="13"/>
  <c r="K998" i="13"/>
  <c r="K999" i="13"/>
  <c r="K1000" i="13"/>
  <c r="K1001" i="13"/>
  <c r="K1002" i="13"/>
  <c r="K1003" i="13"/>
  <c r="K1004" i="13"/>
  <c r="K1005" i="13"/>
  <c r="K1006" i="13"/>
  <c r="K1007" i="13"/>
  <c r="K1008" i="13"/>
  <c r="K1009" i="13"/>
  <c r="K1010" i="13"/>
  <c r="K1011" i="13"/>
  <c r="K1012" i="13"/>
  <c r="K1013" i="13"/>
  <c r="K1014" i="13"/>
  <c r="K1015" i="13"/>
  <c r="K1016" i="13"/>
  <c r="K1017" i="13"/>
  <c r="K1018" i="13"/>
  <c r="K1019" i="13"/>
  <c r="K1020" i="13"/>
  <c r="K1021" i="13"/>
  <c r="K1022" i="13"/>
  <c r="K1023" i="13"/>
  <c r="K1024" i="13"/>
  <c r="K1025" i="13"/>
  <c r="K1026" i="13"/>
  <c r="K1027" i="13"/>
  <c r="K1028" i="13"/>
  <c r="K1029" i="13"/>
  <c r="K1030" i="13"/>
  <c r="K1031" i="13"/>
  <c r="K1032" i="13"/>
  <c r="K1033" i="13"/>
  <c r="K1034" i="13"/>
  <c r="K1035" i="13"/>
  <c r="K1036" i="13"/>
  <c r="K1037" i="13"/>
  <c r="K1038" i="13"/>
  <c r="K1039" i="13"/>
  <c r="K1040" i="13"/>
  <c r="K1041" i="13"/>
  <c r="K1042" i="13"/>
  <c r="K1043" i="13"/>
  <c r="K1044" i="13"/>
  <c r="K1045" i="13"/>
  <c r="K1046" i="13"/>
  <c r="K1047" i="13"/>
  <c r="K1048" i="13"/>
  <c r="K1049" i="13"/>
  <c r="K1050" i="13"/>
  <c r="K1051" i="13"/>
  <c r="K1052" i="13"/>
  <c r="K1053" i="13"/>
  <c r="K1054" i="13"/>
  <c r="K1055" i="13"/>
  <c r="K1056" i="13"/>
  <c r="K1057" i="13"/>
  <c r="K1058" i="13"/>
  <c r="K1059" i="13"/>
  <c r="K1060" i="13"/>
  <c r="K1061" i="13"/>
  <c r="K1062" i="13"/>
  <c r="K1063" i="13"/>
  <c r="K1064" i="13"/>
  <c r="K1065" i="13"/>
  <c r="K1066" i="13"/>
  <c r="K1067" i="13"/>
  <c r="K1068" i="13"/>
  <c r="K1069" i="13"/>
  <c r="K1070" i="13"/>
  <c r="K1071" i="13"/>
  <c r="K1072" i="13"/>
  <c r="K1073" i="13"/>
  <c r="K1074" i="13"/>
  <c r="K1075" i="13"/>
  <c r="K1076" i="13"/>
  <c r="K1077" i="13"/>
  <c r="K1078" i="13"/>
  <c r="K1079" i="13"/>
  <c r="K1080" i="13"/>
  <c r="K1081" i="13"/>
  <c r="K1082" i="13"/>
  <c r="K1083" i="13"/>
  <c r="K1084" i="13"/>
  <c r="K1085" i="13"/>
  <c r="K1086" i="13"/>
  <c r="K1087" i="13"/>
  <c r="K1088" i="13"/>
  <c r="K1089" i="13"/>
  <c r="K1090" i="13"/>
  <c r="K1091" i="13"/>
  <c r="K1092" i="13"/>
  <c r="K1093" i="13"/>
  <c r="K1094" i="13"/>
  <c r="K1095" i="13"/>
  <c r="K1096" i="13"/>
  <c r="K1097" i="13"/>
  <c r="K1098" i="13"/>
  <c r="K1099" i="13"/>
  <c r="K1100" i="13"/>
  <c r="K1101" i="13"/>
  <c r="K1102" i="13"/>
  <c r="K1103" i="13"/>
  <c r="K1104" i="13"/>
  <c r="K1105" i="13"/>
  <c r="K1106" i="13"/>
  <c r="K1107" i="13"/>
  <c r="K1108" i="13"/>
  <c r="K1109" i="13"/>
  <c r="K1110" i="13"/>
  <c r="K1111" i="13"/>
  <c r="K1112" i="13"/>
  <c r="K1113" i="13"/>
  <c r="K1114" i="13"/>
  <c r="K1115" i="13"/>
  <c r="K1116" i="13"/>
  <c r="K1117" i="13"/>
  <c r="K1118" i="13"/>
  <c r="K1119" i="13"/>
  <c r="K1120" i="13"/>
  <c r="K1121" i="13"/>
  <c r="K1122" i="13"/>
  <c r="K1123" i="13"/>
  <c r="K1124" i="13"/>
  <c r="K1125" i="13"/>
  <c r="K1126" i="13"/>
  <c r="K1127" i="13"/>
  <c r="K1128" i="13"/>
  <c r="K1129" i="13"/>
  <c r="K1130" i="13"/>
  <c r="K1131" i="13"/>
  <c r="K1132" i="13"/>
  <c r="K1133" i="13"/>
  <c r="K1134" i="13"/>
  <c r="K1135" i="13"/>
  <c r="K1136" i="13"/>
  <c r="K1137" i="13"/>
  <c r="K1138" i="13"/>
  <c r="K1139" i="13"/>
  <c r="K1140" i="13"/>
  <c r="K1141" i="13"/>
  <c r="K1142" i="13"/>
  <c r="K1143" i="13"/>
  <c r="K1144" i="13"/>
  <c r="K1145" i="13"/>
  <c r="K1146" i="13"/>
  <c r="K1147" i="13"/>
  <c r="K1148" i="13"/>
  <c r="K1149" i="13"/>
  <c r="K1150" i="13"/>
  <c r="K1151" i="13"/>
  <c r="K1152" i="13"/>
  <c r="K1153" i="13"/>
  <c r="K1154" i="13"/>
  <c r="K1155" i="13"/>
  <c r="K1156" i="13"/>
  <c r="K1157" i="13"/>
  <c r="K1158" i="13"/>
  <c r="K1159" i="13"/>
  <c r="K1160" i="13"/>
  <c r="K1161" i="13"/>
  <c r="K1162" i="13"/>
  <c r="K1163" i="13"/>
  <c r="K1164" i="13"/>
  <c r="K1165" i="13"/>
  <c r="K1166" i="13"/>
  <c r="K1167" i="13"/>
  <c r="K1168" i="13"/>
  <c r="K1169" i="13"/>
  <c r="K1170" i="13"/>
  <c r="K1171" i="13"/>
  <c r="K1172" i="13"/>
  <c r="K1173" i="13"/>
  <c r="K1174" i="13"/>
  <c r="K1175" i="13"/>
  <c r="K1176" i="13"/>
  <c r="K1177" i="13"/>
  <c r="K1178" i="13"/>
  <c r="K1179" i="13"/>
  <c r="K1180" i="13"/>
  <c r="K1181" i="13"/>
  <c r="K1182" i="13"/>
  <c r="K1183" i="13"/>
  <c r="K1184" i="13"/>
  <c r="K1185" i="13"/>
  <c r="K1186" i="13"/>
  <c r="K1187" i="13"/>
  <c r="K1188" i="13"/>
  <c r="K1189" i="13"/>
  <c r="K1190" i="13"/>
  <c r="K1191" i="13"/>
  <c r="K1192" i="13"/>
  <c r="K1193" i="13"/>
  <c r="K1194" i="13"/>
  <c r="K1195" i="13"/>
  <c r="K1196" i="13"/>
  <c r="K1197" i="13"/>
  <c r="K1198" i="13"/>
  <c r="K1199" i="13"/>
  <c r="K1200" i="13"/>
  <c r="K1201" i="13"/>
  <c r="K1202" i="13"/>
  <c r="K1203" i="13"/>
  <c r="K1204" i="13"/>
  <c r="K1205" i="13"/>
  <c r="K1206" i="13"/>
  <c r="K1207" i="13"/>
  <c r="K1208" i="13"/>
  <c r="K1209" i="13"/>
  <c r="K1210" i="13"/>
  <c r="K1211" i="13"/>
  <c r="K1212" i="13"/>
  <c r="K1213" i="13"/>
  <c r="K1214" i="13"/>
  <c r="K1215" i="13"/>
  <c r="K1216" i="13"/>
  <c r="K1217" i="13"/>
  <c r="K1218" i="13"/>
  <c r="K1219" i="13"/>
  <c r="K1220" i="13"/>
  <c r="K1221" i="13"/>
  <c r="K1222" i="13"/>
  <c r="K1223" i="13"/>
  <c r="K1224" i="13"/>
  <c r="K1225" i="13"/>
  <c r="K1226" i="13"/>
  <c r="K1227" i="13"/>
  <c r="K1228" i="13"/>
  <c r="K1229" i="13"/>
  <c r="K1230" i="13"/>
  <c r="K1231" i="13"/>
  <c r="K1232" i="13"/>
  <c r="K1233" i="13"/>
  <c r="K1234" i="13"/>
  <c r="K1235" i="13"/>
  <c r="K1236" i="13"/>
  <c r="K1237" i="13"/>
  <c r="K1238" i="13"/>
  <c r="K1239" i="13"/>
  <c r="K1240" i="13"/>
  <c r="K1241" i="13"/>
  <c r="K1242" i="13"/>
  <c r="K1243" i="13"/>
  <c r="K1244" i="13"/>
  <c r="K1245" i="13"/>
  <c r="K1246" i="13"/>
  <c r="K1247" i="13"/>
  <c r="K1248" i="13"/>
  <c r="K1249" i="13"/>
  <c r="K1250" i="13"/>
  <c r="K1251" i="13"/>
  <c r="K1252" i="13"/>
  <c r="K1253" i="13"/>
  <c r="K1254" i="13"/>
  <c r="K1255" i="13"/>
  <c r="K1256" i="13"/>
  <c r="K1257" i="13"/>
  <c r="K1258" i="13"/>
  <c r="K1259" i="13"/>
  <c r="K1260" i="13"/>
  <c r="K1261" i="13"/>
  <c r="K1262" i="13"/>
  <c r="K1263" i="13"/>
  <c r="K1264" i="13"/>
  <c r="K1265" i="13"/>
  <c r="K1266" i="13"/>
  <c r="K1267" i="13"/>
  <c r="K1268" i="13"/>
  <c r="K1269" i="13"/>
  <c r="K1270" i="13"/>
  <c r="K1271" i="13"/>
  <c r="K1272" i="13"/>
  <c r="K1273" i="13"/>
  <c r="K1274" i="13"/>
  <c r="K1275" i="13"/>
  <c r="K1276" i="13"/>
  <c r="K1277" i="13"/>
  <c r="K1278" i="13"/>
  <c r="K1279" i="13"/>
  <c r="K1280" i="13"/>
  <c r="K1281" i="13"/>
  <c r="K1282" i="13"/>
  <c r="K1283" i="13"/>
  <c r="K1284" i="13"/>
  <c r="K1285" i="13"/>
  <c r="K1286" i="13"/>
  <c r="K1287" i="13"/>
  <c r="K1288" i="13"/>
  <c r="K1289" i="13"/>
  <c r="K1290" i="13"/>
  <c r="K1291" i="13"/>
  <c r="K1292" i="13"/>
  <c r="K1293" i="13"/>
  <c r="K1294" i="13"/>
  <c r="K1295" i="13"/>
  <c r="K1296" i="13"/>
  <c r="K1297" i="13"/>
  <c r="K1298" i="13"/>
  <c r="K1299" i="13"/>
  <c r="K1300" i="13"/>
  <c r="K1301" i="13"/>
  <c r="K1302" i="13"/>
  <c r="K1303" i="13"/>
  <c r="K1304" i="13"/>
  <c r="K1305" i="13"/>
  <c r="K1306" i="13"/>
  <c r="K1307" i="13"/>
  <c r="K1308" i="13"/>
  <c r="K1309" i="13"/>
  <c r="K1310" i="13"/>
  <c r="K1311" i="13"/>
  <c r="K1312" i="13"/>
  <c r="K1313" i="13"/>
  <c r="K1314" i="13"/>
  <c r="K1315" i="13"/>
  <c r="K1316" i="13"/>
  <c r="K1317" i="13"/>
  <c r="K1318" i="13"/>
  <c r="K1319" i="13"/>
  <c r="K1320" i="13"/>
  <c r="K1321" i="13"/>
  <c r="K1322" i="13"/>
  <c r="K1323" i="13"/>
  <c r="K1324" i="13"/>
  <c r="K1325" i="13"/>
  <c r="K1326" i="13"/>
  <c r="K1327" i="13"/>
  <c r="K1328" i="13"/>
  <c r="K1329" i="13"/>
  <c r="K1330" i="13"/>
  <c r="K1331" i="13"/>
  <c r="K1332" i="13"/>
  <c r="K1333" i="13"/>
  <c r="K1334" i="13"/>
  <c r="K1335" i="13"/>
  <c r="K1336" i="13"/>
  <c r="K1337" i="13"/>
  <c r="K1338" i="13"/>
  <c r="K1339" i="13"/>
  <c r="K1340" i="13"/>
  <c r="K1341" i="13"/>
  <c r="K1342" i="13"/>
  <c r="K1343" i="13"/>
  <c r="K1344" i="13"/>
  <c r="K1345" i="13"/>
  <c r="K1346" i="13"/>
  <c r="K1347" i="13"/>
  <c r="K1348" i="13"/>
  <c r="K1349" i="13"/>
  <c r="K1350" i="13"/>
  <c r="K1351" i="13"/>
  <c r="K1352" i="13"/>
  <c r="K1353" i="13"/>
  <c r="K1354" i="13"/>
  <c r="K1355" i="13"/>
  <c r="K1356" i="13"/>
  <c r="K1357" i="13"/>
  <c r="K1358" i="13"/>
  <c r="K1359" i="13"/>
  <c r="K1360" i="13"/>
  <c r="K1361" i="13"/>
  <c r="K1362" i="13"/>
  <c r="K1363" i="13"/>
  <c r="K1364" i="13"/>
  <c r="K1365" i="13"/>
  <c r="K1366" i="13"/>
  <c r="K1367" i="13"/>
  <c r="K1368" i="13"/>
  <c r="K1369" i="13"/>
  <c r="K1370" i="13"/>
  <c r="K1371" i="13"/>
  <c r="K1372" i="13"/>
  <c r="K1373" i="13"/>
  <c r="K1374" i="13"/>
  <c r="K1375" i="13"/>
  <c r="K1376" i="13"/>
  <c r="K1377" i="13"/>
  <c r="K1378" i="13"/>
  <c r="K1379" i="13"/>
  <c r="K1380" i="13"/>
  <c r="K1381" i="13"/>
  <c r="K1382" i="13"/>
  <c r="K1383" i="13"/>
  <c r="K1384" i="13"/>
  <c r="K1385" i="13"/>
  <c r="K1386" i="13"/>
  <c r="K1387" i="13"/>
  <c r="K1388" i="13"/>
  <c r="K1389" i="13"/>
  <c r="K1390" i="13"/>
  <c r="K1391" i="13"/>
  <c r="K1392" i="13"/>
  <c r="K1393" i="13"/>
  <c r="K1394" i="13"/>
  <c r="K1395" i="13"/>
  <c r="K1396" i="13"/>
  <c r="K1397" i="13"/>
  <c r="K1398" i="13"/>
  <c r="K1399" i="13"/>
  <c r="K1400" i="13"/>
  <c r="K1401" i="13"/>
  <c r="K1402" i="13"/>
  <c r="K1403" i="13"/>
  <c r="K1404" i="13"/>
  <c r="K1405" i="13"/>
  <c r="K1406" i="13"/>
  <c r="K1407" i="13"/>
  <c r="K1408" i="13"/>
  <c r="K1409" i="13"/>
  <c r="K1410" i="13"/>
  <c r="K1411" i="13"/>
  <c r="K1412" i="13"/>
  <c r="K1413" i="13"/>
  <c r="K1414" i="13"/>
  <c r="K1415" i="13"/>
  <c r="K1416" i="13"/>
  <c r="K1417" i="13"/>
  <c r="K1418" i="13"/>
  <c r="K1419" i="13"/>
  <c r="K1420" i="13"/>
  <c r="K1421" i="13"/>
  <c r="K1422" i="13"/>
  <c r="K1423" i="13"/>
  <c r="K1424" i="13"/>
  <c r="K1425" i="13"/>
  <c r="K1426" i="13"/>
  <c r="K1427" i="13"/>
  <c r="K1428" i="13"/>
  <c r="K1429" i="13"/>
  <c r="K1430" i="13"/>
  <c r="K1431" i="13"/>
  <c r="K1432" i="13"/>
  <c r="K1433" i="13"/>
  <c r="K1434" i="13"/>
  <c r="K1435" i="13"/>
  <c r="K1436" i="13"/>
  <c r="K1437" i="13"/>
  <c r="K1438" i="13"/>
  <c r="K1439" i="13"/>
  <c r="K1440" i="13"/>
  <c r="K1441" i="13"/>
  <c r="K1442" i="13"/>
  <c r="K1443" i="13"/>
  <c r="K1444" i="13"/>
  <c r="K1445" i="13"/>
  <c r="K1446" i="13"/>
  <c r="K1447" i="13"/>
  <c r="K1448" i="13"/>
  <c r="K1449" i="13"/>
  <c r="K1450" i="13"/>
  <c r="K1451" i="13"/>
  <c r="K1452" i="13"/>
  <c r="K1453" i="13"/>
  <c r="K1454" i="13"/>
  <c r="K1455" i="13"/>
  <c r="K1456" i="13"/>
  <c r="K1457" i="13"/>
  <c r="K1458" i="13"/>
  <c r="K1459" i="13"/>
  <c r="K1460" i="13"/>
  <c r="K1461" i="13"/>
  <c r="K1462" i="13"/>
  <c r="K1463" i="13"/>
  <c r="K1464" i="13"/>
  <c r="K1465" i="13"/>
  <c r="K1466" i="13"/>
  <c r="K1467" i="13"/>
  <c r="K1468" i="13"/>
  <c r="K1469" i="13"/>
  <c r="K1470" i="13"/>
  <c r="K1471" i="13"/>
  <c r="K1472" i="13"/>
  <c r="K1473" i="13"/>
  <c r="K1474" i="13"/>
  <c r="K1475" i="13"/>
  <c r="K1476" i="13"/>
  <c r="K1477" i="13"/>
  <c r="K1478" i="13"/>
  <c r="K1479" i="13"/>
  <c r="K1480" i="13"/>
  <c r="K1481" i="13"/>
  <c r="K1482" i="13"/>
  <c r="K1483" i="13"/>
  <c r="K1484" i="13"/>
  <c r="K1485" i="13"/>
  <c r="K1486" i="13"/>
  <c r="K1487" i="13"/>
  <c r="K1488" i="13"/>
  <c r="K1489" i="13"/>
  <c r="K1490" i="13"/>
  <c r="K1491" i="13"/>
  <c r="K1492" i="13"/>
  <c r="K1493" i="13"/>
  <c r="K1494" i="13"/>
  <c r="K1495" i="13"/>
  <c r="K1496" i="13"/>
  <c r="K1497" i="13"/>
  <c r="K1498" i="13"/>
  <c r="K1499" i="13"/>
  <c r="K1500" i="13"/>
  <c r="K1501" i="13"/>
  <c r="K1502" i="13"/>
  <c r="K1503" i="13"/>
  <c r="K1504" i="13"/>
  <c r="K1505" i="13"/>
  <c r="K1506" i="13"/>
  <c r="K1507" i="13"/>
  <c r="K1508" i="13"/>
  <c r="K1509" i="13"/>
  <c r="K1510" i="13"/>
  <c r="K1511" i="13"/>
  <c r="K1512" i="13"/>
  <c r="K1513" i="13"/>
  <c r="K1514" i="13"/>
  <c r="K1515" i="13"/>
  <c r="K1516" i="13"/>
  <c r="K1517" i="13"/>
  <c r="K1518" i="13"/>
  <c r="K1519" i="13"/>
  <c r="K1520" i="13"/>
  <c r="K1521" i="13"/>
  <c r="K1522" i="13"/>
  <c r="K1523" i="13"/>
  <c r="K1524" i="13"/>
  <c r="K1525" i="13"/>
  <c r="K1526" i="13"/>
  <c r="K1527" i="13"/>
  <c r="K1528" i="13"/>
  <c r="K1529" i="13"/>
  <c r="K1530" i="13"/>
  <c r="K1531" i="13"/>
  <c r="K1532" i="13"/>
  <c r="K1533" i="13"/>
  <c r="K1534" i="13"/>
  <c r="K1535" i="13"/>
  <c r="K1536" i="13"/>
  <c r="K1537" i="13"/>
  <c r="K1538" i="13"/>
  <c r="K1539" i="13"/>
  <c r="K1540" i="13"/>
  <c r="K1541" i="13"/>
  <c r="K1542" i="13"/>
  <c r="K1543" i="13"/>
  <c r="K1544" i="13"/>
  <c r="K1545" i="13"/>
  <c r="K1546" i="13"/>
  <c r="K1547" i="13"/>
  <c r="K1548" i="13"/>
  <c r="K1549" i="13"/>
  <c r="K1550" i="13"/>
  <c r="K1551" i="13"/>
  <c r="K1552" i="13"/>
  <c r="K1553" i="13"/>
  <c r="K1554" i="13"/>
  <c r="K1555" i="13"/>
  <c r="K1556" i="13"/>
  <c r="K1557" i="13"/>
  <c r="K1558" i="13"/>
  <c r="K1559" i="13"/>
  <c r="K1560" i="13"/>
  <c r="K1561" i="13"/>
  <c r="K1562" i="13"/>
  <c r="K1563" i="13"/>
  <c r="K1564" i="13"/>
  <c r="K1565" i="13"/>
  <c r="K1566" i="13"/>
  <c r="K1567" i="13"/>
  <c r="K1568" i="13"/>
  <c r="K1569" i="13"/>
  <c r="K1570" i="13"/>
  <c r="K1571" i="13"/>
  <c r="K1572" i="13"/>
  <c r="K1573" i="13"/>
  <c r="K1574" i="13"/>
  <c r="K1575" i="13"/>
  <c r="K1576" i="13"/>
  <c r="K1577" i="13"/>
  <c r="K1578" i="13"/>
  <c r="K1579" i="13"/>
  <c r="K1580" i="13"/>
  <c r="K1581" i="13"/>
  <c r="K1582" i="13"/>
  <c r="K1583" i="13"/>
  <c r="K1584" i="13"/>
  <c r="K1585" i="13"/>
  <c r="K1586" i="13"/>
  <c r="K1587" i="13"/>
  <c r="K1588" i="13"/>
  <c r="K1589" i="13"/>
  <c r="K1590" i="13"/>
  <c r="K1591" i="13"/>
  <c r="K1592" i="13"/>
  <c r="K1593" i="13"/>
  <c r="K1594" i="13"/>
  <c r="K1595" i="13"/>
  <c r="K1596" i="13"/>
  <c r="K1597" i="13"/>
  <c r="K1598" i="13"/>
  <c r="K1599" i="13"/>
  <c r="K1600" i="13"/>
  <c r="K1601" i="13"/>
  <c r="K1602" i="13"/>
  <c r="K1603" i="13"/>
  <c r="K1604" i="13"/>
  <c r="K1605" i="13"/>
  <c r="K1606" i="13"/>
  <c r="K1607" i="13"/>
  <c r="K1608" i="13"/>
  <c r="K1609" i="13"/>
  <c r="K1610" i="13"/>
  <c r="K1611" i="13"/>
  <c r="K1612" i="13"/>
  <c r="K1613" i="13"/>
  <c r="K1614" i="13"/>
  <c r="K1615" i="13"/>
  <c r="K1616" i="13"/>
  <c r="K1617" i="13"/>
  <c r="K1618" i="13"/>
  <c r="K1619" i="13"/>
  <c r="K1620" i="13"/>
  <c r="K1621" i="13"/>
  <c r="K1622" i="13"/>
  <c r="K1623" i="13"/>
  <c r="K1624" i="13"/>
  <c r="K1625" i="13"/>
  <c r="K1626" i="13"/>
  <c r="K1627" i="13"/>
  <c r="K1628" i="13"/>
  <c r="K1629" i="13"/>
  <c r="K1630" i="13"/>
  <c r="K1631" i="13"/>
  <c r="K1632" i="13"/>
  <c r="K1633" i="13"/>
  <c r="K1634" i="13"/>
  <c r="K1635" i="13"/>
  <c r="K1636" i="13"/>
  <c r="K1637" i="13"/>
  <c r="K1638" i="13"/>
  <c r="K1639" i="13"/>
  <c r="K1640" i="13"/>
  <c r="K1641" i="13"/>
  <c r="K1642" i="13"/>
  <c r="K1643" i="13"/>
  <c r="K1644" i="13"/>
  <c r="K1645" i="13"/>
  <c r="K1646" i="13"/>
  <c r="K1647" i="13"/>
  <c r="K1648" i="13"/>
  <c r="K1649" i="13"/>
  <c r="K1650" i="13"/>
  <c r="K1651" i="13"/>
  <c r="K1652" i="13"/>
  <c r="K1653" i="13"/>
  <c r="K1654" i="13"/>
  <c r="K1655" i="13"/>
  <c r="K1656" i="13"/>
  <c r="K1657" i="13"/>
  <c r="K1658" i="13"/>
  <c r="K1659" i="13"/>
  <c r="K1660" i="13"/>
  <c r="K1661" i="13"/>
  <c r="K1662" i="13"/>
  <c r="K1663" i="13"/>
  <c r="K1664" i="13"/>
  <c r="K1665" i="13"/>
  <c r="K1666" i="13"/>
  <c r="K1667" i="13"/>
  <c r="K1668" i="13"/>
  <c r="K1669" i="13"/>
  <c r="K1670" i="13"/>
  <c r="K1671" i="13"/>
  <c r="K1672" i="13"/>
  <c r="K1673" i="13"/>
  <c r="K1674" i="13"/>
  <c r="K1675" i="13"/>
  <c r="K1676" i="13"/>
  <c r="K1677" i="13"/>
  <c r="K1678" i="13"/>
  <c r="K1679" i="13"/>
  <c r="K1680" i="13"/>
  <c r="K1681" i="13"/>
  <c r="K1682" i="13"/>
  <c r="K1683" i="13"/>
  <c r="K1684" i="13"/>
  <c r="K1685" i="13"/>
  <c r="K1686" i="13"/>
  <c r="K1687" i="13"/>
  <c r="K1688" i="13"/>
  <c r="K1689" i="13"/>
  <c r="K1690" i="13"/>
  <c r="K1691" i="13"/>
  <c r="K1692" i="13"/>
  <c r="K1693" i="13"/>
  <c r="K1694" i="13"/>
  <c r="K1695" i="13"/>
  <c r="K1696" i="13"/>
  <c r="K1697" i="13"/>
  <c r="K1698" i="13"/>
  <c r="K1699" i="13"/>
  <c r="K1700" i="13"/>
  <c r="K1701" i="13"/>
  <c r="K1702" i="13"/>
  <c r="K1703" i="13"/>
  <c r="K1704" i="13"/>
  <c r="K1705" i="13"/>
  <c r="K1706" i="13"/>
  <c r="K1707" i="13"/>
  <c r="K1708" i="13"/>
  <c r="K1709" i="13"/>
  <c r="K1710" i="13"/>
  <c r="K1711" i="13"/>
  <c r="K1712" i="13"/>
  <c r="K1713" i="13"/>
  <c r="K1714" i="13"/>
  <c r="K1715" i="13"/>
  <c r="K1716" i="13"/>
  <c r="K1717" i="13"/>
  <c r="K1718" i="13"/>
  <c r="K1719" i="13"/>
  <c r="K1720" i="13"/>
  <c r="K1721" i="13"/>
  <c r="K1722" i="13"/>
  <c r="K1723" i="13"/>
  <c r="K1724" i="13"/>
  <c r="K1725" i="13"/>
  <c r="K1726" i="13"/>
  <c r="K1727" i="13"/>
  <c r="K1728" i="13"/>
  <c r="K1729" i="13"/>
  <c r="K1730" i="13"/>
  <c r="K1731" i="13"/>
  <c r="K1732" i="13"/>
  <c r="K1733" i="13"/>
  <c r="K1734" i="13"/>
  <c r="K1735" i="13"/>
  <c r="K1736" i="13"/>
  <c r="K1737" i="13"/>
  <c r="K1738" i="13"/>
  <c r="K1739" i="13"/>
  <c r="K1740" i="13"/>
  <c r="K1741" i="13"/>
  <c r="K1742" i="13"/>
  <c r="K1743" i="13"/>
  <c r="K1744" i="13"/>
  <c r="K1745" i="13"/>
  <c r="K1746" i="13"/>
  <c r="K1747" i="13"/>
  <c r="K1748" i="13"/>
  <c r="K1749" i="13"/>
  <c r="K1750" i="13"/>
  <c r="K1751" i="13"/>
  <c r="K1752" i="13"/>
  <c r="K1753" i="13"/>
  <c r="K1754" i="13"/>
  <c r="K1755" i="13"/>
  <c r="K1756" i="13"/>
  <c r="K1757" i="13"/>
  <c r="K1758" i="13"/>
  <c r="K1759" i="13"/>
  <c r="K1760" i="13"/>
  <c r="K1761" i="13"/>
  <c r="K1762" i="13"/>
  <c r="K1763" i="13"/>
  <c r="K1764" i="13"/>
  <c r="K1765" i="13"/>
  <c r="K1766" i="13"/>
  <c r="K1767" i="13"/>
  <c r="K1768" i="13"/>
  <c r="K1769" i="13"/>
  <c r="K1770" i="13"/>
  <c r="K1771" i="13"/>
  <c r="K1772" i="13"/>
  <c r="K1773" i="13"/>
  <c r="K1774" i="13"/>
  <c r="K1775" i="13"/>
  <c r="K1776" i="13"/>
  <c r="K1777" i="13"/>
  <c r="K1778" i="13"/>
  <c r="K1779" i="13"/>
  <c r="K1780" i="13"/>
  <c r="K1781" i="13"/>
  <c r="K1782" i="13"/>
  <c r="K1783" i="13"/>
  <c r="K1784" i="13"/>
  <c r="K1785" i="13"/>
  <c r="K1786" i="13"/>
  <c r="K1787" i="13"/>
  <c r="K1788" i="13"/>
  <c r="K1789" i="13"/>
  <c r="K1790" i="13"/>
  <c r="K1791" i="13"/>
  <c r="K1792" i="13"/>
  <c r="K1793" i="13"/>
  <c r="K1794" i="13"/>
  <c r="K1795" i="13"/>
  <c r="K1796" i="13"/>
  <c r="K1797" i="13"/>
  <c r="K1798" i="13"/>
  <c r="K1799" i="13"/>
  <c r="K1800" i="13"/>
  <c r="K1801" i="13"/>
  <c r="K1802" i="13"/>
  <c r="K1803" i="13"/>
  <c r="K1804" i="13"/>
  <c r="K1805" i="13"/>
  <c r="K1806" i="13"/>
  <c r="K1807" i="13"/>
  <c r="K1808" i="13"/>
  <c r="K1809" i="13"/>
  <c r="K1810" i="13"/>
  <c r="K1811" i="13"/>
  <c r="K1812" i="13"/>
  <c r="K1813" i="13"/>
  <c r="K1814" i="13"/>
  <c r="K1815" i="13"/>
  <c r="K1816" i="13"/>
  <c r="K1817" i="13"/>
  <c r="K1818" i="13"/>
  <c r="K1819" i="13"/>
  <c r="K1820" i="13"/>
  <c r="K1821" i="13"/>
  <c r="K1822" i="13"/>
  <c r="K1823" i="13"/>
  <c r="K1824" i="13"/>
  <c r="K1825" i="13"/>
  <c r="K1826" i="13"/>
  <c r="K1827" i="13"/>
  <c r="K1828" i="13"/>
  <c r="K1829" i="13"/>
  <c r="K1830" i="13"/>
  <c r="K1831" i="13"/>
  <c r="K1832" i="13"/>
  <c r="K1833" i="13"/>
  <c r="K1834" i="13"/>
  <c r="K1835" i="13"/>
  <c r="K1836" i="13"/>
  <c r="K1837" i="13"/>
  <c r="K1838" i="13"/>
  <c r="K1839" i="13"/>
  <c r="K1840" i="13"/>
  <c r="K1841" i="13"/>
  <c r="K1842" i="13"/>
  <c r="K1843" i="13"/>
  <c r="K1844" i="13"/>
  <c r="K1845" i="13"/>
  <c r="K1846" i="13"/>
  <c r="K1847" i="13"/>
  <c r="K1848" i="13"/>
  <c r="K1849" i="13"/>
  <c r="K1850" i="13"/>
  <c r="K1851" i="13"/>
  <c r="K1852" i="13"/>
  <c r="K1853" i="13"/>
  <c r="K1854" i="13"/>
  <c r="K1855" i="13"/>
  <c r="K1856" i="13"/>
  <c r="K1857" i="13"/>
  <c r="K1858" i="13"/>
  <c r="K1859" i="13"/>
  <c r="K1860" i="13"/>
  <c r="K1861" i="13"/>
  <c r="K1862" i="13"/>
  <c r="K1863" i="13"/>
  <c r="K1864" i="13"/>
  <c r="K1865" i="13"/>
  <c r="K1866" i="13"/>
  <c r="K1867" i="13"/>
  <c r="K1868" i="13"/>
  <c r="K1869" i="13"/>
  <c r="K1870" i="13"/>
  <c r="K1871" i="13"/>
  <c r="K1872" i="13"/>
  <c r="K1873" i="13"/>
  <c r="K1874" i="13"/>
  <c r="K1875" i="13"/>
  <c r="K1876" i="13"/>
  <c r="K1877" i="13"/>
  <c r="K1878" i="13"/>
  <c r="K1879" i="13"/>
  <c r="K1880" i="13"/>
  <c r="K1881" i="13"/>
  <c r="K1882" i="13"/>
  <c r="K1883" i="13"/>
  <c r="K1884" i="13"/>
  <c r="K1885" i="13"/>
  <c r="K1886" i="13"/>
  <c r="K1887" i="13"/>
  <c r="K1888" i="13"/>
  <c r="K1889" i="13"/>
  <c r="K1890" i="13"/>
  <c r="K1891" i="13"/>
  <c r="K1892" i="13"/>
  <c r="K1893" i="13"/>
  <c r="K1894" i="13"/>
  <c r="K1895" i="13"/>
  <c r="K1896" i="13"/>
  <c r="K1897" i="13"/>
  <c r="K1898" i="13"/>
  <c r="K1899" i="13"/>
  <c r="K1900" i="13"/>
  <c r="K1901" i="13"/>
  <c r="K1902" i="13"/>
  <c r="K1903" i="13"/>
  <c r="K1904" i="13"/>
  <c r="K1905" i="13"/>
  <c r="K1906" i="13"/>
  <c r="K1907" i="13"/>
  <c r="K1908" i="13"/>
  <c r="K1909" i="13"/>
  <c r="K1910" i="13"/>
  <c r="K1911" i="13"/>
  <c r="K1912" i="13"/>
  <c r="K1913" i="13"/>
  <c r="L2" i="13"/>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52" i="13"/>
  <c r="L253" i="13"/>
  <c r="L254" i="13"/>
  <c r="L255" i="13"/>
  <c r="L256" i="13"/>
  <c r="L257" i="13"/>
  <c r="L258" i="13"/>
  <c r="L259" i="13"/>
  <c r="L260" i="13"/>
  <c r="L261" i="13"/>
  <c r="L262" i="13"/>
  <c r="L263" i="13"/>
  <c r="L264" i="13"/>
  <c r="L265" i="13"/>
  <c r="L266" i="13"/>
  <c r="L267" i="13"/>
  <c r="L268" i="13"/>
  <c r="L269" i="13"/>
  <c r="L270" i="13"/>
  <c r="L271" i="13"/>
  <c r="L272" i="13"/>
  <c r="L273" i="13"/>
  <c r="L274" i="13"/>
  <c r="L275" i="13"/>
  <c r="L276" i="13"/>
  <c r="L277" i="13"/>
  <c r="L278" i="13"/>
  <c r="L279" i="13"/>
  <c r="L280" i="13"/>
  <c r="L281" i="13"/>
  <c r="L282" i="13"/>
  <c r="L283" i="13"/>
  <c r="L284" i="13"/>
  <c r="L285" i="13"/>
  <c r="L286" i="13"/>
  <c r="L287" i="13"/>
  <c r="L288" i="13"/>
  <c r="L289" i="13"/>
  <c r="L290" i="13"/>
  <c r="L291" i="13"/>
  <c r="L292" i="13"/>
  <c r="L293" i="13"/>
  <c r="L294" i="13"/>
  <c r="L295" i="13"/>
  <c r="L296" i="13"/>
  <c r="L297" i="13"/>
  <c r="L298" i="13"/>
  <c r="L299" i="13"/>
  <c r="L300" i="13"/>
  <c r="L301" i="13"/>
  <c r="L302" i="13"/>
  <c r="L303" i="13"/>
  <c r="L304" i="13"/>
  <c r="L305" i="13"/>
  <c r="L306" i="13"/>
  <c r="L307" i="13"/>
  <c r="L308" i="13"/>
  <c r="L309" i="13"/>
  <c r="L310" i="13"/>
  <c r="L311" i="13"/>
  <c r="L312" i="13"/>
  <c r="L313" i="13"/>
  <c r="L314" i="13"/>
  <c r="L315" i="13"/>
  <c r="L316" i="13"/>
  <c r="L317" i="13"/>
  <c r="L318" i="13"/>
  <c r="L319" i="13"/>
  <c r="L320" i="13"/>
  <c r="L321" i="13"/>
  <c r="L322" i="13"/>
  <c r="L323" i="13"/>
  <c r="L324" i="13"/>
  <c r="L325" i="13"/>
  <c r="L326" i="13"/>
  <c r="L327" i="13"/>
  <c r="L328" i="13"/>
  <c r="L329" i="13"/>
  <c r="L330" i="13"/>
  <c r="L331" i="13"/>
  <c r="L332" i="13"/>
  <c r="L333" i="13"/>
  <c r="L334" i="13"/>
  <c r="L335" i="13"/>
  <c r="L336" i="13"/>
  <c r="L337" i="13"/>
  <c r="L338" i="13"/>
  <c r="L339" i="13"/>
  <c r="L340" i="13"/>
  <c r="L341" i="13"/>
  <c r="L342" i="13"/>
  <c r="L343" i="13"/>
  <c r="L344" i="13"/>
  <c r="L345" i="13"/>
  <c r="L346" i="13"/>
  <c r="L347" i="13"/>
  <c r="L348" i="13"/>
  <c r="L349" i="13"/>
  <c r="L350" i="13"/>
  <c r="L351" i="13"/>
  <c r="L352" i="13"/>
  <c r="L353" i="13"/>
  <c r="L354" i="13"/>
  <c r="L355" i="13"/>
  <c r="L356" i="13"/>
  <c r="L357" i="13"/>
  <c r="L358" i="13"/>
  <c r="L359" i="13"/>
  <c r="L360" i="13"/>
  <c r="L361" i="13"/>
  <c r="L362" i="13"/>
  <c r="L363" i="13"/>
  <c r="L364" i="13"/>
  <c r="L365" i="13"/>
  <c r="L366" i="13"/>
  <c r="L367" i="13"/>
  <c r="L368" i="13"/>
  <c r="L369" i="13"/>
  <c r="L370" i="13"/>
  <c r="L371" i="13"/>
  <c r="L372" i="13"/>
  <c r="L373" i="13"/>
  <c r="L374" i="13"/>
  <c r="L375" i="13"/>
  <c r="L376" i="13"/>
  <c r="L377" i="13"/>
  <c r="L378" i="13"/>
  <c r="L379" i="13"/>
  <c r="L380" i="13"/>
  <c r="L381" i="13"/>
  <c r="L382" i="13"/>
  <c r="L383" i="13"/>
  <c r="L384" i="13"/>
  <c r="L385" i="13"/>
  <c r="L386" i="13"/>
  <c r="L387" i="13"/>
  <c r="L388" i="13"/>
  <c r="L389" i="13"/>
  <c r="L390" i="13"/>
  <c r="L391" i="13"/>
  <c r="L392" i="13"/>
  <c r="L393" i="13"/>
  <c r="L394" i="13"/>
  <c r="L395" i="13"/>
  <c r="L396" i="13"/>
  <c r="L397" i="13"/>
  <c r="L398" i="13"/>
  <c r="L399" i="13"/>
  <c r="L400" i="13"/>
  <c r="L401" i="13"/>
  <c r="L402" i="13"/>
  <c r="L403" i="13"/>
  <c r="L404" i="13"/>
  <c r="L405" i="13"/>
  <c r="L406" i="13"/>
  <c r="L407" i="13"/>
  <c r="L408" i="13"/>
  <c r="L409" i="13"/>
  <c r="L410" i="13"/>
  <c r="L411" i="13"/>
  <c r="L412" i="13"/>
  <c r="L413" i="13"/>
  <c r="L414" i="13"/>
  <c r="L415" i="13"/>
  <c r="L416" i="13"/>
  <c r="L417" i="13"/>
  <c r="L418" i="13"/>
  <c r="L419" i="13"/>
  <c r="L420" i="13"/>
  <c r="L421" i="13"/>
  <c r="L422" i="13"/>
  <c r="L423" i="13"/>
  <c r="L424" i="13"/>
  <c r="L425" i="13"/>
  <c r="L426" i="13"/>
  <c r="L427" i="13"/>
  <c r="L428" i="13"/>
  <c r="L429" i="13"/>
  <c r="L430" i="13"/>
  <c r="L431" i="13"/>
  <c r="L432" i="13"/>
  <c r="L433" i="13"/>
  <c r="L434" i="13"/>
  <c r="L435" i="13"/>
  <c r="L436" i="13"/>
  <c r="L437" i="13"/>
  <c r="L438" i="13"/>
  <c r="L439" i="13"/>
  <c r="L440" i="13"/>
  <c r="L441" i="13"/>
  <c r="L442" i="13"/>
  <c r="L443" i="13"/>
  <c r="L444" i="13"/>
  <c r="L445" i="13"/>
  <c r="L446" i="13"/>
  <c r="L447" i="13"/>
  <c r="L448" i="13"/>
  <c r="L449" i="13"/>
  <c r="L450" i="13"/>
  <c r="L451" i="13"/>
  <c r="L452" i="13"/>
  <c r="L453" i="13"/>
  <c r="L454" i="13"/>
  <c r="L455" i="13"/>
  <c r="L456" i="13"/>
  <c r="L457" i="13"/>
  <c r="L458" i="13"/>
  <c r="L459" i="13"/>
  <c r="L460" i="13"/>
  <c r="L461" i="13"/>
  <c r="L462" i="13"/>
  <c r="L463" i="13"/>
  <c r="L464" i="13"/>
  <c r="L465" i="13"/>
  <c r="L466" i="13"/>
  <c r="L467" i="13"/>
  <c r="L468" i="13"/>
  <c r="L469" i="13"/>
  <c r="L470" i="13"/>
  <c r="L471" i="13"/>
  <c r="L472" i="13"/>
  <c r="L473" i="13"/>
  <c r="L474" i="13"/>
  <c r="L475" i="13"/>
  <c r="L476" i="13"/>
  <c r="L477" i="13"/>
  <c r="L478" i="13"/>
  <c r="L479" i="13"/>
  <c r="L480" i="13"/>
  <c r="L481" i="13"/>
  <c r="L482" i="13"/>
  <c r="L483" i="13"/>
  <c r="L484" i="13"/>
  <c r="L485" i="13"/>
  <c r="L486" i="13"/>
  <c r="L487" i="13"/>
  <c r="L488" i="13"/>
  <c r="L489" i="13"/>
  <c r="L490" i="13"/>
  <c r="L491" i="13"/>
  <c r="L492" i="13"/>
  <c r="L493" i="13"/>
  <c r="L494" i="13"/>
  <c r="L495" i="13"/>
  <c r="L496" i="13"/>
  <c r="L497" i="13"/>
  <c r="L498" i="13"/>
  <c r="L499" i="13"/>
  <c r="L500" i="13"/>
  <c r="L501" i="13"/>
  <c r="L502" i="13"/>
  <c r="L503" i="13"/>
  <c r="L504" i="13"/>
  <c r="L505" i="13"/>
  <c r="L506" i="13"/>
  <c r="L507" i="13"/>
  <c r="L508" i="13"/>
  <c r="L509" i="13"/>
  <c r="L510" i="13"/>
  <c r="L511" i="13"/>
  <c r="L512" i="13"/>
  <c r="L513" i="13"/>
  <c r="L514" i="13"/>
  <c r="L515" i="13"/>
  <c r="L516" i="13"/>
  <c r="L517" i="13"/>
  <c r="L518" i="13"/>
  <c r="L519" i="13"/>
  <c r="L520" i="13"/>
  <c r="L521" i="13"/>
  <c r="L522" i="13"/>
  <c r="L523" i="13"/>
  <c r="L524" i="13"/>
  <c r="L525" i="13"/>
  <c r="L526" i="13"/>
  <c r="L527" i="13"/>
  <c r="L528" i="13"/>
  <c r="L529" i="13"/>
  <c r="L530" i="13"/>
  <c r="L531" i="13"/>
  <c r="L532" i="13"/>
  <c r="L533" i="13"/>
  <c r="L534" i="13"/>
  <c r="L535" i="13"/>
  <c r="L536" i="13"/>
  <c r="L537" i="13"/>
  <c r="L538" i="13"/>
  <c r="L539" i="13"/>
  <c r="L540" i="13"/>
  <c r="L541" i="13"/>
  <c r="L542" i="13"/>
  <c r="L543" i="13"/>
  <c r="L544" i="13"/>
  <c r="L545" i="13"/>
  <c r="L546" i="13"/>
  <c r="L547" i="13"/>
  <c r="L548" i="13"/>
  <c r="L549" i="13"/>
  <c r="L550" i="13"/>
  <c r="L551" i="13"/>
  <c r="L552" i="13"/>
  <c r="L553" i="13"/>
  <c r="L554" i="13"/>
  <c r="L555" i="13"/>
  <c r="L556" i="13"/>
  <c r="L557" i="13"/>
  <c r="L558" i="13"/>
  <c r="L559" i="13"/>
  <c r="L560" i="13"/>
  <c r="L561" i="13"/>
  <c r="L562" i="13"/>
  <c r="L563" i="13"/>
  <c r="L564" i="13"/>
  <c r="L565" i="13"/>
  <c r="L566" i="13"/>
  <c r="L567" i="13"/>
  <c r="L568" i="13"/>
  <c r="L569" i="13"/>
  <c r="L570" i="13"/>
  <c r="L571" i="13"/>
  <c r="L572" i="13"/>
  <c r="L573" i="13"/>
  <c r="L574" i="13"/>
  <c r="L575" i="13"/>
  <c r="L576" i="13"/>
  <c r="L577" i="13"/>
  <c r="L578" i="13"/>
  <c r="L579" i="13"/>
  <c r="L580" i="13"/>
  <c r="L581" i="13"/>
  <c r="L582" i="13"/>
  <c r="L583" i="13"/>
  <c r="L584" i="13"/>
  <c r="L585" i="13"/>
  <c r="L586" i="13"/>
  <c r="L587" i="13"/>
  <c r="L588" i="13"/>
  <c r="L589" i="13"/>
  <c r="L590" i="13"/>
  <c r="L591" i="13"/>
  <c r="L592" i="13"/>
  <c r="L593" i="13"/>
  <c r="L594" i="13"/>
  <c r="L595" i="13"/>
  <c r="L596" i="13"/>
  <c r="L597" i="13"/>
  <c r="L598" i="13"/>
  <c r="L599" i="13"/>
  <c r="L600" i="13"/>
  <c r="L601" i="13"/>
  <c r="L602" i="13"/>
  <c r="L603" i="13"/>
  <c r="L604" i="13"/>
  <c r="L605" i="13"/>
  <c r="L606" i="13"/>
  <c r="L607" i="13"/>
  <c r="L608" i="13"/>
  <c r="L609" i="13"/>
  <c r="L610" i="13"/>
  <c r="L611" i="13"/>
  <c r="L612" i="13"/>
  <c r="L613" i="13"/>
  <c r="L614" i="13"/>
  <c r="L615" i="13"/>
  <c r="L616" i="13"/>
  <c r="L617" i="13"/>
  <c r="L618" i="13"/>
  <c r="L619" i="13"/>
  <c r="L620" i="13"/>
  <c r="L621" i="13"/>
  <c r="L622" i="13"/>
  <c r="L623" i="13"/>
  <c r="L624" i="13"/>
  <c r="L625" i="13"/>
  <c r="L626" i="13"/>
  <c r="L627" i="13"/>
  <c r="L628" i="13"/>
  <c r="L629" i="13"/>
  <c r="L630" i="13"/>
  <c r="L631" i="13"/>
  <c r="L632" i="13"/>
  <c r="L633" i="13"/>
  <c r="L634" i="13"/>
  <c r="L635" i="13"/>
  <c r="L636" i="13"/>
  <c r="L637" i="13"/>
  <c r="L638" i="13"/>
  <c r="L639" i="13"/>
  <c r="L640" i="13"/>
  <c r="L641" i="13"/>
  <c r="L642" i="13"/>
  <c r="L643" i="13"/>
  <c r="L644" i="13"/>
  <c r="L645" i="13"/>
  <c r="L646" i="13"/>
  <c r="L647" i="13"/>
  <c r="L648" i="13"/>
  <c r="L649" i="13"/>
  <c r="L650" i="13"/>
  <c r="L651" i="13"/>
  <c r="L652" i="13"/>
  <c r="L653" i="13"/>
  <c r="L654" i="13"/>
  <c r="L655" i="13"/>
  <c r="L656" i="13"/>
  <c r="L657" i="13"/>
  <c r="L658" i="13"/>
  <c r="L659" i="13"/>
  <c r="L660" i="13"/>
  <c r="L661" i="13"/>
  <c r="L662" i="13"/>
  <c r="L663" i="13"/>
  <c r="L664" i="13"/>
  <c r="L665" i="13"/>
  <c r="L666" i="13"/>
  <c r="L667" i="13"/>
  <c r="L668" i="13"/>
  <c r="L669" i="13"/>
  <c r="L670" i="13"/>
  <c r="L671" i="13"/>
  <c r="L672" i="13"/>
  <c r="L673" i="13"/>
  <c r="L674" i="13"/>
  <c r="L675" i="13"/>
  <c r="L676" i="13"/>
  <c r="L677" i="13"/>
  <c r="L678" i="13"/>
  <c r="L679" i="13"/>
  <c r="L680" i="13"/>
  <c r="L681" i="13"/>
  <c r="L682" i="13"/>
  <c r="L683" i="13"/>
  <c r="L684" i="13"/>
  <c r="L685" i="13"/>
  <c r="L686" i="13"/>
  <c r="L687" i="13"/>
  <c r="L688" i="13"/>
  <c r="L689" i="13"/>
  <c r="L690" i="13"/>
  <c r="L691" i="13"/>
  <c r="L692" i="13"/>
  <c r="L693" i="13"/>
  <c r="L694" i="13"/>
  <c r="L695" i="13"/>
  <c r="L696" i="13"/>
  <c r="L697" i="13"/>
  <c r="L698" i="13"/>
  <c r="L699" i="13"/>
  <c r="L700" i="13"/>
  <c r="L701" i="13"/>
  <c r="L702" i="13"/>
  <c r="L703" i="13"/>
  <c r="L704" i="13"/>
  <c r="L705" i="13"/>
  <c r="L706" i="13"/>
  <c r="L707" i="13"/>
  <c r="L708" i="13"/>
  <c r="L709" i="13"/>
  <c r="L710" i="13"/>
  <c r="L711" i="13"/>
  <c r="L712" i="13"/>
  <c r="L713" i="13"/>
  <c r="L714" i="13"/>
  <c r="L715" i="13"/>
  <c r="L716" i="13"/>
  <c r="L717" i="13"/>
  <c r="L718" i="13"/>
  <c r="L719" i="13"/>
  <c r="L720" i="13"/>
  <c r="L721" i="13"/>
  <c r="L722" i="13"/>
  <c r="L723" i="13"/>
  <c r="L724" i="13"/>
  <c r="L725" i="13"/>
  <c r="L726" i="13"/>
  <c r="L727" i="13"/>
  <c r="L728" i="13"/>
  <c r="L729" i="13"/>
  <c r="L730" i="13"/>
  <c r="L731" i="13"/>
  <c r="L732" i="13"/>
  <c r="L733" i="13"/>
  <c r="L734" i="13"/>
  <c r="L735" i="13"/>
  <c r="L736" i="13"/>
  <c r="L737" i="13"/>
  <c r="L738" i="13"/>
  <c r="L739" i="13"/>
  <c r="L740" i="13"/>
  <c r="L741" i="13"/>
  <c r="L742" i="13"/>
  <c r="L743" i="13"/>
  <c r="L744" i="13"/>
  <c r="L745" i="13"/>
  <c r="L746" i="13"/>
  <c r="L747" i="13"/>
  <c r="L748" i="13"/>
  <c r="L749" i="13"/>
  <c r="L750" i="13"/>
  <c r="L751" i="13"/>
  <c r="L752" i="13"/>
  <c r="L753" i="13"/>
  <c r="L754" i="13"/>
  <c r="L755" i="13"/>
  <c r="L756" i="13"/>
  <c r="L757" i="13"/>
  <c r="L758" i="13"/>
  <c r="L759" i="13"/>
  <c r="L760" i="13"/>
  <c r="L761" i="13"/>
  <c r="L762" i="13"/>
  <c r="L763" i="13"/>
  <c r="L764" i="13"/>
  <c r="L765" i="13"/>
  <c r="L766" i="13"/>
  <c r="L767" i="13"/>
  <c r="L768" i="13"/>
  <c r="L769" i="13"/>
  <c r="L770" i="13"/>
  <c r="L771" i="13"/>
  <c r="L772" i="13"/>
  <c r="L773" i="13"/>
  <c r="L774" i="13"/>
  <c r="L775" i="13"/>
  <c r="L776" i="13"/>
  <c r="L777" i="13"/>
  <c r="L778" i="13"/>
  <c r="L779" i="13"/>
  <c r="L780" i="13"/>
  <c r="L781" i="13"/>
  <c r="L782" i="13"/>
  <c r="L783" i="13"/>
  <c r="L784" i="13"/>
  <c r="L785" i="13"/>
  <c r="L786" i="13"/>
  <c r="L787" i="13"/>
  <c r="L788" i="13"/>
  <c r="L789" i="13"/>
  <c r="L790" i="13"/>
  <c r="L791" i="13"/>
  <c r="L792" i="13"/>
  <c r="L793" i="13"/>
  <c r="L794" i="13"/>
  <c r="L795" i="13"/>
  <c r="L796" i="13"/>
  <c r="L797" i="13"/>
  <c r="L798" i="13"/>
  <c r="L799" i="13"/>
  <c r="L800" i="13"/>
  <c r="L801" i="13"/>
  <c r="L802" i="13"/>
  <c r="L803" i="13"/>
  <c r="L804" i="13"/>
  <c r="L805" i="13"/>
  <c r="L806" i="13"/>
  <c r="L807" i="13"/>
  <c r="L808" i="13"/>
  <c r="L809" i="13"/>
  <c r="L810" i="13"/>
  <c r="L811" i="13"/>
  <c r="L812" i="13"/>
  <c r="L813" i="13"/>
  <c r="L814" i="13"/>
  <c r="L815" i="13"/>
  <c r="L816" i="13"/>
  <c r="L817" i="13"/>
  <c r="L818" i="13"/>
  <c r="L819" i="13"/>
  <c r="L820" i="13"/>
  <c r="L821" i="13"/>
  <c r="L822" i="13"/>
  <c r="L823" i="13"/>
  <c r="L824" i="13"/>
  <c r="L825" i="13"/>
  <c r="L826" i="13"/>
  <c r="L827" i="13"/>
  <c r="L828" i="13"/>
  <c r="L829" i="13"/>
  <c r="L830" i="13"/>
  <c r="L831" i="13"/>
  <c r="L832" i="13"/>
  <c r="L833" i="13"/>
  <c r="L834" i="13"/>
  <c r="L835" i="13"/>
  <c r="L836" i="13"/>
  <c r="L837" i="13"/>
  <c r="L838" i="13"/>
  <c r="L839" i="13"/>
  <c r="L840" i="13"/>
  <c r="L841" i="13"/>
  <c r="L842" i="13"/>
  <c r="L843" i="13"/>
  <c r="L844" i="13"/>
  <c r="L845" i="13"/>
  <c r="L846" i="13"/>
  <c r="L847" i="13"/>
  <c r="L848" i="13"/>
  <c r="L849" i="13"/>
  <c r="L850" i="13"/>
  <c r="L851" i="13"/>
  <c r="L852" i="13"/>
  <c r="L853" i="13"/>
  <c r="L854" i="13"/>
  <c r="L855" i="13"/>
  <c r="L856" i="13"/>
  <c r="L857" i="13"/>
  <c r="L858" i="13"/>
  <c r="L859" i="13"/>
  <c r="L860" i="13"/>
  <c r="L861" i="13"/>
  <c r="L862" i="13"/>
  <c r="L863" i="13"/>
  <c r="L864" i="13"/>
  <c r="L865" i="13"/>
  <c r="L866" i="13"/>
  <c r="L867" i="13"/>
  <c r="L868" i="13"/>
  <c r="L869" i="13"/>
  <c r="L870" i="13"/>
  <c r="L871" i="13"/>
  <c r="L872" i="13"/>
  <c r="L873" i="13"/>
  <c r="L874" i="13"/>
  <c r="L875" i="13"/>
  <c r="L876" i="13"/>
  <c r="L877" i="13"/>
  <c r="L878" i="13"/>
  <c r="L879" i="13"/>
  <c r="L880" i="13"/>
  <c r="L881" i="13"/>
  <c r="L882" i="13"/>
  <c r="L883" i="13"/>
  <c r="L884" i="13"/>
  <c r="L885" i="13"/>
  <c r="L886" i="13"/>
  <c r="L887" i="13"/>
  <c r="L888" i="13"/>
  <c r="L889" i="13"/>
  <c r="L890" i="13"/>
  <c r="L891" i="13"/>
  <c r="L892" i="13"/>
  <c r="L893" i="13"/>
  <c r="L894" i="13"/>
  <c r="L895" i="13"/>
  <c r="L896" i="13"/>
  <c r="L897" i="13"/>
  <c r="L898" i="13"/>
  <c r="L899" i="13"/>
  <c r="L900" i="13"/>
  <c r="L901" i="13"/>
  <c r="L902" i="13"/>
  <c r="L903" i="13"/>
  <c r="L904" i="13"/>
  <c r="L905" i="13"/>
  <c r="L906" i="13"/>
  <c r="L907" i="13"/>
  <c r="L908" i="13"/>
  <c r="L909" i="13"/>
  <c r="L910" i="13"/>
  <c r="L911" i="13"/>
  <c r="L912" i="13"/>
  <c r="L913" i="13"/>
  <c r="L914" i="13"/>
  <c r="L915" i="13"/>
  <c r="L916" i="13"/>
  <c r="L917" i="13"/>
  <c r="L918" i="13"/>
  <c r="L919" i="13"/>
  <c r="L920" i="13"/>
  <c r="L921" i="13"/>
  <c r="L922" i="13"/>
  <c r="L923" i="13"/>
  <c r="L924" i="13"/>
  <c r="L925" i="13"/>
  <c r="L926" i="13"/>
  <c r="L927" i="13"/>
  <c r="L928" i="13"/>
  <c r="L929" i="13"/>
  <c r="L930" i="13"/>
  <c r="L931" i="13"/>
  <c r="L932" i="13"/>
  <c r="L933" i="13"/>
  <c r="L934" i="13"/>
  <c r="L935" i="13"/>
  <c r="L936" i="13"/>
  <c r="L937" i="13"/>
  <c r="L938" i="13"/>
  <c r="L939" i="13"/>
  <c r="L940" i="13"/>
  <c r="L941" i="13"/>
  <c r="L942" i="13"/>
  <c r="L943" i="13"/>
  <c r="L944" i="13"/>
  <c r="L945" i="13"/>
  <c r="L946" i="13"/>
  <c r="L947" i="13"/>
  <c r="L948" i="13"/>
  <c r="L949" i="13"/>
  <c r="L950" i="13"/>
  <c r="L951" i="13"/>
  <c r="L952" i="13"/>
  <c r="L953" i="13"/>
  <c r="L954" i="13"/>
  <c r="L955" i="13"/>
  <c r="L956" i="13"/>
  <c r="L957" i="13"/>
  <c r="L958" i="13"/>
  <c r="L959" i="13"/>
  <c r="L960" i="13"/>
  <c r="L961" i="13"/>
  <c r="L962" i="13"/>
  <c r="L963" i="13"/>
  <c r="L964" i="13"/>
  <c r="L965" i="13"/>
  <c r="L966" i="13"/>
  <c r="L967" i="13"/>
  <c r="L968" i="13"/>
  <c r="L969" i="13"/>
  <c r="L970" i="13"/>
  <c r="L971" i="13"/>
  <c r="L972" i="13"/>
  <c r="L973" i="13"/>
  <c r="L974" i="13"/>
  <c r="L975" i="13"/>
  <c r="L976" i="13"/>
  <c r="L977" i="13"/>
  <c r="L978" i="13"/>
  <c r="L979" i="13"/>
  <c r="L980" i="13"/>
  <c r="L981" i="13"/>
  <c r="L982" i="13"/>
  <c r="L983" i="13"/>
  <c r="L984" i="13"/>
  <c r="L985" i="13"/>
  <c r="L986" i="13"/>
  <c r="L987" i="13"/>
  <c r="L988" i="13"/>
  <c r="L989" i="13"/>
  <c r="L990" i="13"/>
  <c r="L991" i="13"/>
  <c r="L992" i="13"/>
  <c r="L993" i="13"/>
  <c r="L994" i="13"/>
  <c r="L995" i="13"/>
  <c r="L996" i="13"/>
  <c r="L997" i="13"/>
  <c r="L998" i="13"/>
  <c r="L999" i="13"/>
  <c r="L1000" i="13"/>
  <c r="L1001" i="13"/>
  <c r="L1002" i="13"/>
  <c r="L1003" i="13"/>
  <c r="L1004" i="13"/>
  <c r="L1005" i="13"/>
  <c r="L1006" i="13"/>
  <c r="L1007" i="13"/>
  <c r="L1008" i="13"/>
  <c r="L1009" i="13"/>
  <c r="L1010" i="13"/>
  <c r="L1011" i="13"/>
  <c r="L1012" i="13"/>
  <c r="L1013" i="13"/>
  <c r="L1014" i="13"/>
  <c r="L1015" i="13"/>
  <c r="L1016" i="13"/>
  <c r="L1017" i="13"/>
  <c r="L1018" i="13"/>
  <c r="L1019" i="13"/>
  <c r="L1020" i="13"/>
  <c r="L1021" i="13"/>
  <c r="L1022" i="13"/>
  <c r="L1023" i="13"/>
  <c r="L1024" i="13"/>
  <c r="L1025" i="13"/>
  <c r="L1026" i="13"/>
  <c r="L1027" i="13"/>
  <c r="L1028" i="13"/>
  <c r="L1029" i="13"/>
  <c r="L1030" i="13"/>
  <c r="L1031" i="13"/>
  <c r="L1032" i="13"/>
  <c r="L1033" i="13"/>
  <c r="L1034" i="13"/>
  <c r="L1035" i="13"/>
  <c r="L1036" i="13"/>
  <c r="L1037" i="13"/>
  <c r="L1038" i="13"/>
  <c r="L1039" i="13"/>
  <c r="L1040" i="13"/>
  <c r="L1041" i="13"/>
  <c r="L1042" i="13"/>
  <c r="L1043" i="13"/>
  <c r="L1044" i="13"/>
  <c r="L1045" i="13"/>
  <c r="L1046" i="13"/>
  <c r="L1047" i="13"/>
  <c r="L1048" i="13"/>
  <c r="L1049" i="13"/>
  <c r="L1050" i="13"/>
  <c r="L1051" i="13"/>
  <c r="L1052" i="13"/>
  <c r="L1053" i="13"/>
  <c r="L1054" i="13"/>
  <c r="L1055" i="13"/>
  <c r="L1056" i="13"/>
  <c r="L1057" i="13"/>
  <c r="L1058" i="13"/>
  <c r="L1059" i="13"/>
  <c r="L1060" i="13"/>
  <c r="L1061" i="13"/>
  <c r="L1062" i="13"/>
  <c r="L1063" i="13"/>
  <c r="L1064" i="13"/>
  <c r="L1065" i="13"/>
  <c r="L1066" i="13"/>
  <c r="L1067" i="13"/>
  <c r="L1068" i="13"/>
  <c r="L1069" i="13"/>
  <c r="L1070" i="13"/>
  <c r="L1071" i="13"/>
  <c r="L1072" i="13"/>
  <c r="L1073" i="13"/>
  <c r="L1074" i="13"/>
  <c r="L1075" i="13"/>
  <c r="L1076" i="13"/>
  <c r="L1077" i="13"/>
  <c r="L1078" i="13"/>
  <c r="L1079" i="13"/>
  <c r="L1080" i="13"/>
  <c r="L1081" i="13"/>
  <c r="L1082" i="13"/>
  <c r="L1083" i="13"/>
  <c r="L1084" i="13"/>
  <c r="L1085" i="13"/>
  <c r="L1086" i="13"/>
  <c r="L1087" i="13"/>
  <c r="L1088" i="13"/>
  <c r="L1089" i="13"/>
  <c r="L1090" i="13"/>
  <c r="L1091" i="13"/>
  <c r="L1092" i="13"/>
  <c r="L1093" i="13"/>
  <c r="L1094" i="13"/>
  <c r="L1095" i="13"/>
  <c r="L1096" i="13"/>
  <c r="L1097" i="13"/>
  <c r="L1098" i="13"/>
  <c r="L1099" i="13"/>
  <c r="L1100" i="13"/>
  <c r="L1101" i="13"/>
  <c r="L1102" i="13"/>
  <c r="L1103" i="13"/>
  <c r="L1104" i="13"/>
  <c r="L1105" i="13"/>
  <c r="L1106" i="13"/>
  <c r="L1107" i="13"/>
  <c r="L1108" i="13"/>
  <c r="L1109" i="13"/>
  <c r="L1110" i="13"/>
  <c r="L1111" i="13"/>
  <c r="L1112" i="13"/>
  <c r="L1113" i="13"/>
  <c r="L1114" i="13"/>
  <c r="L1115" i="13"/>
  <c r="L1116" i="13"/>
  <c r="L1117" i="13"/>
  <c r="L1118" i="13"/>
  <c r="L1119" i="13"/>
  <c r="L1120" i="13"/>
  <c r="L1121" i="13"/>
  <c r="L1122" i="13"/>
  <c r="L1123" i="13"/>
  <c r="L1124" i="13"/>
  <c r="L1125" i="13"/>
  <c r="L1126" i="13"/>
  <c r="L1127" i="13"/>
  <c r="L1128" i="13"/>
  <c r="L1129" i="13"/>
  <c r="L1130" i="13"/>
  <c r="L1131" i="13"/>
  <c r="L1132" i="13"/>
  <c r="L1133" i="13"/>
  <c r="L1134" i="13"/>
  <c r="L1135" i="13"/>
  <c r="L1136" i="13"/>
  <c r="L1137" i="13"/>
  <c r="L1138" i="13"/>
  <c r="L1139" i="13"/>
  <c r="L1140" i="13"/>
  <c r="L1141" i="13"/>
  <c r="L1142" i="13"/>
  <c r="L1143" i="13"/>
  <c r="L1144" i="13"/>
  <c r="L1145" i="13"/>
  <c r="L1146" i="13"/>
  <c r="L1147" i="13"/>
  <c r="L1148" i="13"/>
  <c r="L1149" i="13"/>
  <c r="L1150" i="13"/>
  <c r="L1151" i="13"/>
  <c r="L1152" i="13"/>
  <c r="L1153" i="13"/>
  <c r="L1154" i="13"/>
  <c r="L1155" i="13"/>
  <c r="L1156" i="13"/>
  <c r="L1157" i="13"/>
  <c r="L1158" i="13"/>
  <c r="L1159" i="13"/>
  <c r="L1160" i="13"/>
  <c r="L1161" i="13"/>
  <c r="L1162" i="13"/>
  <c r="L1163" i="13"/>
  <c r="L1164" i="13"/>
  <c r="L1165" i="13"/>
  <c r="L1166" i="13"/>
  <c r="L1167" i="13"/>
  <c r="L1168" i="13"/>
  <c r="L1169" i="13"/>
  <c r="L1170" i="13"/>
  <c r="L1171" i="13"/>
  <c r="L1172" i="13"/>
  <c r="L1173" i="13"/>
  <c r="L1174" i="13"/>
  <c r="L1175" i="13"/>
  <c r="L1176" i="13"/>
  <c r="L1177" i="13"/>
  <c r="L1178" i="13"/>
  <c r="L1179" i="13"/>
  <c r="L1180" i="13"/>
  <c r="L1181" i="13"/>
  <c r="L1182" i="13"/>
  <c r="L1183" i="13"/>
  <c r="L1184" i="13"/>
  <c r="L1185" i="13"/>
  <c r="L1186" i="13"/>
  <c r="L1187" i="13"/>
  <c r="L1188" i="13"/>
  <c r="L1189" i="13"/>
  <c r="L1190" i="13"/>
  <c r="L1191" i="13"/>
  <c r="L1192" i="13"/>
  <c r="L1193" i="13"/>
  <c r="L1194" i="13"/>
  <c r="L1195" i="13"/>
  <c r="L1196" i="13"/>
  <c r="L1197" i="13"/>
  <c r="L1198" i="13"/>
  <c r="L1199" i="13"/>
  <c r="L1200" i="13"/>
  <c r="L1201" i="13"/>
  <c r="L1202" i="13"/>
  <c r="L1203" i="13"/>
  <c r="L1204" i="13"/>
  <c r="L1205" i="13"/>
  <c r="L1206" i="13"/>
  <c r="L1207" i="13"/>
  <c r="L1208" i="13"/>
  <c r="L1209" i="13"/>
  <c r="L1210" i="13"/>
  <c r="L1211" i="13"/>
  <c r="L1212" i="13"/>
  <c r="L1213" i="13"/>
  <c r="L1214" i="13"/>
  <c r="L1215" i="13"/>
  <c r="L1216" i="13"/>
  <c r="L1217" i="13"/>
  <c r="L1218" i="13"/>
  <c r="L1219" i="13"/>
  <c r="L1220" i="13"/>
  <c r="L1221" i="13"/>
  <c r="L1222" i="13"/>
  <c r="L1223" i="13"/>
  <c r="L1224" i="13"/>
  <c r="L1225" i="13"/>
  <c r="L1226" i="13"/>
  <c r="L1227" i="13"/>
  <c r="L1228" i="13"/>
  <c r="L1229" i="13"/>
  <c r="L1230" i="13"/>
  <c r="L1231" i="13"/>
  <c r="L1232" i="13"/>
  <c r="L1233" i="13"/>
  <c r="L1234" i="13"/>
  <c r="L1235" i="13"/>
  <c r="L1236" i="13"/>
  <c r="L1237" i="13"/>
  <c r="L1238" i="13"/>
  <c r="L1239" i="13"/>
  <c r="L1240" i="13"/>
  <c r="L1241" i="13"/>
  <c r="L1242" i="13"/>
  <c r="L1243" i="13"/>
  <c r="L1244" i="13"/>
  <c r="L1245" i="13"/>
  <c r="L1246" i="13"/>
  <c r="L1247" i="13"/>
  <c r="L1248" i="13"/>
  <c r="L1249" i="13"/>
  <c r="L1250" i="13"/>
  <c r="L1251" i="13"/>
  <c r="L1252" i="13"/>
  <c r="L1253" i="13"/>
  <c r="L1254" i="13"/>
  <c r="L1255" i="13"/>
  <c r="L1256" i="13"/>
  <c r="L1257" i="13"/>
  <c r="L1258" i="13"/>
  <c r="L1259" i="13"/>
  <c r="L1260" i="13"/>
  <c r="L1261" i="13"/>
  <c r="L1262" i="13"/>
  <c r="L1263" i="13"/>
  <c r="L1264" i="13"/>
  <c r="L1265" i="13"/>
  <c r="L1266" i="13"/>
  <c r="L1267" i="13"/>
  <c r="L1268" i="13"/>
  <c r="L1269" i="13"/>
  <c r="L1270" i="13"/>
  <c r="L1271" i="13"/>
  <c r="L1272" i="13"/>
  <c r="L1273" i="13"/>
  <c r="L1274" i="13"/>
  <c r="L1275" i="13"/>
  <c r="L1276" i="13"/>
  <c r="L1277" i="13"/>
  <c r="L1278" i="13"/>
  <c r="L1279" i="13"/>
  <c r="L1280" i="13"/>
  <c r="L1281" i="13"/>
  <c r="L1282" i="13"/>
  <c r="L1283" i="13"/>
  <c r="L1284" i="13"/>
  <c r="L1285" i="13"/>
  <c r="L1286" i="13"/>
  <c r="L1287" i="13"/>
  <c r="L1288" i="13"/>
  <c r="L1289" i="13"/>
  <c r="L1290" i="13"/>
  <c r="L1291" i="13"/>
  <c r="L1292" i="13"/>
  <c r="L1293" i="13"/>
  <c r="L1294" i="13"/>
  <c r="L1295" i="13"/>
  <c r="L1296" i="13"/>
  <c r="L1297" i="13"/>
  <c r="L1298" i="13"/>
  <c r="L1299" i="13"/>
  <c r="L1300" i="13"/>
  <c r="L1301" i="13"/>
  <c r="L1302" i="13"/>
  <c r="L1303" i="13"/>
  <c r="L1304" i="13"/>
  <c r="L1305" i="13"/>
  <c r="L1306" i="13"/>
  <c r="L1307" i="13"/>
  <c r="L1308" i="13"/>
  <c r="L1309" i="13"/>
  <c r="L1310" i="13"/>
  <c r="L1311" i="13"/>
  <c r="L1312" i="13"/>
  <c r="L1313" i="13"/>
  <c r="L1314" i="13"/>
  <c r="L1315" i="13"/>
  <c r="L1316" i="13"/>
  <c r="L1317" i="13"/>
  <c r="L1318" i="13"/>
  <c r="L1319" i="13"/>
  <c r="L1320" i="13"/>
  <c r="L1321" i="13"/>
  <c r="L1322" i="13"/>
  <c r="L1323" i="13"/>
  <c r="L1324" i="13"/>
  <c r="L1325" i="13"/>
  <c r="L1326" i="13"/>
  <c r="L1327" i="13"/>
  <c r="L1328" i="13"/>
  <c r="L1329" i="13"/>
  <c r="L1330" i="13"/>
  <c r="L1331" i="13"/>
  <c r="L1332" i="13"/>
  <c r="L1333" i="13"/>
  <c r="L1334" i="13"/>
  <c r="L1335" i="13"/>
  <c r="L1336" i="13"/>
  <c r="L1337" i="13"/>
  <c r="L1338" i="13"/>
  <c r="L1339" i="13"/>
  <c r="L1340" i="13"/>
  <c r="L1341" i="13"/>
  <c r="L1342" i="13"/>
  <c r="L1343" i="13"/>
  <c r="L1344" i="13"/>
  <c r="L1345" i="13"/>
  <c r="L1346" i="13"/>
  <c r="L1347" i="13"/>
  <c r="L1348" i="13"/>
  <c r="L1349" i="13"/>
  <c r="L1350" i="13"/>
  <c r="L1351" i="13"/>
  <c r="L1352" i="13"/>
  <c r="L1353" i="13"/>
  <c r="L1354" i="13"/>
  <c r="L1355" i="13"/>
  <c r="L1356" i="13"/>
  <c r="L1357" i="13"/>
  <c r="L1358" i="13"/>
  <c r="L1359" i="13"/>
  <c r="L1360" i="13"/>
  <c r="L1361" i="13"/>
  <c r="L1362" i="13"/>
  <c r="L1363" i="13"/>
  <c r="L1364" i="13"/>
  <c r="L1365" i="13"/>
  <c r="L1366" i="13"/>
  <c r="L1367" i="13"/>
  <c r="L1368" i="13"/>
  <c r="L1369" i="13"/>
  <c r="L1370" i="13"/>
  <c r="L1371" i="13"/>
  <c r="L1372" i="13"/>
  <c r="L1373" i="13"/>
  <c r="L1374" i="13"/>
  <c r="L1375" i="13"/>
  <c r="L1376" i="13"/>
  <c r="L1377" i="13"/>
  <c r="L1378" i="13"/>
  <c r="L1379" i="13"/>
  <c r="L1380" i="13"/>
  <c r="L1381" i="13"/>
  <c r="L1382" i="13"/>
  <c r="L1383" i="13"/>
  <c r="L1384" i="13"/>
  <c r="L1385" i="13"/>
  <c r="L1386" i="13"/>
  <c r="L1387" i="13"/>
  <c r="L1388" i="13"/>
  <c r="L1389" i="13"/>
  <c r="L1390" i="13"/>
  <c r="L1391" i="13"/>
  <c r="L1392" i="13"/>
  <c r="L1393" i="13"/>
  <c r="L1394" i="13"/>
  <c r="L1395" i="13"/>
  <c r="L1396" i="13"/>
  <c r="L1397" i="13"/>
  <c r="L1398" i="13"/>
  <c r="L1399" i="13"/>
  <c r="L1400" i="13"/>
  <c r="L1401" i="13"/>
  <c r="L1402" i="13"/>
  <c r="L1403" i="13"/>
  <c r="L1404" i="13"/>
  <c r="L1405" i="13"/>
  <c r="L1406" i="13"/>
  <c r="L1407" i="13"/>
  <c r="L1408" i="13"/>
  <c r="L1409" i="13"/>
  <c r="L1410" i="13"/>
  <c r="L1411" i="13"/>
  <c r="L1412" i="13"/>
  <c r="L1413" i="13"/>
  <c r="L1414" i="13"/>
  <c r="L1415" i="13"/>
  <c r="L1416" i="13"/>
  <c r="L1417" i="13"/>
  <c r="L1418" i="13"/>
  <c r="L1419" i="13"/>
  <c r="L1420" i="13"/>
  <c r="L1421" i="13"/>
  <c r="L1422" i="13"/>
  <c r="L1423" i="13"/>
  <c r="L1424" i="13"/>
  <c r="L1425" i="13"/>
  <c r="L1426" i="13"/>
  <c r="L1427" i="13"/>
  <c r="L1428" i="13"/>
  <c r="L1429" i="13"/>
  <c r="L1430" i="13"/>
  <c r="L1431" i="13"/>
  <c r="L1432" i="13"/>
  <c r="L1433" i="13"/>
  <c r="L1434" i="13"/>
  <c r="L1435" i="13"/>
  <c r="L1436" i="13"/>
  <c r="L1437" i="13"/>
  <c r="L1438" i="13"/>
  <c r="L1439" i="13"/>
  <c r="L1440" i="13"/>
  <c r="L1441" i="13"/>
  <c r="L1442" i="13"/>
  <c r="L1443" i="13"/>
  <c r="L1444" i="13"/>
  <c r="L1445" i="13"/>
  <c r="L1446" i="13"/>
  <c r="L1447" i="13"/>
  <c r="L1448" i="13"/>
  <c r="L1449" i="13"/>
  <c r="L1450" i="13"/>
  <c r="L1451" i="13"/>
  <c r="L1452" i="13"/>
  <c r="L1453" i="13"/>
  <c r="L1454" i="13"/>
  <c r="L1455" i="13"/>
  <c r="L1456" i="13"/>
  <c r="L1457" i="13"/>
  <c r="L1458" i="13"/>
  <c r="L1459" i="13"/>
  <c r="L1460" i="13"/>
  <c r="L1461" i="13"/>
  <c r="L1462" i="13"/>
  <c r="L1463" i="13"/>
  <c r="L1464" i="13"/>
  <c r="L1465" i="13"/>
  <c r="L1466" i="13"/>
  <c r="L1467" i="13"/>
  <c r="L1468" i="13"/>
  <c r="L1469" i="13"/>
  <c r="L1470" i="13"/>
  <c r="L1471" i="13"/>
  <c r="L1472" i="13"/>
  <c r="L1473" i="13"/>
  <c r="L1474" i="13"/>
  <c r="L1475" i="13"/>
  <c r="L1476" i="13"/>
  <c r="L1477" i="13"/>
  <c r="L1478" i="13"/>
  <c r="L1479" i="13"/>
  <c r="L1480" i="13"/>
  <c r="L1481" i="13"/>
  <c r="L1482" i="13"/>
  <c r="L1483" i="13"/>
  <c r="L1484" i="13"/>
  <c r="L1485" i="13"/>
  <c r="L1486" i="13"/>
  <c r="L1487" i="13"/>
  <c r="L1488" i="13"/>
  <c r="L1489" i="13"/>
  <c r="L1490" i="13"/>
  <c r="L1491" i="13"/>
  <c r="L1492" i="13"/>
  <c r="L1493" i="13"/>
  <c r="L1494" i="13"/>
  <c r="L1495" i="13"/>
  <c r="L1496" i="13"/>
  <c r="L1497" i="13"/>
  <c r="L1498" i="13"/>
  <c r="L1499" i="13"/>
  <c r="L1500" i="13"/>
  <c r="L1501" i="13"/>
  <c r="L1502" i="13"/>
  <c r="L1503" i="13"/>
  <c r="L1504" i="13"/>
  <c r="L1505" i="13"/>
  <c r="L1506" i="13"/>
  <c r="L1507" i="13"/>
  <c r="L1508" i="13"/>
  <c r="L1509" i="13"/>
  <c r="L1510" i="13"/>
  <c r="L1511" i="13"/>
  <c r="L1512" i="13"/>
  <c r="L1513" i="13"/>
  <c r="L1514" i="13"/>
  <c r="L1515" i="13"/>
  <c r="L1516" i="13"/>
  <c r="L1517" i="13"/>
  <c r="L1518" i="13"/>
  <c r="L1519" i="13"/>
  <c r="L1520" i="13"/>
  <c r="L1521" i="13"/>
  <c r="L1522" i="13"/>
  <c r="L1523" i="13"/>
  <c r="L1524" i="13"/>
  <c r="L1525" i="13"/>
  <c r="L1526" i="13"/>
  <c r="L1527" i="13"/>
  <c r="L1528" i="13"/>
  <c r="L1529" i="13"/>
  <c r="L1530" i="13"/>
  <c r="L1531" i="13"/>
  <c r="L1532" i="13"/>
  <c r="L1533" i="13"/>
  <c r="L1534" i="13"/>
  <c r="L1535" i="13"/>
  <c r="L1536" i="13"/>
  <c r="L1537" i="13"/>
  <c r="L1538" i="13"/>
  <c r="L1539" i="13"/>
  <c r="L1540" i="13"/>
  <c r="L1541" i="13"/>
  <c r="L1542" i="13"/>
  <c r="L1543" i="13"/>
  <c r="L1544" i="13"/>
  <c r="L1545" i="13"/>
  <c r="L1546" i="13"/>
  <c r="L1547" i="13"/>
  <c r="L1548" i="13"/>
  <c r="L1549" i="13"/>
  <c r="L1550" i="13"/>
  <c r="L1551" i="13"/>
  <c r="L1552" i="13"/>
  <c r="L1553" i="13"/>
  <c r="L1554" i="13"/>
  <c r="L1555" i="13"/>
  <c r="L1556" i="13"/>
  <c r="L1557" i="13"/>
  <c r="L1558" i="13"/>
  <c r="L1559" i="13"/>
  <c r="L1560" i="13"/>
  <c r="L1561" i="13"/>
  <c r="L1562" i="13"/>
  <c r="L1563" i="13"/>
  <c r="L1564" i="13"/>
  <c r="L1565" i="13"/>
  <c r="L1566" i="13"/>
  <c r="L1567" i="13"/>
  <c r="L1568" i="13"/>
  <c r="L1569" i="13"/>
  <c r="L1570" i="13"/>
  <c r="L1571" i="13"/>
  <c r="L1572" i="13"/>
  <c r="L1573" i="13"/>
  <c r="L1574" i="13"/>
  <c r="L1575" i="13"/>
  <c r="L1576" i="13"/>
  <c r="L1577" i="13"/>
  <c r="L1578" i="13"/>
  <c r="L1579" i="13"/>
  <c r="L1580" i="13"/>
  <c r="L1581" i="13"/>
  <c r="L1582" i="13"/>
  <c r="L1583" i="13"/>
  <c r="L1584" i="13"/>
  <c r="L1585" i="13"/>
  <c r="L1586" i="13"/>
  <c r="L1587" i="13"/>
  <c r="L1588" i="13"/>
  <c r="L1589" i="13"/>
  <c r="L1590" i="13"/>
  <c r="L1591" i="13"/>
  <c r="L1592" i="13"/>
  <c r="L1593" i="13"/>
  <c r="L1594" i="13"/>
  <c r="L1595" i="13"/>
  <c r="L1596" i="13"/>
  <c r="L1597" i="13"/>
  <c r="L1598" i="13"/>
  <c r="L1599" i="13"/>
  <c r="L1600" i="13"/>
  <c r="L1601" i="13"/>
  <c r="L1602" i="13"/>
  <c r="L1603" i="13"/>
  <c r="L1604" i="13"/>
  <c r="L1605" i="13"/>
  <c r="L1606" i="13"/>
  <c r="L1607" i="13"/>
  <c r="L1608" i="13"/>
  <c r="L1609" i="13"/>
  <c r="L1610" i="13"/>
  <c r="L1611" i="13"/>
  <c r="L1612" i="13"/>
  <c r="L1613" i="13"/>
  <c r="L1614" i="13"/>
  <c r="L1615" i="13"/>
  <c r="L1616" i="13"/>
  <c r="L1617" i="13"/>
  <c r="L1618" i="13"/>
  <c r="L1619" i="13"/>
  <c r="L1620" i="13"/>
  <c r="L1621" i="13"/>
  <c r="L1622" i="13"/>
  <c r="L1623" i="13"/>
  <c r="L1624" i="13"/>
  <c r="L1625" i="13"/>
  <c r="L1626" i="13"/>
  <c r="L1627" i="13"/>
  <c r="L1628" i="13"/>
  <c r="L1629" i="13"/>
  <c r="L1630" i="13"/>
  <c r="L1631" i="13"/>
  <c r="L1632" i="13"/>
  <c r="L1633" i="13"/>
  <c r="L1634" i="13"/>
  <c r="L1635" i="13"/>
  <c r="L1636" i="13"/>
  <c r="L1637" i="13"/>
  <c r="L1638" i="13"/>
  <c r="L1639" i="13"/>
  <c r="L1640" i="13"/>
  <c r="L1641" i="13"/>
  <c r="L1642" i="13"/>
  <c r="L1643" i="13"/>
  <c r="L1644" i="13"/>
  <c r="L1645" i="13"/>
  <c r="L1646" i="13"/>
  <c r="L1647" i="13"/>
  <c r="L1648" i="13"/>
  <c r="L1649" i="13"/>
  <c r="L1650" i="13"/>
  <c r="L1651" i="13"/>
  <c r="L1652" i="13"/>
  <c r="L1653" i="13"/>
  <c r="L1654" i="13"/>
  <c r="L1655" i="13"/>
  <c r="L1656" i="13"/>
  <c r="L1657" i="13"/>
  <c r="L1658" i="13"/>
  <c r="L1659" i="13"/>
  <c r="L1660" i="13"/>
  <c r="L1661" i="13"/>
  <c r="L1662" i="13"/>
  <c r="L1663" i="13"/>
  <c r="L1664" i="13"/>
  <c r="L1665" i="13"/>
  <c r="L1666" i="13"/>
  <c r="L1667" i="13"/>
  <c r="L1668" i="13"/>
  <c r="L1669" i="13"/>
  <c r="L1670" i="13"/>
  <c r="L1671" i="13"/>
  <c r="L1672" i="13"/>
  <c r="L1673" i="13"/>
  <c r="L1674" i="13"/>
  <c r="L1675" i="13"/>
  <c r="L1676" i="13"/>
  <c r="L1677" i="13"/>
  <c r="L1678" i="13"/>
  <c r="L1679" i="13"/>
  <c r="L1680" i="13"/>
  <c r="L1681" i="13"/>
  <c r="L1682" i="13"/>
  <c r="L1683" i="13"/>
  <c r="L1684" i="13"/>
  <c r="L1685" i="13"/>
  <c r="L1686" i="13"/>
  <c r="L1687" i="13"/>
  <c r="L1688" i="13"/>
  <c r="L1689" i="13"/>
  <c r="L1690" i="13"/>
  <c r="L1691" i="13"/>
  <c r="L1692" i="13"/>
  <c r="L1693" i="13"/>
  <c r="L1694" i="13"/>
  <c r="L1695" i="13"/>
  <c r="L1696" i="13"/>
  <c r="L1697" i="13"/>
  <c r="L1698" i="13"/>
  <c r="L1699" i="13"/>
  <c r="L1700" i="13"/>
  <c r="L1701" i="13"/>
  <c r="L1702" i="13"/>
  <c r="L1703" i="13"/>
  <c r="L1704" i="13"/>
  <c r="L1705" i="13"/>
  <c r="L1706" i="13"/>
  <c r="L1707" i="13"/>
  <c r="L1708" i="13"/>
  <c r="L1709" i="13"/>
  <c r="L1710" i="13"/>
  <c r="L1711" i="13"/>
  <c r="L1712" i="13"/>
  <c r="L1713" i="13"/>
  <c r="L1714" i="13"/>
  <c r="L1715" i="13"/>
  <c r="L1716" i="13"/>
  <c r="L1717" i="13"/>
  <c r="L1718" i="13"/>
  <c r="L1719" i="13"/>
  <c r="L1720" i="13"/>
  <c r="L1721" i="13"/>
  <c r="L1722" i="13"/>
  <c r="L1723" i="13"/>
  <c r="L1724" i="13"/>
  <c r="L1725" i="13"/>
  <c r="L1726" i="13"/>
  <c r="L1727" i="13"/>
  <c r="L1728" i="13"/>
  <c r="L1729" i="13"/>
  <c r="L1730" i="13"/>
  <c r="L1731" i="13"/>
  <c r="L1732" i="13"/>
  <c r="L1733" i="13"/>
  <c r="L1734" i="13"/>
  <c r="L1735" i="13"/>
  <c r="L1736" i="13"/>
  <c r="L1737" i="13"/>
  <c r="L1738" i="13"/>
  <c r="L1739" i="13"/>
  <c r="L1740" i="13"/>
  <c r="L1741" i="13"/>
  <c r="L1742" i="13"/>
  <c r="L1743" i="13"/>
  <c r="L1744" i="13"/>
  <c r="L1745" i="13"/>
  <c r="L1746" i="13"/>
  <c r="L1747" i="13"/>
  <c r="L1748" i="13"/>
  <c r="L1749" i="13"/>
  <c r="L1750" i="13"/>
  <c r="L1751" i="13"/>
  <c r="L1752" i="13"/>
  <c r="L1753" i="13"/>
  <c r="L1754" i="13"/>
  <c r="L1755" i="13"/>
  <c r="L1756" i="13"/>
  <c r="L1757" i="13"/>
  <c r="L1758" i="13"/>
  <c r="L1759" i="13"/>
  <c r="L1760" i="13"/>
  <c r="L1761" i="13"/>
  <c r="L1762" i="13"/>
  <c r="L1763" i="13"/>
  <c r="L1764" i="13"/>
  <c r="L1765" i="13"/>
  <c r="L1766" i="13"/>
  <c r="L1767" i="13"/>
  <c r="L1768" i="13"/>
  <c r="L1769" i="13"/>
  <c r="L1770" i="13"/>
  <c r="L1771" i="13"/>
  <c r="L1772" i="13"/>
  <c r="L1773" i="13"/>
  <c r="L1774" i="13"/>
  <c r="L1775" i="13"/>
  <c r="L1776" i="13"/>
  <c r="L1777" i="13"/>
  <c r="L1778" i="13"/>
  <c r="L1779" i="13"/>
  <c r="L1780" i="13"/>
  <c r="L1781" i="13"/>
  <c r="L1782" i="13"/>
  <c r="L1783" i="13"/>
  <c r="L1784" i="13"/>
  <c r="L1785" i="13"/>
  <c r="L1786" i="13"/>
  <c r="L1787" i="13"/>
  <c r="L1788" i="13"/>
  <c r="L1789" i="13"/>
  <c r="L1790" i="13"/>
  <c r="L1791" i="13"/>
  <c r="L1792" i="13"/>
  <c r="L1793" i="13"/>
  <c r="L1794" i="13"/>
  <c r="L1795" i="13"/>
  <c r="L1796" i="13"/>
  <c r="L1797" i="13"/>
  <c r="L1798" i="13"/>
  <c r="L1799" i="13"/>
  <c r="L1800" i="13"/>
  <c r="L1801" i="13"/>
  <c r="L1802" i="13"/>
  <c r="L1803" i="13"/>
  <c r="L1804" i="13"/>
  <c r="L1805" i="13"/>
  <c r="L1806" i="13"/>
  <c r="L1807" i="13"/>
  <c r="L1808" i="13"/>
  <c r="L1809" i="13"/>
  <c r="L1810" i="13"/>
  <c r="L1811" i="13"/>
  <c r="L1812" i="13"/>
  <c r="L1813" i="13"/>
  <c r="L1814" i="13"/>
  <c r="L1815" i="13"/>
  <c r="L1816" i="13"/>
  <c r="L1817" i="13"/>
  <c r="L1818" i="13"/>
  <c r="L1819" i="13"/>
  <c r="L1820" i="13"/>
  <c r="L1821" i="13"/>
  <c r="L1822" i="13"/>
  <c r="L1823" i="13"/>
  <c r="L1824" i="13"/>
  <c r="L1825" i="13"/>
  <c r="L1826" i="13"/>
  <c r="L1827" i="13"/>
  <c r="L1828" i="13"/>
  <c r="L1829" i="13"/>
  <c r="L1830" i="13"/>
  <c r="L1831" i="13"/>
  <c r="L1832" i="13"/>
  <c r="L1833" i="13"/>
  <c r="L1834" i="13"/>
  <c r="L1835" i="13"/>
  <c r="L1836" i="13"/>
  <c r="L1837" i="13"/>
  <c r="L1838" i="13"/>
  <c r="L1839" i="13"/>
  <c r="L1840" i="13"/>
  <c r="L1841" i="13"/>
  <c r="L1842" i="13"/>
  <c r="L1843" i="13"/>
  <c r="L1844" i="13"/>
  <c r="L1845" i="13"/>
  <c r="L1846" i="13"/>
  <c r="L1847" i="13"/>
  <c r="L1848" i="13"/>
  <c r="L1849" i="13"/>
  <c r="L1850" i="13"/>
  <c r="L1851" i="13"/>
  <c r="L1852" i="13"/>
  <c r="L1853" i="13"/>
  <c r="L1854" i="13"/>
  <c r="L1855" i="13"/>
  <c r="L1856" i="13"/>
  <c r="L1857" i="13"/>
  <c r="L1858" i="13"/>
  <c r="L1859" i="13"/>
  <c r="L1860" i="13"/>
  <c r="L1861" i="13"/>
  <c r="L1862" i="13"/>
  <c r="L1863" i="13"/>
  <c r="L1864" i="13"/>
  <c r="L1865" i="13"/>
  <c r="L1866" i="13"/>
  <c r="L1867" i="13"/>
  <c r="L1868" i="13"/>
  <c r="L1869" i="13"/>
  <c r="L1870" i="13"/>
  <c r="L1871" i="13"/>
  <c r="L1872" i="13"/>
  <c r="L1873" i="13"/>
  <c r="L1874" i="13"/>
  <c r="L1875" i="13"/>
  <c r="L1876" i="13"/>
  <c r="L1877" i="13"/>
  <c r="L1878" i="13"/>
  <c r="L1879" i="13"/>
  <c r="L1880" i="13"/>
  <c r="L1881" i="13"/>
  <c r="L1882" i="13"/>
  <c r="L1883" i="13"/>
  <c r="L1884" i="13"/>
  <c r="L1885" i="13"/>
  <c r="L1886" i="13"/>
  <c r="L1887" i="13"/>
  <c r="L1888" i="13"/>
  <c r="L1889" i="13"/>
  <c r="L1890" i="13"/>
  <c r="L1891" i="13"/>
  <c r="L1892" i="13"/>
  <c r="L1893" i="13"/>
  <c r="L1894" i="13"/>
  <c r="L1895" i="13"/>
  <c r="L1896" i="13"/>
  <c r="L1897" i="13"/>
  <c r="L1898" i="13"/>
  <c r="L1899" i="13"/>
  <c r="L1900" i="13"/>
  <c r="L1901" i="13"/>
  <c r="L1902" i="13"/>
  <c r="L1903" i="13"/>
  <c r="L1904" i="13"/>
  <c r="L1905" i="13"/>
  <c r="L1906" i="13"/>
  <c r="L1907" i="13"/>
  <c r="L1908" i="13"/>
  <c r="L1909" i="13"/>
  <c r="L1910" i="13"/>
  <c r="L1911" i="13"/>
  <c r="L1912" i="13"/>
  <c r="L1913" i="13"/>
  <c r="M2"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366" i="13"/>
  <c r="M367" i="13"/>
  <c r="M368" i="13"/>
  <c r="M369" i="13"/>
  <c r="M370" i="13"/>
  <c r="M371" i="13"/>
  <c r="M372" i="13"/>
  <c r="M373" i="13"/>
  <c r="M374" i="13"/>
  <c r="M375" i="13"/>
  <c r="M376" i="13"/>
  <c r="M377" i="13"/>
  <c r="M378" i="13"/>
  <c r="M379" i="13"/>
  <c r="M380" i="13"/>
  <c r="M381" i="13"/>
  <c r="M382" i="13"/>
  <c r="M383" i="13"/>
  <c r="M384" i="13"/>
  <c r="M385" i="13"/>
  <c r="M386" i="13"/>
  <c r="M387" i="13"/>
  <c r="M388" i="13"/>
  <c r="M389" i="13"/>
  <c r="M390" i="13"/>
  <c r="M391" i="13"/>
  <c r="M392" i="13"/>
  <c r="M393" i="13"/>
  <c r="M394" i="13"/>
  <c r="M395" i="13"/>
  <c r="M396" i="13"/>
  <c r="M397" i="13"/>
  <c r="M398" i="13"/>
  <c r="M399" i="13"/>
  <c r="M400" i="13"/>
  <c r="M401" i="13"/>
  <c r="M402" i="13"/>
  <c r="M403" i="13"/>
  <c r="M404" i="13"/>
  <c r="M405" i="13"/>
  <c r="M406" i="13"/>
  <c r="M407" i="13"/>
  <c r="M408" i="13"/>
  <c r="M409" i="13"/>
  <c r="M410" i="13"/>
  <c r="M411" i="13"/>
  <c r="M412" i="13"/>
  <c r="M413" i="13"/>
  <c r="M414" i="13"/>
  <c r="M415" i="13"/>
  <c r="M416" i="13"/>
  <c r="M417" i="13"/>
  <c r="M418" i="13"/>
  <c r="M419" i="13"/>
  <c r="M420" i="13"/>
  <c r="M421" i="13"/>
  <c r="M422" i="13"/>
  <c r="M423" i="13"/>
  <c r="M424" i="13"/>
  <c r="M425" i="13"/>
  <c r="M426" i="13"/>
  <c r="M427" i="13"/>
  <c r="M428" i="13"/>
  <c r="M429" i="13"/>
  <c r="M430" i="13"/>
  <c r="M431" i="13"/>
  <c r="M432" i="13"/>
  <c r="M433" i="13"/>
  <c r="M434" i="13"/>
  <c r="M435" i="13"/>
  <c r="M436" i="13"/>
  <c r="M437" i="13"/>
  <c r="M438" i="13"/>
  <c r="M439" i="13"/>
  <c r="M440" i="13"/>
  <c r="M441" i="13"/>
  <c r="M442" i="13"/>
  <c r="M443" i="13"/>
  <c r="M444" i="13"/>
  <c r="M445" i="13"/>
  <c r="M446" i="13"/>
  <c r="M447" i="13"/>
  <c r="M448" i="13"/>
  <c r="M449" i="13"/>
  <c r="M450" i="13"/>
  <c r="M451" i="13"/>
  <c r="M452" i="13"/>
  <c r="M453" i="13"/>
  <c r="M454" i="13"/>
  <c r="M455" i="13"/>
  <c r="M456" i="13"/>
  <c r="M457" i="13"/>
  <c r="M458" i="13"/>
  <c r="M459" i="13"/>
  <c r="M460" i="13"/>
  <c r="M461" i="13"/>
  <c r="M462" i="13"/>
  <c r="M463" i="13"/>
  <c r="M464" i="13"/>
  <c r="M465" i="13"/>
  <c r="M466" i="13"/>
  <c r="M467" i="13"/>
  <c r="M468" i="13"/>
  <c r="M469" i="13"/>
  <c r="M470" i="13"/>
  <c r="M471" i="13"/>
  <c r="M472" i="13"/>
  <c r="M473" i="13"/>
  <c r="M474" i="13"/>
  <c r="M475" i="13"/>
  <c r="M476" i="13"/>
  <c r="M477" i="13"/>
  <c r="M478" i="13"/>
  <c r="M479" i="13"/>
  <c r="M480" i="13"/>
  <c r="M481" i="13"/>
  <c r="M482" i="13"/>
  <c r="M483" i="13"/>
  <c r="M484" i="13"/>
  <c r="M485" i="13"/>
  <c r="M486" i="13"/>
  <c r="M487" i="13"/>
  <c r="M488" i="13"/>
  <c r="M489" i="13"/>
  <c r="M490" i="13"/>
  <c r="M491" i="13"/>
  <c r="M492" i="13"/>
  <c r="M493" i="13"/>
  <c r="M494" i="13"/>
  <c r="M495" i="13"/>
  <c r="M496" i="13"/>
  <c r="M497" i="13"/>
  <c r="M498" i="13"/>
  <c r="M499" i="13"/>
  <c r="M500" i="13"/>
  <c r="M501" i="13"/>
  <c r="M502" i="13"/>
  <c r="M503" i="13"/>
  <c r="M504" i="13"/>
  <c r="M505" i="13"/>
  <c r="M506" i="13"/>
  <c r="M507" i="13"/>
  <c r="M508" i="13"/>
  <c r="M509" i="13"/>
  <c r="M510" i="13"/>
  <c r="M511" i="13"/>
  <c r="M512" i="13"/>
  <c r="M513" i="13"/>
  <c r="M514" i="13"/>
  <c r="M515" i="13"/>
  <c r="M516" i="13"/>
  <c r="M517" i="13"/>
  <c r="M518" i="13"/>
  <c r="M519" i="13"/>
  <c r="M520" i="13"/>
  <c r="M521" i="13"/>
  <c r="M522" i="13"/>
  <c r="M523" i="13"/>
  <c r="M524" i="13"/>
  <c r="M525" i="13"/>
  <c r="M526" i="13"/>
  <c r="M527" i="13"/>
  <c r="M528" i="13"/>
  <c r="M529" i="13"/>
  <c r="M530" i="13"/>
  <c r="M531" i="13"/>
  <c r="M532" i="13"/>
  <c r="M533" i="13"/>
  <c r="M534" i="13"/>
  <c r="M535" i="13"/>
  <c r="M536" i="13"/>
  <c r="M537" i="13"/>
  <c r="M538" i="13"/>
  <c r="M539" i="13"/>
  <c r="M540" i="13"/>
  <c r="M541" i="13"/>
  <c r="M542" i="13"/>
  <c r="M543" i="13"/>
  <c r="M544" i="13"/>
  <c r="M545" i="13"/>
  <c r="M546" i="13"/>
  <c r="M547" i="13"/>
  <c r="M548" i="13"/>
  <c r="M549" i="13"/>
  <c r="M550" i="13"/>
  <c r="M551" i="13"/>
  <c r="M552" i="13"/>
  <c r="M553" i="13"/>
  <c r="M554" i="13"/>
  <c r="M555" i="13"/>
  <c r="M556" i="13"/>
  <c r="M557" i="13"/>
  <c r="M558" i="13"/>
  <c r="M559" i="13"/>
  <c r="M560" i="13"/>
  <c r="M561" i="13"/>
  <c r="M562" i="13"/>
  <c r="M563" i="13"/>
  <c r="M564" i="13"/>
  <c r="M565" i="13"/>
  <c r="M566" i="13"/>
  <c r="M567" i="13"/>
  <c r="M568" i="13"/>
  <c r="M569" i="13"/>
  <c r="M570" i="13"/>
  <c r="M571" i="13"/>
  <c r="M572" i="13"/>
  <c r="M573" i="13"/>
  <c r="M574" i="13"/>
  <c r="M575" i="13"/>
  <c r="M576" i="13"/>
  <c r="M577" i="13"/>
  <c r="M578" i="13"/>
  <c r="M579" i="13"/>
  <c r="M580" i="13"/>
  <c r="M581" i="13"/>
  <c r="M582" i="13"/>
  <c r="M583" i="13"/>
  <c r="M584" i="13"/>
  <c r="M585" i="13"/>
  <c r="M586" i="13"/>
  <c r="M587" i="13"/>
  <c r="M588" i="13"/>
  <c r="M589" i="13"/>
  <c r="M590" i="13"/>
  <c r="M591" i="13"/>
  <c r="M592" i="13"/>
  <c r="M593" i="13"/>
  <c r="M594" i="13"/>
  <c r="M595" i="13"/>
  <c r="M596" i="13"/>
  <c r="M597" i="13"/>
  <c r="M598" i="13"/>
  <c r="M599" i="13"/>
  <c r="M600" i="13"/>
  <c r="M601" i="13"/>
  <c r="M602" i="13"/>
  <c r="M603" i="13"/>
  <c r="M604" i="13"/>
  <c r="M605" i="13"/>
  <c r="M606" i="13"/>
  <c r="M607" i="13"/>
  <c r="M608" i="13"/>
  <c r="M609" i="13"/>
  <c r="M610" i="13"/>
  <c r="M611" i="13"/>
  <c r="M612" i="13"/>
  <c r="M613" i="13"/>
  <c r="M614" i="13"/>
  <c r="M615" i="13"/>
  <c r="M616" i="13"/>
  <c r="M617" i="13"/>
  <c r="M618" i="13"/>
  <c r="M619" i="13"/>
  <c r="M620" i="13"/>
  <c r="M621" i="13"/>
  <c r="M622" i="13"/>
  <c r="M623" i="13"/>
  <c r="M624" i="13"/>
  <c r="M625" i="13"/>
  <c r="M626" i="13"/>
  <c r="M627" i="13"/>
  <c r="M628" i="13"/>
  <c r="M629" i="13"/>
  <c r="M630" i="13"/>
  <c r="M631" i="13"/>
  <c r="M632" i="13"/>
  <c r="M633" i="13"/>
  <c r="M634" i="13"/>
  <c r="M635" i="13"/>
  <c r="M636" i="13"/>
  <c r="M637" i="13"/>
  <c r="M638" i="13"/>
  <c r="M639" i="13"/>
  <c r="M640" i="13"/>
  <c r="M641" i="13"/>
  <c r="M642" i="13"/>
  <c r="M643" i="13"/>
  <c r="M644" i="13"/>
  <c r="M645" i="13"/>
  <c r="M646" i="13"/>
  <c r="M647" i="13"/>
  <c r="M648" i="13"/>
  <c r="M649" i="13"/>
  <c r="M650" i="13"/>
  <c r="M651" i="13"/>
  <c r="M652" i="13"/>
  <c r="M653" i="13"/>
  <c r="M654" i="13"/>
  <c r="M655" i="13"/>
  <c r="M656" i="13"/>
  <c r="M657" i="13"/>
  <c r="M658" i="13"/>
  <c r="M659" i="13"/>
  <c r="M660" i="13"/>
  <c r="M661" i="13"/>
  <c r="M662" i="13"/>
  <c r="M663" i="13"/>
  <c r="M664" i="13"/>
  <c r="M665" i="13"/>
  <c r="M666" i="13"/>
  <c r="M667" i="13"/>
  <c r="M668" i="13"/>
  <c r="M669" i="13"/>
  <c r="M670" i="13"/>
  <c r="M671" i="13"/>
  <c r="M672" i="13"/>
  <c r="M673" i="13"/>
  <c r="M674" i="13"/>
  <c r="M675" i="13"/>
  <c r="M676" i="13"/>
  <c r="M677" i="13"/>
  <c r="M678" i="13"/>
  <c r="M679" i="13"/>
  <c r="M680" i="13"/>
  <c r="M681" i="13"/>
  <c r="M682" i="13"/>
  <c r="M683" i="13"/>
  <c r="M684" i="13"/>
  <c r="M685" i="13"/>
  <c r="M686" i="13"/>
  <c r="M687" i="13"/>
  <c r="M688" i="13"/>
  <c r="M689" i="13"/>
  <c r="M690" i="13"/>
  <c r="M691" i="13"/>
  <c r="M692" i="13"/>
  <c r="M693" i="13"/>
  <c r="M694" i="13"/>
  <c r="M695" i="13"/>
  <c r="M696" i="13"/>
  <c r="M697" i="13"/>
  <c r="M698" i="13"/>
  <c r="M699" i="13"/>
  <c r="M700" i="13"/>
  <c r="M701" i="13"/>
  <c r="M702" i="13"/>
  <c r="M703" i="13"/>
  <c r="M704" i="13"/>
  <c r="M705" i="13"/>
  <c r="M706" i="13"/>
  <c r="M707" i="13"/>
  <c r="M708" i="13"/>
  <c r="M709" i="13"/>
  <c r="M710" i="13"/>
  <c r="M711" i="13"/>
  <c r="M712" i="13"/>
  <c r="M713" i="13"/>
  <c r="M714" i="13"/>
  <c r="M715" i="13"/>
  <c r="M716" i="13"/>
  <c r="M717" i="13"/>
  <c r="M718" i="13"/>
  <c r="M719" i="13"/>
  <c r="M720" i="13"/>
  <c r="M721" i="13"/>
  <c r="M722" i="13"/>
  <c r="M723" i="13"/>
  <c r="M724" i="13"/>
  <c r="M725" i="13"/>
  <c r="M726" i="13"/>
  <c r="M727" i="13"/>
  <c r="M728" i="13"/>
  <c r="M729" i="13"/>
  <c r="M730" i="13"/>
  <c r="M731" i="13"/>
  <c r="M732" i="13"/>
  <c r="M733" i="13"/>
  <c r="M734" i="13"/>
  <c r="M735" i="13"/>
  <c r="M736" i="13"/>
  <c r="M737" i="13"/>
  <c r="M738" i="13"/>
  <c r="M739" i="13"/>
  <c r="M740" i="13"/>
  <c r="M741" i="13"/>
  <c r="M742" i="13"/>
  <c r="M743" i="13"/>
  <c r="M744" i="13"/>
  <c r="M745" i="13"/>
  <c r="M746" i="13"/>
  <c r="M747" i="13"/>
  <c r="M748" i="13"/>
  <c r="M749" i="13"/>
  <c r="M750" i="13"/>
  <c r="M751" i="13"/>
  <c r="M752" i="13"/>
  <c r="M753" i="13"/>
  <c r="M754" i="13"/>
  <c r="M755" i="13"/>
  <c r="M756" i="13"/>
  <c r="M757" i="13"/>
  <c r="M758" i="13"/>
  <c r="M759" i="13"/>
  <c r="M760" i="13"/>
  <c r="M761" i="13"/>
  <c r="M762" i="13"/>
  <c r="M763" i="13"/>
  <c r="M764" i="13"/>
  <c r="M765" i="13"/>
  <c r="M766" i="13"/>
  <c r="M767" i="13"/>
  <c r="M768" i="13"/>
  <c r="M769" i="13"/>
  <c r="M770" i="13"/>
  <c r="M771" i="13"/>
  <c r="M772" i="13"/>
  <c r="M773" i="13"/>
  <c r="M774" i="13"/>
  <c r="M775" i="13"/>
  <c r="M776" i="13"/>
  <c r="M777" i="13"/>
  <c r="M778" i="13"/>
  <c r="M779" i="13"/>
  <c r="M780" i="13"/>
  <c r="M781" i="13"/>
  <c r="M782" i="13"/>
  <c r="M783" i="13"/>
  <c r="M784" i="13"/>
  <c r="M785" i="13"/>
  <c r="M786" i="13"/>
  <c r="M787" i="13"/>
  <c r="M788" i="13"/>
  <c r="M789" i="13"/>
  <c r="M790" i="13"/>
  <c r="M791" i="13"/>
  <c r="M792" i="13"/>
  <c r="M793" i="13"/>
  <c r="M794" i="13"/>
  <c r="M795" i="13"/>
  <c r="M796" i="13"/>
  <c r="M797" i="13"/>
  <c r="M798" i="13"/>
  <c r="M799" i="13"/>
  <c r="M800" i="13"/>
  <c r="M801" i="13"/>
  <c r="M802" i="13"/>
  <c r="M803" i="13"/>
  <c r="M804" i="13"/>
  <c r="M805" i="13"/>
  <c r="M806" i="13"/>
  <c r="M807" i="13"/>
  <c r="M808" i="13"/>
  <c r="M809" i="13"/>
  <c r="M810" i="13"/>
  <c r="M811" i="13"/>
  <c r="M812" i="13"/>
  <c r="M813" i="13"/>
  <c r="M814" i="13"/>
  <c r="M815" i="13"/>
  <c r="M816" i="13"/>
  <c r="M817" i="13"/>
  <c r="M818" i="13"/>
  <c r="M819" i="13"/>
  <c r="M820" i="13"/>
  <c r="M821" i="13"/>
  <c r="M822" i="13"/>
  <c r="M823" i="13"/>
  <c r="M824" i="13"/>
  <c r="M825" i="13"/>
  <c r="M826" i="13"/>
  <c r="M827" i="13"/>
  <c r="M828" i="13"/>
  <c r="M829" i="13"/>
  <c r="M830" i="13"/>
  <c r="M831" i="13"/>
  <c r="M832" i="13"/>
  <c r="M833" i="13"/>
  <c r="M834" i="13"/>
  <c r="M835" i="13"/>
  <c r="M836" i="13"/>
  <c r="M837" i="13"/>
  <c r="M838" i="13"/>
  <c r="M839" i="13"/>
  <c r="M840" i="13"/>
  <c r="M841" i="13"/>
  <c r="M842" i="13"/>
  <c r="M843" i="13"/>
  <c r="M844" i="13"/>
  <c r="M845" i="13"/>
  <c r="M846" i="13"/>
  <c r="M847" i="13"/>
  <c r="M848" i="13"/>
  <c r="M849" i="13"/>
  <c r="M850" i="13"/>
  <c r="M851" i="13"/>
  <c r="M852" i="13"/>
  <c r="M853" i="13"/>
  <c r="M854" i="13"/>
  <c r="M855" i="13"/>
  <c r="M856" i="13"/>
  <c r="M857" i="13"/>
  <c r="M858" i="13"/>
  <c r="M859" i="13"/>
  <c r="M860" i="13"/>
  <c r="M861" i="13"/>
  <c r="M862" i="13"/>
  <c r="M863" i="13"/>
  <c r="M864" i="13"/>
  <c r="M865" i="13"/>
  <c r="M866" i="13"/>
  <c r="M867" i="13"/>
  <c r="M868" i="13"/>
  <c r="M869" i="13"/>
  <c r="M870" i="13"/>
  <c r="M871" i="13"/>
  <c r="M872" i="13"/>
  <c r="M873" i="13"/>
  <c r="M874" i="13"/>
  <c r="M875" i="13"/>
  <c r="M876" i="13"/>
  <c r="M877" i="13"/>
  <c r="M878" i="13"/>
  <c r="M879" i="13"/>
  <c r="M880" i="13"/>
  <c r="M881" i="13"/>
  <c r="M882" i="13"/>
  <c r="M883" i="13"/>
  <c r="M884" i="13"/>
  <c r="M885" i="13"/>
  <c r="M886" i="13"/>
  <c r="M887" i="13"/>
  <c r="M888" i="13"/>
  <c r="M889" i="13"/>
  <c r="M890" i="13"/>
  <c r="M891" i="13"/>
  <c r="M892" i="13"/>
  <c r="M893" i="13"/>
  <c r="M894" i="13"/>
  <c r="M895" i="13"/>
  <c r="M896" i="13"/>
  <c r="M897" i="13"/>
  <c r="M898" i="13"/>
  <c r="M899" i="13"/>
  <c r="M900" i="13"/>
  <c r="M901" i="13"/>
  <c r="M902" i="13"/>
  <c r="M903" i="13"/>
  <c r="M904" i="13"/>
  <c r="M905" i="13"/>
  <c r="M906" i="13"/>
  <c r="M907" i="13"/>
  <c r="M908" i="13"/>
  <c r="M909" i="13"/>
  <c r="M910" i="13"/>
  <c r="M911" i="13"/>
  <c r="M912" i="13"/>
  <c r="M913" i="13"/>
  <c r="M914" i="13"/>
  <c r="M915" i="13"/>
  <c r="M916" i="13"/>
  <c r="M917" i="13"/>
  <c r="M918" i="13"/>
  <c r="M919" i="13"/>
  <c r="M920" i="13"/>
  <c r="M921" i="13"/>
  <c r="M922" i="13"/>
  <c r="M923" i="13"/>
  <c r="M924" i="13"/>
  <c r="M925" i="13"/>
  <c r="M926" i="13"/>
  <c r="M927" i="13"/>
  <c r="M928" i="13"/>
  <c r="M929" i="13"/>
  <c r="M930" i="13"/>
  <c r="M931" i="13"/>
  <c r="M932" i="13"/>
  <c r="M933" i="13"/>
  <c r="M934" i="13"/>
  <c r="M935" i="13"/>
  <c r="M936" i="13"/>
  <c r="M937" i="13"/>
  <c r="M938" i="13"/>
  <c r="M939" i="13"/>
  <c r="M940" i="13"/>
  <c r="M941" i="13"/>
  <c r="M942" i="13"/>
  <c r="M943" i="13"/>
  <c r="M944" i="13"/>
  <c r="M945" i="13"/>
  <c r="M946" i="13"/>
  <c r="M947" i="13"/>
  <c r="M948" i="13"/>
  <c r="M949" i="13"/>
  <c r="M950" i="13"/>
  <c r="M951" i="13"/>
  <c r="M952" i="13"/>
  <c r="M953" i="13"/>
  <c r="M954" i="13"/>
  <c r="M955" i="13"/>
  <c r="M956" i="13"/>
  <c r="M957" i="13"/>
  <c r="M958" i="13"/>
  <c r="M959" i="13"/>
  <c r="M960" i="13"/>
  <c r="M961" i="13"/>
  <c r="M962" i="13"/>
  <c r="M963" i="13"/>
  <c r="M964" i="13"/>
  <c r="M965" i="13"/>
  <c r="M966" i="13"/>
  <c r="M967" i="13"/>
  <c r="M968" i="13"/>
  <c r="M969" i="13"/>
  <c r="M970" i="13"/>
  <c r="M971" i="13"/>
  <c r="M972" i="13"/>
  <c r="M973" i="13"/>
  <c r="M974" i="13"/>
  <c r="M975" i="13"/>
  <c r="M976" i="13"/>
  <c r="M977" i="13"/>
  <c r="M978" i="13"/>
  <c r="M979" i="13"/>
  <c r="M980" i="13"/>
  <c r="M981" i="13"/>
  <c r="M982" i="13"/>
  <c r="M983" i="13"/>
  <c r="M984" i="13"/>
  <c r="M985" i="13"/>
  <c r="M986" i="13"/>
  <c r="M987" i="13"/>
  <c r="M988" i="13"/>
  <c r="M989" i="13"/>
  <c r="M990" i="13"/>
  <c r="M991" i="13"/>
  <c r="M992" i="13"/>
  <c r="M993" i="13"/>
  <c r="M994" i="13"/>
  <c r="M995" i="13"/>
  <c r="M996" i="13"/>
  <c r="M997" i="13"/>
  <c r="M998" i="13"/>
  <c r="M999" i="13"/>
  <c r="M1000" i="13"/>
  <c r="M1001" i="13"/>
  <c r="M1002" i="13"/>
  <c r="M1003" i="13"/>
  <c r="M1004" i="13"/>
  <c r="M1005" i="13"/>
  <c r="M1006" i="13"/>
  <c r="M1007" i="13"/>
  <c r="M1008" i="13"/>
  <c r="M1009" i="13"/>
  <c r="M1010" i="13"/>
  <c r="M1011" i="13"/>
  <c r="M1012" i="13"/>
  <c r="M1013" i="13"/>
  <c r="M1014" i="13"/>
  <c r="M1015" i="13"/>
  <c r="M1016" i="13"/>
  <c r="M1017" i="13"/>
  <c r="M1018" i="13"/>
  <c r="M1019" i="13"/>
  <c r="M1020" i="13"/>
  <c r="M1021" i="13"/>
  <c r="M1022" i="13"/>
  <c r="M1023" i="13"/>
  <c r="M1024" i="13"/>
  <c r="M1025" i="13"/>
  <c r="M1026" i="13"/>
  <c r="M1027" i="13"/>
  <c r="M1028" i="13"/>
  <c r="M1029" i="13"/>
  <c r="M1030" i="13"/>
  <c r="M1031" i="13"/>
  <c r="M1032" i="13"/>
  <c r="M1033" i="13"/>
  <c r="M1034" i="13"/>
  <c r="M1035" i="13"/>
  <c r="M1036" i="13"/>
  <c r="M1037" i="13"/>
  <c r="M1038" i="13"/>
  <c r="M1039" i="13"/>
  <c r="M1040" i="13"/>
  <c r="M1041" i="13"/>
  <c r="M1042" i="13"/>
  <c r="M1043" i="13"/>
  <c r="M1044" i="13"/>
  <c r="M1045" i="13"/>
  <c r="M1046" i="13"/>
  <c r="M1047" i="13"/>
  <c r="M1048" i="13"/>
  <c r="M1049" i="13"/>
  <c r="M1050" i="13"/>
  <c r="M1051" i="13"/>
  <c r="M1052" i="13"/>
  <c r="M1053" i="13"/>
  <c r="M1054" i="13"/>
  <c r="M1055" i="13"/>
  <c r="M1056" i="13"/>
  <c r="M1057" i="13"/>
  <c r="M1058" i="13"/>
  <c r="M1059" i="13"/>
  <c r="M1060" i="13"/>
  <c r="M1061" i="13"/>
  <c r="M1062" i="13"/>
  <c r="M1063" i="13"/>
  <c r="M1064" i="13"/>
  <c r="M1065" i="13"/>
  <c r="M1066" i="13"/>
  <c r="M1067" i="13"/>
  <c r="M1068" i="13"/>
  <c r="M1069" i="13"/>
  <c r="M1070" i="13"/>
  <c r="M1071" i="13"/>
  <c r="M1072" i="13"/>
  <c r="M1073" i="13"/>
  <c r="M1074" i="13"/>
  <c r="M1075" i="13"/>
  <c r="M1076" i="13"/>
  <c r="M1077" i="13"/>
  <c r="M1078" i="13"/>
  <c r="M1079" i="13"/>
  <c r="M1080" i="13"/>
  <c r="M1081" i="13"/>
  <c r="M1082" i="13"/>
  <c r="M1083" i="13"/>
  <c r="M1084" i="13"/>
  <c r="M1085" i="13"/>
  <c r="M1086" i="13"/>
  <c r="M1087" i="13"/>
  <c r="M1088" i="13"/>
  <c r="M1089" i="13"/>
  <c r="M1090" i="13"/>
  <c r="M1091" i="13"/>
  <c r="M1092" i="13"/>
  <c r="M1093" i="13"/>
  <c r="M1094" i="13"/>
  <c r="M1095" i="13"/>
  <c r="M1096" i="13"/>
  <c r="M1097" i="13"/>
  <c r="M1098" i="13"/>
  <c r="M1099" i="13"/>
  <c r="M1100" i="13"/>
  <c r="M1101" i="13"/>
  <c r="M1102" i="13"/>
  <c r="M1103" i="13"/>
  <c r="M1104" i="13"/>
  <c r="M1105" i="13"/>
  <c r="M1106" i="13"/>
  <c r="M1107" i="13"/>
  <c r="M1108" i="13"/>
  <c r="M1109" i="13"/>
  <c r="M1110" i="13"/>
  <c r="M1111" i="13"/>
  <c r="M1112" i="13"/>
  <c r="M1113" i="13"/>
  <c r="M1114" i="13"/>
  <c r="M1115" i="13"/>
  <c r="M1116" i="13"/>
  <c r="M1117" i="13"/>
  <c r="M1118" i="13"/>
  <c r="M1119" i="13"/>
  <c r="M1120" i="13"/>
  <c r="M1121" i="13"/>
  <c r="M1122" i="13"/>
  <c r="M1123" i="13"/>
  <c r="M1124" i="13"/>
  <c r="M1125" i="13"/>
  <c r="M1126" i="13"/>
  <c r="M1127" i="13"/>
  <c r="M1128" i="13"/>
  <c r="M1129" i="13"/>
  <c r="M1130" i="13"/>
  <c r="M1131" i="13"/>
  <c r="M1132" i="13"/>
  <c r="M1133" i="13"/>
  <c r="M1134" i="13"/>
  <c r="M1135" i="13"/>
  <c r="M1136" i="13"/>
  <c r="M1137" i="13"/>
  <c r="M1138" i="13"/>
  <c r="M1139" i="13"/>
  <c r="M1140" i="13"/>
  <c r="M1141" i="13"/>
  <c r="M1142" i="13"/>
  <c r="M1143" i="13"/>
  <c r="M1144" i="13"/>
  <c r="M1145" i="13"/>
  <c r="M1146" i="13"/>
  <c r="M1147" i="13"/>
  <c r="M1148" i="13"/>
  <c r="M1149" i="13"/>
  <c r="M1150" i="13"/>
  <c r="M1151" i="13"/>
  <c r="M1152" i="13"/>
  <c r="M1153" i="13"/>
  <c r="M1154" i="13"/>
  <c r="M1155" i="13"/>
  <c r="M1156" i="13"/>
  <c r="M1157" i="13"/>
  <c r="M1158" i="13"/>
  <c r="M1159" i="13"/>
  <c r="M1160" i="13"/>
  <c r="M1161" i="13"/>
  <c r="M1162" i="13"/>
  <c r="M1163" i="13"/>
  <c r="M1164" i="13"/>
  <c r="M1165" i="13"/>
  <c r="M1166" i="13"/>
  <c r="M1167" i="13"/>
  <c r="M1168" i="13"/>
  <c r="M1169" i="13"/>
  <c r="M1170" i="13"/>
  <c r="M1171" i="13"/>
  <c r="M1172" i="13"/>
  <c r="M1173" i="13"/>
  <c r="M1174" i="13"/>
  <c r="M1175" i="13"/>
  <c r="M1176" i="13"/>
  <c r="M1177" i="13"/>
  <c r="M1178" i="13"/>
  <c r="M1179" i="13"/>
  <c r="M1180" i="13"/>
  <c r="M1181" i="13"/>
  <c r="M1182" i="13"/>
  <c r="M1183" i="13"/>
  <c r="M1184" i="13"/>
  <c r="M1185" i="13"/>
  <c r="M1186" i="13"/>
  <c r="M1187" i="13"/>
  <c r="M1188" i="13"/>
  <c r="M1189" i="13"/>
  <c r="M1190" i="13"/>
  <c r="M1191" i="13"/>
  <c r="M1192" i="13"/>
  <c r="M1193" i="13"/>
  <c r="M1194" i="13"/>
  <c r="M1195" i="13"/>
  <c r="M1196" i="13"/>
  <c r="M1197" i="13"/>
  <c r="M1198" i="13"/>
  <c r="M1199" i="13"/>
  <c r="M1200" i="13"/>
  <c r="M1201" i="13"/>
  <c r="M1202" i="13"/>
  <c r="M1203" i="13"/>
  <c r="M1204" i="13"/>
  <c r="M1205" i="13"/>
  <c r="M1206" i="13"/>
  <c r="M1207" i="13"/>
  <c r="M1208" i="13"/>
  <c r="M1209" i="13"/>
  <c r="M1210" i="13"/>
  <c r="M1211" i="13"/>
  <c r="M1212" i="13"/>
  <c r="M1213" i="13"/>
  <c r="M1214" i="13"/>
  <c r="M1215" i="13"/>
  <c r="M1216" i="13"/>
  <c r="M1217" i="13"/>
  <c r="M1218" i="13"/>
  <c r="M1219" i="13"/>
  <c r="M1220" i="13"/>
  <c r="M1221" i="13"/>
  <c r="M1222" i="13"/>
  <c r="M1223" i="13"/>
  <c r="M1224" i="13"/>
  <c r="M1225" i="13"/>
  <c r="M1226" i="13"/>
  <c r="M1227" i="13"/>
  <c r="M1228" i="13"/>
  <c r="M1229" i="13"/>
  <c r="M1230" i="13"/>
  <c r="M1231" i="13"/>
  <c r="M1232" i="13"/>
  <c r="M1233" i="13"/>
  <c r="M1234" i="13"/>
  <c r="M1235" i="13"/>
  <c r="M1236" i="13"/>
  <c r="M1237" i="13"/>
  <c r="M1238" i="13"/>
  <c r="M1239" i="13"/>
  <c r="M1240" i="13"/>
  <c r="M1241" i="13"/>
  <c r="M1242" i="13"/>
  <c r="M1243" i="13"/>
  <c r="M1244" i="13"/>
  <c r="M1245" i="13"/>
  <c r="M1246" i="13"/>
  <c r="M1247" i="13"/>
  <c r="M1248" i="13"/>
  <c r="M1249" i="13"/>
  <c r="M1250" i="13"/>
  <c r="M1251" i="13"/>
  <c r="M1252" i="13"/>
  <c r="M1253" i="13"/>
  <c r="M1254" i="13"/>
  <c r="M1255" i="13"/>
  <c r="M1256" i="13"/>
  <c r="M1257" i="13"/>
  <c r="M1258" i="13"/>
  <c r="M1259" i="13"/>
  <c r="M1260" i="13"/>
  <c r="M1261" i="13"/>
  <c r="M1262" i="13"/>
  <c r="M1263" i="13"/>
  <c r="M1264" i="13"/>
  <c r="M1265" i="13"/>
  <c r="M1266" i="13"/>
  <c r="M1267" i="13"/>
  <c r="M1268" i="13"/>
  <c r="M1269" i="13"/>
  <c r="M1270" i="13"/>
  <c r="M1271" i="13"/>
  <c r="M1272" i="13"/>
  <c r="M1273" i="13"/>
  <c r="M1274" i="13"/>
  <c r="M1275" i="13"/>
  <c r="M1276" i="13"/>
  <c r="M1277" i="13"/>
  <c r="M1278" i="13"/>
  <c r="M1279" i="13"/>
  <c r="M1280" i="13"/>
  <c r="M1281" i="13"/>
  <c r="M1282" i="13"/>
  <c r="M1283" i="13"/>
  <c r="M1284" i="13"/>
  <c r="M1285" i="13"/>
  <c r="M1286" i="13"/>
  <c r="M1287" i="13"/>
  <c r="M1288" i="13"/>
  <c r="M1289" i="13"/>
  <c r="M1290" i="13"/>
  <c r="M1291" i="13"/>
  <c r="M1292" i="13"/>
  <c r="M1293" i="13"/>
  <c r="M1294" i="13"/>
  <c r="M1295" i="13"/>
  <c r="M1296" i="13"/>
  <c r="M1297" i="13"/>
  <c r="M1298" i="13"/>
  <c r="M1299" i="13"/>
  <c r="M1300" i="13"/>
  <c r="M1301" i="13"/>
  <c r="M1302" i="13"/>
  <c r="M1303" i="13"/>
  <c r="M1304" i="13"/>
  <c r="M1305" i="13"/>
  <c r="M1306" i="13"/>
  <c r="M1307" i="13"/>
  <c r="M1308" i="13"/>
  <c r="M1309" i="13"/>
  <c r="M1310" i="13"/>
  <c r="M1311" i="13"/>
  <c r="M1312" i="13"/>
  <c r="M1313" i="13"/>
  <c r="M1314" i="13"/>
  <c r="M1315" i="13"/>
  <c r="M1316" i="13"/>
  <c r="M1317" i="13"/>
  <c r="M1318" i="13"/>
  <c r="M1319" i="13"/>
  <c r="M1320" i="13"/>
  <c r="M1321" i="13"/>
  <c r="M1322" i="13"/>
  <c r="M1323" i="13"/>
  <c r="M1324" i="13"/>
  <c r="M1325" i="13"/>
  <c r="M1326" i="13"/>
  <c r="M1327" i="13"/>
  <c r="M1328" i="13"/>
  <c r="M1329" i="13"/>
  <c r="M1330" i="13"/>
  <c r="M1331" i="13"/>
  <c r="M1332" i="13"/>
  <c r="M1333" i="13"/>
  <c r="M1334" i="13"/>
  <c r="M1335" i="13"/>
  <c r="M1336" i="13"/>
  <c r="M1337" i="13"/>
  <c r="M1338" i="13"/>
  <c r="M1339" i="13"/>
  <c r="M1340" i="13"/>
  <c r="M1341" i="13"/>
  <c r="M1342" i="13"/>
  <c r="M1343" i="13"/>
  <c r="M1344" i="13"/>
  <c r="M1345" i="13"/>
  <c r="M1346" i="13"/>
  <c r="M1347" i="13"/>
  <c r="M1348" i="13"/>
  <c r="M1349" i="13"/>
  <c r="M1350" i="13"/>
  <c r="M1351" i="13"/>
  <c r="M1352" i="13"/>
  <c r="M1353" i="13"/>
  <c r="M1354" i="13"/>
  <c r="M1355" i="13"/>
  <c r="M1356" i="13"/>
  <c r="M1357" i="13"/>
  <c r="M1358" i="13"/>
  <c r="M1359" i="13"/>
  <c r="M1360" i="13"/>
  <c r="M1361" i="13"/>
  <c r="M1362" i="13"/>
  <c r="M1363" i="13"/>
  <c r="M1364" i="13"/>
  <c r="M1365" i="13"/>
  <c r="M1366" i="13"/>
  <c r="M1367" i="13"/>
  <c r="M1368" i="13"/>
  <c r="M1369" i="13"/>
  <c r="M1370" i="13"/>
  <c r="M1371" i="13"/>
  <c r="M1372" i="13"/>
  <c r="M1373" i="13"/>
  <c r="M1374" i="13"/>
  <c r="M1375" i="13"/>
  <c r="M1376" i="13"/>
  <c r="M1377" i="13"/>
  <c r="M1378" i="13"/>
  <c r="M1379" i="13"/>
  <c r="M1380" i="13"/>
  <c r="M1381" i="13"/>
  <c r="M1382" i="13"/>
  <c r="M1383" i="13"/>
  <c r="M1384" i="13"/>
  <c r="M1385" i="13"/>
  <c r="M1386" i="13"/>
  <c r="M1387" i="13"/>
  <c r="M1388" i="13"/>
  <c r="M1389" i="13"/>
  <c r="M1390" i="13"/>
  <c r="M1391" i="13"/>
  <c r="M1392" i="13"/>
  <c r="M1393" i="13"/>
  <c r="M1394" i="13"/>
  <c r="M1395" i="13"/>
  <c r="M1396" i="13"/>
  <c r="M1397" i="13"/>
  <c r="M1398" i="13"/>
  <c r="M1399" i="13"/>
  <c r="M1400" i="13"/>
  <c r="M1401" i="13"/>
  <c r="M1402" i="13"/>
  <c r="M1403" i="13"/>
  <c r="M1404" i="13"/>
  <c r="M1405" i="13"/>
  <c r="M1406" i="13"/>
  <c r="M1407" i="13"/>
  <c r="M1408" i="13"/>
  <c r="M1409" i="13"/>
  <c r="M1410" i="13"/>
  <c r="M1411" i="13"/>
  <c r="M1412" i="13"/>
  <c r="M1413" i="13"/>
  <c r="M1414" i="13"/>
  <c r="M1415" i="13"/>
  <c r="M1416" i="13"/>
  <c r="M1417" i="13"/>
  <c r="M1418" i="13"/>
  <c r="M1419" i="13"/>
  <c r="M1420" i="13"/>
  <c r="M1421" i="13"/>
  <c r="M1422" i="13"/>
  <c r="M1423" i="13"/>
  <c r="M1424" i="13"/>
  <c r="M1425" i="13"/>
  <c r="M1426" i="13"/>
  <c r="M1427" i="13"/>
  <c r="M1428" i="13"/>
  <c r="M1429" i="13"/>
  <c r="M1430" i="13"/>
  <c r="M1431" i="13"/>
  <c r="M1432" i="13"/>
  <c r="M1433" i="13"/>
  <c r="M1434" i="13"/>
  <c r="M1435" i="13"/>
  <c r="M1436" i="13"/>
  <c r="M1437" i="13"/>
  <c r="M1438" i="13"/>
  <c r="M1439" i="13"/>
  <c r="M1440" i="13"/>
  <c r="M1441" i="13"/>
  <c r="M1442" i="13"/>
  <c r="M1443" i="13"/>
  <c r="M1444" i="13"/>
  <c r="M1445" i="13"/>
  <c r="M1446" i="13"/>
  <c r="M1447" i="13"/>
  <c r="M1448" i="13"/>
  <c r="M1449" i="13"/>
  <c r="M1450" i="13"/>
  <c r="M1451" i="13"/>
  <c r="M1452" i="13"/>
  <c r="M1453" i="13"/>
  <c r="M1454" i="13"/>
  <c r="M1455" i="13"/>
  <c r="M1456" i="13"/>
  <c r="M1457" i="13"/>
  <c r="M1458" i="13"/>
  <c r="M1459" i="13"/>
  <c r="M1460" i="13"/>
  <c r="M1461" i="13"/>
  <c r="M1462" i="13"/>
  <c r="M1463" i="13"/>
  <c r="M1464" i="13"/>
  <c r="M1465" i="13"/>
  <c r="M1466" i="13"/>
  <c r="M1467" i="13"/>
  <c r="M1468" i="13"/>
  <c r="M1469" i="13"/>
  <c r="M1470" i="13"/>
  <c r="M1471" i="13"/>
  <c r="M1472" i="13"/>
  <c r="M1473" i="13"/>
  <c r="M1474" i="13"/>
  <c r="M1475" i="13"/>
  <c r="M1476" i="13"/>
  <c r="M1477" i="13"/>
  <c r="M1478" i="13"/>
  <c r="M1479" i="13"/>
  <c r="M1480" i="13"/>
  <c r="M1481" i="13"/>
  <c r="M1482" i="13"/>
  <c r="M1483" i="13"/>
  <c r="M1484" i="13"/>
  <c r="M1485" i="13"/>
  <c r="M1486" i="13"/>
  <c r="M1487" i="13"/>
  <c r="M1488" i="13"/>
  <c r="M1489" i="13"/>
  <c r="M1490" i="13"/>
  <c r="M1491" i="13"/>
  <c r="M1492" i="13"/>
  <c r="M1493" i="13"/>
  <c r="M1494" i="13"/>
  <c r="M1495" i="13"/>
  <c r="M1496" i="13"/>
  <c r="M1497" i="13"/>
  <c r="M1498" i="13"/>
  <c r="M1499" i="13"/>
  <c r="M1500" i="13"/>
  <c r="M1501" i="13"/>
  <c r="M1502" i="13"/>
  <c r="M1503" i="13"/>
  <c r="M1504" i="13"/>
  <c r="M1505" i="13"/>
  <c r="M1506" i="13"/>
  <c r="M1507" i="13"/>
  <c r="M1508" i="13"/>
  <c r="M1509" i="13"/>
  <c r="M1510" i="13"/>
  <c r="M1511" i="13"/>
  <c r="M1512" i="13"/>
  <c r="M1513" i="13"/>
  <c r="M1514" i="13"/>
  <c r="M1515" i="13"/>
  <c r="M1516" i="13"/>
  <c r="M1517" i="13"/>
  <c r="M1518" i="13"/>
  <c r="M1519" i="13"/>
  <c r="M1520" i="13"/>
  <c r="M1521" i="13"/>
  <c r="M1522" i="13"/>
  <c r="M1523" i="13"/>
  <c r="M1524" i="13"/>
  <c r="M1525" i="13"/>
  <c r="M1526" i="13"/>
  <c r="M1527" i="13"/>
  <c r="M1528" i="13"/>
  <c r="M1529" i="13"/>
  <c r="M1530" i="13"/>
  <c r="M1531" i="13"/>
  <c r="M1532" i="13"/>
  <c r="M1533" i="13"/>
  <c r="M1534" i="13"/>
  <c r="M1535" i="13"/>
  <c r="M1536" i="13"/>
  <c r="M1537" i="13"/>
  <c r="M1538" i="13"/>
  <c r="M1539" i="13"/>
  <c r="M1540" i="13"/>
  <c r="M1541" i="13"/>
  <c r="M1542" i="13"/>
  <c r="M1543" i="13"/>
  <c r="M1544" i="13"/>
  <c r="M1545" i="13"/>
  <c r="M1546" i="13"/>
  <c r="M1547" i="13"/>
  <c r="M1548" i="13"/>
  <c r="M1549" i="13"/>
  <c r="M1550" i="13"/>
  <c r="M1551" i="13"/>
  <c r="M1552" i="13"/>
  <c r="M1553" i="13"/>
  <c r="M1554" i="13"/>
  <c r="M1555" i="13"/>
  <c r="M1556" i="13"/>
  <c r="M1557" i="13"/>
  <c r="M1558" i="13"/>
  <c r="M1559" i="13"/>
  <c r="M1560" i="13"/>
  <c r="M1561" i="13"/>
  <c r="M1562" i="13"/>
  <c r="M1563" i="13"/>
  <c r="M1564" i="13"/>
  <c r="M1565" i="13"/>
  <c r="M1566" i="13"/>
  <c r="M1567" i="13"/>
  <c r="M1568" i="13"/>
  <c r="M1569" i="13"/>
  <c r="M1570" i="13"/>
  <c r="M1571" i="13"/>
  <c r="M1572" i="13"/>
  <c r="M1573" i="13"/>
  <c r="M1574" i="13"/>
  <c r="M1575" i="13"/>
  <c r="M1576" i="13"/>
  <c r="M1577" i="13"/>
  <c r="M1578" i="13"/>
  <c r="M1579" i="13"/>
  <c r="M1580" i="13"/>
  <c r="M1581" i="13"/>
  <c r="M1582" i="13"/>
  <c r="M1583" i="13"/>
  <c r="M1584" i="13"/>
  <c r="M1585" i="13"/>
  <c r="M1586" i="13"/>
  <c r="M1587" i="13"/>
  <c r="M1588" i="13"/>
  <c r="M1589" i="13"/>
  <c r="M1590" i="13"/>
  <c r="M1591" i="13"/>
  <c r="M1592" i="13"/>
  <c r="M1593" i="13"/>
  <c r="M1594" i="13"/>
  <c r="M1595" i="13"/>
  <c r="M1596" i="13"/>
  <c r="M1597" i="13"/>
  <c r="M1598" i="13"/>
  <c r="M1599" i="13"/>
  <c r="M1600" i="13"/>
  <c r="M1601" i="13"/>
  <c r="M1602" i="13"/>
  <c r="M1603" i="13"/>
  <c r="M1604" i="13"/>
  <c r="M1605" i="13"/>
  <c r="M1606" i="13"/>
  <c r="M1607" i="13"/>
  <c r="M1608" i="13"/>
  <c r="M1609" i="13"/>
  <c r="M1610" i="13"/>
  <c r="M1611" i="13"/>
  <c r="M1612" i="13"/>
  <c r="M1613" i="13"/>
  <c r="M1614" i="13"/>
  <c r="M1615" i="13"/>
  <c r="M1616" i="13"/>
  <c r="M1617" i="13"/>
  <c r="M1618" i="13"/>
  <c r="M1619" i="13"/>
  <c r="M1620" i="13"/>
  <c r="M1621" i="13"/>
  <c r="M1622" i="13"/>
  <c r="M1623" i="13"/>
  <c r="M1624" i="13"/>
  <c r="M1625" i="13"/>
  <c r="M1626" i="13"/>
  <c r="M1627" i="13"/>
  <c r="M1628" i="13"/>
  <c r="M1629" i="13"/>
  <c r="M1630" i="13"/>
  <c r="M1631" i="13"/>
  <c r="M1632" i="13"/>
  <c r="M1633" i="13"/>
  <c r="M1634" i="13"/>
  <c r="M1635" i="13"/>
  <c r="M1636" i="13"/>
  <c r="M1637" i="13"/>
  <c r="M1638" i="13"/>
  <c r="M1639" i="13"/>
  <c r="M1640" i="13"/>
  <c r="M1641" i="13"/>
  <c r="M1642" i="13"/>
  <c r="M1643" i="13"/>
  <c r="M1644" i="13"/>
  <c r="M1645" i="13"/>
  <c r="M1646" i="13"/>
  <c r="M1647" i="13"/>
  <c r="M1648" i="13"/>
  <c r="M1649" i="13"/>
  <c r="M1650" i="13"/>
  <c r="M1651" i="13"/>
  <c r="M1652" i="13"/>
  <c r="M1653" i="13"/>
  <c r="M1654" i="13"/>
  <c r="M1655" i="13"/>
  <c r="M1656" i="13"/>
  <c r="M1657" i="13"/>
  <c r="M1658" i="13"/>
  <c r="M1659" i="13"/>
  <c r="M1660" i="13"/>
  <c r="M1661" i="13"/>
  <c r="M1662" i="13"/>
  <c r="M1663" i="13"/>
  <c r="M1664" i="13"/>
  <c r="M1665" i="13"/>
  <c r="M1666" i="13"/>
  <c r="M1667" i="13"/>
  <c r="M1668" i="13"/>
  <c r="M1669" i="13"/>
  <c r="M1670" i="13"/>
  <c r="M1671" i="13"/>
  <c r="M1672" i="13"/>
  <c r="M1673" i="13"/>
  <c r="M1674" i="13"/>
  <c r="M1675" i="13"/>
  <c r="M1676" i="13"/>
  <c r="M1677" i="13"/>
  <c r="M1678" i="13"/>
  <c r="M1679" i="13"/>
  <c r="M1680" i="13"/>
  <c r="M1681" i="13"/>
  <c r="M1682" i="13"/>
  <c r="M1683" i="13"/>
  <c r="M1684" i="13"/>
  <c r="M1685" i="13"/>
  <c r="M1686" i="13"/>
  <c r="M1687" i="13"/>
  <c r="M1688" i="13"/>
  <c r="M1689" i="13"/>
  <c r="M1690" i="13"/>
  <c r="M1691" i="13"/>
  <c r="M1692" i="13"/>
  <c r="M1693" i="13"/>
  <c r="M1694" i="13"/>
  <c r="M1695" i="13"/>
  <c r="M1696" i="13"/>
  <c r="M1697" i="13"/>
  <c r="M1698" i="13"/>
  <c r="M1699" i="13"/>
  <c r="M1700" i="13"/>
  <c r="M1701" i="13"/>
  <c r="M1702" i="13"/>
  <c r="M1703" i="13"/>
  <c r="M1704" i="13"/>
  <c r="M1705" i="13"/>
  <c r="M1706" i="13"/>
  <c r="M1707" i="13"/>
  <c r="M1708" i="13"/>
  <c r="M1709" i="13"/>
  <c r="M1710" i="13"/>
  <c r="M1711" i="13"/>
  <c r="M1712" i="13"/>
  <c r="M1713" i="13"/>
  <c r="M1714" i="13"/>
  <c r="M1715" i="13"/>
  <c r="M1716" i="13"/>
  <c r="M1717" i="13"/>
  <c r="M1718" i="13"/>
  <c r="M1719" i="13"/>
  <c r="M1720" i="13"/>
  <c r="M1721" i="13"/>
  <c r="M1722" i="13"/>
  <c r="M1723" i="13"/>
  <c r="M1724" i="13"/>
  <c r="M1725" i="13"/>
  <c r="M1726" i="13"/>
  <c r="M1727" i="13"/>
  <c r="M1728" i="13"/>
  <c r="M1729" i="13"/>
  <c r="M1730" i="13"/>
  <c r="M1731" i="13"/>
  <c r="M1732" i="13"/>
  <c r="M1733" i="13"/>
  <c r="M1734" i="13"/>
  <c r="M1735" i="13"/>
  <c r="M1736" i="13"/>
  <c r="M1737" i="13"/>
  <c r="M1738" i="13"/>
  <c r="M1739" i="13"/>
  <c r="M1740" i="13"/>
  <c r="M1741" i="13"/>
  <c r="M1742" i="13"/>
  <c r="M1743" i="13"/>
  <c r="M1744" i="13"/>
  <c r="M1745" i="13"/>
  <c r="M1746" i="13"/>
  <c r="M1747" i="13"/>
  <c r="M1748" i="13"/>
  <c r="M1749" i="13"/>
  <c r="M1750" i="13"/>
  <c r="M1751" i="13"/>
  <c r="M1752" i="13"/>
  <c r="M1753" i="13"/>
  <c r="M1754" i="13"/>
  <c r="M1755" i="13"/>
  <c r="M1756" i="13"/>
  <c r="M1757" i="13"/>
  <c r="M1758" i="13"/>
  <c r="M1759" i="13"/>
  <c r="M1760" i="13"/>
  <c r="M1761" i="13"/>
  <c r="M1762" i="13"/>
  <c r="M1763" i="13"/>
  <c r="M1764" i="13"/>
  <c r="M1765" i="13"/>
  <c r="M1766" i="13"/>
  <c r="M1767" i="13"/>
  <c r="M1768" i="13"/>
  <c r="M1769" i="13"/>
  <c r="M1770" i="13"/>
  <c r="M1771" i="13"/>
  <c r="M1772" i="13"/>
  <c r="M1773" i="13"/>
  <c r="M1774" i="13"/>
  <c r="M1775" i="13"/>
  <c r="M1776" i="13"/>
  <c r="M1777" i="13"/>
  <c r="M1778" i="13"/>
  <c r="M1779" i="13"/>
  <c r="M1780" i="13"/>
  <c r="M1781" i="13"/>
  <c r="M1782" i="13"/>
  <c r="M1783" i="13"/>
  <c r="M1784" i="13"/>
  <c r="M1785" i="13"/>
  <c r="M1786" i="13"/>
  <c r="M1787" i="13"/>
  <c r="M1788" i="13"/>
  <c r="M1789" i="13"/>
  <c r="M1790" i="13"/>
  <c r="M1791" i="13"/>
  <c r="M1792" i="13"/>
  <c r="M1793" i="13"/>
  <c r="M1794" i="13"/>
  <c r="M1795" i="13"/>
  <c r="M1796" i="13"/>
  <c r="M1797" i="13"/>
  <c r="M1798" i="13"/>
  <c r="M1799" i="13"/>
  <c r="M1800" i="13"/>
  <c r="M1801" i="13"/>
  <c r="M1802" i="13"/>
  <c r="M1803" i="13"/>
  <c r="M1804" i="13"/>
  <c r="M1805" i="13"/>
  <c r="M1806" i="13"/>
  <c r="M1807" i="13"/>
  <c r="M1808" i="13"/>
  <c r="M1809" i="13"/>
  <c r="M1810" i="13"/>
  <c r="M1811" i="13"/>
  <c r="M1812" i="13"/>
  <c r="M1813" i="13"/>
  <c r="M1814" i="13"/>
  <c r="M1815" i="13"/>
  <c r="M1816" i="13"/>
  <c r="M1817" i="13"/>
  <c r="M1818" i="13"/>
  <c r="M1819" i="13"/>
  <c r="M1820" i="13"/>
  <c r="M1821" i="13"/>
  <c r="M1822" i="13"/>
  <c r="M1823" i="13"/>
  <c r="M1824" i="13"/>
  <c r="M1825" i="13"/>
  <c r="M1826" i="13"/>
  <c r="M1827" i="13"/>
  <c r="M1828" i="13"/>
  <c r="M1829" i="13"/>
  <c r="M1830" i="13"/>
  <c r="M1831" i="13"/>
  <c r="M1832" i="13"/>
  <c r="M1833" i="13"/>
  <c r="M1834" i="13"/>
  <c r="M1835" i="13"/>
  <c r="M1836" i="13"/>
  <c r="M1837" i="13"/>
  <c r="M1838" i="13"/>
  <c r="M1839" i="13"/>
  <c r="M1840" i="13"/>
  <c r="M1841" i="13"/>
  <c r="M1842" i="13"/>
  <c r="M1843" i="13"/>
  <c r="M1844" i="13"/>
  <c r="M1845" i="13"/>
  <c r="M1846" i="13"/>
  <c r="M1847" i="13"/>
  <c r="M1848" i="13"/>
  <c r="M1849" i="13"/>
  <c r="M1850" i="13"/>
  <c r="M1851" i="13"/>
  <c r="M1852" i="13"/>
  <c r="M1853" i="13"/>
  <c r="M1854" i="13"/>
  <c r="M1855" i="13"/>
  <c r="M1856" i="13"/>
  <c r="M1857" i="13"/>
  <c r="M1858" i="13"/>
  <c r="M1859" i="13"/>
  <c r="M1860" i="13"/>
  <c r="M1861" i="13"/>
  <c r="M1862" i="13"/>
  <c r="M1863" i="13"/>
  <c r="M1864" i="13"/>
  <c r="M1865" i="13"/>
  <c r="M1866" i="13"/>
  <c r="M1867" i="13"/>
  <c r="M1868" i="13"/>
  <c r="M1869" i="13"/>
  <c r="M1870" i="13"/>
  <c r="M1871" i="13"/>
  <c r="M1872" i="13"/>
  <c r="M1873" i="13"/>
  <c r="M1874" i="13"/>
  <c r="M1875" i="13"/>
  <c r="M1876" i="13"/>
  <c r="M1877" i="13"/>
  <c r="M1878" i="13"/>
  <c r="M1879" i="13"/>
  <c r="M1880" i="13"/>
  <c r="M1881" i="13"/>
  <c r="M1882" i="13"/>
  <c r="M1883" i="13"/>
  <c r="M1884" i="13"/>
  <c r="M1885" i="13"/>
  <c r="M1886" i="13"/>
  <c r="M1887" i="13"/>
  <c r="M1888" i="13"/>
  <c r="M1889" i="13"/>
  <c r="M1890" i="13"/>
  <c r="M1891" i="13"/>
  <c r="M1892" i="13"/>
  <c r="M1893" i="13"/>
  <c r="M1894" i="13"/>
  <c r="M1895" i="13"/>
  <c r="M1896" i="13"/>
  <c r="M1897" i="13"/>
  <c r="M1898" i="13"/>
  <c r="M1899" i="13"/>
  <c r="M1900" i="13"/>
  <c r="M1901" i="13"/>
  <c r="M1902" i="13"/>
  <c r="M1903" i="13"/>
  <c r="M1904" i="13"/>
  <c r="M1905" i="13"/>
  <c r="M1906" i="13"/>
  <c r="M1907" i="13"/>
  <c r="M1908" i="13"/>
  <c r="M1909" i="13"/>
  <c r="M1910" i="13"/>
  <c r="M1911" i="13"/>
  <c r="M1912" i="13"/>
  <c r="M1913" i="13"/>
  <c r="N2"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00" i="13"/>
  <c r="N301" i="13"/>
  <c r="N302" i="13"/>
  <c r="N303" i="13"/>
  <c r="N304" i="13"/>
  <c r="N305" i="13"/>
  <c r="N306" i="13"/>
  <c r="N307" i="13"/>
  <c r="N308" i="13"/>
  <c r="N309" i="13"/>
  <c r="N310" i="13"/>
  <c r="N311" i="13"/>
  <c r="N312" i="13"/>
  <c r="N313" i="13"/>
  <c r="N314" i="13"/>
  <c r="N315" i="13"/>
  <c r="N316" i="13"/>
  <c r="N317" i="13"/>
  <c r="N318" i="13"/>
  <c r="N319" i="13"/>
  <c r="N320" i="13"/>
  <c r="N321" i="13"/>
  <c r="N322" i="13"/>
  <c r="N323" i="13"/>
  <c r="N324" i="13"/>
  <c r="N325" i="13"/>
  <c r="N326" i="13"/>
  <c r="N327" i="13"/>
  <c r="N328" i="13"/>
  <c r="N329" i="13"/>
  <c r="N330" i="13"/>
  <c r="N331" i="13"/>
  <c r="N332" i="13"/>
  <c r="N333" i="13"/>
  <c r="N334" i="13"/>
  <c r="N335" i="13"/>
  <c r="N336" i="13"/>
  <c r="N337" i="13"/>
  <c r="N338" i="13"/>
  <c r="N339" i="13"/>
  <c r="N340" i="13"/>
  <c r="N341" i="13"/>
  <c r="N342" i="13"/>
  <c r="N343" i="13"/>
  <c r="N344" i="13"/>
  <c r="N345" i="13"/>
  <c r="N346" i="13"/>
  <c r="N347" i="13"/>
  <c r="N348" i="13"/>
  <c r="N349" i="13"/>
  <c r="N350" i="13"/>
  <c r="N351" i="13"/>
  <c r="N352" i="13"/>
  <c r="N353" i="13"/>
  <c r="N354" i="13"/>
  <c r="N355" i="13"/>
  <c r="N356" i="13"/>
  <c r="N357" i="13"/>
  <c r="N358" i="13"/>
  <c r="N359" i="13"/>
  <c r="N360" i="13"/>
  <c r="N361" i="13"/>
  <c r="N362" i="13"/>
  <c r="N363" i="13"/>
  <c r="N364" i="13"/>
  <c r="N365" i="13"/>
  <c r="N366" i="13"/>
  <c r="N367" i="13"/>
  <c r="N368" i="13"/>
  <c r="N369" i="13"/>
  <c r="N370" i="13"/>
  <c r="N371" i="13"/>
  <c r="N372" i="13"/>
  <c r="N373" i="13"/>
  <c r="N374" i="13"/>
  <c r="N375" i="13"/>
  <c r="N376" i="13"/>
  <c r="N377" i="13"/>
  <c r="N378" i="13"/>
  <c r="N379" i="13"/>
  <c r="N380" i="13"/>
  <c r="N381" i="13"/>
  <c r="N382" i="13"/>
  <c r="N383" i="13"/>
  <c r="N384" i="13"/>
  <c r="N385" i="13"/>
  <c r="N386" i="13"/>
  <c r="N387" i="13"/>
  <c r="N388" i="13"/>
  <c r="N389" i="13"/>
  <c r="N390" i="13"/>
  <c r="N391" i="13"/>
  <c r="N392" i="13"/>
  <c r="N393" i="13"/>
  <c r="N394" i="13"/>
  <c r="N395" i="13"/>
  <c r="N396" i="13"/>
  <c r="N397" i="13"/>
  <c r="N398" i="13"/>
  <c r="N399" i="13"/>
  <c r="N400" i="13"/>
  <c r="N401" i="13"/>
  <c r="N402" i="13"/>
  <c r="N403" i="13"/>
  <c r="N404" i="13"/>
  <c r="N405" i="13"/>
  <c r="N406" i="13"/>
  <c r="N407" i="13"/>
  <c r="N408" i="13"/>
  <c r="N409" i="13"/>
  <c r="N410" i="13"/>
  <c r="N411" i="13"/>
  <c r="N412" i="13"/>
  <c r="N413" i="13"/>
  <c r="N414" i="13"/>
  <c r="N415" i="13"/>
  <c r="N416" i="13"/>
  <c r="N417" i="13"/>
  <c r="N418" i="13"/>
  <c r="N419" i="13"/>
  <c r="N420" i="13"/>
  <c r="N421" i="13"/>
  <c r="N422" i="13"/>
  <c r="N423" i="13"/>
  <c r="N424" i="13"/>
  <c r="N425" i="13"/>
  <c r="N426" i="13"/>
  <c r="N427" i="13"/>
  <c r="N428" i="13"/>
  <c r="N429" i="13"/>
  <c r="N430" i="13"/>
  <c r="N431" i="13"/>
  <c r="N432" i="13"/>
  <c r="N433" i="13"/>
  <c r="N434" i="13"/>
  <c r="N435" i="13"/>
  <c r="N436" i="13"/>
  <c r="N437" i="13"/>
  <c r="N438" i="13"/>
  <c r="N439" i="13"/>
  <c r="N440" i="13"/>
  <c r="N441" i="13"/>
  <c r="N442" i="13"/>
  <c r="N443" i="13"/>
  <c r="N444" i="13"/>
  <c r="N445" i="13"/>
  <c r="N446" i="13"/>
  <c r="N447" i="13"/>
  <c r="N448" i="13"/>
  <c r="N449" i="13"/>
  <c r="N450" i="13"/>
  <c r="N451" i="13"/>
  <c r="N452" i="13"/>
  <c r="N453" i="13"/>
  <c r="N454" i="13"/>
  <c r="N455" i="13"/>
  <c r="N456" i="13"/>
  <c r="N457" i="13"/>
  <c r="N458" i="13"/>
  <c r="N459" i="13"/>
  <c r="N460" i="13"/>
  <c r="N461" i="13"/>
  <c r="N462" i="13"/>
  <c r="N463" i="13"/>
  <c r="N464" i="13"/>
  <c r="N465" i="13"/>
  <c r="N466" i="13"/>
  <c r="N467" i="13"/>
  <c r="N468" i="13"/>
  <c r="N469" i="13"/>
  <c r="N470" i="13"/>
  <c r="N471" i="13"/>
  <c r="N472" i="13"/>
  <c r="N473" i="13"/>
  <c r="N474" i="13"/>
  <c r="N475" i="13"/>
  <c r="N476" i="13"/>
  <c r="N477" i="13"/>
  <c r="N478" i="13"/>
  <c r="N479" i="13"/>
  <c r="N480" i="13"/>
  <c r="N481" i="13"/>
  <c r="N482" i="13"/>
  <c r="N483" i="13"/>
  <c r="N484" i="13"/>
  <c r="N485" i="13"/>
  <c r="N486" i="13"/>
  <c r="N487" i="13"/>
  <c r="N488" i="13"/>
  <c r="N489" i="13"/>
  <c r="N490" i="13"/>
  <c r="N491" i="13"/>
  <c r="N492" i="13"/>
  <c r="N493" i="13"/>
  <c r="N494" i="13"/>
  <c r="N495" i="13"/>
  <c r="N496" i="13"/>
  <c r="N497" i="13"/>
  <c r="N498" i="13"/>
  <c r="N499" i="13"/>
  <c r="N500" i="13"/>
  <c r="N501" i="13"/>
  <c r="N502" i="13"/>
  <c r="N503" i="13"/>
  <c r="N504" i="13"/>
  <c r="N505" i="13"/>
  <c r="N506" i="13"/>
  <c r="N507" i="13"/>
  <c r="N508" i="13"/>
  <c r="N509" i="13"/>
  <c r="N510" i="13"/>
  <c r="N511" i="13"/>
  <c r="N512" i="13"/>
  <c r="N513" i="13"/>
  <c r="N514" i="13"/>
  <c r="N515" i="13"/>
  <c r="N516" i="13"/>
  <c r="N517" i="13"/>
  <c r="N518" i="13"/>
  <c r="N519" i="13"/>
  <c r="N520" i="13"/>
  <c r="N521" i="13"/>
  <c r="N522" i="13"/>
  <c r="N523" i="13"/>
  <c r="N524" i="13"/>
  <c r="N525" i="13"/>
  <c r="N526" i="13"/>
  <c r="N527" i="13"/>
  <c r="N528" i="13"/>
  <c r="N529" i="13"/>
  <c r="N530" i="13"/>
  <c r="N531" i="13"/>
  <c r="N532" i="13"/>
  <c r="N533" i="13"/>
  <c r="N534" i="13"/>
  <c r="N535" i="13"/>
  <c r="N536" i="13"/>
  <c r="N537" i="13"/>
  <c r="N538" i="13"/>
  <c r="N539" i="13"/>
  <c r="N540" i="13"/>
  <c r="N541" i="13"/>
  <c r="N542" i="13"/>
  <c r="N543" i="13"/>
  <c r="N544" i="13"/>
  <c r="N545" i="13"/>
  <c r="N546" i="13"/>
  <c r="N547" i="13"/>
  <c r="N548" i="13"/>
  <c r="N549" i="13"/>
  <c r="N550" i="13"/>
  <c r="N551" i="13"/>
  <c r="N552" i="13"/>
  <c r="N553" i="13"/>
  <c r="N554" i="13"/>
  <c r="N555" i="13"/>
  <c r="N556" i="13"/>
  <c r="N557" i="13"/>
  <c r="N558" i="13"/>
  <c r="N559" i="13"/>
  <c r="N560" i="13"/>
  <c r="N561" i="13"/>
  <c r="N562" i="13"/>
  <c r="N563" i="13"/>
  <c r="N564" i="13"/>
  <c r="N565" i="13"/>
  <c r="N566" i="13"/>
  <c r="N567" i="13"/>
  <c r="N568" i="13"/>
  <c r="N569" i="13"/>
  <c r="N570" i="13"/>
  <c r="N571" i="13"/>
  <c r="N572" i="13"/>
  <c r="N573" i="13"/>
  <c r="N574" i="13"/>
  <c r="N575" i="13"/>
  <c r="N576" i="13"/>
  <c r="N577" i="13"/>
  <c r="N578" i="13"/>
  <c r="N579" i="13"/>
  <c r="N580" i="13"/>
  <c r="N581" i="13"/>
  <c r="N582" i="13"/>
  <c r="N583" i="13"/>
  <c r="N584" i="13"/>
  <c r="N585" i="13"/>
  <c r="N586" i="13"/>
  <c r="N587" i="13"/>
  <c r="N588" i="13"/>
  <c r="N589" i="13"/>
  <c r="N590" i="13"/>
  <c r="N591" i="13"/>
  <c r="N592" i="13"/>
  <c r="N593" i="13"/>
  <c r="N594" i="13"/>
  <c r="N595" i="13"/>
  <c r="N596" i="13"/>
  <c r="N597" i="13"/>
  <c r="N598" i="13"/>
  <c r="N599" i="13"/>
  <c r="N600" i="13"/>
  <c r="N601" i="13"/>
  <c r="N602" i="13"/>
  <c r="N603" i="13"/>
  <c r="N604" i="13"/>
  <c r="N605" i="13"/>
  <c r="N606" i="13"/>
  <c r="N607" i="13"/>
  <c r="N608" i="13"/>
  <c r="N609" i="13"/>
  <c r="N610" i="13"/>
  <c r="N611" i="13"/>
  <c r="N612" i="13"/>
  <c r="N613" i="13"/>
  <c r="N614" i="13"/>
  <c r="N615" i="13"/>
  <c r="N616" i="13"/>
  <c r="N617" i="13"/>
  <c r="N618" i="13"/>
  <c r="N619" i="13"/>
  <c r="N620" i="13"/>
  <c r="N621" i="13"/>
  <c r="N622" i="13"/>
  <c r="N623" i="13"/>
  <c r="N624" i="13"/>
  <c r="N625" i="13"/>
  <c r="N626" i="13"/>
  <c r="N627" i="13"/>
  <c r="N628" i="13"/>
  <c r="N629" i="13"/>
  <c r="N630" i="13"/>
  <c r="N631" i="13"/>
  <c r="N632" i="13"/>
  <c r="N633" i="13"/>
  <c r="N634" i="13"/>
  <c r="N635" i="13"/>
  <c r="N636" i="13"/>
  <c r="N637" i="13"/>
  <c r="N638" i="13"/>
  <c r="N639" i="13"/>
  <c r="N640" i="13"/>
  <c r="N641" i="13"/>
  <c r="N642" i="13"/>
  <c r="N643" i="13"/>
  <c r="N644" i="13"/>
  <c r="N645" i="13"/>
  <c r="N646" i="13"/>
  <c r="N647" i="13"/>
  <c r="N648" i="13"/>
  <c r="N649" i="13"/>
  <c r="N650" i="13"/>
  <c r="N651" i="13"/>
  <c r="N652" i="13"/>
  <c r="N653" i="13"/>
  <c r="N654" i="13"/>
  <c r="N655" i="13"/>
  <c r="N656" i="13"/>
  <c r="N657" i="13"/>
  <c r="N658" i="13"/>
  <c r="N659" i="13"/>
  <c r="N660" i="13"/>
  <c r="N661" i="13"/>
  <c r="N662" i="13"/>
  <c r="N663" i="13"/>
  <c r="N664" i="13"/>
  <c r="N665" i="13"/>
  <c r="N666" i="13"/>
  <c r="N667" i="13"/>
  <c r="N668" i="13"/>
  <c r="N669" i="13"/>
  <c r="N670" i="13"/>
  <c r="N671" i="13"/>
  <c r="N672" i="13"/>
  <c r="N673" i="13"/>
  <c r="N674" i="13"/>
  <c r="N675" i="13"/>
  <c r="N676" i="13"/>
  <c r="N677" i="13"/>
  <c r="N678" i="13"/>
  <c r="N679" i="13"/>
  <c r="N680" i="13"/>
  <c r="N681" i="13"/>
  <c r="N682" i="13"/>
  <c r="N683" i="13"/>
  <c r="N684" i="13"/>
  <c r="N685" i="13"/>
  <c r="N686" i="13"/>
  <c r="N687" i="13"/>
  <c r="N688" i="13"/>
  <c r="N689" i="13"/>
  <c r="N690" i="13"/>
  <c r="N691" i="13"/>
  <c r="N692" i="13"/>
  <c r="N693" i="13"/>
  <c r="N694" i="13"/>
  <c r="N695" i="13"/>
  <c r="N696" i="13"/>
  <c r="N697" i="13"/>
  <c r="N698" i="13"/>
  <c r="N699" i="13"/>
  <c r="N700" i="13"/>
  <c r="N701" i="13"/>
  <c r="N702" i="13"/>
  <c r="N703" i="13"/>
  <c r="N704" i="13"/>
  <c r="N705" i="13"/>
  <c r="N706" i="13"/>
  <c r="N707" i="13"/>
  <c r="N708" i="13"/>
  <c r="N709" i="13"/>
  <c r="N710" i="13"/>
  <c r="N711" i="13"/>
  <c r="N712" i="13"/>
  <c r="N713" i="13"/>
  <c r="N714" i="13"/>
  <c r="N715" i="13"/>
  <c r="N716" i="13"/>
  <c r="N717" i="13"/>
  <c r="N718" i="13"/>
  <c r="N719" i="13"/>
  <c r="N720" i="13"/>
  <c r="N721" i="13"/>
  <c r="N722" i="13"/>
  <c r="N723" i="13"/>
  <c r="N724" i="13"/>
  <c r="N725" i="13"/>
  <c r="N726" i="13"/>
  <c r="N727" i="13"/>
  <c r="N728" i="13"/>
  <c r="N729" i="13"/>
  <c r="N730" i="13"/>
  <c r="N731" i="13"/>
  <c r="N732" i="13"/>
  <c r="N733" i="13"/>
  <c r="N734" i="13"/>
  <c r="N735" i="13"/>
  <c r="N736" i="13"/>
  <c r="N737" i="13"/>
  <c r="N738" i="13"/>
  <c r="N739" i="13"/>
  <c r="N740" i="13"/>
  <c r="N741" i="13"/>
  <c r="N742" i="13"/>
  <c r="N743" i="13"/>
  <c r="N744" i="13"/>
  <c r="N745" i="13"/>
  <c r="N746" i="13"/>
  <c r="N747" i="13"/>
  <c r="N748" i="13"/>
  <c r="N749" i="13"/>
  <c r="N750" i="13"/>
  <c r="N751" i="13"/>
  <c r="N752" i="13"/>
  <c r="N753" i="13"/>
  <c r="N754" i="13"/>
  <c r="N755" i="13"/>
  <c r="N756" i="13"/>
  <c r="N757" i="13"/>
  <c r="N758" i="13"/>
  <c r="N759" i="13"/>
  <c r="N760" i="13"/>
  <c r="N761" i="13"/>
  <c r="N762" i="13"/>
  <c r="N763" i="13"/>
  <c r="N764" i="13"/>
  <c r="N765" i="13"/>
  <c r="N766" i="13"/>
  <c r="N767" i="13"/>
  <c r="N768" i="13"/>
  <c r="N769" i="13"/>
  <c r="N770" i="13"/>
  <c r="N771" i="13"/>
  <c r="N772" i="13"/>
  <c r="N773" i="13"/>
  <c r="N774" i="13"/>
  <c r="N775" i="13"/>
  <c r="N776" i="13"/>
  <c r="N777" i="13"/>
  <c r="N778" i="13"/>
  <c r="N779" i="13"/>
  <c r="N780" i="13"/>
  <c r="N781" i="13"/>
  <c r="N782" i="13"/>
  <c r="N783" i="13"/>
  <c r="N784" i="13"/>
  <c r="N785" i="13"/>
  <c r="N786" i="13"/>
  <c r="N787" i="13"/>
  <c r="N788" i="13"/>
  <c r="N789" i="13"/>
  <c r="N790" i="13"/>
  <c r="N791" i="13"/>
  <c r="N792" i="13"/>
  <c r="N793" i="13"/>
  <c r="N794" i="13"/>
  <c r="N795" i="13"/>
  <c r="N796" i="13"/>
  <c r="N797" i="13"/>
  <c r="N798" i="13"/>
  <c r="N799" i="13"/>
  <c r="N800" i="13"/>
  <c r="N801" i="13"/>
  <c r="N802" i="13"/>
  <c r="N803" i="13"/>
  <c r="N804" i="13"/>
  <c r="N805" i="13"/>
  <c r="N806" i="13"/>
  <c r="N807" i="13"/>
  <c r="N808" i="13"/>
  <c r="N809" i="13"/>
  <c r="N810" i="13"/>
  <c r="N811" i="13"/>
  <c r="N812" i="13"/>
  <c r="N813" i="13"/>
  <c r="N814" i="13"/>
  <c r="N815" i="13"/>
  <c r="N816" i="13"/>
  <c r="N817" i="13"/>
  <c r="N818" i="13"/>
  <c r="N819" i="13"/>
  <c r="N820" i="13"/>
  <c r="N821" i="13"/>
  <c r="N822" i="13"/>
  <c r="N823" i="13"/>
  <c r="N824" i="13"/>
  <c r="N825" i="13"/>
  <c r="N826" i="13"/>
  <c r="N827" i="13"/>
  <c r="N828" i="13"/>
  <c r="N829" i="13"/>
  <c r="N830" i="13"/>
  <c r="N831" i="13"/>
  <c r="N832" i="13"/>
  <c r="N833" i="13"/>
  <c r="N834" i="13"/>
  <c r="N835" i="13"/>
  <c r="N836" i="13"/>
  <c r="N837" i="13"/>
  <c r="N838" i="13"/>
  <c r="N839" i="13"/>
  <c r="N840" i="13"/>
  <c r="N841" i="13"/>
  <c r="N842" i="13"/>
  <c r="N843" i="13"/>
  <c r="N844" i="13"/>
  <c r="N845" i="13"/>
  <c r="N846" i="13"/>
  <c r="N847" i="13"/>
  <c r="N848" i="13"/>
  <c r="N849" i="13"/>
  <c r="N850" i="13"/>
  <c r="N851" i="13"/>
  <c r="N852" i="13"/>
  <c r="N853" i="13"/>
  <c r="N854" i="13"/>
  <c r="N855" i="13"/>
  <c r="N856" i="13"/>
  <c r="N857" i="13"/>
  <c r="N858" i="13"/>
  <c r="N859" i="13"/>
  <c r="N860" i="13"/>
  <c r="N861" i="13"/>
  <c r="N862" i="13"/>
  <c r="N863" i="13"/>
  <c r="N864" i="13"/>
  <c r="N865" i="13"/>
  <c r="N866" i="13"/>
  <c r="N867" i="13"/>
  <c r="N868" i="13"/>
  <c r="N869" i="13"/>
  <c r="N870" i="13"/>
  <c r="N871" i="13"/>
  <c r="N872" i="13"/>
  <c r="N873" i="13"/>
  <c r="N874" i="13"/>
  <c r="N875" i="13"/>
  <c r="N876" i="13"/>
  <c r="N877" i="13"/>
  <c r="N878" i="13"/>
  <c r="N879" i="13"/>
  <c r="N880" i="13"/>
  <c r="N881" i="13"/>
  <c r="N882" i="13"/>
  <c r="N883" i="13"/>
  <c r="N884" i="13"/>
  <c r="N885" i="13"/>
  <c r="N886" i="13"/>
  <c r="N887" i="13"/>
  <c r="N888" i="13"/>
  <c r="N889" i="13"/>
  <c r="N890" i="13"/>
  <c r="N891" i="13"/>
  <c r="N892" i="13"/>
  <c r="N893" i="13"/>
  <c r="N894" i="13"/>
  <c r="N895" i="13"/>
  <c r="N896" i="13"/>
  <c r="N897" i="13"/>
  <c r="N898" i="13"/>
  <c r="N899" i="13"/>
  <c r="N900" i="13"/>
  <c r="N901" i="13"/>
  <c r="N902" i="13"/>
  <c r="N903" i="13"/>
  <c r="N904" i="13"/>
  <c r="N905" i="13"/>
  <c r="N906" i="13"/>
  <c r="N907" i="13"/>
  <c r="N908" i="13"/>
  <c r="N909" i="13"/>
  <c r="N910" i="13"/>
  <c r="N911" i="13"/>
  <c r="N912" i="13"/>
  <c r="N913" i="13"/>
  <c r="N914" i="13"/>
  <c r="N915" i="13"/>
  <c r="N916" i="13"/>
  <c r="N917" i="13"/>
  <c r="N918" i="13"/>
  <c r="N919" i="13"/>
  <c r="N920" i="13"/>
  <c r="N921" i="13"/>
  <c r="N922" i="13"/>
  <c r="N923" i="13"/>
  <c r="N924" i="13"/>
  <c r="N925" i="13"/>
  <c r="N926" i="13"/>
  <c r="N927" i="13"/>
  <c r="N928" i="13"/>
  <c r="N929" i="13"/>
  <c r="N930" i="13"/>
  <c r="N931" i="13"/>
  <c r="N932" i="13"/>
  <c r="N933" i="13"/>
  <c r="N934" i="13"/>
  <c r="N935" i="13"/>
  <c r="N936" i="13"/>
  <c r="N937" i="13"/>
  <c r="N938" i="13"/>
  <c r="N939" i="13"/>
  <c r="N940" i="13"/>
  <c r="N941" i="13"/>
  <c r="N942" i="13"/>
  <c r="N943" i="13"/>
  <c r="N944" i="13"/>
  <c r="N945" i="13"/>
  <c r="N946" i="13"/>
  <c r="N947" i="13"/>
  <c r="N948" i="13"/>
  <c r="N949" i="13"/>
  <c r="N950" i="13"/>
  <c r="N951" i="13"/>
  <c r="N952" i="13"/>
  <c r="N953" i="13"/>
  <c r="N954" i="13"/>
  <c r="N955" i="13"/>
  <c r="N956" i="13"/>
  <c r="N957" i="13"/>
  <c r="N958" i="13"/>
  <c r="N959" i="13"/>
  <c r="N960" i="13"/>
  <c r="N961" i="13"/>
  <c r="N962" i="13"/>
  <c r="N963" i="13"/>
  <c r="N964" i="13"/>
  <c r="N965" i="13"/>
  <c r="N966" i="13"/>
  <c r="N967" i="13"/>
  <c r="N968" i="13"/>
  <c r="N969" i="13"/>
  <c r="N970" i="13"/>
  <c r="N971" i="13"/>
  <c r="N972" i="13"/>
  <c r="N973" i="13"/>
  <c r="N974" i="13"/>
  <c r="N975" i="13"/>
  <c r="N976" i="13"/>
  <c r="N977" i="13"/>
  <c r="N978" i="13"/>
  <c r="N979" i="13"/>
  <c r="N980" i="13"/>
  <c r="N981" i="13"/>
  <c r="N982" i="13"/>
  <c r="N983" i="13"/>
  <c r="N984" i="13"/>
  <c r="N985" i="13"/>
  <c r="N986" i="13"/>
  <c r="N987" i="13"/>
  <c r="N988" i="13"/>
  <c r="N989" i="13"/>
  <c r="N990" i="13"/>
  <c r="N991" i="13"/>
  <c r="N992" i="13"/>
  <c r="N993" i="13"/>
  <c r="N994" i="13"/>
  <c r="N995" i="13"/>
  <c r="N996" i="13"/>
  <c r="N997" i="13"/>
  <c r="N998" i="13"/>
  <c r="N999" i="13"/>
  <c r="N1000" i="13"/>
  <c r="N1001" i="13"/>
  <c r="N1002" i="13"/>
  <c r="N1003" i="13"/>
  <c r="N1004" i="13"/>
  <c r="N1005" i="13"/>
  <c r="N1006" i="13"/>
  <c r="N1007" i="13"/>
  <c r="N1008" i="13"/>
  <c r="N1009" i="13"/>
  <c r="N1010" i="13"/>
  <c r="N1011" i="13"/>
  <c r="N1012" i="13"/>
  <c r="N1013" i="13"/>
  <c r="N1014" i="13"/>
  <c r="N1015" i="13"/>
  <c r="N1016" i="13"/>
  <c r="N1017" i="13"/>
  <c r="N1018" i="13"/>
  <c r="N1019" i="13"/>
  <c r="N1020" i="13"/>
  <c r="N1021" i="13"/>
  <c r="N1022" i="13"/>
  <c r="N1023" i="13"/>
  <c r="N1024" i="13"/>
  <c r="N1025" i="13"/>
  <c r="N1026" i="13"/>
  <c r="N1027" i="13"/>
  <c r="N1028" i="13"/>
  <c r="N1029" i="13"/>
  <c r="N1030" i="13"/>
  <c r="N1031" i="13"/>
  <c r="N1032" i="13"/>
  <c r="N1033" i="13"/>
  <c r="N1034" i="13"/>
  <c r="N1035" i="13"/>
  <c r="N1036" i="13"/>
  <c r="N1037" i="13"/>
  <c r="N1038" i="13"/>
  <c r="N1039" i="13"/>
  <c r="N1040" i="13"/>
  <c r="N1041" i="13"/>
  <c r="N1042" i="13"/>
  <c r="N1043" i="13"/>
  <c r="N1044" i="13"/>
  <c r="N1045" i="13"/>
  <c r="N1046" i="13"/>
  <c r="N1047" i="13"/>
  <c r="N1048" i="13"/>
  <c r="N1049" i="13"/>
  <c r="N1050" i="13"/>
  <c r="N1051" i="13"/>
  <c r="N1052" i="13"/>
  <c r="N1053" i="13"/>
  <c r="N1054" i="13"/>
  <c r="N1055" i="13"/>
  <c r="N1056" i="13"/>
  <c r="N1057" i="13"/>
  <c r="N1058" i="13"/>
  <c r="N1059" i="13"/>
  <c r="N1060" i="13"/>
  <c r="N1061" i="13"/>
  <c r="N1062" i="13"/>
  <c r="N1063" i="13"/>
  <c r="N1064" i="13"/>
  <c r="N1065" i="13"/>
  <c r="N1066" i="13"/>
  <c r="N1067" i="13"/>
  <c r="N1068" i="13"/>
  <c r="N1069" i="13"/>
  <c r="N1070" i="13"/>
  <c r="N1071" i="13"/>
  <c r="N1072" i="13"/>
  <c r="N1073" i="13"/>
  <c r="N1074" i="13"/>
  <c r="N1075" i="13"/>
  <c r="N1076" i="13"/>
  <c r="N1077" i="13"/>
  <c r="N1078" i="13"/>
  <c r="N1079" i="13"/>
  <c r="N1080" i="13"/>
  <c r="N1081" i="13"/>
  <c r="N1082" i="13"/>
  <c r="N1083" i="13"/>
  <c r="N1084" i="13"/>
  <c r="N1085" i="13"/>
  <c r="N1086" i="13"/>
  <c r="N1087" i="13"/>
  <c r="N1088" i="13"/>
  <c r="N1089" i="13"/>
  <c r="N1090" i="13"/>
  <c r="N1091" i="13"/>
  <c r="N1092" i="13"/>
  <c r="N1093" i="13"/>
  <c r="N1094" i="13"/>
  <c r="N1095" i="13"/>
  <c r="N1096" i="13"/>
  <c r="N1097" i="13"/>
  <c r="N1098" i="13"/>
  <c r="N1099" i="13"/>
  <c r="N1100" i="13"/>
  <c r="N1101" i="13"/>
  <c r="N1102" i="13"/>
  <c r="N1103" i="13"/>
  <c r="N1104" i="13"/>
  <c r="N1105" i="13"/>
  <c r="N1106" i="13"/>
  <c r="N1107" i="13"/>
  <c r="N1108" i="13"/>
  <c r="N1109" i="13"/>
  <c r="N1110" i="13"/>
  <c r="N1111" i="13"/>
  <c r="N1112" i="13"/>
  <c r="N1113" i="13"/>
  <c r="N1114" i="13"/>
  <c r="N1115" i="13"/>
  <c r="N1116" i="13"/>
  <c r="N1117" i="13"/>
  <c r="N1118" i="13"/>
  <c r="N1119" i="13"/>
  <c r="N1120" i="13"/>
  <c r="N1121" i="13"/>
  <c r="N1122" i="13"/>
  <c r="N1123" i="13"/>
  <c r="N1124" i="13"/>
  <c r="N1125" i="13"/>
  <c r="N1126" i="13"/>
  <c r="N1127" i="13"/>
  <c r="N1128" i="13"/>
  <c r="N1129" i="13"/>
  <c r="N1130" i="13"/>
  <c r="N1131" i="13"/>
  <c r="N1132" i="13"/>
  <c r="N1133" i="13"/>
  <c r="N1134" i="13"/>
  <c r="N1135" i="13"/>
  <c r="N1136" i="13"/>
  <c r="N1137" i="13"/>
  <c r="N1138" i="13"/>
  <c r="N1139" i="13"/>
  <c r="N1140" i="13"/>
  <c r="N1141" i="13"/>
  <c r="N1142" i="13"/>
  <c r="N1143" i="13"/>
  <c r="N1144" i="13"/>
  <c r="N1145" i="13"/>
  <c r="N1146" i="13"/>
  <c r="N1147" i="13"/>
  <c r="N1148" i="13"/>
  <c r="N1149" i="13"/>
  <c r="N1150" i="13"/>
  <c r="N1151" i="13"/>
  <c r="N1152" i="13"/>
  <c r="N1153" i="13"/>
  <c r="N1154" i="13"/>
  <c r="N1155" i="13"/>
  <c r="N1156" i="13"/>
  <c r="N1157" i="13"/>
  <c r="N1158" i="13"/>
  <c r="N1159" i="13"/>
  <c r="N1160" i="13"/>
  <c r="N1161" i="13"/>
  <c r="N1162" i="13"/>
  <c r="N1163" i="13"/>
  <c r="N1164" i="13"/>
  <c r="N1165" i="13"/>
  <c r="N1166" i="13"/>
  <c r="N1167" i="13"/>
  <c r="N1168" i="13"/>
  <c r="N1169" i="13"/>
  <c r="N1170" i="13"/>
  <c r="N1171" i="13"/>
  <c r="N1172" i="13"/>
  <c r="N1173" i="13"/>
  <c r="N1174" i="13"/>
  <c r="N1175" i="13"/>
  <c r="N1176" i="13"/>
  <c r="N1177" i="13"/>
  <c r="N1178" i="13"/>
  <c r="N1179" i="13"/>
  <c r="N1180" i="13"/>
  <c r="N1181" i="13"/>
  <c r="N1182" i="13"/>
  <c r="N1183" i="13"/>
  <c r="N1184" i="13"/>
  <c r="N1185" i="13"/>
  <c r="N1186" i="13"/>
  <c r="N1187" i="13"/>
  <c r="N1188" i="13"/>
  <c r="N1189" i="13"/>
  <c r="N1190" i="13"/>
  <c r="N1191" i="13"/>
  <c r="N1192" i="13"/>
  <c r="N1193" i="13"/>
  <c r="N1194" i="13"/>
  <c r="N1195" i="13"/>
  <c r="N1196" i="13"/>
  <c r="N1197" i="13"/>
  <c r="N1198" i="13"/>
  <c r="N1199" i="13"/>
  <c r="N1200" i="13"/>
  <c r="N1201" i="13"/>
  <c r="N1202" i="13"/>
  <c r="N1203" i="13"/>
  <c r="N1204" i="13"/>
  <c r="N1205" i="13"/>
  <c r="N1206" i="13"/>
  <c r="N1207" i="13"/>
  <c r="N1208" i="13"/>
  <c r="N1209" i="13"/>
  <c r="N1210" i="13"/>
  <c r="N1211" i="13"/>
  <c r="N1212" i="13"/>
  <c r="N1213" i="13"/>
  <c r="N1214" i="13"/>
  <c r="N1215" i="13"/>
  <c r="N1216" i="13"/>
  <c r="N1217" i="13"/>
  <c r="N1218" i="13"/>
  <c r="N1219" i="13"/>
  <c r="N1220" i="13"/>
  <c r="N1221" i="13"/>
  <c r="N1222" i="13"/>
  <c r="N1223" i="13"/>
  <c r="N1224" i="13"/>
  <c r="N1225" i="13"/>
  <c r="N1226" i="13"/>
  <c r="N1227" i="13"/>
  <c r="N1228" i="13"/>
  <c r="N1229" i="13"/>
  <c r="N1230" i="13"/>
  <c r="N1231" i="13"/>
  <c r="N1232" i="13"/>
  <c r="N1233" i="13"/>
  <c r="N1234" i="13"/>
  <c r="N1235" i="13"/>
  <c r="N1236" i="13"/>
  <c r="N1237" i="13"/>
  <c r="N1238" i="13"/>
  <c r="N1239" i="13"/>
  <c r="N1240" i="13"/>
  <c r="N1241" i="13"/>
  <c r="N1242" i="13"/>
  <c r="N1243" i="13"/>
  <c r="N1244" i="13"/>
  <c r="N1245" i="13"/>
  <c r="N1246" i="13"/>
  <c r="N1247" i="13"/>
  <c r="N1248" i="13"/>
  <c r="N1249" i="13"/>
  <c r="N1250" i="13"/>
  <c r="N1251" i="13"/>
  <c r="N1252" i="13"/>
  <c r="N1253" i="13"/>
  <c r="N1254" i="13"/>
  <c r="N1255" i="13"/>
  <c r="N1256" i="13"/>
  <c r="N1257" i="13"/>
  <c r="N1258" i="13"/>
  <c r="N1259" i="13"/>
  <c r="N1260" i="13"/>
  <c r="N1261" i="13"/>
  <c r="N1262" i="13"/>
  <c r="N1263" i="13"/>
  <c r="N1264" i="13"/>
  <c r="N1265" i="13"/>
  <c r="N1266" i="13"/>
  <c r="N1267" i="13"/>
  <c r="N1268" i="13"/>
  <c r="N1269" i="13"/>
  <c r="N1270" i="13"/>
  <c r="N1271" i="13"/>
  <c r="N1272" i="13"/>
  <c r="N1273" i="13"/>
  <c r="N1274" i="13"/>
  <c r="N1275" i="13"/>
  <c r="N1276" i="13"/>
  <c r="N1277" i="13"/>
  <c r="N1278" i="13"/>
  <c r="N1279" i="13"/>
  <c r="N1280" i="13"/>
  <c r="N1281" i="13"/>
  <c r="N1282" i="13"/>
  <c r="N1283" i="13"/>
  <c r="N1284" i="13"/>
  <c r="N1285" i="13"/>
  <c r="N1286" i="13"/>
  <c r="N1287" i="13"/>
  <c r="N1288" i="13"/>
  <c r="N1289" i="13"/>
  <c r="N1290" i="13"/>
  <c r="N1291" i="13"/>
  <c r="N1292" i="13"/>
  <c r="N1293" i="13"/>
  <c r="N1294" i="13"/>
  <c r="N1295" i="13"/>
  <c r="N1296" i="13"/>
  <c r="N1297" i="13"/>
  <c r="N1298" i="13"/>
  <c r="N1299" i="13"/>
  <c r="N1300" i="13"/>
  <c r="N1301" i="13"/>
  <c r="N1302" i="13"/>
  <c r="N1303" i="13"/>
  <c r="N1304" i="13"/>
  <c r="N1305" i="13"/>
  <c r="N1306" i="13"/>
  <c r="N1307" i="13"/>
  <c r="N1308" i="13"/>
  <c r="N1309" i="13"/>
  <c r="N1310" i="13"/>
  <c r="N1311" i="13"/>
  <c r="N1312" i="13"/>
  <c r="N1313" i="13"/>
  <c r="N1314" i="13"/>
  <c r="N1315" i="13"/>
  <c r="N1316" i="13"/>
  <c r="N1317" i="13"/>
  <c r="N1318" i="13"/>
  <c r="N1319" i="13"/>
  <c r="N1320" i="13"/>
  <c r="N1321" i="13"/>
  <c r="N1322" i="13"/>
  <c r="N1323" i="13"/>
  <c r="N1324" i="13"/>
  <c r="N1325" i="13"/>
  <c r="N1326" i="13"/>
  <c r="N1327" i="13"/>
  <c r="N1328" i="13"/>
  <c r="N1329" i="13"/>
  <c r="N1330" i="13"/>
  <c r="N1331" i="13"/>
  <c r="N1332" i="13"/>
  <c r="N1333" i="13"/>
  <c r="N1334" i="13"/>
  <c r="N1335" i="13"/>
  <c r="N1336" i="13"/>
  <c r="N1337" i="13"/>
  <c r="N1338" i="13"/>
  <c r="N1339" i="13"/>
  <c r="N1340" i="13"/>
  <c r="N1341" i="13"/>
  <c r="N1342" i="13"/>
  <c r="N1343" i="13"/>
  <c r="N1344" i="13"/>
  <c r="N1345" i="13"/>
  <c r="N1346" i="13"/>
  <c r="N1347" i="13"/>
  <c r="N1348" i="13"/>
  <c r="N1349" i="13"/>
  <c r="N1350" i="13"/>
  <c r="N1351" i="13"/>
  <c r="N1352" i="13"/>
  <c r="N1353" i="13"/>
  <c r="N1354" i="13"/>
  <c r="N1355" i="13"/>
  <c r="N1356" i="13"/>
  <c r="N1357" i="13"/>
  <c r="N1358" i="13"/>
  <c r="N1359" i="13"/>
  <c r="N1360" i="13"/>
  <c r="N1361" i="13"/>
  <c r="N1362" i="13"/>
  <c r="N1363" i="13"/>
  <c r="N1364" i="13"/>
  <c r="N1365" i="13"/>
  <c r="N1366" i="13"/>
  <c r="N1367" i="13"/>
  <c r="N1368" i="13"/>
  <c r="N1369" i="13"/>
  <c r="N1370" i="13"/>
  <c r="N1371" i="13"/>
  <c r="N1372" i="13"/>
  <c r="N1373" i="13"/>
  <c r="N1374" i="13"/>
  <c r="N1375" i="13"/>
  <c r="N1376" i="13"/>
  <c r="N1377" i="13"/>
  <c r="N1378" i="13"/>
  <c r="N1379" i="13"/>
  <c r="N1380" i="13"/>
  <c r="N1381" i="13"/>
  <c r="N1382" i="13"/>
  <c r="N1383" i="13"/>
  <c r="N1384" i="13"/>
  <c r="N1385" i="13"/>
  <c r="N1386" i="13"/>
  <c r="N1387" i="13"/>
  <c r="N1388" i="13"/>
  <c r="N1389" i="13"/>
  <c r="N1390" i="13"/>
  <c r="N1391" i="13"/>
  <c r="N1392" i="13"/>
  <c r="N1393" i="13"/>
  <c r="N1394" i="13"/>
  <c r="N1395" i="13"/>
  <c r="N1396" i="13"/>
  <c r="N1397" i="13"/>
  <c r="N1398" i="13"/>
  <c r="N1399" i="13"/>
  <c r="N1400" i="13"/>
  <c r="N1401" i="13"/>
  <c r="N1402" i="13"/>
  <c r="N1403" i="13"/>
  <c r="N1404" i="13"/>
  <c r="N1405" i="13"/>
  <c r="N1406" i="13"/>
  <c r="N1407" i="13"/>
  <c r="N1408" i="13"/>
  <c r="N1409" i="13"/>
  <c r="N1410" i="13"/>
  <c r="N1411" i="13"/>
  <c r="N1412" i="13"/>
  <c r="N1413" i="13"/>
  <c r="N1414" i="13"/>
  <c r="N1415" i="13"/>
  <c r="N1416" i="13"/>
  <c r="N1417" i="13"/>
  <c r="N1418" i="13"/>
  <c r="N1419" i="13"/>
  <c r="N1420" i="13"/>
  <c r="N1421" i="13"/>
  <c r="N1422" i="13"/>
  <c r="N1423" i="13"/>
  <c r="N1424" i="13"/>
  <c r="N1425" i="13"/>
  <c r="N1426" i="13"/>
  <c r="N1427" i="13"/>
  <c r="N1428" i="13"/>
  <c r="N1429" i="13"/>
  <c r="N1430" i="13"/>
  <c r="N1431" i="13"/>
  <c r="N1432" i="13"/>
  <c r="N1433" i="13"/>
  <c r="N1434" i="13"/>
  <c r="N1435" i="13"/>
  <c r="N1436" i="13"/>
  <c r="N1437" i="13"/>
  <c r="N1438" i="13"/>
  <c r="N1439" i="13"/>
  <c r="N1440" i="13"/>
  <c r="N1441" i="13"/>
  <c r="N1442" i="13"/>
  <c r="N1443" i="13"/>
  <c r="N1444" i="13"/>
  <c r="N1445" i="13"/>
  <c r="N1446" i="13"/>
  <c r="N1447" i="13"/>
  <c r="N1448" i="13"/>
  <c r="N1449" i="13"/>
  <c r="N1450" i="13"/>
  <c r="N1451" i="13"/>
  <c r="N1452" i="13"/>
  <c r="N1453" i="13"/>
  <c r="N1454" i="13"/>
  <c r="N1455" i="13"/>
  <c r="N1456" i="13"/>
  <c r="N1457" i="13"/>
  <c r="N1458" i="13"/>
  <c r="N1459" i="13"/>
  <c r="N1460" i="13"/>
  <c r="N1461" i="13"/>
  <c r="N1462" i="13"/>
  <c r="N1463" i="13"/>
  <c r="N1464" i="13"/>
  <c r="N1465" i="13"/>
  <c r="N1466" i="13"/>
  <c r="N1467" i="13"/>
  <c r="N1468" i="13"/>
  <c r="N1469" i="13"/>
  <c r="N1470" i="13"/>
  <c r="N1471" i="13"/>
  <c r="N1472" i="13"/>
  <c r="N1473" i="13"/>
  <c r="N1474" i="13"/>
  <c r="N1475" i="13"/>
  <c r="N1476" i="13"/>
  <c r="N1477" i="13"/>
  <c r="N1478" i="13"/>
  <c r="N1479" i="13"/>
  <c r="N1480" i="13"/>
  <c r="N1481" i="13"/>
  <c r="N1482" i="13"/>
  <c r="N1483" i="13"/>
  <c r="N1484" i="13"/>
  <c r="N1485" i="13"/>
  <c r="N1486" i="13"/>
  <c r="N1487" i="13"/>
  <c r="N1488" i="13"/>
  <c r="N1489" i="13"/>
  <c r="N1490" i="13"/>
  <c r="N1491" i="13"/>
  <c r="N1492" i="13"/>
  <c r="N1493" i="13"/>
  <c r="N1494" i="13"/>
  <c r="N1495" i="13"/>
  <c r="N1496" i="13"/>
  <c r="N1497" i="13"/>
  <c r="N1498" i="13"/>
  <c r="N1499" i="13"/>
  <c r="N1500" i="13"/>
  <c r="N1501" i="13"/>
  <c r="N1502" i="13"/>
  <c r="N1503" i="13"/>
  <c r="N1504" i="13"/>
  <c r="N1505" i="13"/>
  <c r="N1506" i="13"/>
  <c r="N1507" i="13"/>
  <c r="N1508" i="13"/>
  <c r="N1509" i="13"/>
  <c r="N1510" i="13"/>
  <c r="N1511" i="13"/>
  <c r="N1512" i="13"/>
  <c r="N1513" i="13"/>
  <c r="N1514" i="13"/>
  <c r="N1515" i="13"/>
  <c r="N1516" i="13"/>
  <c r="N1517" i="13"/>
  <c r="N1518" i="13"/>
  <c r="N1519" i="13"/>
  <c r="N1520" i="13"/>
  <c r="N1521" i="13"/>
  <c r="N1522" i="13"/>
  <c r="N1523" i="13"/>
  <c r="N1524" i="13"/>
  <c r="N1525" i="13"/>
  <c r="N1526" i="13"/>
  <c r="N1527" i="13"/>
  <c r="N1528" i="13"/>
  <c r="N1529" i="13"/>
  <c r="N1530" i="13"/>
  <c r="N1531" i="13"/>
  <c r="N1532" i="13"/>
  <c r="N1533" i="13"/>
  <c r="N1534" i="13"/>
  <c r="N1535" i="13"/>
  <c r="N1536" i="13"/>
  <c r="N1537" i="13"/>
  <c r="N1538" i="13"/>
  <c r="N1539" i="13"/>
  <c r="N1540" i="13"/>
  <c r="N1541" i="13"/>
  <c r="N1542" i="13"/>
  <c r="N1543" i="13"/>
  <c r="N1544" i="13"/>
  <c r="N1545" i="13"/>
  <c r="N1546" i="13"/>
  <c r="N1547" i="13"/>
  <c r="N1548" i="13"/>
  <c r="N1549" i="13"/>
  <c r="N1550" i="13"/>
  <c r="N1551" i="13"/>
  <c r="N1552" i="13"/>
  <c r="N1553" i="13"/>
  <c r="N1554" i="13"/>
  <c r="N1555" i="13"/>
  <c r="N1556" i="13"/>
  <c r="N1557" i="13"/>
  <c r="N1558" i="13"/>
  <c r="N1559" i="13"/>
  <c r="N1560" i="13"/>
  <c r="N1561" i="13"/>
  <c r="N1562" i="13"/>
  <c r="N1563" i="13"/>
  <c r="N1564" i="13"/>
  <c r="N1565" i="13"/>
  <c r="N1566" i="13"/>
  <c r="N1567" i="13"/>
  <c r="N1568" i="13"/>
  <c r="N1569" i="13"/>
  <c r="N1570" i="13"/>
  <c r="N1571" i="13"/>
  <c r="N1572" i="13"/>
  <c r="N1573" i="13"/>
  <c r="N1574" i="13"/>
  <c r="N1575" i="13"/>
  <c r="N1576" i="13"/>
  <c r="N1577" i="13"/>
  <c r="N1578" i="13"/>
  <c r="N1579" i="13"/>
  <c r="N1580" i="13"/>
  <c r="N1581" i="13"/>
  <c r="N1582" i="13"/>
  <c r="N1583" i="13"/>
  <c r="N1584" i="13"/>
  <c r="N1585" i="13"/>
  <c r="N1586" i="13"/>
  <c r="N1587" i="13"/>
  <c r="N1588" i="13"/>
  <c r="N1589" i="13"/>
  <c r="N1590" i="13"/>
  <c r="N1591" i="13"/>
  <c r="N1592" i="13"/>
  <c r="N1593" i="13"/>
  <c r="N1594" i="13"/>
  <c r="N1595" i="13"/>
  <c r="N1596" i="13"/>
  <c r="N1597" i="13"/>
  <c r="N1598" i="13"/>
  <c r="N1599" i="13"/>
  <c r="N1600" i="13"/>
  <c r="N1601" i="13"/>
  <c r="N1602" i="13"/>
  <c r="N1603" i="13"/>
  <c r="N1604" i="13"/>
  <c r="N1605" i="13"/>
  <c r="N1606" i="13"/>
  <c r="N1607" i="13"/>
  <c r="N1608" i="13"/>
  <c r="N1609" i="13"/>
  <c r="N1610" i="13"/>
  <c r="N1611" i="13"/>
  <c r="N1612" i="13"/>
  <c r="N1613" i="13"/>
  <c r="N1614" i="13"/>
  <c r="N1615" i="13"/>
  <c r="N1616" i="13"/>
  <c r="N1617" i="13"/>
  <c r="N1618" i="13"/>
  <c r="N1619" i="13"/>
  <c r="N1620" i="13"/>
  <c r="N1621" i="13"/>
  <c r="N1622" i="13"/>
  <c r="N1623" i="13"/>
  <c r="N1624" i="13"/>
  <c r="N1625" i="13"/>
  <c r="N1626" i="13"/>
  <c r="N1627" i="13"/>
  <c r="N1628" i="13"/>
  <c r="N1629" i="13"/>
  <c r="N1630" i="13"/>
  <c r="N1631" i="13"/>
  <c r="N1632" i="13"/>
  <c r="N1633" i="13"/>
  <c r="N1634" i="13"/>
  <c r="N1635" i="13"/>
  <c r="N1636" i="13"/>
  <c r="N1637" i="13"/>
  <c r="N1638" i="13"/>
  <c r="N1639" i="13"/>
  <c r="N1640" i="13"/>
  <c r="N1641" i="13"/>
  <c r="N1642" i="13"/>
  <c r="N1643" i="13"/>
  <c r="N1644" i="13"/>
  <c r="N1645" i="13"/>
  <c r="N1646" i="13"/>
  <c r="N1647" i="13"/>
  <c r="N1648" i="13"/>
  <c r="N1649" i="13"/>
  <c r="N1650" i="13"/>
  <c r="N1651" i="13"/>
  <c r="N1652" i="13"/>
  <c r="N1653" i="13"/>
  <c r="N1654" i="13"/>
  <c r="N1655" i="13"/>
  <c r="N1656" i="13"/>
  <c r="N1657" i="13"/>
  <c r="N1658" i="13"/>
  <c r="N1659" i="13"/>
  <c r="N1660" i="13"/>
  <c r="N1661" i="13"/>
  <c r="N1662" i="13"/>
  <c r="N1663" i="13"/>
  <c r="N1664" i="13"/>
  <c r="N1665" i="13"/>
  <c r="N1666" i="13"/>
  <c r="N1667" i="13"/>
  <c r="N1668" i="13"/>
  <c r="N1669" i="13"/>
  <c r="N1670" i="13"/>
  <c r="N1671" i="13"/>
  <c r="N1672" i="13"/>
  <c r="N1673" i="13"/>
  <c r="N1674" i="13"/>
  <c r="N1675" i="13"/>
  <c r="N1676" i="13"/>
  <c r="N1677" i="13"/>
  <c r="N1678" i="13"/>
  <c r="N1679" i="13"/>
  <c r="N1680" i="13"/>
  <c r="N1681" i="13"/>
  <c r="N1682" i="13"/>
  <c r="N1683" i="13"/>
  <c r="N1684" i="13"/>
  <c r="N1685" i="13"/>
  <c r="N1686" i="13"/>
  <c r="N1687" i="13"/>
  <c r="N1688" i="13"/>
  <c r="N1689" i="13"/>
  <c r="N1690" i="13"/>
  <c r="N1691" i="13"/>
  <c r="N1692" i="13"/>
  <c r="N1693" i="13"/>
  <c r="N1694" i="13"/>
  <c r="N1695" i="13"/>
  <c r="N1696" i="13"/>
  <c r="N1697" i="13"/>
  <c r="N1698" i="13"/>
  <c r="N1699" i="13"/>
  <c r="N1700" i="13"/>
  <c r="N1701" i="13"/>
  <c r="N1702" i="13"/>
  <c r="N1703" i="13"/>
  <c r="N1704" i="13"/>
  <c r="N1705" i="13"/>
  <c r="N1706" i="13"/>
  <c r="N1707" i="13"/>
  <c r="N1708" i="13"/>
  <c r="N1709" i="13"/>
  <c r="N1710" i="13"/>
  <c r="N1711" i="13"/>
  <c r="N1712" i="13"/>
  <c r="N1713" i="13"/>
  <c r="N1714" i="13"/>
  <c r="N1715" i="13"/>
  <c r="N1716" i="13"/>
  <c r="N1717" i="13"/>
  <c r="N1718" i="13"/>
  <c r="N1719" i="13"/>
  <c r="N1720" i="13"/>
  <c r="N1721" i="13"/>
  <c r="N1722" i="13"/>
  <c r="N1723" i="13"/>
  <c r="N1724" i="13"/>
  <c r="N1725" i="13"/>
  <c r="N1726" i="13"/>
  <c r="N1727" i="13"/>
  <c r="N1728" i="13"/>
  <c r="N1729" i="13"/>
  <c r="N1730" i="13"/>
  <c r="N1731" i="13"/>
  <c r="N1732" i="13"/>
  <c r="N1733" i="13"/>
  <c r="N1734" i="13"/>
  <c r="N1735" i="13"/>
  <c r="N1736" i="13"/>
  <c r="N1737" i="13"/>
  <c r="N1738" i="13"/>
  <c r="N1739" i="13"/>
  <c r="N1740" i="13"/>
  <c r="N1741" i="13"/>
  <c r="N1742" i="13"/>
  <c r="N1743" i="13"/>
  <c r="N1744" i="13"/>
  <c r="N1745" i="13"/>
  <c r="N1746" i="13"/>
  <c r="N1747" i="13"/>
  <c r="N1748" i="13"/>
  <c r="N1749" i="13"/>
  <c r="N1750" i="13"/>
  <c r="N1751" i="13"/>
  <c r="N1752" i="13"/>
  <c r="N1753" i="13"/>
  <c r="N1754" i="13"/>
  <c r="N1755" i="13"/>
  <c r="N1756" i="13"/>
  <c r="N1757" i="13"/>
  <c r="N1758" i="13"/>
  <c r="N1759" i="13"/>
  <c r="N1760" i="13"/>
  <c r="N1761" i="13"/>
  <c r="N1762" i="13"/>
  <c r="N1763" i="13"/>
  <c r="N1764" i="13"/>
  <c r="N1765" i="13"/>
  <c r="N1766" i="13"/>
  <c r="N1767" i="13"/>
  <c r="N1768" i="13"/>
  <c r="N1769" i="13"/>
  <c r="N1770" i="13"/>
  <c r="N1771" i="13"/>
  <c r="N1772" i="13"/>
  <c r="N1773" i="13"/>
  <c r="N1774" i="13"/>
  <c r="N1775" i="13"/>
  <c r="N1776" i="13"/>
  <c r="N1777" i="13"/>
  <c r="N1778" i="13"/>
  <c r="N1779" i="13"/>
  <c r="N1780" i="13"/>
  <c r="N1781" i="13"/>
  <c r="N1782" i="13"/>
  <c r="N1783" i="13"/>
  <c r="N1784" i="13"/>
  <c r="N1785" i="13"/>
  <c r="N1786" i="13"/>
  <c r="N1787" i="13"/>
  <c r="N1788" i="13"/>
  <c r="N1789" i="13"/>
  <c r="N1790" i="13"/>
  <c r="N1791" i="13"/>
  <c r="N1792" i="13"/>
  <c r="N1793" i="13"/>
  <c r="N1794" i="13"/>
  <c r="N1795" i="13"/>
  <c r="N1796" i="13"/>
  <c r="N1797" i="13"/>
  <c r="N1798" i="13"/>
  <c r="N1799" i="13"/>
  <c r="N1800" i="13"/>
  <c r="N1801" i="13"/>
  <c r="N1802" i="13"/>
  <c r="N1803" i="13"/>
  <c r="N1804" i="13"/>
  <c r="N1805" i="13"/>
  <c r="N1806" i="13"/>
  <c r="N1807" i="13"/>
  <c r="N1808" i="13"/>
  <c r="N1809" i="13"/>
  <c r="N1810" i="13"/>
  <c r="N1811" i="13"/>
  <c r="N1812" i="13"/>
  <c r="N1813" i="13"/>
  <c r="N1814" i="13"/>
  <c r="N1815" i="13"/>
  <c r="N1816" i="13"/>
  <c r="N1817" i="13"/>
  <c r="N1818" i="13"/>
  <c r="N1819" i="13"/>
  <c r="N1820" i="13"/>
  <c r="N1821" i="13"/>
  <c r="N1822" i="13"/>
  <c r="N1823" i="13"/>
  <c r="N1824" i="13"/>
  <c r="N1825" i="13"/>
  <c r="N1826" i="13"/>
  <c r="N1827" i="13"/>
  <c r="N1828" i="13"/>
  <c r="N1829" i="13"/>
  <c r="N1830" i="13"/>
  <c r="N1831" i="13"/>
  <c r="N1832" i="13"/>
  <c r="N1833" i="13"/>
  <c r="N1834" i="13"/>
  <c r="N1835" i="13"/>
  <c r="N1836" i="13"/>
  <c r="N1837" i="13"/>
  <c r="N1838" i="13"/>
  <c r="N1839" i="13"/>
  <c r="N1840" i="13"/>
  <c r="N1841" i="13"/>
  <c r="N1842" i="13"/>
  <c r="N1843" i="13"/>
  <c r="N1844" i="13"/>
  <c r="N1845" i="13"/>
  <c r="N1846" i="13"/>
  <c r="N1847" i="13"/>
  <c r="N1848" i="13"/>
  <c r="N1849" i="13"/>
  <c r="N1850" i="13"/>
  <c r="N1851" i="13"/>
  <c r="N1852" i="13"/>
  <c r="N1853" i="13"/>
  <c r="N1854" i="13"/>
  <c r="N1855" i="13"/>
  <c r="N1856" i="13"/>
  <c r="N1857" i="13"/>
  <c r="N1858" i="13"/>
  <c r="N1859" i="13"/>
  <c r="N1860" i="13"/>
  <c r="N1861" i="13"/>
  <c r="N1862" i="13"/>
  <c r="N1863" i="13"/>
  <c r="N1864" i="13"/>
  <c r="N1865" i="13"/>
  <c r="N1866" i="13"/>
  <c r="N1867" i="13"/>
  <c r="N1868" i="13"/>
  <c r="N1869" i="13"/>
  <c r="N1870" i="13"/>
  <c r="N1871" i="13"/>
  <c r="N1872" i="13"/>
  <c r="N1873" i="13"/>
  <c r="N1874" i="13"/>
  <c r="N1875" i="13"/>
  <c r="N1876" i="13"/>
  <c r="N1877" i="13"/>
  <c r="N1878" i="13"/>
  <c r="N1879" i="13"/>
  <c r="N1880" i="13"/>
  <c r="N1881" i="13"/>
  <c r="N1882" i="13"/>
  <c r="N1883" i="13"/>
  <c r="N1884" i="13"/>
  <c r="N1885" i="13"/>
  <c r="N1886" i="13"/>
  <c r="N1887" i="13"/>
  <c r="N1888" i="13"/>
  <c r="N1889" i="13"/>
  <c r="N1890" i="13"/>
  <c r="N1891" i="13"/>
  <c r="N1892" i="13"/>
  <c r="N1893" i="13"/>
  <c r="N1894" i="13"/>
  <c r="N1895" i="13"/>
  <c r="N1896" i="13"/>
  <c r="N1897" i="13"/>
  <c r="N1898" i="13"/>
  <c r="N1899" i="13"/>
  <c r="N1900" i="13"/>
  <c r="N1901" i="13"/>
  <c r="N1902" i="13"/>
  <c r="N1903" i="13"/>
  <c r="N1904" i="13"/>
  <c r="N1905" i="13"/>
  <c r="N1906" i="13"/>
  <c r="N1907" i="13"/>
  <c r="N1908" i="13"/>
  <c r="N1909" i="13"/>
  <c r="N1910" i="13"/>
  <c r="N1911" i="13"/>
  <c r="N1912" i="13"/>
  <c r="N1913" i="13"/>
  <c r="O2" i="13"/>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O125" i="13"/>
  <c r="O126" i="13"/>
  <c r="O127" i="13"/>
  <c r="O128" i="13"/>
  <c r="O129" i="13"/>
  <c r="O130" i="13"/>
  <c r="O131" i="13"/>
  <c r="O132" i="13"/>
  <c r="O133" i="13"/>
  <c r="O134" i="13"/>
  <c r="O135" i="13"/>
  <c r="O136" i="13"/>
  <c r="O137" i="13"/>
  <c r="O138" i="13"/>
  <c r="O139" i="13"/>
  <c r="O140" i="13"/>
  <c r="O141" i="13"/>
  <c r="O142" i="13"/>
  <c r="O143" i="13"/>
  <c r="O144" i="13"/>
  <c r="O145" i="13"/>
  <c r="O146" i="13"/>
  <c r="O147" i="13"/>
  <c r="O148" i="13"/>
  <c r="O149" i="13"/>
  <c r="O150" i="13"/>
  <c r="O151" i="13"/>
  <c r="O152" i="13"/>
  <c r="O153" i="13"/>
  <c r="O154" i="13"/>
  <c r="O155" i="13"/>
  <c r="O156" i="13"/>
  <c r="O157" i="13"/>
  <c r="O158" i="13"/>
  <c r="O159" i="13"/>
  <c r="O160" i="13"/>
  <c r="O161" i="13"/>
  <c r="O162" i="13"/>
  <c r="O163" i="13"/>
  <c r="O164" i="13"/>
  <c r="O165" i="13"/>
  <c r="O166" i="13"/>
  <c r="O167" i="13"/>
  <c r="O168" i="13"/>
  <c r="O169" i="13"/>
  <c r="O170" i="13"/>
  <c r="O171" i="13"/>
  <c r="O172" i="13"/>
  <c r="O173" i="13"/>
  <c r="O174" i="13"/>
  <c r="O175" i="13"/>
  <c r="O176" i="13"/>
  <c r="O177" i="13"/>
  <c r="O178" i="13"/>
  <c r="O179" i="13"/>
  <c r="O180" i="13"/>
  <c r="O181" i="13"/>
  <c r="O182" i="13"/>
  <c r="O183" i="13"/>
  <c r="O184" i="13"/>
  <c r="O185" i="13"/>
  <c r="O186" i="13"/>
  <c r="O187" i="13"/>
  <c r="O188" i="13"/>
  <c r="O189" i="13"/>
  <c r="O190" i="13"/>
  <c r="O191" i="13"/>
  <c r="O192" i="13"/>
  <c r="O193" i="13"/>
  <c r="O194" i="13"/>
  <c r="O195" i="13"/>
  <c r="O196" i="13"/>
  <c r="O197" i="13"/>
  <c r="O198" i="13"/>
  <c r="O199" i="13"/>
  <c r="O200" i="13"/>
  <c r="O201" i="13"/>
  <c r="O202" i="13"/>
  <c r="O203" i="13"/>
  <c r="O204" i="13"/>
  <c r="O205" i="13"/>
  <c r="O206" i="13"/>
  <c r="O207" i="13"/>
  <c r="O208" i="13"/>
  <c r="O209" i="13"/>
  <c r="O210" i="13"/>
  <c r="O211" i="13"/>
  <c r="O212" i="13"/>
  <c r="O213" i="13"/>
  <c r="O214" i="13"/>
  <c r="O215" i="13"/>
  <c r="O216" i="13"/>
  <c r="O217" i="13"/>
  <c r="O218" i="13"/>
  <c r="O219" i="13"/>
  <c r="O220" i="13"/>
  <c r="O221" i="13"/>
  <c r="O222" i="13"/>
  <c r="O223" i="13"/>
  <c r="O224" i="13"/>
  <c r="O225" i="13"/>
  <c r="O226" i="13"/>
  <c r="O227" i="13"/>
  <c r="O228" i="13"/>
  <c r="O229" i="13"/>
  <c r="O230" i="13"/>
  <c r="O231" i="13"/>
  <c r="O232" i="13"/>
  <c r="O233" i="13"/>
  <c r="O234" i="13"/>
  <c r="O235" i="13"/>
  <c r="O236" i="13"/>
  <c r="O237" i="13"/>
  <c r="O238" i="13"/>
  <c r="O239" i="13"/>
  <c r="O240" i="13"/>
  <c r="O241" i="13"/>
  <c r="O242" i="13"/>
  <c r="O243" i="13"/>
  <c r="O244" i="13"/>
  <c r="O245" i="13"/>
  <c r="O246" i="13"/>
  <c r="O247" i="13"/>
  <c r="O248" i="13"/>
  <c r="O249" i="13"/>
  <c r="O250" i="13"/>
  <c r="O251" i="13"/>
  <c r="O252" i="13"/>
  <c r="O253" i="13"/>
  <c r="O254" i="13"/>
  <c r="O255" i="13"/>
  <c r="O256" i="13"/>
  <c r="O257" i="13"/>
  <c r="O258" i="13"/>
  <c r="O259" i="13"/>
  <c r="O260" i="13"/>
  <c r="O261" i="13"/>
  <c r="O262" i="13"/>
  <c r="O263" i="13"/>
  <c r="O264" i="13"/>
  <c r="O265" i="13"/>
  <c r="O266" i="13"/>
  <c r="O267" i="13"/>
  <c r="O268" i="13"/>
  <c r="O269" i="13"/>
  <c r="O270" i="13"/>
  <c r="O271" i="13"/>
  <c r="O272" i="13"/>
  <c r="O273" i="13"/>
  <c r="O274" i="13"/>
  <c r="O275" i="13"/>
  <c r="O276" i="13"/>
  <c r="O277" i="13"/>
  <c r="O278" i="13"/>
  <c r="O279" i="13"/>
  <c r="O280" i="13"/>
  <c r="O281" i="13"/>
  <c r="O282" i="13"/>
  <c r="O283" i="13"/>
  <c r="O284" i="13"/>
  <c r="O285" i="13"/>
  <c r="O286" i="13"/>
  <c r="O287" i="13"/>
  <c r="O288" i="13"/>
  <c r="O289" i="13"/>
  <c r="O290" i="13"/>
  <c r="O291" i="13"/>
  <c r="O292" i="13"/>
  <c r="O293" i="13"/>
  <c r="O294" i="13"/>
  <c r="O295" i="13"/>
  <c r="O296" i="13"/>
  <c r="O297" i="13"/>
  <c r="O298" i="13"/>
  <c r="O299" i="13"/>
  <c r="O300" i="13"/>
  <c r="O301" i="13"/>
  <c r="O302" i="13"/>
  <c r="O303" i="13"/>
  <c r="O304" i="13"/>
  <c r="O305" i="13"/>
  <c r="O306" i="13"/>
  <c r="O307" i="13"/>
  <c r="O308" i="13"/>
  <c r="O309" i="13"/>
  <c r="O310" i="13"/>
  <c r="O311" i="13"/>
  <c r="O312" i="13"/>
  <c r="O313" i="13"/>
  <c r="O314" i="13"/>
  <c r="O315" i="13"/>
  <c r="O316" i="13"/>
  <c r="O317" i="13"/>
  <c r="O318" i="13"/>
  <c r="O319" i="13"/>
  <c r="O320" i="13"/>
  <c r="O321" i="13"/>
  <c r="O322" i="13"/>
  <c r="O323" i="13"/>
  <c r="O324" i="13"/>
  <c r="O325" i="13"/>
  <c r="O326" i="13"/>
  <c r="O327" i="13"/>
  <c r="O328" i="13"/>
  <c r="O329" i="13"/>
  <c r="O330" i="13"/>
  <c r="O331" i="13"/>
  <c r="O332" i="13"/>
  <c r="O333" i="13"/>
  <c r="O334" i="13"/>
  <c r="O335" i="13"/>
  <c r="O336" i="13"/>
  <c r="O337" i="13"/>
  <c r="O338" i="13"/>
  <c r="O339" i="13"/>
  <c r="O340" i="13"/>
  <c r="O341" i="13"/>
  <c r="O342" i="13"/>
  <c r="O343" i="13"/>
  <c r="O344" i="13"/>
  <c r="O345" i="13"/>
  <c r="O346" i="13"/>
  <c r="O347" i="13"/>
  <c r="O348" i="13"/>
  <c r="O349" i="13"/>
  <c r="O350" i="13"/>
  <c r="O351" i="13"/>
  <c r="O352" i="13"/>
  <c r="O353" i="13"/>
  <c r="O354" i="13"/>
  <c r="O355" i="13"/>
  <c r="O356" i="13"/>
  <c r="O357" i="13"/>
  <c r="O358" i="13"/>
  <c r="O359" i="13"/>
  <c r="O360" i="13"/>
  <c r="O361" i="13"/>
  <c r="O362" i="13"/>
  <c r="O363" i="13"/>
  <c r="O364" i="13"/>
  <c r="O365" i="13"/>
  <c r="O366" i="13"/>
  <c r="O367" i="13"/>
  <c r="O368" i="13"/>
  <c r="O369" i="13"/>
  <c r="O370" i="13"/>
  <c r="O371" i="13"/>
  <c r="O372" i="13"/>
  <c r="O373" i="13"/>
  <c r="O374" i="13"/>
  <c r="O375" i="13"/>
  <c r="O376" i="13"/>
  <c r="O377" i="13"/>
  <c r="O378" i="13"/>
  <c r="O379" i="13"/>
  <c r="O380" i="13"/>
  <c r="O381" i="13"/>
  <c r="O382" i="13"/>
  <c r="O383" i="13"/>
  <c r="O384" i="13"/>
  <c r="O385" i="13"/>
  <c r="O386" i="13"/>
  <c r="O387" i="13"/>
  <c r="O388" i="13"/>
  <c r="O389" i="13"/>
  <c r="O390" i="13"/>
  <c r="O391" i="13"/>
  <c r="O392" i="13"/>
  <c r="O393" i="13"/>
  <c r="O394" i="13"/>
  <c r="O395" i="13"/>
  <c r="O396" i="13"/>
  <c r="O397" i="13"/>
  <c r="O398" i="13"/>
  <c r="O399" i="13"/>
  <c r="O400" i="13"/>
  <c r="O401" i="13"/>
  <c r="O402" i="13"/>
  <c r="O403" i="13"/>
  <c r="O404" i="13"/>
  <c r="O405" i="13"/>
  <c r="O406" i="13"/>
  <c r="O407" i="13"/>
  <c r="O408" i="13"/>
  <c r="O409" i="13"/>
  <c r="O410" i="13"/>
  <c r="O411" i="13"/>
  <c r="O412" i="13"/>
  <c r="O413" i="13"/>
  <c r="O414" i="13"/>
  <c r="O415" i="13"/>
  <c r="O416" i="13"/>
  <c r="O417" i="13"/>
  <c r="O418" i="13"/>
  <c r="O419" i="13"/>
  <c r="O420" i="13"/>
  <c r="O421" i="13"/>
  <c r="O422" i="13"/>
  <c r="O423" i="13"/>
  <c r="O424" i="13"/>
  <c r="O425" i="13"/>
  <c r="O426" i="13"/>
  <c r="O427" i="13"/>
  <c r="O428" i="13"/>
  <c r="O429" i="13"/>
  <c r="O430" i="13"/>
  <c r="O431" i="13"/>
  <c r="O432" i="13"/>
  <c r="O433" i="13"/>
  <c r="O434" i="13"/>
  <c r="O435" i="13"/>
  <c r="O436" i="13"/>
  <c r="O437" i="13"/>
  <c r="O438" i="13"/>
  <c r="O439" i="13"/>
  <c r="O440" i="13"/>
  <c r="O441" i="13"/>
  <c r="O442" i="13"/>
  <c r="O443" i="13"/>
  <c r="O444" i="13"/>
  <c r="O445" i="13"/>
  <c r="O446" i="13"/>
  <c r="O447" i="13"/>
  <c r="O448" i="13"/>
  <c r="O449" i="13"/>
  <c r="O450" i="13"/>
  <c r="O451" i="13"/>
  <c r="O452" i="13"/>
  <c r="O453" i="13"/>
  <c r="O454" i="13"/>
  <c r="O455" i="13"/>
  <c r="O456" i="13"/>
  <c r="O457" i="13"/>
  <c r="O458" i="13"/>
  <c r="O459" i="13"/>
  <c r="O460" i="13"/>
  <c r="O461" i="13"/>
  <c r="O462" i="13"/>
  <c r="O463" i="13"/>
  <c r="O464" i="13"/>
  <c r="O465" i="13"/>
  <c r="O466" i="13"/>
  <c r="O467" i="13"/>
  <c r="O468" i="13"/>
  <c r="O469" i="13"/>
  <c r="O470" i="13"/>
  <c r="O471" i="13"/>
  <c r="O472" i="13"/>
  <c r="O473" i="13"/>
  <c r="O474" i="13"/>
  <c r="O475" i="13"/>
  <c r="O476" i="13"/>
  <c r="O477" i="13"/>
  <c r="O478" i="13"/>
  <c r="O479" i="13"/>
  <c r="O480" i="13"/>
  <c r="O481" i="13"/>
  <c r="O482" i="13"/>
  <c r="O483" i="13"/>
  <c r="O484" i="13"/>
  <c r="O485" i="13"/>
  <c r="O486" i="13"/>
  <c r="O487" i="13"/>
  <c r="O488" i="13"/>
  <c r="O489" i="13"/>
  <c r="O490" i="13"/>
  <c r="O491" i="13"/>
  <c r="O492" i="13"/>
  <c r="O493" i="13"/>
  <c r="O494" i="13"/>
  <c r="O495" i="13"/>
  <c r="O496" i="13"/>
  <c r="O497" i="13"/>
  <c r="O498" i="13"/>
  <c r="O499" i="13"/>
  <c r="O500" i="13"/>
  <c r="O501" i="13"/>
  <c r="O502" i="13"/>
  <c r="O503" i="13"/>
  <c r="O504" i="13"/>
  <c r="O505" i="13"/>
  <c r="O506" i="13"/>
  <c r="O507" i="13"/>
  <c r="O508" i="13"/>
  <c r="O509" i="13"/>
  <c r="O510" i="13"/>
  <c r="O511" i="13"/>
  <c r="O512" i="13"/>
  <c r="O513" i="13"/>
  <c r="O514" i="13"/>
  <c r="O515" i="13"/>
  <c r="O516" i="13"/>
  <c r="O517" i="13"/>
  <c r="O518" i="13"/>
  <c r="O519" i="13"/>
  <c r="O520" i="13"/>
  <c r="O521" i="13"/>
  <c r="O522" i="13"/>
  <c r="O523" i="13"/>
  <c r="O524" i="13"/>
  <c r="O525" i="13"/>
  <c r="O526" i="13"/>
  <c r="O527" i="13"/>
  <c r="O528" i="13"/>
  <c r="O529" i="13"/>
  <c r="O530" i="13"/>
  <c r="O531" i="13"/>
  <c r="O532" i="13"/>
  <c r="O533" i="13"/>
  <c r="O534" i="13"/>
  <c r="O535" i="13"/>
  <c r="O536" i="13"/>
  <c r="O537" i="13"/>
  <c r="O538" i="13"/>
  <c r="O539" i="13"/>
  <c r="O540" i="13"/>
  <c r="O541" i="13"/>
  <c r="O542" i="13"/>
  <c r="O543" i="13"/>
  <c r="O544" i="13"/>
  <c r="O545" i="13"/>
  <c r="O546" i="13"/>
  <c r="O547" i="13"/>
  <c r="O548" i="13"/>
  <c r="O549" i="13"/>
  <c r="O550" i="13"/>
  <c r="O551" i="13"/>
  <c r="O552" i="13"/>
  <c r="O553" i="13"/>
  <c r="O554" i="13"/>
  <c r="O555" i="13"/>
  <c r="O556" i="13"/>
  <c r="O557" i="13"/>
  <c r="O558" i="13"/>
  <c r="O559" i="13"/>
  <c r="O560" i="13"/>
  <c r="O561" i="13"/>
  <c r="O562" i="13"/>
  <c r="O563" i="13"/>
  <c r="O564" i="13"/>
  <c r="O565" i="13"/>
  <c r="O566" i="13"/>
  <c r="O567" i="13"/>
  <c r="O568" i="13"/>
  <c r="O569" i="13"/>
  <c r="O570" i="13"/>
  <c r="O571" i="13"/>
  <c r="O572" i="13"/>
  <c r="O573" i="13"/>
  <c r="O574" i="13"/>
  <c r="O575" i="13"/>
  <c r="O576" i="13"/>
  <c r="O577" i="13"/>
  <c r="O578" i="13"/>
  <c r="O579" i="13"/>
  <c r="O580" i="13"/>
  <c r="O581" i="13"/>
  <c r="O582" i="13"/>
  <c r="O583" i="13"/>
  <c r="O584" i="13"/>
  <c r="O585" i="13"/>
  <c r="O586" i="13"/>
  <c r="O587" i="13"/>
  <c r="O588" i="13"/>
  <c r="O589" i="13"/>
  <c r="O590" i="13"/>
  <c r="O591" i="13"/>
  <c r="O592" i="13"/>
  <c r="O593" i="13"/>
  <c r="O594" i="13"/>
  <c r="O595" i="13"/>
  <c r="O596" i="13"/>
  <c r="O597" i="13"/>
  <c r="O598" i="13"/>
  <c r="O599" i="13"/>
  <c r="O600" i="13"/>
  <c r="O601" i="13"/>
  <c r="O602" i="13"/>
  <c r="O603" i="13"/>
  <c r="O604" i="13"/>
  <c r="O605" i="13"/>
  <c r="O606" i="13"/>
  <c r="O607" i="13"/>
  <c r="O608" i="13"/>
  <c r="O609" i="13"/>
  <c r="O610" i="13"/>
  <c r="O611" i="13"/>
  <c r="O612" i="13"/>
  <c r="O613" i="13"/>
  <c r="O614" i="13"/>
  <c r="O615" i="13"/>
  <c r="O616" i="13"/>
  <c r="O617" i="13"/>
  <c r="O618" i="13"/>
  <c r="O619" i="13"/>
  <c r="O620" i="13"/>
  <c r="O621" i="13"/>
  <c r="O622" i="13"/>
  <c r="O623" i="13"/>
  <c r="O624" i="13"/>
  <c r="O625" i="13"/>
  <c r="O626" i="13"/>
  <c r="O627" i="13"/>
  <c r="O628" i="13"/>
  <c r="O629" i="13"/>
  <c r="O630" i="13"/>
  <c r="O631" i="13"/>
  <c r="O632" i="13"/>
  <c r="O633" i="13"/>
  <c r="O634" i="13"/>
  <c r="O635" i="13"/>
  <c r="O636" i="13"/>
  <c r="O637" i="13"/>
  <c r="O638" i="13"/>
  <c r="O639" i="13"/>
  <c r="O640" i="13"/>
  <c r="O641" i="13"/>
  <c r="O642" i="13"/>
  <c r="O643" i="13"/>
  <c r="O644" i="13"/>
  <c r="O645" i="13"/>
  <c r="O646" i="13"/>
  <c r="O647" i="13"/>
  <c r="O648" i="13"/>
  <c r="O649" i="13"/>
  <c r="O650" i="13"/>
  <c r="O651" i="13"/>
  <c r="O652" i="13"/>
  <c r="O653" i="13"/>
  <c r="O654" i="13"/>
  <c r="O655" i="13"/>
  <c r="O656" i="13"/>
  <c r="O657" i="13"/>
  <c r="O658" i="13"/>
  <c r="O659" i="13"/>
  <c r="O660" i="13"/>
  <c r="O661" i="13"/>
  <c r="O662" i="13"/>
  <c r="O663" i="13"/>
  <c r="O664" i="13"/>
  <c r="O665" i="13"/>
  <c r="O666" i="13"/>
  <c r="O667" i="13"/>
  <c r="O668" i="13"/>
  <c r="O669" i="13"/>
  <c r="O670" i="13"/>
  <c r="O671" i="13"/>
  <c r="O672" i="13"/>
  <c r="O673" i="13"/>
  <c r="O674" i="13"/>
  <c r="O675" i="13"/>
  <c r="O676" i="13"/>
  <c r="O677" i="13"/>
  <c r="O678" i="13"/>
  <c r="O679" i="13"/>
  <c r="O680" i="13"/>
  <c r="O681" i="13"/>
  <c r="O682" i="13"/>
  <c r="O683" i="13"/>
  <c r="O684" i="13"/>
  <c r="O685" i="13"/>
  <c r="O686" i="13"/>
  <c r="O687" i="13"/>
  <c r="O688" i="13"/>
  <c r="O689" i="13"/>
  <c r="O690" i="13"/>
  <c r="O691" i="13"/>
  <c r="O692" i="13"/>
  <c r="O693" i="13"/>
  <c r="O694" i="13"/>
  <c r="O695" i="13"/>
  <c r="O696" i="13"/>
  <c r="O697" i="13"/>
  <c r="O698" i="13"/>
  <c r="O699" i="13"/>
  <c r="O700" i="13"/>
  <c r="O701" i="13"/>
  <c r="O702" i="13"/>
  <c r="O703" i="13"/>
  <c r="O704" i="13"/>
  <c r="O705" i="13"/>
  <c r="O706" i="13"/>
  <c r="O707" i="13"/>
  <c r="O708" i="13"/>
  <c r="O709" i="13"/>
  <c r="O710" i="13"/>
  <c r="O711" i="13"/>
  <c r="O712" i="13"/>
  <c r="O713" i="13"/>
  <c r="O714" i="13"/>
  <c r="O715" i="13"/>
  <c r="O716" i="13"/>
  <c r="O717" i="13"/>
  <c r="O718" i="13"/>
  <c r="O719" i="13"/>
  <c r="O720" i="13"/>
  <c r="O721" i="13"/>
  <c r="O722" i="13"/>
  <c r="O723" i="13"/>
  <c r="O724" i="13"/>
  <c r="O725" i="13"/>
  <c r="O726" i="13"/>
  <c r="O727" i="13"/>
  <c r="O728" i="13"/>
  <c r="O729" i="13"/>
  <c r="O730" i="13"/>
  <c r="O731" i="13"/>
  <c r="O732" i="13"/>
  <c r="O733" i="13"/>
  <c r="O734" i="13"/>
  <c r="O735" i="13"/>
  <c r="O736" i="13"/>
  <c r="O737" i="13"/>
  <c r="O738" i="13"/>
  <c r="O739" i="13"/>
  <c r="O740" i="13"/>
  <c r="O741" i="13"/>
  <c r="O742" i="13"/>
  <c r="O743" i="13"/>
  <c r="O744" i="13"/>
  <c r="O745" i="13"/>
  <c r="O746" i="13"/>
  <c r="O747" i="13"/>
  <c r="O748" i="13"/>
  <c r="O749" i="13"/>
  <c r="O750" i="13"/>
  <c r="O751" i="13"/>
  <c r="O752" i="13"/>
  <c r="O753" i="13"/>
  <c r="O754" i="13"/>
  <c r="O755" i="13"/>
  <c r="O756" i="13"/>
  <c r="O757" i="13"/>
  <c r="O758" i="13"/>
  <c r="O759" i="13"/>
  <c r="O760" i="13"/>
  <c r="O761" i="13"/>
  <c r="O762" i="13"/>
  <c r="O763" i="13"/>
  <c r="O764" i="13"/>
  <c r="O765" i="13"/>
  <c r="O766" i="13"/>
  <c r="O767" i="13"/>
  <c r="O768" i="13"/>
  <c r="O769" i="13"/>
  <c r="O770" i="13"/>
  <c r="O771" i="13"/>
  <c r="O772" i="13"/>
  <c r="O773" i="13"/>
  <c r="O774" i="13"/>
  <c r="O775" i="13"/>
  <c r="O776" i="13"/>
  <c r="O777" i="13"/>
  <c r="O778" i="13"/>
  <c r="O779" i="13"/>
  <c r="O780" i="13"/>
  <c r="O781" i="13"/>
  <c r="O782" i="13"/>
  <c r="O783" i="13"/>
  <c r="O784" i="13"/>
  <c r="O785" i="13"/>
  <c r="O786" i="13"/>
  <c r="O787" i="13"/>
  <c r="O788" i="13"/>
  <c r="O789" i="13"/>
  <c r="O790" i="13"/>
  <c r="O791" i="13"/>
  <c r="O792" i="13"/>
  <c r="O793" i="13"/>
  <c r="O794" i="13"/>
  <c r="O795" i="13"/>
  <c r="O796" i="13"/>
  <c r="O797" i="13"/>
  <c r="O798" i="13"/>
  <c r="O799" i="13"/>
  <c r="O800" i="13"/>
  <c r="O801" i="13"/>
  <c r="O802" i="13"/>
  <c r="O803" i="13"/>
  <c r="O804" i="13"/>
  <c r="O805" i="13"/>
  <c r="O806" i="13"/>
  <c r="O807" i="13"/>
  <c r="O808" i="13"/>
  <c r="O809" i="13"/>
  <c r="O810" i="13"/>
  <c r="O811" i="13"/>
  <c r="O812" i="13"/>
  <c r="O813" i="13"/>
  <c r="O814" i="13"/>
  <c r="O815" i="13"/>
  <c r="O816" i="13"/>
  <c r="O817" i="13"/>
  <c r="O818" i="13"/>
  <c r="O819" i="13"/>
  <c r="O820" i="13"/>
  <c r="O821" i="13"/>
  <c r="O822" i="13"/>
  <c r="O823" i="13"/>
  <c r="O824" i="13"/>
  <c r="O825" i="13"/>
  <c r="O826" i="13"/>
  <c r="O827" i="13"/>
  <c r="O828" i="13"/>
  <c r="O829" i="13"/>
  <c r="O830" i="13"/>
  <c r="O831" i="13"/>
  <c r="O832" i="13"/>
  <c r="O833" i="13"/>
  <c r="O834" i="13"/>
  <c r="O835" i="13"/>
  <c r="O836" i="13"/>
  <c r="O837" i="13"/>
  <c r="O838" i="13"/>
  <c r="O839" i="13"/>
  <c r="O840" i="13"/>
  <c r="O841" i="13"/>
  <c r="O842" i="13"/>
  <c r="O843" i="13"/>
  <c r="O844" i="13"/>
  <c r="O845" i="13"/>
  <c r="O846" i="13"/>
  <c r="O847" i="13"/>
  <c r="O848" i="13"/>
  <c r="O849" i="13"/>
  <c r="O850" i="13"/>
  <c r="O851" i="13"/>
  <c r="O852" i="13"/>
  <c r="O853" i="13"/>
  <c r="O854" i="13"/>
  <c r="O855" i="13"/>
  <c r="O856" i="13"/>
  <c r="O857" i="13"/>
  <c r="O858" i="13"/>
  <c r="O859" i="13"/>
  <c r="O860" i="13"/>
  <c r="O861" i="13"/>
  <c r="O862" i="13"/>
  <c r="O863" i="13"/>
  <c r="O864" i="13"/>
  <c r="O865" i="13"/>
  <c r="O866" i="13"/>
  <c r="O867" i="13"/>
  <c r="O868" i="13"/>
  <c r="O869" i="13"/>
  <c r="O870" i="13"/>
  <c r="O871" i="13"/>
  <c r="O872" i="13"/>
  <c r="O873" i="13"/>
  <c r="O874" i="13"/>
  <c r="O875" i="13"/>
  <c r="O876" i="13"/>
  <c r="O877" i="13"/>
  <c r="O878" i="13"/>
  <c r="O879" i="13"/>
  <c r="O880" i="13"/>
  <c r="O881" i="13"/>
  <c r="O882" i="13"/>
  <c r="O883" i="13"/>
  <c r="O884" i="13"/>
  <c r="O885" i="13"/>
  <c r="O886" i="13"/>
  <c r="O887" i="13"/>
  <c r="O888" i="13"/>
  <c r="O889" i="13"/>
  <c r="O890" i="13"/>
  <c r="O891" i="13"/>
  <c r="O892" i="13"/>
  <c r="O893" i="13"/>
  <c r="O894" i="13"/>
  <c r="O895" i="13"/>
  <c r="O896" i="13"/>
  <c r="O897" i="13"/>
  <c r="O898" i="13"/>
  <c r="O899" i="13"/>
  <c r="O900" i="13"/>
  <c r="O901" i="13"/>
  <c r="O902" i="13"/>
  <c r="O903" i="13"/>
  <c r="O904" i="13"/>
  <c r="O905" i="13"/>
  <c r="O906" i="13"/>
  <c r="O907" i="13"/>
  <c r="O908" i="13"/>
  <c r="O909" i="13"/>
  <c r="O910" i="13"/>
  <c r="O911" i="13"/>
  <c r="O912" i="13"/>
  <c r="O913" i="13"/>
  <c r="O914" i="13"/>
  <c r="O915" i="13"/>
  <c r="O916" i="13"/>
  <c r="O917" i="13"/>
  <c r="O918" i="13"/>
  <c r="O919" i="13"/>
  <c r="O920" i="13"/>
  <c r="O921" i="13"/>
  <c r="O922" i="13"/>
  <c r="O923" i="13"/>
  <c r="O924" i="13"/>
  <c r="O925" i="13"/>
  <c r="O926" i="13"/>
  <c r="O927" i="13"/>
  <c r="O928" i="13"/>
  <c r="O929" i="13"/>
  <c r="O930" i="13"/>
  <c r="O931" i="13"/>
  <c r="O932" i="13"/>
  <c r="O933" i="13"/>
  <c r="O934" i="13"/>
  <c r="O935" i="13"/>
  <c r="O936" i="13"/>
  <c r="O937" i="13"/>
  <c r="O938" i="13"/>
  <c r="O939" i="13"/>
  <c r="O940" i="13"/>
  <c r="O941" i="13"/>
  <c r="O942" i="13"/>
  <c r="O943" i="13"/>
  <c r="O944" i="13"/>
  <c r="O945" i="13"/>
  <c r="O946" i="13"/>
  <c r="O947" i="13"/>
  <c r="O948" i="13"/>
  <c r="O949" i="13"/>
  <c r="O950" i="13"/>
  <c r="O951" i="13"/>
  <c r="O952" i="13"/>
  <c r="O953" i="13"/>
  <c r="O954" i="13"/>
  <c r="O955" i="13"/>
  <c r="O956" i="13"/>
  <c r="O957" i="13"/>
  <c r="O958" i="13"/>
  <c r="O959" i="13"/>
  <c r="O960" i="13"/>
  <c r="O961" i="13"/>
  <c r="O962" i="13"/>
  <c r="O963" i="13"/>
  <c r="O964" i="13"/>
  <c r="O965" i="13"/>
  <c r="O966" i="13"/>
  <c r="O967" i="13"/>
  <c r="O968" i="13"/>
  <c r="O969" i="13"/>
  <c r="O970" i="13"/>
  <c r="O971" i="13"/>
  <c r="O972" i="13"/>
  <c r="O973" i="13"/>
  <c r="O974" i="13"/>
  <c r="O975" i="13"/>
  <c r="O976" i="13"/>
  <c r="O977" i="13"/>
  <c r="O978" i="13"/>
  <c r="O979" i="13"/>
  <c r="O980" i="13"/>
  <c r="O981" i="13"/>
  <c r="O982" i="13"/>
  <c r="O983" i="13"/>
  <c r="O984" i="13"/>
  <c r="O985" i="13"/>
  <c r="O986" i="13"/>
  <c r="O987" i="13"/>
  <c r="O988" i="13"/>
  <c r="O989" i="13"/>
  <c r="O990" i="13"/>
  <c r="O991" i="13"/>
  <c r="O992" i="13"/>
  <c r="O993" i="13"/>
  <c r="O994" i="13"/>
  <c r="O995" i="13"/>
  <c r="O996" i="13"/>
  <c r="O997" i="13"/>
  <c r="O998" i="13"/>
  <c r="O999" i="13"/>
  <c r="O1000" i="13"/>
  <c r="O1001" i="13"/>
  <c r="O1002" i="13"/>
  <c r="O1003" i="13"/>
  <c r="O1004" i="13"/>
  <c r="O1005" i="13"/>
  <c r="O1006" i="13"/>
  <c r="O1007" i="13"/>
  <c r="O1008" i="13"/>
  <c r="O1009" i="13"/>
  <c r="O1010" i="13"/>
  <c r="O1011" i="13"/>
  <c r="O1012" i="13"/>
  <c r="O1013" i="13"/>
  <c r="O1014" i="13"/>
  <c r="O1015" i="13"/>
  <c r="O1016" i="13"/>
  <c r="O1017" i="13"/>
  <c r="O1018" i="13"/>
  <c r="O1019" i="13"/>
  <c r="O1020" i="13"/>
  <c r="O1021" i="13"/>
  <c r="O1022" i="13"/>
  <c r="O1023" i="13"/>
  <c r="O1024" i="13"/>
  <c r="O1025" i="13"/>
  <c r="O1026" i="13"/>
  <c r="O1027" i="13"/>
  <c r="O1028" i="13"/>
  <c r="O1029" i="13"/>
  <c r="O1030" i="13"/>
  <c r="O1031" i="13"/>
  <c r="O1032" i="13"/>
  <c r="O1033" i="13"/>
  <c r="O1034" i="13"/>
  <c r="O1035" i="13"/>
  <c r="O1036" i="13"/>
  <c r="O1037" i="13"/>
  <c r="O1038" i="13"/>
  <c r="O1039" i="13"/>
  <c r="O1040" i="13"/>
  <c r="O1041" i="13"/>
  <c r="O1042" i="13"/>
  <c r="O1043" i="13"/>
  <c r="O1044" i="13"/>
  <c r="O1045" i="13"/>
  <c r="O1046" i="13"/>
  <c r="O1047" i="13"/>
  <c r="O1048" i="13"/>
  <c r="O1049" i="13"/>
  <c r="O1050" i="13"/>
  <c r="O1051" i="13"/>
  <c r="O1052" i="13"/>
  <c r="O1053" i="13"/>
  <c r="O1054" i="13"/>
  <c r="O1055" i="13"/>
  <c r="O1056" i="13"/>
  <c r="O1057" i="13"/>
  <c r="O1058" i="13"/>
  <c r="O1059" i="13"/>
  <c r="O1060" i="13"/>
  <c r="O1061" i="13"/>
  <c r="O1062" i="13"/>
  <c r="O1063" i="13"/>
  <c r="O1064" i="13"/>
  <c r="O1065" i="13"/>
  <c r="O1066" i="13"/>
  <c r="O1067" i="13"/>
  <c r="O1068" i="13"/>
  <c r="O1069" i="13"/>
  <c r="O1070" i="13"/>
  <c r="O1071" i="13"/>
  <c r="O1072" i="13"/>
  <c r="O1073" i="13"/>
  <c r="O1074" i="13"/>
  <c r="O1075" i="13"/>
  <c r="O1076" i="13"/>
  <c r="O1077" i="13"/>
  <c r="O1078" i="13"/>
  <c r="O1079" i="13"/>
  <c r="O1080" i="13"/>
  <c r="O1081" i="13"/>
  <c r="O1082" i="13"/>
  <c r="O1083" i="13"/>
  <c r="O1084" i="13"/>
  <c r="O1085" i="13"/>
  <c r="O1086" i="13"/>
  <c r="O1087" i="13"/>
  <c r="O1088" i="13"/>
  <c r="O1089" i="13"/>
  <c r="O1090" i="13"/>
  <c r="O1091" i="13"/>
  <c r="O1092" i="13"/>
  <c r="O1093" i="13"/>
  <c r="O1094" i="13"/>
  <c r="O1095" i="13"/>
  <c r="O1096" i="13"/>
  <c r="O1097" i="13"/>
  <c r="O1098" i="13"/>
  <c r="O1099" i="13"/>
  <c r="O1100" i="13"/>
  <c r="O1101" i="13"/>
  <c r="O1102" i="13"/>
  <c r="O1103" i="13"/>
  <c r="O1104" i="13"/>
  <c r="O1105" i="13"/>
  <c r="O1106" i="13"/>
  <c r="O1107" i="13"/>
  <c r="O1108" i="13"/>
  <c r="O1109" i="13"/>
  <c r="O1110" i="13"/>
  <c r="O1111" i="13"/>
  <c r="O1112" i="13"/>
  <c r="O1113" i="13"/>
  <c r="O1114" i="13"/>
  <c r="O1115" i="13"/>
  <c r="O1116" i="13"/>
  <c r="O1117" i="13"/>
  <c r="O1118" i="13"/>
  <c r="O1119" i="13"/>
  <c r="O1120" i="13"/>
  <c r="O1121" i="13"/>
  <c r="O1122" i="13"/>
  <c r="O1123" i="13"/>
  <c r="O1124" i="13"/>
  <c r="O1125" i="13"/>
  <c r="O1126" i="13"/>
  <c r="O1127" i="13"/>
  <c r="O1128" i="13"/>
  <c r="O1129" i="13"/>
  <c r="O1130" i="13"/>
  <c r="O1131" i="13"/>
  <c r="O1132" i="13"/>
  <c r="O1133" i="13"/>
  <c r="O1134" i="13"/>
  <c r="O1135" i="13"/>
  <c r="O1136" i="13"/>
  <c r="O1137" i="13"/>
  <c r="O1138" i="13"/>
  <c r="O1139" i="13"/>
  <c r="O1140" i="13"/>
  <c r="O1141" i="13"/>
  <c r="O1142" i="13"/>
  <c r="O1143" i="13"/>
  <c r="O1144" i="13"/>
  <c r="O1145" i="13"/>
  <c r="O1146" i="13"/>
  <c r="O1147" i="13"/>
  <c r="O1148" i="13"/>
  <c r="O1149" i="13"/>
  <c r="O1150" i="13"/>
  <c r="O1151" i="13"/>
  <c r="O1152" i="13"/>
  <c r="O1153" i="13"/>
  <c r="O1154" i="13"/>
  <c r="O1155" i="13"/>
  <c r="O1156" i="13"/>
  <c r="O1157" i="13"/>
  <c r="O1158" i="13"/>
  <c r="O1159" i="13"/>
  <c r="O1160" i="13"/>
  <c r="O1161" i="13"/>
  <c r="O1162" i="13"/>
  <c r="O1163" i="13"/>
  <c r="O1164" i="13"/>
  <c r="O1165" i="13"/>
  <c r="O1166" i="13"/>
  <c r="O1167" i="13"/>
  <c r="O1168" i="13"/>
  <c r="O1169" i="13"/>
  <c r="O1170" i="13"/>
  <c r="O1171" i="13"/>
  <c r="O1172" i="13"/>
  <c r="O1173" i="13"/>
  <c r="O1174" i="13"/>
  <c r="O1175" i="13"/>
  <c r="O1176" i="13"/>
  <c r="O1177" i="13"/>
  <c r="O1178" i="13"/>
  <c r="O1179" i="13"/>
  <c r="O1180" i="13"/>
  <c r="O1181" i="13"/>
  <c r="O1182" i="13"/>
  <c r="O1183" i="13"/>
  <c r="O1184" i="13"/>
  <c r="O1185" i="13"/>
  <c r="O1186" i="13"/>
  <c r="O1187" i="13"/>
  <c r="O1188" i="13"/>
  <c r="O1189" i="13"/>
  <c r="O1190" i="13"/>
  <c r="O1191" i="13"/>
  <c r="O1192" i="13"/>
  <c r="O1193" i="13"/>
  <c r="O1194" i="13"/>
  <c r="O1195" i="13"/>
  <c r="O1196" i="13"/>
  <c r="O1197" i="13"/>
  <c r="O1198" i="13"/>
  <c r="O1199" i="13"/>
  <c r="O1200" i="13"/>
  <c r="O1201" i="13"/>
  <c r="O1202" i="13"/>
  <c r="O1203" i="13"/>
  <c r="O1204" i="13"/>
  <c r="O1205" i="13"/>
  <c r="O1206" i="13"/>
  <c r="O1207" i="13"/>
  <c r="O1208" i="13"/>
  <c r="O1209" i="13"/>
  <c r="O1210" i="13"/>
  <c r="O1211" i="13"/>
  <c r="O1212" i="13"/>
  <c r="O1213" i="13"/>
  <c r="O1214" i="13"/>
  <c r="O1215" i="13"/>
  <c r="O1216" i="13"/>
  <c r="O1217" i="13"/>
  <c r="O1218" i="13"/>
  <c r="O1219" i="13"/>
  <c r="O1220" i="13"/>
  <c r="O1221" i="13"/>
  <c r="O1222" i="13"/>
  <c r="O1223" i="13"/>
  <c r="O1224" i="13"/>
  <c r="O1225" i="13"/>
  <c r="O1226" i="13"/>
  <c r="O1227" i="13"/>
  <c r="O1228" i="13"/>
  <c r="O1229" i="13"/>
  <c r="O1230" i="13"/>
  <c r="O1231" i="13"/>
  <c r="O1232" i="13"/>
  <c r="O1233" i="13"/>
  <c r="O1234" i="13"/>
  <c r="O1235" i="13"/>
  <c r="O1236" i="13"/>
  <c r="O1237" i="13"/>
  <c r="O1238" i="13"/>
  <c r="O1239" i="13"/>
  <c r="O1240" i="13"/>
  <c r="O1241" i="13"/>
  <c r="O1242" i="13"/>
  <c r="O1243" i="13"/>
  <c r="O1244" i="13"/>
  <c r="O1245" i="13"/>
  <c r="O1246" i="13"/>
  <c r="O1247" i="13"/>
  <c r="O1248" i="13"/>
  <c r="O1249" i="13"/>
  <c r="O1250" i="13"/>
  <c r="O1251" i="13"/>
  <c r="O1252" i="13"/>
  <c r="O1253" i="13"/>
  <c r="O1254" i="13"/>
  <c r="O1255" i="13"/>
  <c r="O1256" i="13"/>
  <c r="O1257" i="13"/>
  <c r="O1258" i="13"/>
  <c r="O1259" i="13"/>
  <c r="O1260" i="13"/>
  <c r="O1261" i="13"/>
  <c r="O1262" i="13"/>
  <c r="O1263" i="13"/>
  <c r="O1264" i="13"/>
  <c r="O1265" i="13"/>
  <c r="O1266" i="13"/>
  <c r="O1267" i="13"/>
  <c r="O1268" i="13"/>
  <c r="O1269" i="13"/>
  <c r="O1270" i="13"/>
  <c r="O1271" i="13"/>
  <c r="O1272" i="13"/>
  <c r="O1273" i="13"/>
  <c r="O1274" i="13"/>
  <c r="O1275" i="13"/>
  <c r="O1276" i="13"/>
  <c r="O1277" i="13"/>
  <c r="O1278" i="13"/>
  <c r="O1279" i="13"/>
  <c r="O1280" i="13"/>
  <c r="O1281" i="13"/>
  <c r="O1282" i="13"/>
  <c r="O1283" i="13"/>
  <c r="O1284" i="13"/>
  <c r="O1285" i="13"/>
  <c r="O1286" i="13"/>
  <c r="O1287" i="13"/>
  <c r="O1288" i="13"/>
  <c r="O1289" i="13"/>
  <c r="O1290" i="13"/>
  <c r="O1291" i="13"/>
  <c r="O1292" i="13"/>
  <c r="O1293" i="13"/>
  <c r="O1294" i="13"/>
  <c r="O1295" i="13"/>
  <c r="O1296" i="13"/>
  <c r="O1297" i="13"/>
  <c r="O1298" i="13"/>
  <c r="O1299" i="13"/>
  <c r="O1300" i="13"/>
  <c r="O1301" i="13"/>
  <c r="O1302" i="13"/>
  <c r="O1303" i="13"/>
  <c r="O1304" i="13"/>
  <c r="O1305" i="13"/>
  <c r="O1306" i="13"/>
  <c r="O1307" i="13"/>
  <c r="O1308" i="13"/>
  <c r="O1309" i="13"/>
  <c r="O1310" i="13"/>
  <c r="O1311" i="13"/>
  <c r="O1312" i="13"/>
  <c r="O1313" i="13"/>
  <c r="O1314" i="13"/>
  <c r="O1315" i="13"/>
  <c r="O1316" i="13"/>
  <c r="O1317" i="13"/>
  <c r="O1318" i="13"/>
  <c r="O1319" i="13"/>
  <c r="O1320" i="13"/>
  <c r="O1321" i="13"/>
  <c r="O1322" i="13"/>
  <c r="O1323" i="13"/>
  <c r="O1324" i="13"/>
  <c r="O1325" i="13"/>
  <c r="O1326" i="13"/>
  <c r="O1327" i="13"/>
  <c r="O1328" i="13"/>
  <c r="O1329" i="13"/>
  <c r="O1330" i="13"/>
  <c r="O1331" i="13"/>
  <c r="O1332" i="13"/>
  <c r="O1333" i="13"/>
  <c r="O1334" i="13"/>
  <c r="O1335" i="13"/>
  <c r="O1336" i="13"/>
  <c r="O1337" i="13"/>
  <c r="O1338" i="13"/>
  <c r="O1339" i="13"/>
  <c r="O1340" i="13"/>
  <c r="O1341" i="13"/>
  <c r="O1342" i="13"/>
  <c r="O1343" i="13"/>
  <c r="O1344" i="13"/>
  <c r="O1345" i="13"/>
  <c r="O1346" i="13"/>
  <c r="O1347" i="13"/>
  <c r="O1348" i="13"/>
  <c r="O1349" i="13"/>
  <c r="O1350" i="13"/>
  <c r="O1351" i="13"/>
  <c r="O1352" i="13"/>
  <c r="O1353" i="13"/>
  <c r="O1354" i="13"/>
  <c r="O1355" i="13"/>
  <c r="O1356" i="13"/>
  <c r="O1357" i="13"/>
  <c r="O1358" i="13"/>
  <c r="O1359" i="13"/>
  <c r="O1360" i="13"/>
  <c r="O1361" i="13"/>
  <c r="O1362" i="13"/>
  <c r="O1363" i="13"/>
  <c r="O1364" i="13"/>
  <c r="O1365" i="13"/>
  <c r="O1366" i="13"/>
  <c r="O1367" i="13"/>
  <c r="O1368" i="13"/>
  <c r="O1369" i="13"/>
  <c r="O1370" i="13"/>
  <c r="O1371" i="13"/>
  <c r="O1372" i="13"/>
  <c r="O1373" i="13"/>
  <c r="O1374" i="13"/>
  <c r="O1375" i="13"/>
  <c r="O1376" i="13"/>
  <c r="O1377" i="13"/>
  <c r="O1378" i="13"/>
  <c r="O1379" i="13"/>
  <c r="O1380" i="13"/>
  <c r="O1381" i="13"/>
  <c r="O1382" i="13"/>
  <c r="O1383" i="13"/>
  <c r="O1384" i="13"/>
  <c r="O1385" i="13"/>
  <c r="O1386" i="13"/>
  <c r="O1387" i="13"/>
  <c r="O1388" i="13"/>
  <c r="O1389" i="13"/>
  <c r="O1390" i="13"/>
  <c r="O1391" i="13"/>
  <c r="O1392" i="13"/>
  <c r="O1393" i="13"/>
  <c r="O1394" i="13"/>
  <c r="O1395" i="13"/>
  <c r="O1396" i="13"/>
  <c r="O1397" i="13"/>
  <c r="O1398" i="13"/>
  <c r="O1399" i="13"/>
  <c r="O1400" i="13"/>
  <c r="O1401" i="13"/>
  <c r="O1402" i="13"/>
  <c r="O1403" i="13"/>
  <c r="O1404" i="13"/>
  <c r="O1405" i="13"/>
  <c r="O1406" i="13"/>
  <c r="O1407" i="13"/>
  <c r="O1408" i="13"/>
  <c r="O1409" i="13"/>
  <c r="O1410" i="13"/>
  <c r="O1411" i="13"/>
  <c r="O1412" i="13"/>
  <c r="O1413" i="13"/>
  <c r="O1414" i="13"/>
  <c r="O1415" i="13"/>
  <c r="O1416" i="13"/>
  <c r="O1417" i="13"/>
  <c r="O1418" i="13"/>
  <c r="O1419" i="13"/>
  <c r="O1420" i="13"/>
  <c r="O1421" i="13"/>
  <c r="O1422" i="13"/>
  <c r="O1423" i="13"/>
  <c r="O1424" i="13"/>
  <c r="O1425" i="13"/>
  <c r="O1426" i="13"/>
  <c r="O1427" i="13"/>
  <c r="O1428" i="13"/>
  <c r="O1429" i="13"/>
  <c r="O1430" i="13"/>
  <c r="O1431" i="13"/>
  <c r="O1432" i="13"/>
  <c r="O1433" i="13"/>
  <c r="O1434" i="13"/>
  <c r="O1435" i="13"/>
  <c r="O1436" i="13"/>
  <c r="O1437" i="13"/>
  <c r="O1438" i="13"/>
  <c r="O1439" i="13"/>
  <c r="O1440" i="13"/>
  <c r="O1441" i="13"/>
  <c r="O1442" i="13"/>
  <c r="O1443" i="13"/>
  <c r="O1444" i="13"/>
  <c r="O1445" i="13"/>
  <c r="O1446" i="13"/>
  <c r="O1447" i="13"/>
  <c r="O1448" i="13"/>
  <c r="O1449" i="13"/>
  <c r="O1450" i="13"/>
  <c r="O1451" i="13"/>
  <c r="O1452" i="13"/>
  <c r="O1453" i="13"/>
  <c r="O1454" i="13"/>
  <c r="O1455" i="13"/>
  <c r="O1456" i="13"/>
  <c r="O1457" i="13"/>
  <c r="O1458" i="13"/>
  <c r="O1459" i="13"/>
  <c r="O1460" i="13"/>
  <c r="O1461" i="13"/>
  <c r="O1462" i="13"/>
  <c r="O1463" i="13"/>
  <c r="O1464" i="13"/>
  <c r="O1465" i="13"/>
  <c r="O1466" i="13"/>
  <c r="O1467" i="13"/>
  <c r="O1468" i="13"/>
  <c r="O1469" i="13"/>
  <c r="O1470" i="13"/>
  <c r="O1471" i="13"/>
  <c r="O1472" i="13"/>
  <c r="O1473" i="13"/>
  <c r="O1474" i="13"/>
  <c r="O1475" i="13"/>
  <c r="O1476" i="13"/>
  <c r="O1477" i="13"/>
  <c r="O1478" i="13"/>
  <c r="O1479" i="13"/>
  <c r="O1480" i="13"/>
  <c r="O1481" i="13"/>
  <c r="O1482" i="13"/>
  <c r="O1483" i="13"/>
  <c r="O1484" i="13"/>
  <c r="O1485" i="13"/>
  <c r="O1486" i="13"/>
  <c r="O1487" i="13"/>
  <c r="O1488" i="13"/>
  <c r="O1489" i="13"/>
  <c r="O1490" i="13"/>
  <c r="O1491" i="13"/>
  <c r="O1492" i="13"/>
  <c r="O1493" i="13"/>
  <c r="O1494" i="13"/>
  <c r="O1495" i="13"/>
  <c r="O1496" i="13"/>
  <c r="O1497" i="13"/>
  <c r="O1498" i="13"/>
  <c r="O1499" i="13"/>
  <c r="O1500" i="13"/>
  <c r="O1501" i="13"/>
  <c r="O1502" i="13"/>
  <c r="O1503" i="13"/>
  <c r="O1504" i="13"/>
  <c r="O1505" i="13"/>
  <c r="O1506" i="13"/>
  <c r="O1507" i="13"/>
  <c r="O1508" i="13"/>
  <c r="O1509" i="13"/>
  <c r="O1510" i="13"/>
  <c r="O1511" i="13"/>
  <c r="O1512" i="13"/>
  <c r="O1513" i="13"/>
  <c r="O1514" i="13"/>
  <c r="O1515" i="13"/>
  <c r="O1516" i="13"/>
  <c r="O1517" i="13"/>
  <c r="O1518" i="13"/>
  <c r="O1519" i="13"/>
  <c r="O1520" i="13"/>
  <c r="O1521" i="13"/>
  <c r="O1522" i="13"/>
  <c r="O1523" i="13"/>
  <c r="O1524" i="13"/>
  <c r="O1525" i="13"/>
  <c r="O1526" i="13"/>
  <c r="O1527" i="13"/>
  <c r="O1528" i="13"/>
  <c r="O1529" i="13"/>
  <c r="O1530" i="13"/>
  <c r="O1531" i="13"/>
  <c r="O1532" i="13"/>
  <c r="O1533" i="13"/>
  <c r="O1534" i="13"/>
  <c r="O1535" i="13"/>
  <c r="O1536" i="13"/>
  <c r="O1537" i="13"/>
  <c r="O1538" i="13"/>
  <c r="O1539" i="13"/>
  <c r="O1540" i="13"/>
  <c r="O1541" i="13"/>
  <c r="O1542" i="13"/>
  <c r="O1543" i="13"/>
  <c r="O1544" i="13"/>
  <c r="O1545" i="13"/>
  <c r="O1546" i="13"/>
  <c r="O1547" i="13"/>
  <c r="O1548" i="13"/>
  <c r="O1549" i="13"/>
  <c r="O1550" i="13"/>
  <c r="O1551" i="13"/>
  <c r="O1552" i="13"/>
  <c r="O1553" i="13"/>
  <c r="O1554" i="13"/>
  <c r="O1555" i="13"/>
  <c r="O1556" i="13"/>
  <c r="O1557" i="13"/>
  <c r="O1558" i="13"/>
  <c r="O1559" i="13"/>
  <c r="O1560" i="13"/>
  <c r="O1561" i="13"/>
  <c r="O1562" i="13"/>
  <c r="O1563" i="13"/>
  <c r="O1564" i="13"/>
  <c r="O1565" i="13"/>
  <c r="O1566" i="13"/>
  <c r="O1567" i="13"/>
  <c r="O1568" i="13"/>
  <c r="O1569" i="13"/>
  <c r="O1570" i="13"/>
  <c r="O1571" i="13"/>
  <c r="O1572" i="13"/>
  <c r="O1573" i="13"/>
  <c r="O1574" i="13"/>
  <c r="O1575" i="13"/>
  <c r="O1576" i="13"/>
  <c r="O1577" i="13"/>
  <c r="O1578" i="13"/>
  <c r="O1579" i="13"/>
  <c r="O1580" i="13"/>
  <c r="O1581" i="13"/>
  <c r="O1582" i="13"/>
  <c r="O1583" i="13"/>
  <c r="O1584" i="13"/>
  <c r="O1585" i="13"/>
  <c r="O1586" i="13"/>
  <c r="O1587" i="13"/>
  <c r="O1588" i="13"/>
  <c r="O1589" i="13"/>
  <c r="O1590" i="13"/>
  <c r="O1591" i="13"/>
  <c r="O1592" i="13"/>
  <c r="O1593" i="13"/>
  <c r="O1594" i="13"/>
  <c r="O1595" i="13"/>
  <c r="O1596" i="13"/>
  <c r="O1597" i="13"/>
  <c r="O1598" i="13"/>
  <c r="O1599" i="13"/>
  <c r="O1600" i="13"/>
  <c r="O1601" i="13"/>
  <c r="O1602" i="13"/>
  <c r="O1603" i="13"/>
  <c r="O1604" i="13"/>
  <c r="O1605" i="13"/>
  <c r="O1606" i="13"/>
  <c r="O1607" i="13"/>
  <c r="O1608" i="13"/>
  <c r="O1609" i="13"/>
  <c r="O1610" i="13"/>
  <c r="O1611" i="13"/>
  <c r="O1612" i="13"/>
  <c r="O1613" i="13"/>
  <c r="O1614" i="13"/>
  <c r="O1615" i="13"/>
  <c r="O1616" i="13"/>
  <c r="O1617" i="13"/>
  <c r="O1618" i="13"/>
  <c r="O1619" i="13"/>
  <c r="O1620" i="13"/>
  <c r="O1621" i="13"/>
  <c r="O1622" i="13"/>
  <c r="O1623" i="13"/>
  <c r="O1624" i="13"/>
  <c r="O1625" i="13"/>
  <c r="O1626" i="13"/>
  <c r="O1627" i="13"/>
  <c r="O1628" i="13"/>
  <c r="O1629" i="13"/>
  <c r="O1630" i="13"/>
  <c r="O1631" i="13"/>
  <c r="O1632" i="13"/>
  <c r="O1633" i="13"/>
  <c r="O1634" i="13"/>
  <c r="O1635" i="13"/>
  <c r="O1636" i="13"/>
  <c r="O1637" i="13"/>
  <c r="O1638" i="13"/>
  <c r="O1639" i="13"/>
  <c r="O1640" i="13"/>
  <c r="O1641" i="13"/>
  <c r="O1642" i="13"/>
  <c r="O1643" i="13"/>
  <c r="O1644" i="13"/>
  <c r="O1645" i="13"/>
  <c r="O1646" i="13"/>
  <c r="O1647" i="13"/>
  <c r="O1648" i="13"/>
  <c r="O1649" i="13"/>
  <c r="O1650" i="13"/>
  <c r="O1651" i="13"/>
  <c r="O1652" i="13"/>
  <c r="O1653" i="13"/>
  <c r="O1654" i="13"/>
  <c r="O1655" i="13"/>
  <c r="O1656" i="13"/>
  <c r="O1657" i="13"/>
  <c r="O1658" i="13"/>
  <c r="O1659" i="13"/>
  <c r="O1660" i="13"/>
  <c r="O1661" i="13"/>
  <c r="O1662" i="13"/>
  <c r="O1663" i="13"/>
  <c r="O1664" i="13"/>
  <c r="O1665" i="13"/>
  <c r="O1666" i="13"/>
  <c r="O1667" i="13"/>
  <c r="O1668" i="13"/>
  <c r="O1669" i="13"/>
  <c r="O1670" i="13"/>
  <c r="O1671" i="13"/>
  <c r="O1672" i="13"/>
  <c r="O1673" i="13"/>
  <c r="O1674" i="13"/>
  <c r="O1675" i="13"/>
  <c r="O1676" i="13"/>
  <c r="O1677" i="13"/>
  <c r="O1678" i="13"/>
  <c r="O1679" i="13"/>
  <c r="O1680" i="13"/>
  <c r="O1681" i="13"/>
  <c r="O1682" i="13"/>
  <c r="O1683" i="13"/>
  <c r="O1684" i="13"/>
  <c r="O1685" i="13"/>
  <c r="O1686" i="13"/>
  <c r="O1687" i="13"/>
  <c r="O1688" i="13"/>
  <c r="O1689" i="13"/>
  <c r="O1690" i="13"/>
  <c r="O1691" i="13"/>
  <c r="O1692" i="13"/>
  <c r="O1693" i="13"/>
  <c r="O1694" i="13"/>
  <c r="O1695" i="13"/>
  <c r="O1696" i="13"/>
  <c r="O1697" i="13"/>
  <c r="O1698" i="13"/>
  <c r="O1699" i="13"/>
  <c r="O1700" i="13"/>
  <c r="O1701" i="13"/>
  <c r="O1702" i="13"/>
  <c r="O1703" i="13"/>
  <c r="O1704" i="13"/>
  <c r="O1705" i="13"/>
  <c r="O1706" i="13"/>
  <c r="O1707" i="13"/>
  <c r="O1708" i="13"/>
  <c r="O1709" i="13"/>
  <c r="O1710" i="13"/>
  <c r="O1711" i="13"/>
  <c r="O1712" i="13"/>
  <c r="O1713" i="13"/>
  <c r="O1714" i="13"/>
  <c r="O1715" i="13"/>
  <c r="O1716" i="13"/>
  <c r="O1717" i="13"/>
  <c r="O1718" i="13"/>
  <c r="O1719" i="13"/>
  <c r="O1720" i="13"/>
  <c r="O1721" i="13"/>
  <c r="O1722" i="13"/>
  <c r="O1723" i="13"/>
  <c r="O1724" i="13"/>
  <c r="O1725" i="13"/>
  <c r="O1726" i="13"/>
  <c r="O1727" i="13"/>
  <c r="O1728" i="13"/>
  <c r="O1729" i="13"/>
  <c r="O1730" i="13"/>
  <c r="O1731" i="13"/>
  <c r="O1732" i="13"/>
  <c r="O1733" i="13"/>
  <c r="O1734" i="13"/>
  <c r="O1735" i="13"/>
  <c r="O1736" i="13"/>
  <c r="O1737" i="13"/>
  <c r="O1738" i="13"/>
  <c r="O1739" i="13"/>
  <c r="O1740" i="13"/>
  <c r="O1741" i="13"/>
  <c r="O1742" i="13"/>
  <c r="O1743" i="13"/>
  <c r="O1744" i="13"/>
  <c r="O1745" i="13"/>
  <c r="O1746" i="13"/>
  <c r="O1747" i="13"/>
  <c r="O1748" i="13"/>
  <c r="O1749" i="13"/>
  <c r="O1750" i="13"/>
  <c r="O1751" i="13"/>
  <c r="O1752" i="13"/>
  <c r="O1753" i="13"/>
  <c r="O1754" i="13"/>
  <c r="O1755" i="13"/>
  <c r="O1756" i="13"/>
  <c r="O1757" i="13"/>
  <c r="O1758" i="13"/>
  <c r="O1759" i="13"/>
  <c r="O1760" i="13"/>
  <c r="O1761" i="13"/>
  <c r="O1762" i="13"/>
  <c r="O1763" i="13"/>
  <c r="O1764" i="13"/>
  <c r="O1765" i="13"/>
  <c r="O1766" i="13"/>
  <c r="O1767" i="13"/>
  <c r="O1768" i="13"/>
  <c r="O1769" i="13"/>
  <c r="O1770" i="13"/>
  <c r="O1771" i="13"/>
  <c r="O1772" i="13"/>
  <c r="O1773" i="13"/>
  <c r="O1774" i="13"/>
  <c r="O1775" i="13"/>
  <c r="O1776" i="13"/>
  <c r="O1777" i="13"/>
  <c r="O1778" i="13"/>
  <c r="O1779" i="13"/>
  <c r="O1780" i="13"/>
  <c r="O1781" i="13"/>
  <c r="O1782" i="13"/>
  <c r="O1783" i="13"/>
  <c r="O1784" i="13"/>
  <c r="O1785" i="13"/>
  <c r="O1786" i="13"/>
  <c r="O1787" i="13"/>
  <c r="O1788" i="13"/>
  <c r="O1789" i="13"/>
  <c r="O1790" i="13"/>
  <c r="O1791" i="13"/>
  <c r="O1792" i="13"/>
  <c r="O1793" i="13"/>
  <c r="O1794" i="13"/>
  <c r="O1795" i="13"/>
  <c r="O1796" i="13"/>
  <c r="O1797" i="13"/>
  <c r="O1798" i="13"/>
  <c r="O1799" i="13"/>
  <c r="O1800" i="13"/>
  <c r="O1801" i="13"/>
  <c r="O1802" i="13"/>
  <c r="O1803" i="13"/>
  <c r="O1804" i="13"/>
  <c r="O1805" i="13"/>
  <c r="O1806" i="13"/>
  <c r="O1807" i="13"/>
  <c r="O1808" i="13"/>
  <c r="O1809" i="13"/>
  <c r="O1810" i="13"/>
  <c r="O1811" i="13"/>
  <c r="O1812" i="13"/>
  <c r="O1813" i="13"/>
  <c r="O1814" i="13"/>
  <c r="O1815" i="13"/>
  <c r="O1816" i="13"/>
  <c r="O1817" i="13"/>
  <c r="O1818" i="13"/>
  <c r="O1819" i="13"/>
  <c r="O1820" i="13"/>
  <c r="O1821" i="13"/>
  <c r="O1822" i="13"/>
  <c r="O1823" i="13"/>
  <c r="O1824" i="13"/>
  <c r="O1825" i="13"/>
  <c r="O1826" i="13"/>
  <c r="O1827" i="13"/>
  <c r="O1828" i="13"/>
  <c r="O1829" i="13"/>
  <c r="O1830" i="13"/>
  <c r="O1831" i="13"/>
  <c r="O1832" i="13"/>
  <c r="O1833" i="13"/>
  <c r="O1834" i="13"/>
  <c r="O1835" i="13"/>
  <c r="O1836" i="13"/>
  <c r="O1837" i="13"/>
  <c r="O1838" i="13"/>
  <c r="O1839" i="13"/>
  <c r="O1840" i="13"/>
  <c r="O1841" i="13"/>
  <c r="O1842" i="13"/>
  <c r="O1843" i="13"/>
  <c r="O1844" i="13"/>
  <c r="O1845" i="13"/>
  <c r="O1846" i="13"/>
  <c r="O1847" i="13"/>
  <c r="O1848" i="13"/>
  <c r="O1849" i="13"/>
  <c r="O1850" i="13"/>
  <c r="O1851" i="13"/>
  <c r="O1852" i="13"/>
  <c r="O1853" i="13"/>
  <c r="O1854" i="13"/>
  <c r="O1855" i="13"/>
  <c r="O1856" i="13"/>
  <c r="O1857" i="13"/>
  <c r="O1858" i="13"/>
  <c r="O1859" i="13"/>
  <c r="O1860" i="13"/>
  <c r="O1861" i="13"/>
  <c r="O1862" i="13"/>
  <c r="O1863" i="13"/>
  <c r="O1864" i="13"/>
  <c r="O1865" i="13"/>
  <c r="O1866" i="13"/>
  <c r="O1867" i="13"/>
  <c r="O1868" i="13"/>
  <c r="O1869" i="13"/>
  <c r="O1870" i="13"/>
  <c r="O1871" i="13"/>
  <c r="O1872" i="13"/>
  <c r="O1873" i="13"/>
  <c r="O1874" i="13"/>
  <c r="O1875" i="13"/>
  <c r="O1876" i="13"/>
  <c r="O1877" i="13"/>
  <c r="O1878" i="13"/>
  <c r="O1879" i="13"/>
  <c r="O1880" i="13"/>
  <c r="O1881" i="13"/>
  <c r="O1882" i="13"/>
  <c r="O1883" i="13"/>
  <c r="O1884" i="13"/>
  <c r="O1885" i="13"/>
  <c r="O1886" i="13"/>
  <c r="O1887" i="13"/>
  <c r="O1888" i="13"/>
  <c r="O1889" i="13"/>
  <c r="O1890" i="13"/>
  <c r="O1891" i="13"/>
  <c r="O1892" i="13"/>
  <c r="O1893" i="13"/>
  <c r="O1894" i="13"/>
  <c r="O1895" i="13"/>
  <c r="O1896" i="13"/>
  <c r="O1897" i="13"/>
  <c r="O1898" i="13"/>
  <c r="O1899" i="13"/>
  <c r="O1900" i="13"/>
  <c r="O1901" i="13"/>
  <c r="O1902" i="13"/>
  <c r="O1903" i="13"/>
  <c r="O1904" i="13"/>
  <c r="O1905" i="13"/>
  <c r="O1906" i="13"/>
  <c r="O1907" i="13"/>
  <c r="O1908" i="13"/>
  <c r="O1909" i="13"/>
  <c r="O1910" i="13"/>
  <c r="O1911" i="13"/>
  <c r="O1912" i="13"/>
  <c r="O1913" i="13"/>
  <c r="P2"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P252" i="13"/>
  <c r="P253" i="13"/>
  <c r="P254" i="13"/>
  <c r="P255" i="13"/>
  <c r="P256" i="13"/>
  <c r="P257" i="13"/>
  <c r="P258" i="13"/>
  <c r="P259" i="13"/>
  <c r="P260" i="13"/>
  <c r="P261" i="13"/>
  <c r="P262" i="13"/>
  <c r="P263" i="13"/>
  <c r="P264" i="13"/>
  <c r="P265" i="13"/>
  <c r="P266" i="13"/>
  <c r="P267" i="13"/>
  <c r="P268" i="13"/>
  <c r="P269" i="13"/>
  <c r="P270" i="13"/>
  <c r="P271" i="13"/>
  <c r="P272" i="13"/>
  <c r="P273" i="13"/>
  <c r="P274" i="13"/>
  <c r="P275" i="13"/>
  <c r="P276" i="13"/>
  <c r="P277" i="13"/>
  <c r="P278" i="13"/>
  <c r="P279" i="13"/>
  <c r="P280" i="13"/>
  <c r="P281" i="13"/>
  <c r="P282" i="13"/>
  <c r="P283" i="13"/>
  <c r="P284" i="13"/>
  <c r="P285" i="13"/>
  <c r="P286" i="13"/>
  <c r="P287" i="13"/>
  <c r="P288" i="13"/>
  <c r="P289" i="13"/>
  <c r="P290" i="13"/>
  <c r="P291" i="13"/>
  <c r="P292" i="13"/>
  <c r="P293" i="13"/>
  <c r="P294" i="13"/>
  <c r="P295" i="13"/>
  <c r="P296" i="13"/>
  <c r="P297" i="13"/>
  <c r="P298" i="13"/>
  <c r="P299" i="13"/>
  <c r="P300" i="13"/>
  <c r="P301" i="13"/>
  <c r="P302" i="13"/>
  <c r="P303" i="13"/>
  <c r="P304" i="13"/>
  <c r="P305" i="13"/>
  <c r="P306" i="13"/>
  <c r="P307" i="13"/>
  <c r="P308" i="13"/>
  <c r="P309" i="13"/>
  <c r="P310" i="13"/>
  <c r="P311" i="13"/>
  <c r="P312" i="13"/>
  <c r="P313" i="13"/>
  <c r="P314" i="13"/>
  <c r="P315" i="13"/>
  <c r="P316" i="13"/>
  <c r="P317" i="13"/>
  <c r="P318" i="13"/>
  <c r="P319" i="13"/>
  <c r="P320" i="13"/>
  <c r="P321" i="13"/>
  <c r="P322" i="13"/>
  <c r="P323" i="13"/>
  <c r="P324" i="13"/>
  <c r="P325" i="13"/>
  <c r="P326" i="13"/>
  <c r="P327" i="13"/>
  <c r="P328" i="13"/>
  <c r="P329" i="13"/>
  <c r="P330" i="13"/>
  <c r="P331" i="13"/>
  <c r="P332" i="13"/>
  <c r="P333" i="13"/>
  <c r="P334" i="13"/>
  <c r="P335" i="13"/>
  <c r="P336" i="13"/>
  <c r="P337" i="13"/>
  <c r="P338" i="13"/>
  <c r="P339" i="13"/>
  <c r="P340" i="13"/>
  <c r="P341" i="13"/>
  <c r="P342" i="13"/>
  <c r="P343" i="13"/>
  <c r="P344" i="13"/>
  <c r="P345" i="13"/>
  <c r="P346" i="13"/>
  <c r="P347" i="13"/>
  <c r="P348" i="13"/>
  <c r="P349" i="13"/>
  <c r="P350" i="13"/>
  <c r="P351" i="13"/>
  <c r="P352" i="13"/>
  <c r="P353" i="13"/>
  <c r="P354" i="13"/>
  <c r="P355" i="13"/>
  <c r="P356" i="13"/>
  <c r="P357" i="13"/>
  <c r="P358" i="13"/>
  <c r="P359" i="13"/>
  <c r="P360" i="13"/>
  <c r="P361" i="13"/>
  <c r="P362" i="13"/>
  <c r="P363" i="13"/>
  <c r="P364" i="13"/>
  <c r="P365" i="13"/>
  <c r="P366" i="13"/>
  <c r="P367" i="13"/>
  <c r="P368" i="13"/>
  <c r="P369" i="13"/>
  <c r="P370" i="13"/>
  <c r="P371" i="13"/>
  <c r="P372" i="13"/>
  <c r="P373" i="13"/>
  <c r="P374" i="13"/>
  <c r="P375" i="13"/>
  <c r="P376" i="13"/>
  <c r="P377" i="13"/>
  <c r="P378" i="13"/>
  <c r="P379" i="13"/>
  <c r="P380" i="13"/>
  <c r="P381" i="13"/>
  <c r="P382" i="13"/>
  <c r="P383" i="13"/>
  <c r="P384" i="13"/>
  <c r="P385" i="13"/>
  <c r="P386" i="13"/>
  <c r="P387" i="13"/>
  <c r="P388" i="13"/>
  <c r="P389" i="13"/>
  <c r="P390" i="13"/>
  <c r="P391" i="13"/>
  <c r="P392" i="13"/>
  <c r="P393" i="13"/>
  <c r="P394" i="13"/>
  <c r="P395" i="13"/>
  <c r="P396" i="13"/>
  <c r="P397" i="13"/>
  <c r="P398" i="13"/>
  <c r="P399" i="13"/>
  <c r="P400" i="13"/>
  <c r="P401" i="13"/>
  <c r="P402" i="13"/>
  <c r="P403" i="13"/>
  <c r="P404" i="13"/>
  <c r="P405" i="13"/>
  <c r="P406" i="13"/>
  <c r="P407" i="13"/>
  <c r="P408" i="13"/>
  <c r="P409" i="13"/>
  <c r="P410" i="13"/>
  <c r="P411" i="13"/>
  <c r="P412" i="13"/>
  <c r="P413" i="13"/>
  <c r="P414" i="13"/>
  <c r="P415" i="13"/>
  <c r="P416" i="13"/>
  <c r="P417" i="13"/>
  <c r="P418" i="13"/>
  <c r="P419" i="13"/>
  <c r="P420" i="13"/>
  <c r="P421" i="13"/>
  <c r="P422" i="13"/>
  <c r="P423" i="13"/>
  <c r="P424" i="13"/>
  <c r="P425" i="13"/>
  <c r="P426" i="13"/>
  <c r="P427" i="13"/>
  <c r="P428" i="13"/>
  <c r="P429" i="13"/>
  <c r="P430" i="13"/>
  <c r="P431" i="13"/>
  <c r="P432" i="13"/>
  <c r="P433" i="13"/>
  <c r="P434" i="13"/>
  <c r="P435" i="13"/>
  <c r="P436" i="13"/>
  <c r="P437" i="13"/>
  <c r="P438" i="13"/>
  <c r="P439" i="13"/>
  <c r="P440" i="13"/>
  <c r="P441" i="13"/>
  <c r="P442" i="13"/>
  <c r="P443" i="13"/>
  <c r="P444" i="13"/>
  <c r="P445" i="13"/>
  <c r="P446" i="13"/>
  <c r="P447" i="13"/>
  <c r="P448" i="13"/>
  <c r="P449" i="13"/>
  <c r="P450" i="13"/>
  <c r="P451" i="13"/>
  <c r="P452" i="13"/>
  <c r="P453" i="13"/>
  <c r="P454" i="13"/>
  <c r="P455" i="13"/>
  <c r="P456" i="13"/>
  <c r="P457" i="13"/>
  <c r="P458" i="13"/>
  <c r="P459" i="13"/>
  <c r="P460" i="13"/>
  <c r="P461" i="13"/>
  <c r="P462" i="13"/>
  <c r="P463" i="13"/>
  <c r="P464" i="13"/>
  <c r="P465" i="13"/>
  <c r="P466" i="13"/>
  <c r="P467" i="13"/>
  <c r="P468" i="13"/>
  <c r="P469" i="13"/>
  <c r="P470" i="13"/>
  <c r="P471" i="13"/>
  <c r="P472" i="13"/>
  <c r="P473" i="13"/>
  <c r="P474" i="13"/>
  <c r="P475" i="13"/>
  <c r="P476" i="13"/>
  <c r="P477" i="13"/>
  <c r="P478" i="13"/>
  <c r="P479" i="13"/>
  <c r="P480" i="13"/>
  <c r="P481" i="13"/>
  <c r="P482" i="13"/>
  <c r="P483" i="13"/>
  <c r="P484" i="13"/>
  <c r="P485" i="13"/>
  <c r="P486" i="13"/>
  <c r="P487" i="13"/>
  <c r="P488" i="13"/>
  <c r="P489" i="13"/>
  <c r="P490" i="13"/>
  <c r="P491" i="13"/>
  <c r="P492" i="13"/>
  <c r="P493" i="13"/>
  <c r="P494" i="13"/>
  <c r="P495" i="13"/>
  <c r="P496" i="13"/>
  <c r="P497" i="13"/>
  <c r="P498" i="13"/>
  <c r="P499" i="13"/>
  <c r="P500" i="13"/>
  <c r="P501" i="13"/>
  <c r="P502" i="13"/>
  <c r="P503" i="13"/>
  <c r="P504" i="13"/>
  <c r="P505" i="13"/>
  <c r="P506" i="13"/>
  <c r="P507" i="13"/>
  <c r="P508" i="13"/>
  <c r="P509" i="13"/>
  <c r="P510" i="13"/>
  <c r="P511" i="13"/>
  <c r="P512" i="13"/>
  <c r="P513" i="13"/>
  <c r="P514" i="13"/>
  <c r="P515" i="13"/>
  <c r="P516" i="13"/>
  <c r="P517" i="13"/>
  <c r="P518" i="13"/>
  <c r="P519" i="13"/>
  <c r="P520" i="13"/>
  <c r="P521" i="13"/>
  <c r="P522" i="13"/>
  <c r="P523" i="13"/>
  <c r="P524" i="13"/>
  <c r="P525" i="13"/>
  <c r="P526" i="13"/>
  <c r="P527" i="13"/>
  <c r="P528" i="13"/>
  <c r="P529" i="13"/>
  <c r="P530" i="13"/>
  <c r="P531" i="13"/>
  <c r="P532" i="13"/>
  <c r="P533" i="13"/>
  <c r="P534" i="13"/>
  <c r="P535" i="13"/>
  <c r="P536" i="13"/>
  <c r="P537" i="13"/>
  <c r="P538" i="13"/>
  <c r="P539" i="13"/>
  <c r="P540" i="13"/>
  <c r="P541" i="13"/>
  <c r="P542" i="13"/>
  <c r="P543" i="13"/>
  <c r="P544" i="13"/>
  <c r="P545" i="13"/>
  <c r="P546" i="13"/>
  <c r="P547" i="13"/>
  <c r="P548" i="13"/>
  <c r="P549" i="13"/>
  <c r="P550" i="13"/>
  <c r="P551" i="13"/>
  <c r="P552" i="13"/>
  <c r="P553" i="13"/>
  <c r="P554" i="13"/>
  <c r="P555" i="13"/>
  <c r="P556" i="13"/>
  <c r="P557" i="13"/>
  <c r="P558" i="13"/>
  <c r="P559" i="13"/>
  <c r="P560" i="13"/>
  <c r="P561" i="13"/>
  <c r="P562" i="13"/>
  <c r="P563" i="13"/>
  <c r="P564" i="13"/>
  <c r="P565" i="13"/>
  <c r="P566" i="13"/>
  <c r="P567" i="13"/>
  <c r="P568" i="13"/>
  <c r="P569" i="13"/>
  <c r="P570" i="13"/>
  <c r="P571" i="13"/>
  <c r="P572" i="13"/>
  <c r="P573" i="13"/>
  <c r="P574" i="13"/>
  <c r="P575" i="13"/>
  <c r="P576" i="13"/>
  <c r="P577" i="13"/>
  <c r="P578" i="13"/>
  <c r="P579" i="13"/>
  <c r="P580" i="13"/>
  <c r="P581" i="13"/>
  <c r="P582" i="13"/>
  <c r="P583" i="13"/>
  <c r="P584" i="13"/>
  <c r="P585" i="13"/>
  <c r="P586" i="13"/>
  <c r="P587" i="13"/>
  <c r="P588" i="13"/>
  <c r="P589" i="13"/>
  <c r="P590" i="13"/>
  <c r="P591" i="13"/>
  <c r="P592" i="13"/>
  <c r="P593" i="13"/>
  <c r="P594" i="13"/>
  <c r="P595" i="13"/>
  <c r="P596" i="13"/>
  <c r="P597" i="13"/>
  <c r="P598" i="13"/>
  <c r="P599" i="13"/>
  <c r="P600" i="13"/>
  <c r="P601" i="13"/>
  <c r="P602" i="13"/>
  <c r="P603" i="13"/>
  <c r="P604" i="13"/>
  <c r="P605" i="13"/>
  <c r="P606" i="13"/>
  <c r="P607" i="13"/>
  <c r="P608" i="13"/>
  <c r="P609" i="13"/>
  <c r="P610" i="13"/>
  <c r="P611" i="13"/>
  <c r="P612" i="13"/>
  <c r="P613" i="13"/>
  <c r="P614" i="13"/>
  <c r="P615" i="13"/>
  <c r="P616" i="13"/>
  <c r="P617" i="13"/>
  <c r="P618" i="13"/>
  <c r="P619" i="13"/>
  <c r="P620" i="13"/>
  <c r="P621" i="13"/>
  <c r="P622" i="13"/>
  <c r="P623" i="13"/>
  <c r="P624" i="13"/>
  <c r="P625" i="13"/>
  <c r="P626" i="13"/>
  <c r="P627" i="13"/>
  <c r="P628" i="13"/>
  <c r="P629" i="13"/>
  <c r="P630" i="13"/>
  <c r="P631" i="13"/>
  <c r="P632" i="13"/>
  <c r="P633" i="13"/>
  <c r="P634" i="13"/>
  <c r="P635" i="13"/>
  <c r="P636" i="13"/>
  <c r="P637" i="13"/>
  <c r="P638" i="13"/>
  <c r="P639" i="13"/>
  <c r="P640" i="13"/>
  <c r="P641" i="13"/>
  <c r="P642" i="13"/>
  <c r="P643" i="13"/>
  <c r="P644" i="13"/>
  <c r="P645" i="13"/>
  <c r="P646" i="13"/>
  <c r="P647" i="13"/>
  <c r="P648" i="13"/>
  <c r="P649" i="13"/>
  <c r="P650" i="13"/>
  <c r="P651" i="13"/>
  <c r="P652" i="13"/>
  <c r="P653" i="13"/>
  <c r="P654" i="13"/>
  <c r="P655" i="13"/>
  <c r="P656" i="13"/>
  <c r="P657" i="13"/>
  <c r="P658" i="13"/>
  <c r="P659" i="13"/>
  <c r="P660" i="13"/>
  <c r="P661" i="13"/>
  <c r="P662" i="13"/>
  <c r="P663" i="13"/>
  <c r="P664" i="13"/>
  <c r="P665" i="13"/>
  <c r="P666" i="13"/>
  <c r="P667" i="13"/>
  <c r="P668" i="13"/>
  <c r="P669" i="13"/>
  <c r="P670" i="13"/>
  <c r="P671" i="13"/>
  <c r="P672" i="13"/>
  <c r="P673" i="13"/>
  <c r="P674" i="13"/>
  <c r="P675" i="13"/>
  <c r="P676" i="13"/>
  <c r="P677" i="13"/>
  <c r="P678" i="13"/>
  <c r="P679" i="13"/>
  <c r="P680" i="13"/>
  <c r="P681" i="13"/>
  <c r="P682" i="13"/>
  <c r="P683" i="13"/>
  <c r="P684" i="13"/>
  <c r="P685" i="13"/>
  <c r="P686" i="13"/>
  <c r="P687" i="13"/>
  <c r="P688" i="13"/>
  <c r="P689" i="13"/>
  <c r="P690" i="13"/>
  <c r="P691" i="13"/>
  <c r="P692" i="13"/>
  <c r="P693" i="13"/>
  <c r="P694" i="13"/>
  <c r="P695" i="13"/>
  <c r="P696" i="13"/>
  <c r="P697" i="13"/>
  <c r="P698" i="13"/>
  <c r="P699" i="13"/>
  <c r="P700" i="13"/>
  <c r="P701" i="13"/>
  <c r="P702" i="13"/>
  <c r="P703" i="13"/>
  <c r="P704" i="13"/>
  <c r="P705" i="13"/>
  <c r="P706" i="13"/>
  <c r="P707" i="13"/>
  <c r="P708" i="13"/>
  <c r="P709" i="13"/>
  <c r="P710" i="13"/>
  <c r="P711" i="13"/>
  <c r="P712" i="13"/>
  <c r="P713" i="13"/>
  <c r="P714" i="13"/>
  <c r="P715" i="13"/>
  <c r="P716" i="13"/>
  <c r="P717" i="13"/>
  <c r="P718" i="13"/>
  <c r="P719" i="13"/>
  <c r="P720" i="13"/>
  <c r="P721" i="13"/>
  <c r="P722" i="13"/>
  <c r="P723" i="13"/>
  <c r="P724" i="13"/>
  <c r="P725" i="13"/>
  <c r="P726" i="13"/>
  <c r="P727" i="13"/>
  <c r="P728" i="13"/>
  <c r="P729" i="13"/>
  <c r="P730" i="13"/>
  <c r="P731" i="13"/>
  <c r="P732" i="13"/>
  <c r="P733" i="13"/>
  <c r="P734" i="13"/>
  <c r="P735" i="13"/>
  <c r="P736" i="13"/>
  <c r="P737" i="13"/>
  <c r="P738" i="13"/>
  <c r="P739" i="13"/>
  <c r="P740" i="13"/>
  <c r="P741" i="13"/>
  <c r="P742" i="13"/>
  <c r="P743" i="13"/>
  <c r="P744" i="13"/>
  <c r="P745" i="13"/>
  <c r="P746" i="13"/>
  <c r="P747" i="13"/>
  <c r="P748" i="13"/>
  <c r="P749" i="13"/>
  <c r="P750" i="13"/>
  <c r="P751" i="13"/>
  <c r="P752" i="13"/>
  <c r="P753" i="13"/>
  <c r="P754" i="13"/>
  <c r="P755" i="13"/>
  <c r="P756" i="13"/>
  <c r="P757" i="13"/>
  <c r="P758" i="13"/>
  <c r="P759" i="13"/>
  <c r="P760" i="13"/>
  <c r="P761" i="13"/>
  <c r="P762" i="13"/>
  <c r="P763" i="13"/>
  <c r="P764" i="13"/>
  <c r="P765" i="13"/>
  <c r="P766" i="13"/>
  <c r="P767" i="13"/>
  <c r="P768" i="13"/>
  <c r="P769" i="13"/>
  <c r="P770" i="13"/>
  <c r="P771" i="13"/>
  <c r="P772" i="13"/>
  <c r="P773" i="13"/>
  <c r="P774" i="13"/>
  <c r="P775" i="13"/>
  <c r="P776" i="13"/>
  <c r="P777" i="13"/>
  <c r="P778" i="13"/>
  <c r="P779" i="13"/>
  <c r="P780" i="13"/>
  <c r="P781" i="13"/>
  <c r="P782" i="13"/>
  <c r="P783" i="13"/>
  <c r="P784" i="13"/>
  <c r="P785" i="13"/>
  <c r="P786" i="13"/>
  <c r="P787" i="13"/>
  <c r="P788" i="13"/>
  <c r="P789" i="13"/>
  <c r="P790" i="13"/>
  <c r="P791" i="13"/>
  <c r="P792" i="13"/>
  <c r="P793" i="13"/>
  <c r="P794" i="13"/>
  <c r="P795" i="13"/>
  <c r="P796" i="13"/>
  <c r="P797" i="13"/>
  <c r="P798" i="13"/>
  <c r="P799" i="13"/>
  <c r="P800" i="13"/>
  <c r="P801" i="13"/>
  <c r="P802" i="13"/>
  <c r="P803" i="13"/>
  <c r="P804" i="13"/>
  <c r="P805" i="13"/>
  <c r="P806" i="13"/>
  <c r="P807" i="13"/>
  <c r="P808" i="13"/>
  <c r="P809" i="13"/>
  <c r="P810" i="13"/>
  <c r="P811" i="13"/>
  <c r="P812" i="13"/>
  <c r="P813" i="13"/>
  <c r="P814" i="13"/>
  <c r="P815" i="13"/>
  <c r="P816" i="13"/>
  <c r="P817" i="13"/>
  <c r="P818" i="13"/>
  <c r="P819" i="13"/>
  <c r="P820" i="13"/>
  <c r="P821" i="13"/>
  <c r="P822" i="13"/>
  <c r="P823" i="13"/>
  <c r="P824" i="13"/>
  <c r="P825" i="13"/>
  <c r="P826" i="13"/>
  <c r="P827" i="13"/>
  <c r="P828" i="13"/>
  <c r="P829" i="13"/>
  <c r="P830" i="13"/>
  <c r="P831" i="13"/>
  <c r="P832" i="13"/>
  <c r="P833" i="13"/>
  <c r="P834" i="13"/>
  <c r="P835" i="13"/>
  <c r="P836" i="13"/>
  <c r="P837" i="13"/>
  <c r="P838" i="13"/>
  <c r="P839" i="13"/>
  <c r="P840" i="13"/>
  <c r="P841" i="13"/>
  <c r="P842" i="13"/>
  <c r="P843" i="13"/>
  <c r="P844" i="13"/>
  <c r="P845" i="13"/>
  <c r="P846" i="13"/>
  <c r="P847" i="13"/>
  <c r="P848" i="13"/>
  <c r="P849" i="13"/>
  <c r="P850" i="13"/>
  <c r="P851" i="13"/>
  <c r="P852" i="13"/>
  <c r="P853" i="13"/>
  <c r="P854" i="13"/>
  <c r="P855" i="13"/>
  <c r="P856" i="13"/>
  <c r="P857" i="13"/>
  <c r="P858" i="13"/>
  <c r="P859" i="13"/>
  <c r="P860" i="13"/>
  <c r="P861" i="13"/>
  <c r="P862" i="13"/>
  <c r="P863" i="13"/>
  <c r="P864" i="13"/>
  <c r="P865" i="13"/>
  <c r="P866" i="13"/>
  <c r="P867" i="13"/>
  <c r="P868" i="13"/>
  <c r="P869" i="13"/>
  <c r="P870" i="13"/>
  <c r="P871" i="13"/>
  <c r="P872" i="13"/>
  <c r="P873" i="13"/>
  <c r="P874" i="13"/>
  <c r="P875" i="13"/>
  <c r="P876" i="13"/>
  <c r="P877" i="13"/>
  <c r="P878" i="13"/>
  <c r="P879" i="13"/>
  <c r="P880" i="13"/>
  <c r="P881" i="13"/>
  <c r="P882" i="13"/>
  <c r="P883" i="13"/>
  <c r="P884" i="13"/>
  <c r="P885" i="13"/>
  <c r="P886" i="13"/>
  <c r="P887" i="13"/>
  <c r="P888" i="13"/>
  <c r="P889" i="13"/>
  <c r="P890" i="13"/>
  <c r="P891" i="13"/>
  <c r="P892" i="13"/>
  <c r="P893" i="13"/>
  <c r="P894" i="13"/>
  <c r="P895" i="13"/>
  <c r="P896" i="13"/>
  <c r="P897" i="13"/>
  <c r="P898" i="13"/>
  <c r="P899" i="13"/>
  <c r="P900" i="13"/>
  <c r="P901" i="13"/>
  <c r="P902" i="13"/>
  <c r="P903" i="13"/>
  <c r="P904" i="13"/>
  <c r="P905" i="13"/>
  <c r="P906" i="13"/>
  <c r="P907" i="13"/>
  <c r="P908" i="13"/>
  <c r="P909" i="13"/>
  <c r="P910" i="13"/>
  <c r="P911" i="13"/>
  <c r="P912" i="13"/>
  <c r="P913" i="13"/>
  <c r="P914" i="13"/>
  <c r="P915" i="13"/>
  <c r="P916" i="13"/>
  <c r="P917" i="13"/>
  <c r="P918" i="13"/>
  <c r="P919" i="13"/>
  <c r="P920" i="13"/>
  <c r="P921" i="13"/>
  <c r="P922" i="13"/>
  <c r="P923" i="13"/>
  <c r="P924" i="13"/>
  <c r="P925" i="13"/>
  <c r="P926" i="13"/>
  <c r="P927" i="13"/>
  <c r="P928" i="13"/>
  <c r="P929" i="13"/>
  <c r="P930" i="13"/>
  <c r="P931" i="13"/>
  <c r="P932" i="13"/>
  <c r="P933" i="13"/>
  <c r="P934" i="13"/>
  <c r="P935" i="13"/>
  <c r="P936" i="13"/>
  <c r="P937" i="13"/>
  <c r="P938" i="13"/>
  <c r="P939" i="13"/>
  <c r="P940" i="13"/>
  <c r="P941" i="13"/>
  <c r="P942" i="13"/>
  <c r="P943" i="13"/>
  <c r="P944" i="13"/>
  <c r="P945" i="13"/>
  <c r="P946" i="13"/>
  <c r="P947" i="13"/>
  <c r="P948" i="13"/>
  <c r="P949" i="13"/>
  <c r="P950" i="13"/>
  <c r="P951" i="13"/>
  <c r="P952" i="13"/>
  <c r="P953" i="13"/>
  <c r="P954" i="13"/>
  <c r="P955" i="13"/>
  <c r="P956" i="13"/>
  <c r="P957" i="13"/>
  <c r="P958" i="13"/>
  <c r="P959" i="13"/>
  <c r="P960" i="13"/>
  <c r="P961" i="13"/>
  <c r="P962" i="13"/>
  <c r="P963" i="13"/>
  <c r="P964" i="13"/>
  <c r="P965" i="13"/>
  <c r="P966" i="13"/>
  <c r="P967" i="13"/>
  <c r="P968" i="13"/>
  <c r="P969" i="13"/>
  <c r="P970" i="13"/>
  <c r="P971" i="13"/>
  <c r="P972" i="13"/>
  <c r="P973" i="13"/>
  <c r="P974" i="13"/>
  <c r="P975" i="13"/>
  <c r="P976" i="13"/>
  <c r="P977" i="13"/>
  <c r="P978" i="13"/>
  <c r="P979" i="13"/>
  <c r="P980" i="13"/>
  <c r="P981" i="13"/>
  <c r="P982" i="13"/>
  <c r="P983" i="13"/>
  <c r="P984" i="13"/>
  <c r="P985" i="13"/>
  <c r="P986" i="13"/>
  <c r="P987" i="13"/>
  <c r="P988" i="13"/>
  <c r="P989" i="13"/>
  <c r="P990" i="13"/>
  <c r="P991" i="13"/>
  <c r="P992" i="13"/>
  <c r="P993" i="13"/>
  <c r="P994" i="13"/>
  <c r="P995" i="13"/>
  <c r="P996" i="13"/>
  <c r="P997" i="13"/>
  <c r="P998" i="13"/>
  <c r="P999" i="13"/>
  <c r="P1000" i="13"/>
  <c r="P1001" i="13"/>
  <c r="P1002" i="13"/>
  <c r="P1003" i="13"/>
  <c r="P1004" i="13"/>
  <c r="P1005" i="13"/>
  <c r="P1006" i="13"/>
  <c r="P1007" i="13"/>
  <c r="P1008" i="13"/>
  <c r="P1009" i="13"/>
  <c r="P1010" i="13"/>
  <c r="P1011" i="13"/>
  <c r="P1012" i="13"/>
  <c r="P1013" i="13"/>
  <c r="P1014" i="13"/>
  <c r="P1015" i="13"/>
  <c r="P1016" i="13"/>
  <c r="P1017" i="13"/>
  <c r="P1018" i="13"/>
  <c r="P1019" i="13"/>
  <c r="P1020" i="13"/>
  <c r="P1021" i="13"/>
  <c r="P1022" i="13"/>
  <c r="P1023" i="13"/>
  <c r="P1024" i="13"/>
  <c r="P1025" i="13"/>
  <c r="P1026" i="13"/>
  <c r="P1027" i="13"/>
  <c r="P1028" i="13"/>
  <c r="P1029" i="13"/>
  <c r="P1030" i="13"/>
  <c r="P1031" i="13"/>
  <c r="P1032" i="13"/>
  <c r="P1033" i="13"/>
  <c r="P1034" i="13"/>
  <c r="P1035" i="13"/>
  <c r="P1036" i="13"/>
  <c r="P1037" i="13"/>
  <c r="P1038" i="13"/>
  <c r="P1039" i="13"/>
  <c r="P1040" i="13"/>
  <c r="P1041" i="13"/>
  <c r="P1042" i="13"/>
  <c r="P1043" i="13"/>
  <c r="P1044" i="13"/>
  <c r="P1045" i="13"/>
  <c r="P1046" i="13"/>
  <c r="P1047" i="13"/>
  <c r="P1048" i="13"/>
  <c r="P1049" i="13"/>
  <c r="P1050" i="13"/>
  <c r="P1051" i="13"/>
  <c r="P1052" i="13"/>
  <c r="P1053" i="13"/>
  <c r="P1054" i="13"/>
  <c r="P1055" i="13"/>
  <c r="P1056" i="13"/>
  <c r="P1057" i="13"/>
  <c r="P1058" i="13"/>
  <c r="P1059" i="13"/>
  <c r="P1060" i="13"/>
  <c r="P1061" i="13"/>
  <c r="P1062" i="13"/>
  <c r="P1063" i="13"/>
  <c r="P1064" i="13"/>
  <c r="P1065" i="13"/>
  <c r="P1066" i="13"/>
  <c r="P1067" i="13"/>
  <c r="P1068" i="13"/>
  <c r="P1069" i="13"/>
  <c r="P1070" i="13"/>
  <c r="P1071" i="13"/>
  <c r="P1072" i="13"/>
  <c r="P1073" i="13"/>
  <c r="P1074" i="13"/>
  <c r="P1075" i="13"/>
  <c r="P1076" i="13"/>
  <c r="P1077" i="13"/>
  <c r="P1078" i="13"/>
  <c r="P1079" i="13"/>
  <c r="P1080" i="13"/>
  <c r="P1081" i="13"/>
  <c r="P1082" i="13"/>
  <c r="P1083" i="13"/>
  <c r="P1084" i="13"/>
  <c r="P1085" i="13"/>
  <c r="P1086" i="13"/>
  <c r="P1087" i="13"/>
  <c r="P1088" i="13"/>
  <c r="P1089" i="13"/>
  <c r="P1090" i="13"/>
  <c r="P1091" i="13"/>
  <c r="P1092" i="13"/>
  <c r="P1093" i="13"/>
  <c r="P1094" i="13"/>
  <c r="P1095" i="13"/>
  <c r="P1096" i="13"/>
  <c r="P1097" i="13"/>
  <c r="P1098" i="13"/>
  <c r="P1099" i="13"/>
  <c r="P1100" i="13"/>
  <c r="P1101" i="13"/>
  <c r="P1102" i="13"/>
  <c r="P1103" i="13"/>
  <c r="P1104" i="13"/>
  <c r="P1105" i="13"/>
  <c r="P1106" i="13"/>
  <c r="P1107" i="13"/>
  <c r="P1108" i="13"/>
  <c r="P1109" i="13"/>
  <c r="P1110" i="13"/>
  <c r="P1111" i="13"/>
  <c r="P1112" i="13"/>
  <c r="P1113" i="13"/>
  <c r="P1114" i="13"/>
  <c r="P1115" i="13"/>
  <c r="P1116" i="13"/>
  <c r="P1117" i="13"/>
  <c r="P1118" i="13"/>
  <c r="P1119" i="13"/>
  <c r="P1120" i="13"/>
  <c r="P1121" i="13"/>
  <c r="P1122" i="13"/>
  <c r="P1123" i="13"/>
  <c r="P1124" i="13"/>
  <c r="P1125" i="13"/>
  <c r="P1126" i="13"/>
  <c r="P1127" i="13"/>
  <c r="P1128" i="13"/>
  <c r="P1129" i="13"/>
  <c r="P1130" i="13"/>
  <c r="P1131" i="13"/>
  <c r="P1132" i="13"/>
  <c r="P1133" i="13"/>
  <c r="P1134" i="13"/>
  <c r="P1135" i="13"/>
  <c r="P1136" i="13"/>
  <c r="P1137" i="13"/>
  <c r="P1138" i="13"/>
  <c r="P1139" i="13"/>
  <c r="P1140" i="13"/>
  <c r="P1141" i="13"/>
  <c r="P1142" i="13"/>
  <c r="P1143" i="13"/>
  <c r="P1144" i="13"/>
  <c r="P1145" i="13"/>
  <c r="P1146" i="13"/>
  <c r="P1147" i="13"/>
  <c r="P1148" i="13"/>
  <c r="P1149" i="13"/>
  <c r="P1150" i="13"/>
  <c r="P1151" i="13"/>
  <c r="P1152" i="13"/>
  <c r="P1153" i="13"/>
  <c r="P1154" i="13"/>
  <c r="P1155" i="13"/>
  <c r="P1156" i="13"/>
  <c r="P1157" i="13"/>
  <c r="P1158" i="13"/>
  <c r="P1159" i="13"/>
  <c r="P1160" i="13"/>
  <c r="P1161" i="13"/>
  <c r="P1162" i="13"/>
  <c r="P1163" i="13"/>
  <c r="P1164" i="13"/>
  <c r="P1165" i="13"/>
  <c r="P1166" i="13"/>
  <c r="P1167" i="13"/>
  <c r="P1168" i="13"/>
  <c r="P1169" i="13"/>
  <c r="P1170" i="13"/>
  <c r="P1171" i="13"/>
  <c r="P1172" i="13"/>
  <c r="P1173" i="13"/>
  <c r="P1174" i="13"/>
  <c r="P1175" i="13"/>
  <c r="P1176" i="13"/>
  <c r="P1177" i="13"/>
  <c r="P1178" i="13"/>
  <c r="P1179" i="13"/>
  <c r="P1180" i="13"/>
  <c r="P1181" i="13"/>
  <c r="P1182" i="13"/>
  <c r="P1183" i="13"/>
  <c r="P1184" i="13"/>
  <c r="P1185" i="13"/>
  <c r="P1186" i="13"/>
  <c r="P1187" i="13"/>
  <c r="P1188" i="13"/>
  <c r="P1189" i="13"/>
  <c r="P1190" i="13"/>
  <c r="P1191" i="13"/>
  <c r="P1192" i="13"/>
  <c r="P1193" i="13"/>
  <c r="P1194" i="13"/>
  <c r="P1195" i="13"/>
  <c r="P1196" i="13"/>
  <c r="P1197" i="13"/>
  <c r="P1198" i="13"/>
  <c r="P1199" i="13"/>
  <c r="P1200" i="13"/>
  <c r="P1201" i="13"/>
  <c r="P1202" i="13"/>
  <c r="P1203" i="13"/>
  <c r="P1204" i="13"/>
  <c r="P1205" i="13"/>
  <c r="P1206" i="13"/>
  <c r="P1207" i="13"/>
  <c r="P1208" i="13"/>
  <c r="P1209" i="13"/>
  <c r="P1210" i="13"/>
  <c r="P1211" i="13"/>
  <c r="P1212" i="13"/>
  <c r="P1213" i="13"/>
  <c r="P1214" i="13"/>
  <c r="P1215" i="13"/>
  <c r="P1216" i="13"/>
  <c r="P1217" i="13"/>
  <c r="P1218" i="13"/>
  <c r="P1219" i="13"/>
  <c r="P1220" i="13"/>
  <c r="P1221" i="13"/>
  <c r="P1222" i="13"/>
  <c r="P1223" i="13"/>
  <c r="P1224" i="13"/>
  <c r="P1225" i="13"/>
  <c r="P1226" i="13"/>
  <c r="P1227" i="13"/>
  <c r="P1228" i="13"/>
  <c r="P1229" i="13"/>
  <c r="P1230" i="13"/>
  <c r="P1231" i="13"/>
  <c r="P1232" i="13"/>
  <c r="P1233" i="13"/>
  <c r="P1234" i="13"/>
  <c r="P1235" i="13"/>
  <c r="P1236" i="13"/>
  <c r="P1237" i="13"/>
  <c r="P1238" i="13"/>
  <c r="P1239" i="13"/>
  <c r="P1240" i="13"/>
  <c r="P1241" i="13"/>
  <c r="P1242" i="13"/>
  <c r="P1243" i="13"/>
  <c r="P1244" i="13"/>
  <c r="P1245" i="13"/>
  <c r="P1246" i="13"/>
  <c r="P1247" i="13"/>
  <c r="P1248" i="13"/>
  <c r="P1249" i="13"/>
  <c r="P1250" i="13"/>
  <c r="P1251" i="13"/>
  <c r="P1252" i="13"/>
  <c r="P1253" i="13"/>
  <c r="P1254" i="13"/>
  <c r="P1255" i="13"/>
  <c r="P1256" i="13"/>
  <c r="P1257" i="13"/>
  <c r="P1258" i="13"/>
  <c r="P1259" i="13"/>
  <c r="P1260" i="13"/>
  <c r="P1261" i="13"/>
  <c r="P1262" i="13"/>
  <c r="P1263" i="13"/>
  <c r="P1264" i="13"/>
  <c r="P1265" i="13"/>
  <c r="P1266" i="13"/>
  <c r="P1267" i="13"/>
  <c r="P1268" i="13"/>
  <c r="P1269" i="13"/>
  <c r="P1270" i="13"/>
  <c r="P1271" i="13"/>
  <c r="P1272" i="13"/>
  <c r="P1273" i="13"/>
  <c r="P1274" i="13"/>
  <c r="P1275" i="13"/>
  <c r="P1276" i="13"/>
  <c r="P1277" i="13"/>
  <c r="P1278" i="13"/>
  <c r="P1279" i="13"/>
  <c r="P1280" i="13"/>
  <c r="P1281" i="13"/>
  <c r="P1282" i="13"/>
  <c r="P1283" i="13"/>
  <c r="P1284" i="13"/>
  <c r="P1285" i="13"/>
  <c r="P1286" i="13"/>
  <c r="P1287" i="13"/>
  <c r="P1288" i="13"/>
  <c r="P1289" i="13"/>
  <c r="P1290" i="13"/>
  <c r="P1291" i="13"/>
  <c r="P1292" i="13"/>
  <c r="P1293" i="13"/>
  <c r="P1294" i="13"/>
  <c r="P1295" i="13"/>
  <c r="P1296" i="13"/>
  <c r="P1297" i="13"/>
  <c r="P1298" i="13"/>
  <c r="P1299" i="13"/>
  <c r="P1300" i="13"/>
  <c r="P1301" i="13"/>
  <c r="P1302" i="13"/>
  <c r="P1303" i="13"/>
  <c r="P1304" i="13"/>
  <c r="P1305" i="13"/>
  <c r="P1306" i="13"/>
  <c r="P1307" i="13"/>
  <c r="P1308" i="13"/>
  <c r="P1309" i="13"/>
  <c r="P1310" i="13"/>
  <c r="P1311" i="13"/>
  <c r="P1312" i="13"/>
  <c r="P1313" i="13"/>
  <c r="P1314" i="13"/>
  <c r="P1315" i="13"/>
  <c r="P1316" i="13"/>
  <c r="P1317" i="13"/>
  <c r="P1318" i="13"/>
  <c r="P1319" i="13"/>
  <c r="P1320" i="13"/>
  <c r="P1321" i="13"/>
  <c r="P1322" i="13"/>
  <c r="P1323" i="13"/>
  <c r="P1324" i="13"/>
  <c r="P1325" i="13"/>
  <c r="P1326" i="13"/>
  <c r="P1327" i="13"/>
  <c r="P1328" i="13"/>
  <c r="P1329" i="13"/>
  <c r="P1330" i="13"/>
  <c r="P1331" i="13"/>
  <c r="P1332" i="13"/>
  <c r="P1333" i="13"/>
  <c r="P1334" i="13"/>
  <c r="P1335" i="13"/>
  <c r="P1336" i="13"/>
  <c r="P1337" i="13"/>
  <c r="P1338" i="13"/>
  <c r="P1339" i="13"/>
  <c r="P1340" i="13"/>
  <c r="P1341" i="13"/>
  <c r="P1342" i="13"/>
  <c r="P1343" i="13"/>
  <c r="P1344" i="13"/>
  <c r="P1345" i="13"/>
  <c r="P1346" i="13"/>
  <c r="P1347" i="13"/>
  <c r="P1348" i="13"/>
  <c r="P1349" i="13"/>
  <c r="P1350" i="13"/>
  <c r="P1351" i="13"/>
  <c r="P1352" i="13"/>
  <c r="P1353" i="13"/>
  <c r="P1354" i="13"/>
  <c r="P1355" i="13"/>
  <c r="P1356" i="13"/>
  <c r="P1357" i="13"/>
  <c r="P1358" i="13"/>
  <c r="P1359" i="13"/>
  <c r="P1360" i="13"/>
  <c r="P1361" i="13"/>
  <c r="P1362" i="13"/>
  <c r="P1363" i="13"/>
  <c r="P1364" i="13"/>
  <c r="P1365" i="13"/>
  <c r="P1366" i="13"/>
  <c r="P1367" i="13"/>
  <c r="P1368" i="13"/>
  <c r="P1369" i="13"/>
  <c r="P1370" i="13"/>
  <c r="P1371" i="13"/>
  <c r="P1372" i="13"/>
  <c r="P1373" i="13"/>
  <c r="P1374" i="13"/>
  <c r="P1375" i="13"/>
  <c r="P1376" i="13"/>
  <c r="P1377" i="13"/>
  <c r="P1378" i="13"/>
  <c r="P1379" i="13"/>
  <c r="P1380" i="13"/>
  <c r="P1381" i="13"/>
  <c r="P1382" i="13"/>
  <c r="P1383" i="13"/>
  <c r="P1384" i="13"/>
  <c r="P1385" i="13"/>
  <c r="P1386" i="13"/>
  <c r="P1387" i="13"/>
  <c r="P1388" i="13"/>
  <c r="P1389" i="13"/>
  <c r="P1390" i="13"/>
  <c r="P1391" i="13"/>
  <c r="P1392" i="13"/>
  <c r="P1393" i="13"/>
  <c r="P1394" i="13"/>
  <c r="P1395" i="13"/>
  <c r="P1396" i="13"/>
  <c r="P1397" i="13"/>
  <c r="P1398" i="13"/>
  <c r="P1399" i="13"/>
  <c r="P1400" i="13"/>
  <c r="P1401" i="13"/>
  <c r="P1402" i="13"/>
  <c r="P1403" i="13"/>
  <c r="P1404" i="13"/>
  <c r="P1405" i="13"/>
  <c r="P1406" i="13"/>
  <c r="P1407" i="13"/>
  <c r="P1408" i="13"/>
  <c r="P1409" i="13"/>
  <c r="P1410" i="13"/>
  <c r="P1411" i="13"/>
  <c r="P1412" i="13"/>
  <c r="P1413" i="13"/>
  <c r="P1414" i="13"/>
  <c r="P1415" i="13"/>
  <c r="P1416" i="13"/>
  <c r="P1417" i="13"/>
  <c r="P1418" i="13"/>
  <c r="P1419" i="13"/>
  <c r="P1420" i="13"/>
  <c r="P1421" i="13"/>
  <c r="P1422" i="13"/>
  <c r="P1423" i="13"/>
  <c r="P1424" i="13"/>
  <c r="P1425" i="13"/>
  <c r="P1426" i="13"/>
  <c r="P1427" i="13"/>
  <c r="P1428" i="13"/>
  <c r="P1429" i="13"/>
  <c r="P1430" i="13"/>
  <c r="P1431" i="13"/>
  <c r="P1432" i="13"/>
  <c r="P1433" i="13"/>
  <c r="P1434" i="13"/>
  <c r="P1435" i="13"/>
  <c r="P1436" i="13"/>
  <c r="P1437" i="13"/>
  <c r="P1438" i="13"/>
  <c r="P1439" i="13"/>
  <c r="P1440" i="13"/>
  <c r="P1441" i="13"/>
  <c r="P1442" i="13"/>
  <c r="P1443" i="13"/>
  <c r="P1444" i="13"/>
  <c r="P1445" i="13"/>
  <c r="P1446" i="13"/>
  <c r="P1447" i="13"/>
  <c r="P1448" i="13"/>
  <c r="P1449" i="13"/>
  <c r="P1450" i="13"/>
  <c r="P1451" i="13"/>
  <c r="P1452" i="13"/>
  <c r="P1453" i="13"/>
  <c r="P1454" i="13"/>
  <c r="P1455" i="13"/>
  <c r="P1456" i="13"/>
  <c r="P1457" i="13"/>
  <c r="P1458" i="13"/>
  <c r="P1459" i="13"/>
  <c r="P1460" i="13"/>
  <c r="P1461" i="13"/>
  <c r="P1462" i="13"/>
  <c r="P1463" i="13"/>
  <c r="P1464" i="13"/>
  <c r="P1465" i="13"/>
  <c r="P1466" i="13"/>
  <c r="P1467" i="13"/>
  <c r="P1468" i="13"/>
  <c r="P1469" i="13"/>
  <c r="P1470" i="13"/>
  <c r="P1471" i="13"/>
  <c r="P1472" i="13"/>
  <c r="P1473" i="13"/>
  <c r="P1474" i="13"/>
  <c r="P1475" i="13"/>
  <c r="P1476" i="13"/>
  <c r="P1477" i="13"/>
  <c r="P1478" i="13"/>
  <c r="P1479" i="13"/>
  <c r="P1480" i="13"/>
  <c r="P1481" i="13"/>
  <c r="P1482" i="13"/>
  <c r="P1483" i="13"/>
  <c r="P1484" i="13"/>
  <c r="P1485" i="13"/>
  <c r="P1486" i="13"/>
  <c r="P1487" i="13"/>
  <c r="P1488" i="13"/>
  <c r="P1489" i="13"/>
  <c r="P1490" i="13"/>
  <c r="P1491" i="13"/>
  <c r="P1492" i="13"/>
  <c r="P1493" i="13"/>
  <c r="P1494" i="13"/>
  <c r="P1495" i="13"/>
  <c r="P1496" i="13"/>
  <c r="P1497" i="13"/>
  <c r="P1498" i="13"/>
  <c r="P1499" i="13"/>
  <c r="P1500" i="13"/>
  <c r="P1501" i="13"/>
  <c r="P1502" i="13"/>
  <c r="P1503" i="13"/>
  <c r="P1504" i="13"/>
  <c r="P1505" i="13"/>
  <c r="P1506" i="13"/>
  <c r="P1507" i="13"/>
  <c r="P1508" i="13"/>
  <c r="P1509" i="13"/>
  <c r="P1510" i="13"/>
  <c r="P1511" i="13"/>
  <c r="P1512" i="13"/>
  <c r="P1513" i="13"/>
  <c r="P1514" i="13"/>
  <c r="P1515" i="13"/>
  <c r="P1516" i="13"/>
  <c r="P1517" i="13"/>
  <c r="P1518" i="13"/>
  <c r="P1519" i="13"/>
  <c r="P1520" i="13"/>
  <c r="P1521" i="13"/>
  <c r="P1522" i="13"/>
  <c r="P1523" i="13"/>
  <c r="P1524" i="13"/>
  <c r="P1525" i="13"/>
  <c r="P1526" i="13"/>
  <c r="P1527" i="13"/>
  <c r="P1528" i="13"/>
  <c r="P1529" i="13"/>
  <c r="P1530" i="13"/>
  <c r="P1531" i="13"/>
  <c r="P1532" i="13"/>
  <c r="P1533" i="13"/>
  <c r="P1534" i="13"/>
  <c r="P1535" i="13"/>
  <c r="P1536" i="13"/>
  <c r="P1537" i="13"/>
  <c r="P1538" i="13"/>
  <c r="P1539" i="13"/>
  <c r="P1540" i="13"/>
  <c r="P1541" i="13"/>
  <c r="P1542" i="13"/>
  <c r="P1543" i="13"/>
  <c r="P1544" i="13"/>
  <c r="P1545" i="13"/>
  <c r="P1546" i="13"/>
  <c r="P1547" i="13"/>
  <c r="P1548" i="13"/>
  <c r="P1549" i="13"/>
  <c r="P1550" i="13"/>
  <c r="P1551" i="13"/>
  <c r="P1552" i="13"/>
  <c r="P1553" i="13"/>
  <c r="P1554" i="13"/>
  <c r="P1555" i="13"/>
  <c r="P1556" i="13"/>
  <c r="P1557" i="13"/>
  <c r="P1558" i="13"/>
  <c r="P1559" i="13"/>
  <c r="P1560" i="13"/>
  <c r="P1561" i="13"/>
  <c r="P1562" i="13"/>
  <c r="P1563" i="13"/>
  <c r="P1564" i="13"/>
  <c r="P1565" i="13"/>
  <c r="P1566" i="13"/>
  <c r="P1567" i="13"/>
  <c r="P1568" i="13"/>
  <c r="P1569" i="13"/>
  <c r="P1570" i="13"/>
  <c r="P1571" i="13"/>
  <c r="P1572" i="13"/>
  <c r="P1573" i="13"/>
  <c r="P1574" i="13"/>
  <c r="P1575" i="13"/>
  <c r="P1576" i="13"/>
  <c r="P1577" i="13"/>
  <c r="P1578" i="13"/>
  <c r="P1579" i="13"/>
  <c r="P1580" i="13"/>
  <c r="P1581" i="13"/>
  <c r="P1582" i="13"/>
  <c r="P1583" i="13"/>
  <c r="P1584" i="13"/>
  <c r="P1585" i="13"/>
  <c r="P1586" i="13"/>
  <c r="P1587" i="13"/>
  <c r="P1588" i="13"/>
  <c r="P1589" i="13"/>
  <c r="P1590" i="13"/>
  <c r="P1591" i="13"/>
  <c r="P1592" i="13"/>
  <c r="P1593" i="13"/>
  <c r="P1594" i="13"/>
  <c r="P1595" i="13"/>
  <c r="P1596" i="13"/>
  <c r="P1597" i="13"/>
  <c r="P1598" i="13"/>
  <c r="P1599" i="13"/>
  <c r="P1600" i="13"/>
  <c r="P1601" i="13"/>
  <c r="P1602" i="13"/>
  <c r="P1603" i="13"/>
  <c r="P1604" i="13"/>
  <c r="P1605" i="13"/>
  <c r="P1606" i="13"/>
  <c r="P1607" i="13"/>
  <c r="P1608" i="13"/>
  <c r="P1609" i="13"/>
  <c r="P1610" i="13"/>
  <c r="P1611" i="13"/>
  <c r="P1612" i="13"/>
  <c r="P1613" i="13"/>
  <c r="P1614" i="13"/>
  <c r="P1615" i="13"/>
  <c r="P1616" i="13"/>
  <c r="P1617" i="13"/>
  <c r="P1618" i="13"/>
  <c r="P1619" i="13"/>
  <c r="P1620" i="13"/>
  <c r="P1621" i="13"/>
  <c r="P1622" i="13"/>
  <c r="P1623" i="13"/>
  <c r="P1624" i="13"/>
  <c r="P1625" i="13"/>
  <c r="P1626" i="13"/>
  <c r="P1627" i="13"/>
  <c r="P1628" i="13"/>
  <c r="P1629" i="13"/>
  <c r="P1630" i="13"/>
  <c r="P1631" i="13"/>
  <c r="P1632" i="13"/>
  <c r="P1633" i="13"/>
  <c r="P1634" i="13"/>
  <c r="P1635" i="13"/>
  <c r="P1636" i="13"/>
  <c r="P1637" i="13"/>
  <c r="P1638" i="13"/>
  <c r="P1639" i="13"/>
  <c r="P1640" i="13"/>
  <c r="P1641" i="13"/>
  <c r="P1642" i="13"/>
  <c r="P1643" i="13"/>
  <c r="P1644" i="13"/>
  <c r="P1645" i="13"/>
  <c r="P1646" i="13"/>
  <c r="P1647" i="13"/>
  <c r="P1648" i="13"/>
  <c r="P1649" i="13"/>
  <c r="P1650" i="13"/>
  <c r="P1651" i="13"/>
  <c r="P1652" i="13"/>
  <c r="P1653" i="13"/>
  <c r="P1654" i="13"/>
  <c r="P1655" i="13"/>
  <c r="P1656" i="13"/>
  <c r="P1657" i="13"/>
  <c r="P1658" i="13"/>
  <c r="P1659" i="13"/>
  <c r="P1660" i="13"/>
  <c r="P1661" i="13"/>
  <c r="P1662" i="13"/>
  <c r="P1663" i="13"/>
  <c r="P1664" i="13"/>
  <c r="P1665" i="13"/>
  <c r="P1666" i="13"/>
  <c r="P1667" i="13"/>
  <c r="P1668" i="13"/>
  <c r="P1669" i="13"/>
  <c r="P1670" i="13"/>
  <c r="P1671" i="13"/>
  <c r="P1672" i="13"/>
  <c r="P1673" i="13"/>
  <c r="P1674" i="13"/>
  <c r="P1675" i="13"/>
  <c r="P1676" i="13"/>
  <c r="P1677" i="13"/>
  <c r="P1678" i="13"/>
  <c r="P1679" i="13"/>
  <c r="P1680" i="13"/>
  <c r="P1681" i="13"/>
  <c r="P1682" i="13"/>
  <c r="P1683" i="13"/>
  <c r="P1684" i="13"/>
  <c r="P1685" i="13"/>
  <c r="P1686" i="13"/>
  <c r="P1687" i="13"/>
  <c r="P1688" i="13"/>
  <c r="P1689" i="13"/>
  <c r="P1690" i="13"/>
  <c r="P1691" i="13"/>
  <c r="P1692" i="13"/>
  <c r="P1693" i="13"/>
  <c r="P1694" i="13"/>
  <c r="P1695" i="13"/>
  <c r="P1696" i="13"/>
  <c r="P1697" i="13"/>
  <c r="P1698" i="13"/>
  <c r="P1699" i="13"/>
  <c r="P1700" i="13"/>
  <c r="P1701" i="13"/>
  <c r="P1702" i="13"/>
  <c r="P1703" i="13"/>
  <c r="P1704" i="13"/>
  <c r="P1705" i="13"/>
  <c r="P1706" i="13"/>
  <c r="P1707" i="13"/>
  <c r="P1708" i="13"/>
  <c r="P1709" i="13"/>
  <c r="P1710" i="13"/>
  <c r="P1711" i="13"/>
  <c r="P1712" i="13"/>
  <c r="P1713" i="13"/>
  <c r="P1714" i="13"/>
  <c r="P1715" i="13"/>
  <c r="P1716" i="13"/>
  <c r="P1717" i="13"/>
  <c r="P1718" i="13"/>
  <c r="P1719" i="13"/>
  <c r="P1720" i="13"/>
  <c r="P1721" i="13"/>
  <c r="P1722" i="13"/>
  <c r="P1723" i="13"/>
  <c r="P1724" i="13"/>
  <c r="P1725" i="13"/>
  <c r="P1726" i="13"/>
  <c r="P1727" i="13"/>
  <c r="P1728" i="13"/>
  <c r="P1729" i="13"/>
  <c r="P1730" i="13"/>
  <c r="P1731" i="13"/>
  <c r="P1732" i="13"/>
  <c r="P1733" i="13"/>
  <c r="P1734" i="13"/>
  <c r="P1735" i="13"/>
  <c r="P1736" i="13"/>
  <c r="P1737" i="13"/>
  <c r="P1738" i="13"/>
  <c r="P1739" i="13"/>
  <c r="P1740" i="13"/>
  <c r="P1741" i="13"/>
  <c r="P1742" i="13"/>
  <c r="P1743" i="13"/>
  <c r="P1744" i="13"/>
  <c r="P1745" i="13"/>
  <c r="P1746" i="13"/>
  <c r="P1747" i="13"/>
  <c r="P1748" i="13"/>
  <c r="P1749" i="13"/>
  <c r="P1750" i="13"/>
  <c r="P1751" i="13"/>
  <c r="P1752" i="13"/>
  <c r="P1753" i="13"/>
  <c r="P1754" i="13"/>
  <c r="P1755" i="13"/>
  <c r="P1756" i="13"/>
  <c r="P1757" i="13"/>
  <c r="P1758" i="13"/>
  <c r="P1759" i="13"/>
  <c r="P1760" i="13"/>
  <c r="P1761" i="13"/>
  <c r="P1762" i="13"/>
  <c r="P1763" i="13"/>
  <c r="P1764" i="13"/>
  <c r="P1765" i="13"/>
  <c r="P1766" i="13"/>
  <c r="P1767" i="13"/>
  <c r="P1768" i="13"/>
  <c r="P1769" i="13"/>
  <c r="P1770" i="13"/>
  <c r="P1771" i="13"/>
  <c r="P1772" i="13"/>
  <c r="P1773" i="13"/>
  <c r="P1774" i="13"/>
  <c r="P1775" i="13"/>
  <c r="P1776" i="13"/>
  <c r="P1777" i="13"/>
  <c r="P1778" i="13"/>
  <c r="P1779" i="13"/>
  <c r="P1780" i="13"/>
  <c r="P1781" i="13"/>
  <c r="P1782" i="13"/>
  <c r="P1783" i="13"/>
  <c r="P1784" i="13"/>
  <c r="P1785" i="13"/>
  <c r="P1786" i="13"/>
  <c r="P1787" i="13"/>
  <c r="P1788" i="13"/>
  <c r="P1789" i="13"/>
  <c r="P1790" i="13"/>
  <c r="P1791" i="13"/>
  <c r="P1792" i="13"/>
  <c r="P1793" i="13"/>
  <c r="P1794" i="13"/>
  <c r="P1795" i="13"/>
  <c r="P1796" i="13"/>
  <c r="P1797" i="13"/>
  <c r="P1798" i="13"/>
  <c r="P1799" i="13"/>
  <c r="P1800" i="13"/>
  <c r="P1801" i="13"/>
  <c r="P1802" i="13"/>
  <c r="P1803" i="13"/>
  <c r="P1804" i="13"/>
  <c r="P1805" i="13"/>
  <c r="P1806" i="13"/>
  <c r="P1807" i="13"/>
  <c r="P1808" i="13"/>
  <c r="P1809" i="13"/>
  <c r="P1810" i="13"/>
  <c r="P1811" i="13"/>
  <c r="P1812" i="13"/>
  <c r="P1813" i="13"/>
  <c r="P1814" i="13"/>
  <c r="P1815" i="13"/>
  <c r="P1816" i="13"/>
  <c r="P1817" i="13"/>
  <c r="P1818" i="13"/>
  <c r="P1819" i="13"/>
  <c r="P1820" i="13"/>
  <c r="P1821" i="13"/>
  <c r="P1822" i="13"/>
  <c r="P1823" i="13"/>
  <c r="P1824" i="13"/>
  <c r="P1825" i="13"/>
  <c r="P1826" i="13"/>
  <c r="P1827" i="13"/>
  <c r="P1828" i="13"/>
  <c r="P1829" i="13"/>
  <c r="P1830" i="13"/>
  <c r="P1831" i="13"/>
  <c r="P1832" i="13"/>
  <c r="P1833" i="13"/>
  <c r="P1834" i="13"/>
  <c r="P1835" i="13"/>
  <c r="P1836" i="13"/>
  <c r="P1837" i="13"/>
  <c r="P1838" i="13"/>
  <c r="P1839" i="13"/>
  <c r="P1840" i="13"/>
  <c r="P1841" i="13"/>
  <c r="P1842" i="13"/>
  <c r="P1843" i="13"/>
  <c r="P1844" i="13"/>
  <c r="P1845" i="13"/>
  <c r="P1846" i="13"/>
  <c r="P1847" i="13"/>
  <c r="P1848" i="13"/>
  <c r="P1849" i="13"/>
  <c r="P1850" i="13"/>
  <c r="P1851" i="13"/>
  <c r="P1852" i="13"/>
  <c r="P1853" i="13"/>
  <c r="P1854" i="13"/>
  <c r="P1855" i="13"/>
  <c r="P1856" i="13"/>
  <c r="P1857" i="13"/>
  <c r="P1858" i="13"/>
  <c r="P1859" i="13"/>
  <c r="P1860" i="13"/>
  <c r="P1861" i="13"/>
  <c r="P1862" i="13"/>
  <c r="P1863" i="13"/>
  <c r="P1864" i="13"/>
  <c r="P1865" i="13"/>
  <c r="P1866" i="13"/>
  <c r="P1867" i="13"/>
  <c r="P1868" i="13"/>
  <c r="P1869" i="13"/>
  <c r="P1870" i="13"/>
  <c r="P1871" i="13"/>
  <c r="P1872" i="13"/>
  <c r="P1873" i="13"/>
  <c r="P1874" i="13"/>
  <c r="P1875" i="13"/>
  <c r="P1876" i="13"/>
  <c r="P1877" i="13"/>
  <c r="P1878" i="13"/>
  <c r="P1879" i="13"/>
  <c r="P1880" i="13"/>
  <c r="P1881" i="13"/>
  <c r="P1882" i="13"/>
  <c r="P1883" i="13"/>
  <c r="P1884" i="13"/>
  <c r="P1885" i="13"/>
  <c r="P1886" i="13"/>
  <c r="P1887" i="13"/>
  <c r="P1888" i="13"/>
  <c r="P1889" i="13"/>
  <c r="P1890" i="13"/>
  <c r="P1891" i="13"/>
  <c r="P1892" i="13"/>
  <c r="P1893" i="13"/>
  <c r="P1894" i="13"/>
  <c r="P1895" i="13"/>
  <c r="P1896" i="13"/>
  <c r="P1897" i="13"/>
  <c r="P1898" i="13"/>
  <c r="P1899" i="13"/>
  <c r="P1900" i="13"/>
  <c r="P1901" i="13"/>
  <c r="P1902" i="13"/>
  <c r="P1903" i="13"/>
  <c r="P1904" i="13"/>
  <c r="P1905" i="13"/>
  <c r="P1906" i="13"/>
  <c r="P1907" i="13"/>
  <c r="P1908" i="13"/>
  <c r="P1909" i="13"/>
  <c r="P1910" i="13"/>
  <c r="P1911" i="13"/>
  <c r="P1912" i="13"/>
  <c r="P1913" i="13"/>
  <c r="Q2" i="13"/>
  <c r="Q3" i="13"/>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52" i="13"/>
  <c r="Q253" i="13"/>
  <c r="Q254" i="13"/>
  <c r="Q255" i="13"/>
  <c r="Q256" i="13"/>
  <c r="Q257" i="13"/>
  <c r="Q258" i="13"/>
  <c r="Q259" i="13"/>
  <c r="Q260" i="13"/>
  <c r="Q261" i="13"/>
  <c r="Q262" i="13"/>
  <c r="Q263" i="13"/>
  <c r="Q264" i="13"/>
  <c r="Q265" i="13"/>
  <c r="Q266" i="13"/>
  <c r="Q267" i="13"/>
  <c r="Q268" i="13"/>
  <c r="Q269" i="13"/>
  <c r="Q270" i="13"/>
  <c r="Q271" i="13"/>
  <c r="Q272" i="13"/>
  <c r="Q273" i="13"/>
  <c r="Q274" i="13"/>
  <c r="Q275" i="13"/>
  <c r="Q276" i="13"/>
  <c r="Q277" i="13"/>
  <c r="Q278" i="13"/>
  <c r="Q279" i="13"/>
  <c r="Q280" i="13"/>
  <c r="Q281" i="13"/>
  <c r="Q282" i="13"/>
  <c r="Q283" i="13"/>
  <c r="Q284" i="13"/>
  <c r="Q285" i="13"/>
  <c r="Q286" i="13"/>
  <c r="Q287" i="13"/>
  <c r="Q288" i="13"/>
  <c r="Q289" i="13"/>
  <c r="Q290" i="13"/>
  <c r="Q291" i="13"/>
  <c r="Q292" i="13"/>
  <c r="Q293" i="13"/>
  <c r="Q294" i="13"/>
  <c r="Q295" i="13"/>
  <c r="Q296" i="13"/>
  <c r="Q297" i="13"/>
  <c r="Q298" i="13"/>
  <c r="Q299" i="13"/>
  <c r="Q300" i="13"/>
  <c r="Q301" i="13"/>
  <c r="Q302" i="13"/>
  <c r="Q303" i="13"/>
  <c r="Q304" i="13"/>
  <c r="Q305" i="13"/>
  <c r="Q306" i="13"/>
  <c r="Q307" i="13"/>
  <c r="Q308" i="13"/>
  <c r="Q309" i="13"/>
  <c r="Q310" i="13"/>
  <c r="Q311" i="13"/>
  <c r="Q312" i="13"/>
  <c r="Q313" i="13"/>
  <c r="Q314" i="13"/>
  <c r="Q315" i="13"/>
  <c r="Q316" i="13"/>
  <c r="Q317" i="13"/>
  <c r="Q318" i="13"/>
  <c r="Q319" i="13"/>
  <c r="Q320" i="13"/>
  <c r="Q321" i="13"/>
  <c r="Q322" i="13"/>
  <c r="Q323" i="13"/>
  <c r="Q324" i="13"/>
  <c r="Q325" i="13"/>
  <c r="Q326" i="13"/>
  <c r="Q327" i="13"/>
  <c r="Q328" i="13"/>
  <c r="Q329" i="13"/>
  <c r="Q330" i="13"/>
  <c r="Q331" i="13"/>
  <c r="Q332" i="13"/>
  <c r="Q333" i="13"/>
  <c r="Q334" i="13"/>
  <c r="Q335" i="13"/>
  <c r="Q336" i="13"/>
  <c r="Q337" i="13"/>
  <c r="Q338" i="13"/>
  <c r="Q339" i="13"/>
  <c r="Q340" i="13"/>
  <c r="Q341" i="13"/>
  <c r="Q342" i="13"/>
  <c r="Q343" i="13"/>
  <c r="Q344" i="13"/>
  <c r="Q345" i="13"/>
  <c r="Q346" i="13"/>
  <c r="Q347" i="13"/>
  <c r="Q348" i="13"/>
  <c r="Q349" i="13"/>
  <c r="Q350" i="13"/>
  <c r="Q351" i="13"/>
  <c r="Q352" i="13"/>
  <c r="Q353" i="13"/>
  <c r="Q354" i="13"/>
  <c r="Q355" i="13"/>
  <c r="Q356" i="13"/>
  <c r="Q357" i="13"/>
  <c r="Q358" i="13"/>
  <c r="Q359" i="13"/>
  <c r="Q360" i="13"/>
  <c r="Q361" i="13"/>
  <c r="Q362" i="13"/>
  <c r="Q363" i="13"/>
  <c r="Q364" i="13"/>
  <c r="Q365" i="13"/>
  <c r="Q366" i="13"/>
  <c r="Q367" i="13"/>
  <c r="Q368" i="13"/>
  <c r="Q369" i="13"/>
  <c r="Q370" i="13"/>
  <c r="Q371" i="13"/>
  <c r="Q372" i="13"/>
  <c r="Q373" i="13"/>
  <c r="Q374" i="13"/>
  <c r="Q375" i="13"/>
  <c r="Q376" i="13"/>
  <c r="Q377" i="13"/>
  <c r="Q378" i="13"/>
  <c r="Q379" i="13"/>
  <c r="Q380" i="13"/>
  <c r="Q381" i="13"/>
  <c r="Q382" i="13"/>
  <c r="Q383" i="13"/>
  <c r="Q384" i="13"/>
  <c r="Q385" i="13"/>
  <c r="Q386" i="13"/>
  <c r="Q387" i="13"/>
  <c r="Q388" i="13"/>
  <c r="Q389" i="13"/>
  <c r="Q390" i="13"/>
  <c r="Q391" i="13"/>
  <c r="Q392" i="13"/>
  <c r="Q393" i="13"/>
  <c r="Q394" i="13"/>
  <c r="Q395" i="13"/>
  <c r="Q396" i="13"/>
  <c r="Q397" i="13"/>
  <c r="Q398" i="13"/>
  <c r="Q399" i="13"/>
  <c r="Q400" i="13"/>
  <c r="Q401" i="13"/>
  <c r="Q402" i="13"/>
  <c r="Q403" i="13"/>
  <c r="Q404" i="13"/>
  <c r="Q405" i="13"/>
  <c r="Q406" i="13"/>
  <c r="Q407" i="13"/>
  <c r="Q408" i="13"/>
  <c r="Q409" i="13"/>
  <c r="Q410" i="13"/>
  <c r="Q411" i="13"/>
  <c r="Q412" i="13"/>
  <c r="Q413" i="13"/>
  <c r="Q414" i="13"/>
  <c r="Q415" i="13"/>
  <c r="Q416" i="13"/>
  <c r="Q417" i="13"/>
  <c r="Q418" i="13"/>
  <c r="Q419" i="13"/>
  <c r="Q420" i="13"/>
  <c r="Q421" i="13"/>
  <c r="Q422" i="13"/>
  <c r="Q423" i="13"/>
  <c r="Q424" i="13"/>
  <c r="Q425" i="13"/>
  <c r="Q426" i="13"/>
  <c r="Q427" i="13"/>
  <c r="Q428" i="13"/>
  <c r="Q429" i="13"/>
  <c r="Q430" i="13"/>
  <c r="Q431" i="13"/>
  <c r="Q432" i="13"/>
  <c r="Q433" i="13"/>
  <c r="Q434" i="13"/>
  <c r="Q435" i="13"/>
  <c r="Q436" i="13"/>
  <c r="Q437" i="13"/>
  <c r="Q438" i="13"/>
  <c r="Q439" i="13"/>
  <c r="Q440" i="13"/>
  <c r="Q441" i="13"/>
  <c r="Q442" i="13"/>
  <c r="Q443" i="13"/>
  <c r="Q444" i="13"/>
  <c r="Q445" i="13"/>
  <c r="Q446" i="13"/>
  <c r="Q447" i="13"/>
  <c r="Q448" i="13"/>
  <c r="Q449" i="13"/>
  <c r="Q450" i="13"/>
  <c r="Q451" i="13"/>
  <c r="Q452" i="13"/>
  <c r="Q453" i="13"/>
  <c r="Q454" i="13"/>
  <c r="Q455" i="13"/>
  <c r="Q456" i="13"/>
  <c r="Q457" i="13"/>
  <c r="Q458" i="13"/>
  <c r="Q459" i="13"/>
  <c r="Q460" i="13"/>
  <c r="Q461" i="13"/>
  <c r="Q462" i="13"/>
  <c r="Q463" i="13"/>
  <c r="Q464" i="13"/>
  <c r="Q465" i="13"/>
  <c r="Q466" i="13"/>
  <c r="Q467" i="13"/>
  <c r="Q468" i="13"/>
  <c r="Q469" i="13"/>
  <c r="Q470" i="13"/>
  <c r="Q471" i="13"/>
  <c r="Q472" i="13"/>
  <c r="Q473" i="13"/>
  <c r="Q474" i="13"/>
  <c r="Q475" i="13"/>
  <c r="Q476" i="13"/>
  <c r="Q477" i="13"/>
  <c r="Q478" i="13"/>
  <c r="Q479" i="13"/>
  <c r="Q480" i="13"/>
  <c r="Q481" i="13"/>
  <c r="Q482" i="13"/>
  <c r="Q483" i="13"/>
  <c r="Q484" i="13"/>
  <c r="Q485" i="13"/>
  <c r="Q486" i="13"/>
  <c r="Q487" i="13"/>
  <c r="Q488" i="13"/>
  <c r="Q489" i="13"/>
  <c r="Q490" i="13"/>
  <c r="Q491" i="13"/>
  <c r="Q492" i="13"/>
  <c r="Q493" i="13"/>
  <c r="Q494" i="13"/>
  <c r="Q495" i="13"/>
  <c r="Q496" i="13"/>
  <c r="Q497" i="13"/>
  <c r="Q498" i="13"/>
  <c r="Q499" i="13"/>
  <c r="Q500" i="13"/>
  <c r="Q501" i="13"/>
  <c r="Q502" i="13"/>
  <c r="Q503" i="13"/>
  <c r="Q504" i="13"/>
  <c r="Q505" i="13"/>
  <c r="Q506" i="13"/>
  <c r="Q507" i="13"/>
  <c r="Q508" i="13"/>
  <c r="Q509" i="13"/>
  <c r="Q510" i="13"/>
  <c r="Q511" i="13"/>
  <c r="Q512" i="13"/>
  <c r="Q513" i="13"/>
  <c r="Q514" i="13"/>
  <c r="Q515" i="13"/>
  <c r="Q516" i="13"/>
  <c r="Q517" i="13"/>
  <c r="Q518" i="13"/>
  <c r="Q519" i="13"/>
  <c r="Q520" i="13"/>
  <c r="Q521" i="13"/>
  <c r="Q522" i="13"/>
  <c r="Q523" i="13"/>
  <c r="Q524" i="13"/>
  <c r="Q525" i="13"/>
  <c r="Q526" i="13"/>
  <c r="Q527" i="13"/>
  <c r="Q528" i="13"/>
  <c r="Q529" i="13"/>
  <c r="Q530" i="13"/>
  <c r="Q531" i="13"/>
  <c r="Q532" i="13"/>
  <c r="Q533" i="13"/>
  <c r="Q534" i="13"/>
  <c r="Q535" i="13"/>
  <c r="Q536" i="13"/>
  <c r="Q537" i="13"/>
  <c r="Q538" i="13"/>
  <c r="Q539" i="13"/>
  <c r="Q540" i="13"/>
  <c r="Q541" i="13"/>
  <c r="Q542" i="13"/>
  <c r="Q543" i="13"/>
  <c r="Q544" i="13"/>
  <c r="Q545" i="13"/>
  <c r="Q546" i="13"/>
  <c r="Q547" i="13"/>
  <c r="Q548" i="13"/>
  <c r="Q549" i="13"/>
  <c r="Q550" i="13"/>
  <c r="Q551" i="13"/>
  <c r="Q552" i="13"/>
  <c r="Q553" i="13"/>
  <c r="Q554" i="13"/>
  <c r="Q555" i="13"/>
  <c r="Q556" i="13"/>
  <c r="Q557" i="13"/>
  <c r="Q558" i="13"/>
  <c r="Q559" i="13"/>
  <c r="Q560" i="13"/>
  <c r="Q561" i="13"/>
  <c r="Q562" i="13"/>
  <c r="Q563" i="13"/>
  <c r="Q564" i="13"/>
  <c r="Q565" i="13"/>
  <c r="Q566" i="13"/>
  <c r="Q567" i="13"/>
  <c r="Q568" i="13"/>
  <c r="Q569" i="13"/>
  <c r="Q570" i="13"/>
  <c r="Q571" i="13"/>
  <c r="Q572" i="13"/>
  <c r="Q573" i="13"/>
  <c r="Q574" i="13"/>
  <c r="Q575" i="13"/>
  <c r="Q576" i="13"/>
  <c r="Q577" i="13"/>
  <c r="Q578" i="13"/>
  <c r="Q579" i="13"/>
  <c r="Q580" i="13"/>
  <c r="Q581" i="13"/>
  <c r="Q582" i="13"/>
  <c r="Q583" i="13"/>
  <c r="Q584" i="13"/>
  <c r="Q585" i="13"/>
  <c r="Q586" i="13"/>
  <c r="Q587" i="13"/>
  <c r="Q588" i="13"/>
  <c r="Q589" i="13"/>
  <c r="Q590" i="13"/>
  <c r="Q591" i="13"/>
  <c r="Q592" i="13"/>
  <c r="Q593" i="13"/>
  <c r="Q594" i="13"/>
  <c r="Q595" i="13"/>
  <c r="Q596" i="13"/>
  <c r="Q597" i="13"/>
  <c r="Q598" i="13"/>
  <c r="Q599" i="13"/>
  <c r="Q600" i="13"/>
  <c r="Q601" i="13"/>
  <c r="Q602" i="13"/>
  <c r="Q603" i="13"/>
  <c r="Q604" i="13"/>
  <c r="Q605" i="13"/>
  <c r="Q606" i="13"/>
  <c r="Q607" i="13"/>
  <c r="Q608" i="13"/>
  <c r="Q609" i="13"/>
  <c r="Q610" i="13"/>
  <c r="Q611" i="13"/>
  <c r="Q612" i="13"/>
  <c r="Q613" i="13"/>
  <c r="Q614" i="13"/>
  <c r="Q615" i="13"/>
  <c r="Q616" i="13"/>
  <c r="Q617" i="13"/>
  <c r="Q618" i="13"/>
  <c r="Q619" i="13"/>
  <c r="Q620" i="13"/>
  <c r="Q621" i="13"/>
  <c r="Q622" i="13"/>
  <c r="Q623" i="13"/>
  <c r="Q624" i="13"/>
  <c r="Q625" i="13"/>
  <c r="Q626" i="13"/>
  <c r="Q627" i="13"/>
  <c r="Q628" i="13"/>
  <c r="Q629" i="13"/>
  <c r="Q630" i="13"/>
  <c r="Q631" i="13"/>
  <c r="Q632" i="13"/>
  <c r="Q633" i="13"/>
  <c r="Q634" i="13"/>
  <c r="Q635" i="13"/>
  <c r="Q636" i="13"/>
  <c r="Q637" i="13"/>
  <c r="Q638" i="13"/>
  <c r="Q639" i="13"/>
  <c r="Q640" i="13"/>
  <c r="Q641" i="13"/>
  <c r="Q642" i="13"/>
  <c r="Q643" i="13"/>
  <c r="Q644" i="13"/>
  <c r="Q645" i="13"/>
  <c r="Q646" i="13"/>
  <c r="Q647" i="13"/>
  <c r="Q648" i="13"/>
  <c r="Q649" i="13"/>
  <c r="Q650" i="13"/>
  <c r="Q651" i="13"/>
  <c r="Q652" i="13"/>
  <c r="Q653" i="13"/>
  <c r="Q654" i="13"/>
  <c r="Q655" i="13"/>
  <c r="Q656" i="13"/>
  <c r="Q657" i="13"/>
  <c r="Q658" i="13"/>
  <c r="Q659" i="13"/>
  <c r="Q660" i="13"/>
  <c r="Q661" i="13"/>
  <c r="Q662" i="13"/>
  <c r="Q663" i="13"/>
  <c r="Q664" i="13"/>
  <c r="Q665" i="13"/>
  <c r="Q666" i="13"/>
  <c r="Q667" i="13"/>
  <c r="Q668" i="13"/>
  <c r="Q669" i="13"/>
  <c r="Q670" i="13"/>
  <c r="Q671" i="13"/>
  <c r="Q672" i="13"/>
  <c r="Q673" i="13"/>
  <c r="Q674" i="13"/>
  <c r="Q675" i="13"/>
  <c r="Q676" i="13"/>
  <c r="Q677" i="13"/>
  <c r="Q678" i="13"/>
  <c r="Q679" i="13"/>
  <c r="Q680" i="13"/>
  <c r="Q681" i="13"/>
  <c r="Q682" i="13"/>
  <c r="Q683" i="13"/>
  <c r="Q684" i="13"/>
  <c r="Q685" i="13"/>
  <c r="Q686" i="13"/>
  <c r="Q687" i="13"/>
  <c r="Q688" i="13"/>
  <c r="Q689" i="13"/>
  <c r="Q690" i="13"/>
  <c r="Q691" i="13"/>
  <c r="Q692" i="13"/>
  <c r="Q693" i="13"/>
  <c r="Q694" i="13"/>
  <c r="Q695" i="13"/>
  <c r="Q696" i="13"/>
  <c r="Q697" i="13"/>
  <c r="Q698" i="13"/>
  <c r="Q699" i="13"/>
  <c r="Q700" i="13"/>
  <c r="Q701" i="13"/>
  <c r="Q702" i="13"/>
  <c r="Q703" i="13"/>
  <c r="Q704" i="13"/>
  <c r="Q705" i="13"/>
  <c r="Q706" i="13"/>
  <c r="Q707" i="13"/>
  <c r="Q708" i="13"/>
  <c r="Q709" i="13"/>
  <c r="Q710" i="13"/>
  <c r="Q711" i="13"/>
  <c r="Q712" i="13"/>
  <c r="Q713" i="13"/>
  <c r="Q714" i="13"/>
  <c r="Q715" i="13"/>
  <c r="Q716" i="13"/>
  <c r="Q717" i="13"/>
  <c r="Q718" i="13"/>
  <c r="Q719" i="13"/>
  <c r="Q720" i="13"/>
  <c r="Q721" i="13"/>
  <c r="Q722" i="13"/>
  <c r="Q723" i="13"/>
  <c r="Q724" i="13"/>
  <c r="Q725" i="13"/>
  <c r="Q726" i="13"/>
  <c r="Q727" i="13"/>
  <c r="Q728" i="13"/>
  <c r="Q729" i="13"/>
  <c r="Q730" i="13"/>
  <c r="Q731" i="13"/>
  <c r="Q732" i="13"/>
  <c r="Q733" i="13"/>
  <c r="Q734" i="13"/>
  <c r="Q735" i="13"/>
  <c r="Q736" i="13"/>
  <c r="Q737" i="13"/>
  <c r="Q738" i="13"/>
  <c r="Q739" i="13"/>
  <c r="Q740" i="13"/>
  <c r="Q741" i="13"/>
  <c r="Q742" i="13"/>
  <c r="Q743" i="13"/>
  <c r="Q744" i="13"/>
  <c r="Q745" i="13"/>
  <c r="Q746" i="13"/>
  <c r="Q747" i="13"/>
  <c r="Q748" i="13"/>
  <c r="Q749" i="13"/>
  <c r="Q750" i="13"/>
  <c r="Q751" i="13"/>
  <c r="Q752" i="13"/>
  <c r="Q753" i="13"/>
  <c r="Q754" i="13"/>
  <c r="Q755" i="13"/>
  <c r="Q756" i="13"/>
  <c r="Q757" i="13"/>
  <c r="Q758" i="13"/>
  <c r="Q759" i="13"/>
  <c r="Q760" i="13"/>
  <c r="Q761" i="13"/>
  <c r="Q762" i="13"/>
  <c r="Q763" i="13"/>
  <c r="Q764" i="13"/>
  <c r="Q765" i="13"/>
  <c r="Q766" i="13"/>
  <c r="Q767" i="13"/>
  <c r="Q768" i="13"/>
  <c r="Q769" i="13"/>
  <c r="Q770" i="13"/>
  <c r="Q771" i="13"/>
  <c r="Q772" i="13"/>
  <c r="Q773" i="13"/>
  <c r="Q774" i="13"/>
  <c r="Q775" i="13"/>
  <c r="Q776" i="13"/>
  <c r="Q777" i="13"/>
  <c r="Q778" i="13"/>
  <c r="Q779" i="13"/>
  <c r="Q780" i="13"/>
  <c r="Q781" i="13"/>
  <c r="Q782" i="13"/>
  <c r="Q783" i="13"/>
  <c r="Q784" i="13"/>
  <c r="Q785" i="13"/>
  <c r="Q786" i="13"/>
  <c r="Q787" i="13"/>
  <c r="Q788" i="13"/>
  <c r="Q789" i="13"/>
  <c r="Q790" i="13"/>
  <c r="Q791" i="13"/>
  <c r="Q792" i="13"/>
  <c r="Q793" i="13"/>
  <c r="Q794" i="13"/>
  <c r="Q795" i="13"/>
  <c r="Q796" i="13"/>
  <c r="Q797" i="13"/>
  <c r="Q798" i="13"/>
  <c r="Q799" i="13"/>
  <c r="Q800" i="13"/>
  <c r="Q801" i="13"/>
  <c r="Q802" i="13"/>
  <c r="Q803" i="13"/>
  <c r="Q804" i="13"/>
  <c r="Q805" i="13"/>
  <c r="Q806" i="13"/>
  <c r="Q807" i="13"/>
  <c r="Q808" i="13"/>
  <c r="Q809" i="13"/>
  <c r="Q810" i="13"/>
  <c r="Q811" i="13"/>
  <c r="Q812" i="13"/>
  <c r="Q813" i="13"/>
  <c r="Q814" i="13"/>
  <c r="Q815" i="13"/>
  <c r="Q816" i="13"/>
  <c r="Q817" i="13"/>
  <c r="Q818" i="13"/>
  <c r="Q819" i="13"/>
  <c r="Q820" i="13"/>
  <c r="Q821" i="13"/>
  <c r="Q822" i="13"/>
  <c r="Q823" i="13"/>
  <c r="Q824" i="13"/>
  <c r="Q825" i="13"/>
  <c r="Q826" i="13"/>
  <c r="Q827" i="13"/>
  <c r="Q828" i="13"/>
  <c r="Q829" i="13"/>
  <c r="Q830" i="13"/>
  <c r="Q831" i="13"/>
  <c r="Q832" i="13"/>
  <c r="Q833" i="13"/>
  <c r="Q834" i="13"/>
  <c r="Q835" i="13"/>
  <c r="Q836" i="13"/>
  <c r="Q837" i="13"/>
  <c r="Q838" i="13"/>
  <c r="Q839" i="13"/>
  <c r="Q840" i="13"/>
  <c r="Q841" i="13"/>
  <c r="Q842" i="13"/>
  <c r="Q843" i="13"/>
  <c r="Q844" i="13"/>
  <c r="Q845" i="13"/>
  <c r="Q846" i="13"/>
  <c r="Q847" i="13"/>
  <c r="Q848" i="13"/>
  <c r="Q849" i="13"/>
  <c r="Q850" i="13"/>
  <c r="Q851" i="13"/>
  <c r="Q852" i="13"/>
  <c r="Q853" i="13"/>
  <c r="Q854" i="13"/>
  <c r="Q855" i="13"/>
  <c r="Q856" i="13"/>
  <c r="Q857" i="13"/>
  <c r="Q858" i="13"/>
  <c r="Q859" i="13"/>
  <c r="Q860" i="13"/>
  <c r="Q861" i="13"/>
  <c r="Q862" i="13"/>
  <c r="Q863" i="13"/>
  <c r="Q864" i="13"/>
  <c r="Q865" i="13"/>
  <c r="Q866" i="13"/>
  <c r="Q867" i="13"/>
  <c r="Q868" i="13"/>
  <c r="Q869" i="13"/>
  <c r="Q870" i="13"/>
  <c r="Q871" i="13"/>
  <c r="Q872" i="13"/>
  <c r="Q873" i="13"/>
  <c r="Q874" i="13"/>
  <c r="Q875" i="13"/>
  <c r="Q876" i="13"/>
  <c r="Q877" i="13"/>
  <c r="Q878" i="13"/>
  <c r="Q879" i="13"/>
  <c r="Q880" i="13"/>
  <c r="Q881" i="13"/>
  <c r="Q882" i="13"/>
  <c r="Q883" i="13"/>
  <c r="Q884" i="13"/>
  <c r="Q885" i="13"/>
  <c r="Q886" i="13"/>
  <c r="Q887" i="13"/>
  <c r="Q888" i="13"/>
  <c r="Q889" i="13"/>
  <c r="Q890" i="13"/>
  <c r="Q891" i="13"/>
  <c r="Q892" i="13"/>
  <c r="Q893" i="13"/>
  <c r="Q894" i="13"/>
  <c r="Q895" i="13"/>
  <c r="Q896" i="13"/>
  <c r="Q897" i="13"/>
  <c r="Q898" i="13"/>
  <c r="Q899" i="13"/>
  <c r="Q900" i="13"/>
  <c r="Q901" i="13"/>
  <c r="Q902" i="13"/>
  <c r="Q903" i="13"/>
  <c r="Q904" i="13"/>
  <c r="Q905" i="13"/>
  <c r="Q906" i="13"/>
  <c r="Q907" i="13"/>
  <c r="Q908" i="13"/>
  <c r="Q909" i="13"/>
  <c r="Q910" i="13"/>
  <c r="Q911" i="13"/>
  <c r="Q912" i="13"/>
  <c r="Q913" i="13"/>
  <c r="Q914" i="13"/>
  <c r="Q915" i="13"/>
  <c r="Q916" i="13"/>
  <c r="Q917" i="13"/>
  <c r="Q918" i="13"/>
  <c r="Q919" i="13"/>
  <c r="Q920" i="13"/>
  <c r="Q921" i="13"/>
  <c r="Q922" i="13"/>
  <c r="Q923" i="13"/>
  <c r="Q924" i="13"/>
  <c r="Q925" i="13"/>
  <c r="Q926" i="13"/>
  <c r="Q927" i="13"/>
  <c r="Q928" i="13"/>
  <c r="Q929" i="13"/>
  <c r="Q930" i="13"/>
  <c r="Q931" i="13"/>
  <c r="Q932" i="13"/>
  <c r="Q933" i="13"/>
  <c r="Q934" i="13"/>
  <c r="Q935" i="13"/>
  <c r="Q936" i="13"/>
  <c r="Q937" i="13"/>
  <c r="Q938" i="13"/>
  <c r="Q939" i="13"/>
  <c r="Q940" i="13"/>
  <c r="Q941" i="13"/>
  <c r="Q942" i="13"/>
  <c r="Q943" i="13"/>
  <c r="Q944" i="13"/>
  <c r="Q945" i="13"/>
  <c r="Q946" i="13"/>
  <c r="Q947" i="13"/>
  <c r="Q948" i="13"/>
  <c r="Q949" i="13"/>
  <c r="Q950" i="13"/>
  <c r="Q951" i="13"/>
  <c r="Q952" i="13"/>
  <c r="Q953" i="13"/>
  <c r="Q954" i="13"/>
  <c r="Q955" i="13"/>
  <c r="Q956" i="13"/>
  <c r="Q957" i="13"/>
  <c r="Q958" i="13"/>
  <c r="Q959" i="13"/>
  <c r="Q960" i="13"/>
  <c r="Q961" i="13"/>
  <c r="Q962" i="13"/>
  <c r="Q963" i="13"/>
  <c r="Q964" i="13"/>
  <c r="Q965" i="13"/>
  <c r="Q966" i="13"/>
  <c r="Q967" i="13"/>
  <c r="Q968" i="13"/>
  <c r="Q969" i="13"/>
  <c r="Q970" i="13"/>
  <c r="Q971" i="13"/>
  <c r="Q972" i="13"/>
  <c r="Q973" i="13"/>
  <c r="Q974" i="13"/>
  <c r="Q975" i="13"/>
  <c r="Q976" i="13"/>
  <c r="Q977" i="13"/>
  <c r="Q978" i="13"/>
  <c r="Q979" i="13"/>
  <c r="Q980" i="13"/>
  <c r="Q981" i="13"/>
  <c r="Q982" i="13"/>
  <c r="Q983" i="13"/>
  <c r="Q984" i="13"/>
  <c r="Q985" i="13"/>
  <c r="Q986" i="13"/>
  <c r="Q987" i="13"/>
  <c r="Q988" i="13"/>
  <c r="Q989" i="13"/>
  <c r="Q990" i="13"/>
  <c r="Q991" i="13"/>
  <c r="Q992" i="13"/>
  <c r="Q993" i="13"/>
  <c r="Q994" i="13"/>
  <c r="Q995" i="13"/>
  <c r="Q996" i="13"/>
  <c r="Q997" i="13"/>
  <c r="Q998" i="13"/>
  <c r="Q999" i="13"/>
  <c r="Q1000" i="13"/>
  <c r="Q1001" i="13"/>
  <c r="Q1002" i="13"/>
  <c r="Q1003" i="13"/>
  <c r="Q1004" i="13"/>
  <c r="Q1005" i="13"/>
  <c r="Q1006" i="13"/>
  <c r="Q1007" i="13"/>
  <c r="Q1008" i="13"/>
  <c r="Q1009" i="13"/>
  <c r="Q1010" i="13"/>
  <c r="Q1011" i="13"/>
  <c r="Q1012" i="13"/>
  <c r="Q1013" i="13"/>
  <c r="Q1014" i="13"/>
  <c r="Q1015" i="13"/>
  <c r="Q1016" i="13"/>
  <c r="Q1017" i="13"/>
  <c r="Q1018" i="13"/>
  <c r="Q1019" i="13"/>
  <c r="Q1020" i="13"/>
  <c r="Q1021" i="13"/>
  <c r="Q1022" i="13"/>
  <c r="Q1023" i="13"/>
  <c r="Q1024" i="13"/>
  <c r="Q1025" i="13"/>
  <c r="Q1026" i="13"/>
  <c r="Q1027" i="13"/>
  <c r="Q1028" i="13"/>
  <c r="Q1029" i="13"/>
  <c r="Q1030" i="13"/>
  <c r="Q1031" i="13"/>
  <c r="Q1032" i="13"/>
  <c r="Q1033" i="13"/>
  <c r="Q1034" i="13"/>
  <c r="Q1035" i="13"/>
  <c r="Q1036" i="13"/>
  <c r="Q1037" i="13"/>
  <c r="Q1038" i="13"/>
  <c r="Q1039" i="13"/>
  <c r="Q1040" i="13"/>
  <c r="Q1041" i="13"/>
  <c r="Q1042" i="13"/>
  <c r="Q1043" i="13"/>
  <c r="Q1044" i="13"/>
  <c r="Q1045" i="13"/>
  <c r="Q1046" i="13"/>
  <c r="Q1047" i="13"/>
  <c r="Q1048" i="13"/>
  <c r="Q1049" i="13"/>
  <c r="Q1050" i="13"/>
  <c r="Q1051" i="13"/>
  <c r="Q1052" i="13"/>
  <c r="Q1053" i="13"/>
  <c r="Q1054" i="13"/>
  <c r="Q1055" i="13"/>
  <c r="Q1056" i="13"/>
  <c r="Q1057" i="13"/>
  <c r="Q1058" i="13"/>
  <c r="Q1059" i="13"/>
  <c r="Q1060" i="13"/>
  <c r="Q1061" i="13"/>
  <c r="Q1062" i="13"/>
  <c r="Q1063" i="13"/>
  <c r="Q1064" i="13"/>
  <c r="Q1065" i="13"/>
  <c r="Q1066" i="13"/>
  <c r="Q1067" i="13"/>
  <c r="Q1068" i="13"/>
  <c r="Q1069" i="13"/>
  <c r="Q1070" i="13"/>
  <c r="Q1071" i="13"/>
  <c r="Q1072" i="13"/>
  <c r="Q1073" i="13"/>
  <c r="Q1074" i="13"/>
  <c r="Q1075" i="13"/>
  <c r="Q1076" i="13"/>
  <c r="Q1077" i="13"/>
  <c r="Q1078" i="13"/>
  <c r="Q1079" i="13"/>
  <c r="Q1080" i="13"/>
  <c r="Q1081" i="13"/>
  <c r="Q1082" i="13"/>
  <c r="Q1083" i="13"/>
  <c r="Q1084" i="13"/>
  <c r="Q1085" i="13"/>
  <c r="Q1086" i="13"/>
  <c r="Q1087" i="13"/>
  <c r="Q1088" i="13"/>
  <c r="Q1089" i="13"/>
  <c r="Q1090" i="13"/>
  <c r="Q1091" i="13"/>
  <c r="Q1092" i="13"/>
  <c r="Q1093" i="13"/>
  <c r="Q1094" i="13"/>
  <c r="Q1095" i="13"/>
  <c r="Q1096" i="13"/>
  <c r="Q1097" i="13"/>
  <c r="Q1098" i="13"/>
  <c r="Q1099" i="13"/>
  <c r="Q1100" i="13"/>
  <c r="Q1101" i="13"/>
  <c r="Q1102" i="13"/>
  <c r="Q1103" i="13"/>
  <c r="Q1104" i="13"/>
  <c r="Q1105" i="13"/>
  <c r="Q1106" i="13"/>
  <c r="Q1107" i="13"/>
  <c r="Q1108" i="13"/>
  <c r="Q1109" i="13"/>
  <c r="Q1110" i="13"/>
  <c r="Q1111" i="13"/>
  <c r="Q1112" i="13"/>
  <c r="Q1113" i="13"/>
  <c r="Q1114" i="13"/>
  <c r="Q1115" i="13"/>
  <c r="Q1116" i="13"/>
  <c r="Q1117" i="13"/>
  <c r="Q1118" i="13"/>
  <c r="Q1119" i="13"/>
  <c r="Q1120" i="13"/>
  <c r="Q1121" i="13"/>
  <c r="Q1122" i="13"/>
  <c r="Q1123" i="13"/>
  <c r="Q1124" i="13"/>
  <c r="Q1125" i="13"/>
  <c r="Q1126" i="13"/>
  <c r="Q1127" i="13"/>
  <c r="Q1128" i="13"/>
  <c r="Q1129" i="13"/>
  <c r="Q1130" i="13"/>
  <c r="Q1131" i="13"/>
  <c r="Q1132" i="13"/>
  <c r="Q1133" i="13"/>
  <c r="Q1134" i="13"/>
  <c r="Q1135" i="13"/>
  <c r="Q1136" i="13"/>
  <c r="Q1137" i="13"/>
  <c r="Q1138" i="13"/>
  <c r="Q1139" i="13"/>
  <c r="Q1140" i="13"/>
  <c r="Q1141" i="13"/>
  <c r="Q1142" i="13"/>
  <c r="Q1143" i="13"/>
  <c r="Q1144" i="13"/>
  <c r="Q1145" i="13"/>
  <c r="Q1146" i="13"/>
  <c r="Q1147" i="13"/>
  <c r="Q1148" i="13"/>
  <c r="Q1149" i="13"/>
  <c r="Q1150" i="13"/>
  <c r="Q1151" i="13"/>
  <c r="Q1152" i="13"/>
  <c r="Q1153" i="13"/>
  <c r="Q1154" i="13"/>
  <c r="Q1155" i="13"/>
  <c r="Q1156" i="13"/>
  <c r="Q1157" i="13"/>
  <c r="Q1158" i="13"/>
  <c r="Q1159" i="13"/>
  <c r="Q1160" i="13"/>
  <c r="Q1161" i="13"/>
  <c r="Q1162" i="13"/>
  <c r="Q1163" i="13"/>
  <c r="Q1164" i="13"/>
  <c r="Q1165" i="13"/>
  <c r="Q1166" i="13"/>
  <c r="Q1167" i="13"/>
  <c r="Q1168" i="13"/>
  <c r="Q1169" i="13"/>
  <c r="Q1170" i="13"/>
  <c r="Q1171" i="13"/>
  <c r="Q1172" i="13"/>
  <c r="Q1173" i="13"/>
  <c r="Q1174" i="13"/>
  <c r="Q1175" i="13"/>
  <c r="Q1176" i="13"/>
  <c r="Q1177" i="13"/>
  <c r="Q1178" i="13"/>
  <c r="Q1179" i="13"/>
  <c r="Q1180" i="13"/>
  <c r="Q1181" i="13"/>
  <c r="Q1182" i="13"/>
  <c r="Q1183" i="13"/>
  <c r="Q1184" i="13"/>
  <c r="Q1185" i="13"/>
  <c r="Q1186" i="13"/>
  <c r="Q1187" i="13"/>
  <c r="Q1188" i="13"/>
  <c r="Q1189" i="13"/>
  <c r="Q1190" i="13"/>
  <c r="Q1191" i="13"/>
  <c r="Q1192" i="13"/>
  <c r="Q1193" i="13"/>
  <c r="Q1194" i="13"/>
  <c r="Q1195" i="13"/>
  <c r="Q1196" i="13"/>
  <c r="Q1197" i="13"/>
  <c r="Q1198" i="13"/>
  <c r="Q1199" i="13"/>
  <c r="Q1200" i="13"/>
  <c r="Q1201" i="13"/>
  <c r="Q1202" i="13"/>
  <c r="Q1203" i="13"/>
  <c r="Q1204" i="13"/>
  <c r="Q1205" i="13"/>
  <c r="Q1206" i="13"/>
  <c r="Q1207" i="13"/>
  <c r="Q1208" i="13"/>
  <c r="Q1209" i="13"/>
  <c r="Q1210" i="13"/>
  <c r="Q1211" i="13"/>
  <c r="Q1212" i="13"/>
  <c r="Q1213" i="13"/>
  <c r="Q1214" i="13"/>
  <c r="Q1215" i="13"/>
  <c r="Q1216" i="13"/>
  <c r="Q1217" i="13"/>
  <c r="Q1218" i="13"/>
  <c r="Q1219" i="13"/>
  <c r="Q1220" i="13"/>
  <c r="Q1221" i="13"/>
  <c r="Q1222" i="13"/>
  <c r="Q1223" i="13"/>
  <c r="Q1224" i="13"/>
  <c r="Q1225" i="13"/>
  <c r="Q1226" i="13"/>
  <c r="Q1227" i="13"/>
  <c r="Q1228" i="13"/>
  <c r="Q1229" i="13"/>
  <c r="Q1230" i="13"/>
  <c r="Q1231" i="13"/>
  <c r="Q1232" i="13"/>
  <c r="Q1233" i="13"/>
  <c r="Q1234" i="13"/>
  <c r="Q1235" i="13"/>
  <c r="Q1236" i="13"/>
  <c r="Q1237" i="13"/>
  <c r="Q1238" i="13"/>
  <c r="Q1239" i="13"/>
  <c r="Q1240" i="13"/>
  <c r="Q1241" i="13"/>
  <c r="Q1242" i="13"/>
  <c r="Q1243" i="13"/>
  <c r="Q1244" i="13"/>
  <c r="Q1245" i="13"/>
  <c r="Q1246" i="13"/>
  <c r="Q1247" i="13"/>
  <c r="Q1248" i="13"/>
  <c r="Q1249" i="13"/>
  <c r="Q1250" i="13"/>
  <c r="Q1251" i="13"/>
  <c r="Q1252" i="13"/>
  <c r="Q1253" i="13"/>
  <c r="Q1254" i="13"/>
  <c r="Q1255" i="13"/>
  <c r="Q1256" i="13"/>
  <c r="Q1257" i="13"/>
  <c r="Q1258" i="13"/>
  <c r="Q1259" i="13"/>
  <c r="Q1260" i="13"/>
  <c r="Q1261" i="13"/>
  <c r="Q1262" i="13"/>
  <c r="Q1263" i="13"/>
  <c r="Q1264" i="13"/>
  <c r="Q1265" i="13"/>
  <c r="Q1266" i="13"/>
  <c r="Q1267" i="13"/>
  <c r="Q1268" i="13"/>
  <c r="Q1269" i="13"/>
  <c r="Q1270" i="13"/>
  <c r="Q1271" i="13"/>
  <c r="Q1272" i="13"/>
  <c r="Q1273" i="13"/>
  <c r="Q1274" i="13"/>
  <c r="Q1275" i="13"/>
  <c r="Q1276" i="13"/>
  <c r="Q1277" i="13"/>
  <c r="Q1278" i="13"/>
  <c r="Q1279" i="13"/>
  <c r="Q1280" i="13"/>
  <c r="Q1281" i="13"/>
  <c r="Q1282" i="13"/>
  <c r="Q1283" i="13"/>
  <c r="Q1284" i="13"/>
  <c r="Q1285" i="13"/>
  <c r="Q1286" i="13"/>
  <c r="Q1287" i="13"/>
  <c r="Q1288" i="13"/>
  <c r="Q1289" i="13"/>
  <c r="Q1290" i="13"/>
  <c r="Q1291" i="13"/>
  <c r="Q1292" i="13"/>
  <c r="Q1293" i="13"/>
  <c r="Q1294" i="13"/>
  <c r="Q1295" i="13"/>
  <c r="Q1296" i="13"/>
  <c r="Q1297" i="13"/>
  <c r="Q1298" i="13"/>
  <c r="Q1299" i="13"/>
  <c r="Q1300" i="13"/>
  <c r="Q1301" i="13"/>
  <c r="Q1302" i="13"/>
  <c r="Q1303" i="13"/>
  <c r="Q1304" i="13"/>
  <c r="Q1305" i="13"/>
  <c r="Q1306" i="13"/>
  <c r="Q1307" i="13"/>
  <c r="Q1308" i="13"/>
  <c r="Q1309" i="13"/>
  <c r="Q1310" i="13"/>
  <c r="Q1311" i="13"/>
  <c r="Q1312" i="13"/>
  <c r="Q1313" i="13"/>
  <c r="Q1314" i="13"/>
  <c r="Q1315" i="13"/>
  <c r="Q1316" i="13"/>
  <c r="Q1317" i="13"/>
  <c r="Q1318" i="13"/>
  <c r="Q1319" i="13"/>
  <c r="Q1320" i="13"/>
  <c r="Q1321" i="13"/>
  <c r="Q1322" i="13"/>
  <c r="Q1323" i="13"/>
  <c r="Q1324" i="13"/>
  <c r="Q1325" i="13"/>
  <c r="Q1326" i="13"/>
  <c r="Q1327" i="13"/>
  <c r="Q1328" i="13"/>
  <c r="Q1329" i="13"/>
  <c r="Q1330" i="13"/>
  <c r="Q1331" i="13"/>
  <c r="Q1332" i="13"/>
  <c r="Q1333" i="13"/>
  <c r="Q1334" i="13"/>
  <c r="Q1335" i="13"/>
  <c r="Q1336" i="13"/>
  <c r="Q1337" i="13"/>
  <c r="Q1338" i="13"/>
  <c r="Q1339" i="13"/>
  <c r="Q1340" i="13"/>
  <c r="Q1341" i="13"/>
  <c r="Q1342" i="13"/>
  <c r="Q1343" i="13"/>
  <c r="Q1344" i="13"/>
  <c r="Q1345" i="13"/>
  <c r="Q1346" i="13"/>
  <c r="Q1347" i="13"/>
  <c r="Q1348" i="13"/>
  <c r="Q1349" i="13"/>
  <c r="Q1350" i="13"/>
  <c r="Q1351" i="13"/>
  <c r="Q1352" i="13"/>
  <c r="Q1353" i="13"/>
  <c r="Q1354" i="13"/>
  <c r="Q1355" i="13"/>
  <c r="Q1356" i="13"/>
  <c r="Q1357" i="13"/>
  <c r="Q1358" i="13"/>
  <c r="Q1359" i="13"/>
  <c r="Q1360" i="13"/>
  <c r="Q1361" i="13"/>
  <c r="Q1362" i="13"/>
  <c r="Q1363" i="13"/>
  <c r="Q1364" i="13"/>
  <c r="Q1365" i="13"/>
  <c r="Q1366" i="13"/>
  <c r="Q1367" i="13"/>
  <c r="Q1368" i="13"/>
  <c r="Q1369" i="13"/>
  <c r="Q1370" i="13"/>
  <c r="Q1371" i="13"/>
  <c r="Q1372" i="13"/>
  <c r="Q1373" i="13"/>
  <c r="Q1374" i="13"/>
  <c r="Q1375" i="13"/>
  <c r="Q1376" i="13"/>
  <c r="Q1377" i="13"/>
  <c r="Q1378" i="13"/>
  <c r="Q1379" i="13"/>
  <c r="Q1380" i="13"/>
  <c r="Q1381" i="13"/>
  <c r="Q1382" i="13"/>
  <c r="Q1383" i="13"/>
  <c r="Q1384" i="13"/>
  <c r="Q1385" i="13"/>
  <c r="Q1386" i="13"/>
  <c r="Q1387" i="13"/>
  <c r="Q1388" i="13"/>
  <c r="Q1389" i="13"/>
  <c r="Q1390" i="13"/>
  <c r="Q1391" i="13"/>
  <c r="Q1392" i="13"/>
  <c r="Q1393" i="13"/>
  <c r="Q1394" i="13"/>
  <c r="Q1395" i="13"/>
  <c r="Q1396" i="13"/>
  <c r="Q1397" i="13"/>
  <c r="Q1398" i="13"/>
  <c r="Q1399" i="13"/>
  <c r="Q1400" i="13"/>
  <c r="Q1401" i="13"/>
  <c r="Q1402" i="13"/>
  <c r="Q1403" i="13"/>
  <c r="Q1404" i="13"/>
  <c r="Q1405" i="13"/>
  <c r="Q1406" i="13"/>
  <c r="Q1407" i="13"/>
  <c r="Q1408" i="13"/>
  <c r="Q1409" i="13"/>
  <c r="Q1410" i="13"/>
  <c r="Q1411" i="13"/>
  <c r="Q1412" i="13"/>
  <c r="Q1413" i="13"/>
  <c r="Q1414" i="13"/>
  <c r="Q1415" i="13"/>
  <c r="Q1416" i="13"/>
  <c r="Q1417" i="13"/>
  <c r="Q1418" i="13"/>
  <c r="Q1419" i="13"/>
  <c r="Q1420" i="13"/>
  <c r="Q1421" i="13"/>
  <c r="Q1422" i="13"/>
  <c r="Q1423" i="13"/>
  <c r="Q1424" i="13"/>
  <c r="Q1425" i="13"/>
  <c r="Q1426" i="13"/>
  <c r="Q1427" i="13"/>
  <c r="Q1428" i="13"/>
  <c r="Q1429" i="13"/>
  <c r="Q1430" i="13"/>
  <c r="Q1431" i="13"/>
  <c r="Q1432" i="13"/>
  <c r="Q1433" i="13"/>
  <c r="Q1434" i="13"/>
  <c r="Q1435" i="13"/>
  <c r="Q1436" i="13"/>
  <c r="Q1437" i="13"/>
  <c r="Q1438" i="13"/>
  <c r="Q1439" i="13"/>
  <c r="Q1440" i="13"/>
  <c r="Q1441" i="13"/>
  <c r="Q1442" i="13"/>
  <c r="Q1443" i="13"/>
  <c r="Q1444" i="13"/>
  <c r="Q1445" i="13"/>
  <c r="Q1446" i="13"/>
  <c r="Q1447" i="13"/>
  <c r="Q1448" i="13"/>
  <c r="Q1449" i="13"/>
  <c r="Q1450" i="13"/>
  <c r="Q1451" i="13"/>
  <c r="Q1452" i="13"/>
  <c r="Q1453" i="13"/>
  <c r="Q1454" i="13"/>
  <c r="Q1455" i="13"/>
  <c r="Q1456" i="13"/>
  <c r="Q1457" i="13"/>
  <c r="Q1458" i="13"/>
  <c r="Q1459" i="13"/>
  <c r="Q1460" i="13"/>
  <c r="Q1461" i="13"/>
  <c r="Q1462" i="13"/>
  <c r="Q1463" i="13"/>
  <c r="Q1464" i="13"/>
  <c r="Q1465" i="13"/>
  <c r="Q1466" i="13"/>
  <c r="Q1467" i="13"/>
  <c r="Q1468" i="13"/>
  <c r="Q1469" i="13"/>
  <c r="Q1470" i="13"/>
  <c r="Q1471" i="13"/>
  <c r="Q1472" i="13"/>
  <c r="Q1473" i="13"/>
  <c r="Q1474" i="13"/>
  <c r="Q1475" i="13"/>
  <c r="Q1476" i="13"/>
  <c r="Q1477" i="13"/>
  <c r="Q1478" i="13"/>
  <c r="Q1479" i="13"/>
  <c r="Q1480" i="13"/>
  <c r="Q1481" i="13"/>
  <c r="Q1482" i="13"/>
  <c r="Q1483" i="13"/>
  <c r="Q1484" i="13"/>
  <c r="Q1485" i="13"/>
  <c r="Q1486" i="13"/>
  <c r="Q1487" i="13"/>
  <c r="Q1488" i="13"/>
  <c r="Q1489" i="13"/>
  <c r="Q1490" i="13"/>
  <c r="Q1491" i="13"/>
  <c r="Q1492" i="13"/>
  <c r="Q1493" i="13"/>
  <c r="Q1494" i="13"/>
  <c r="Q1495" i="13"/>
  <c r="Q1496" i="13"/>
  <c r="Q1497" i="13"/>
  <c r="Q1498" i="13"/>
  <c r="Q1499" i="13"/>
  <c r="Q1500" i="13"/>
  <c r="Q1501" i="13"/>
  <c r="Q1502" i="13"/>
  <c r="Q1503" i="13"/>
  <c r="Q1504" i="13"/>
  <c r="Q1505" i="13"/>
  <c r="Q1506" i="13"/>
  <c r="Q1507" i="13"/>
  <c r="Q1508" i="13"/>
  <c r="Q1509" i="13"/>
  <c r="Q1510" i="13"/>
  <c r="Q1511" i="13"/>
  <c r="Q1512" i="13"/>
  <c r="Q1513" i="13"/>
  <c r="Q1514" i="13"/>
  <c r="Q1515" i="13"/>
  <c r="Q1516" i="13"/>
  <c r="Q1517" i="13"/>
  <c r="Q1518" i="13"/>
  <c r="Q1519" i="13"/>
  <c r="Q1520" i="13"/>
  <c r="Q1521" i="13"/>
  <c r="Q1522" i="13"/>
  <c r="Q1523" i="13"/>
  <c r="Q1524" i="13"/>
  <c r="Q1525" i="13"/>
  <c r="Q1526" i="13"/>
  <c r="Q1527" i="13"/>
  <c r="Q1528" i="13"/>
  <c r="Q1529" i="13"/>
  <c r="Q1530" i="13"/>
  <c r="Q1531" i="13"/>
  <c r="Q1532" i="13"/>
  <c r="Q1533" i="13"/>
  <c r="Q1534" i="13"/>
  <c r="Q1535" i="13"/>
  <c r="Q1536" i="13"/>
  <c r="Q1537" i="13"/>
  <c r="Q1538" i="13"/>
  <c r="Q1539" i="13"/>
  <c r="Q1540" i="13"/>
  <c r="Q1541" i="13"/>
  <c r="Q1542" i="13"/>
  <c r="Q1543" i="13"/>
  <c r="Q1544" i="13"/>
  <c r="Q1545" i="13"/>
  <c r="Q1546" i="13"/>
  <c r="Q1547" i="13"/>
  <c r="Q1548" i="13"/>
  <c r="Q1549" i="13"/>
  <c r="Q1550" i="13"/>
  <c r="Q1551" i="13"/>
  <c r="Q1552" i="13"/>
  <c r="Q1553" i="13"/>
  <c r="Q1554" i="13"/>
  <c r="Q1555" i="13"/>
  <c r="Q1556" i="13"/>
  <c r="Q1557" i="13"/>
  <c r="Q1558" i="13"/>
  <c r="Q1559" i="13"/>
  <c r="Q1560" i="13"/>
  <c r="Q1561" i="13"/>
  <c r="Q1562" i="13"/>
  <c r="Q1563" i="13"/>
  <c r="Q1564" i="13"/>
  <c r="Q1565" i="13"/>
  <c r="Q1566" i="13"/>
  <c r="Q1567" i="13"/>
  <c r="Q1568" i="13"/>
  <c r="Q1569" i="13"/>
  <c r="Q1570" i="13"/>
  <c r="Q1571" i="13"/>
  <c r="Q1572" i="13"/>
  <c r="Q1573" i="13"/>
  <c r="Q1574" i="13"/>
  <c r="Q1575" i="13"/>
  <c r="Q1576" i="13"/>
  <c r="Q1577" i="13"/>
  <c r="Q1578" i="13"/>
  <c r="Q1579" i="13"/>
  <c r="Q1580" i="13"/>
  <c r="Q1581" i="13"/>
  <c r="Q1582" i="13"/>
  <c r="Q1583" i="13"/>
  <c r="Q1584" i="13"/>
  <c r="Q1585" i="13"/>
  <c r="Q1586" i="13"/>
  <c r="Q1587" i="13"/>
  <c r="Q1588" i="13"/>
  <c r="Q1589" i="13"/>
  <c r="Q1590" i="13"/>
  <c r="Q1591" i="13"/>
  <c r="Q1592" i="13"/>
  <c r="Q1593" i="13"/>
  <c r="Q1594" i="13"/>
  <c r="Q1595" i="13"/>
  <c r="Q1596" i="13"/>
  <c r="Q1597" i="13"/>
  <c r="Q1598" i="13"/>
  <c r="Q1599" i="13"/>
  <c r="Q1600" i="13"/>
  <c r="Q1601" i="13"/>
  <c r="Q1602" i="13"/>
  <c r="Q1603" i="13"/>
  <c r="Q1604" i="13"/>
  <c r="Q1605" i="13"/>
  <c r="Q1606" i="13"/>
  <c r="Q1607" i="13"/>
  <c r="Q1608" i="13"/>
  <c r="Q1609" i="13"/>
  <c r="Q1610" i="13"/>
  <c r="Q1611" i="13"/>
  <c r="Q1612" i="13"/>
  <c r="Q1613" i="13"/>
  <c r="Q1614" i="13"/>
  <c r="Q1615" i="13"/>
  <c r="Q1616" i="13"/>
  <c r="Q1617" i="13"/>
  <c r="Q1618" i="13"/>
  <c r="Q1619" i="13"/>
  <c r="Q1620" i="13"/>
  <c r="Q1621" i="13"/>
  <c r="Q1622" i="13"/>
  <c r="Q1623" i="13"/>
  <c r="Q1624" i="13"/>
  <c r="Q1625" i="13"/>
  <c r="Q1626" i="13"/>
  <c r="Q1627" i="13"/>
  <c r="Q1628" i="13"/>
  <c r="Q1629" i="13"/>
  <c r="Q1630" i="13"/>
  <c r="Q1631" i="13"/>
  <c r="Q1632" i="13"/>
  <c r="Q1633" i="13"/>
  <c r="Q1634" i="13"/>
  <c r="Q1635" i="13"/>
  <c r="Q1636" i="13"/>
  <c r="Q1637" i="13"/>
  <c r="Q1638" i="13"/>
  <c r="Q1639" i="13"/>
  <c r="Q1640" i="13"/>
  <c r="Q1641" i="13"/>
  <c r="Q1642" i="13"/>
  <c r="Q1643" i="13"/>
  <c r="Q1644" i="13"/>
  <c r="Q1645" i="13"/>
  <c r="Q1646" i="13"/>
  <c r="Q1647" i="13"/>
  <c r="Q1648" i="13"/>
  <c r="Q1649" i="13"/>
  <c r="Q1650" i="13"/>
  <c r="Q1651" i="13"/>
  <c r="Q1652" i="13"/>
  <c r="Q1653" i="13"/>
  <c r="Q1654" i="13"/>
  <c r="Q1655" i="13"/>
  <c r="Q1656" i="13"/>
  <c r="Q1657" i="13"/>
  <c r="Q1658" i="13"/>
  <c r="Q1659" i="13"/>
  <c r="Q1660" i="13"/>
  <c r="Q1661" i="13"/>
  <c r="Q1662" i="13"/>
  <c r="Q1663" i="13"/>
  <c r="Q1664" i="13"/>
  <c r="Q1665" i="13"/>
  <c r="Q1666" i="13"/>
  <c r="Q1667" i="13"/>
  <c r="Q1668" i="13"/>
  <c r="Q1669" i="13"/>
  <c r="Q1670" i="13"/>
  <c r="Q1671" i="13"/>
  <c r="Q1672" i="13"/>
  <c r="Q1673" i="13"/>
  <c r="Q1674" i="13"/>
  <c r="Q1675" i="13"/>
  <c r="Q1676" i="13"/>
  <c r="Q1677" i="13"/>
  <c r="Q1678" i="13"/>
  <c r="Q1679" i="13"/>
  <c r="Q1680" i="13"/>
  <c r="Q1681" i="13"/>
  <c r="Q1682" i="13"/>
  <c r="Q1683" i="13"/>
  <c r="Q1684" i="13"/>
  <c r="Q1685" i="13"/>
  <c r="Q1686" i="13"/>
  <c r="Q1687" i="13"/>
  <c r="Q1688" i="13"/>
  <c r="Q1689" i="13"/>
  <c r="Q1690" i="13"/>
  <c r="Q1691" i="13"/>
  <c r="Q1692" i="13"/>
  <c r="Q1693" i="13"/>
  <c r="Q1694" i="13"/>
  <c r="Q1695" i="13"/>
  <c r="Q1696" i="13"/>
  <c r="Q1697" i="13"/>
  <c r="Q1698" i="13"/>
  <c r="Q1699" i="13"/>
  <c r="Q1700" i="13"/>
  <c r="Q1701" i="13"/>
  <c r="Q1702" i="13"/>
  <c r="Q1703" i="13"/>
  <c r="Q1704" i="13"/>
  <c r="Q1705" i="13"/>
  <c r="Q1706" i="13"/>
  <c r="Q1707" i="13"/>
  <c r="Q1708" i="13"/>
  <c r="Q1709" i="13"/>
  <c r="Q1710" i="13"/>
  <c r="Q1711" i="13"/>
  <c r="Q1712" i="13"/>
  <c r="Q1713" i="13"/>
  <c r="Q1714" i="13"/>
  <c r="Q1715" i="13"/>
  <c r="Q1716" i="13"/>
  <c r="Q1717" i="13"/>
  <c r="Q1718" i="13"/>
  <c r="Q1719" i="13"/>
  <c r="Q1720" i="13"/>
  <c r="Q1721" i="13"/>
  <c r="Q1722" i="13"/>
  <c r="Q1723" i="13"/>
  <c r="Q1724" i="13"/>
  <c r="Q1725" i="13"/>
  <c r="Q1726" i="13"/>
  <c r="Q1727" i="13"/>
  <c r="Q1728" i="13"/>
  <c r="Q1729" i="13"/>
  <c r="Q1730" i="13"/>
  <c r="Q1731" i="13"/>
  <c r="Q1732" i="13"/>
  <c r="Q1733" i="13"/>
  <c r="Q1734" i="13"/>
  <c r="Q1735" i="13"/>
  <c r="Q1736" i="13"/>
  <c r="Q1737" i="13"/>
  <c r="Q1738" i="13"/>
  <c r="Q1739" i="13"/>
  <c r="Q1740" i="13"/>
  <c r="Q1741" i="13"/>
  <c r="Q1742" i="13"/>
  <c r="Q1743" i="13"/>
  <c r="Q1744" i="13"/>
  <c r="Q1745" i="13"/>
  <c r="Q1746" i="13"/>
  <c r="Q1747" i="13"/>
  <c r="Q1748" i="13"/>
  <c r="Q1749" i="13"/>
  <c r="Q1750" i="13"/>
  <c r="Q1751" i="13"/>
  <c r="Q1752" i="13"/>
  <c r="Q1753" i="13"/>
  <c r="Q1754" i="13"/>
  <c r="Q1755" i="13"/>
  <c r="Q1756" i="13"/>
  <c r="Q1757" i="13"/>
  <c r="Q1758" i="13"/>
  <c r="Q1759" i="13"/>
  <c r="Q1760" i="13"/>
  <c r="Q1761" i="13"/>
  <c r="Q1762" i="13"/>
  <c r="Q1763" i="13"/>
  <c r="Q1764" i="13"/>
  <c r="Q1765" i="13"/>
  <c r="Q1766" i="13"/>
  <c r="Q1767" i="13"/>
  <c r="Q1768" i="13"/>
  <c r="Q1769" i="13"/>
  <c r="Q1770" i="13"/>
  <c r="Q1771" i="13"/>
  <c r="Q1772" i="13"/>
  <c r="Q1773" i="13"/>
  <c r="Q1774" i="13"/>
  <c r="Q1775" i="13"/>
  <c r="Q1776" i="13"/>
  <c r="Q1777" i="13"/>
  <c r="Q1778" i="13"/>
  <c r="Q1779" i="13"/>
  <c r="Q1780" i="13"/>
  <c r="Q1781" i="13"/>
  <c r="Q1782" i="13"/>
  <c r="Q1783" i="13"/>
  <c r="Q1784" i="13"/>
  <c r="Q1785" i="13"/>
  <c r="Q1786" i="13"/>
  <c r="Q1787" i="13"/>
  <c r="Q1788" i="13"/>
  <c r="Q1789" i="13"/>
  <c r="Q1790" i="13"/>
  <c r="Q1791" i="13"/>
  <c r="Q1792" i="13"/>
  <c r="Q1793" i="13"/>
  <c r="Q1794" i="13"/>
  <c r="Q1795" i="13"/>
  <c r="Q1796" i="13"/>
  <c r="Q1797" i="13"/>
  <c r="Q1798" i="13"/>
  <c r="Q1799" i="13"/>
  <c r="Q1800" i="13"/>
  <c r="Q1801" i="13"/>
  <c r="Q1802" i="13"/>
  <c r="Q1803" i="13"/>
  <c r="Q1804" i="13"/>
  <c r="Q1805" i="13"/>
  <c r="Q1806" i="13"/>
  <c r="Q1807" i="13"/>
  <c r="Q1808" i="13"/>
  <c r="Q1809" i="13"/>
  <c r="Q1810" i="13"/>
  <c r="Q1811" i="13"/>
  <c r="Q1812" i="13"/>
  <c r="Q1813" i="13"/>
  <c r="Q1814" i="13"/>
  <c r="Q1815" i="13"/>
  <c r="Q1816" i="13"/>
  <c r="Q1817" i="13"/>
  <c r="Q1818" i="13"/>
  <c r="Q1819" i="13"/>
  <c r="Q1820" i="13"/>
  <c r="Q1821" i="13"/>
  <c r="Q1822" i="13"/>
  <c r="Q1823" i="13"/>
  <c r="Q1824" i="13"/>
  <c r="Q1825" i="13"/>
  <c r="Q1826" i="13"/>
  <c r="Q1827" i="13"/>
  <c r="Q1828" i="13"/>
  <c r="Q1829" i="13"/>
  <c r="Q1830" i="13"/>
  <c r="Q1831" i="13"/>
  <c r="Q1832" i="13"/>
  <c r="Q1833" i="13"/>
  <c r="Q1834" i="13"/>
  <c r="Q1835" i="13"/>
  <c r="Q1836" i="13"/>
  <c r="Q1837" i="13"/>
  <c r="Q1838" i="13"/>
  <c r="Q1839" i="13"/>
  <c r="Q1840" i="13"/>
  <c r="Q1841" i="13"/>
  <c r="Q1842" i="13"/>
  <c r="Q1843" i="13"/>
  <c r="Q1844" i="13"/>
  <c r="Q1845" i="13"/>
  <c r="Q1846" i="13"/>
  <c r="Q1847" i="13"/>
  <c r="Q1848" i="13"/>
  <c r="Q1849" i="13"/>
  <c r="Q1850" i="13"/>
  <c r="Q1851" i="13"/>
  <c r="Q1852" i="13"/>
  <c r="Q1853" i="13"/>
  <c r="Q1854" i="13"/>
  <c r="Q1855" i="13"/>
  <c r="Q1856" i="13"/>
  <c r="Q1857" i="13"/>
  <c r="Q1858" i="13"/>
  <c r="Q1859" i="13"/>
  <c r="Q1860" i="13"/>
  <c r="Q1861" i="13"/>
  <c r="Q1862" i="13"/>
  <c r="Q1863" i="13"/>
  <c r="Q1864" i="13"/>
  <c r="Q1865" i="13"/>
  <c r="Q1866" i="13"/>
  <c r="Q1867" i="13"/>
  <c r="Q1868" i="13"/>
  <c r="Q1869" i="13"/>
  <c r="Q1870" i="13"/>
  <c r="Q1871" i="13"/>
  <c r="Q1872" i="13"/>
  <c r="Q1873" i="13"/>
  <c r="Q1874" i="13"/>
  <c r="Q1875" i="13"/>
  <c r="Q1876" i="13"/>
  <c r="Q1877" i="13"/>
  <c r="Q1878" i="13"/>
  <c r="Q1879" i="13"/>
  <c r="Q1880" i="13"/>
  <c r="Q1881" i="13"/>
  <c r="Q1882" i="13"/>
  <c r="Q1883" i="13"/>
  <c r="Q1884" i="13"/>
  <c r="Q1885" i="13"/>
  <c r="Q1886" i="13"/>
  <c r="Q1887" i="13"/>
  <c r="Q1888" i="13"/>
  <c r="Q1889" i="13"/>
  <c r="Q1890" i="13"/>
  <c r="Q1891" i="13"/>
  <c r="Q1892" i="13"/>
  <c r="Q1893" i="13"/>
  <c r="Q1894" i="13"/>
  <c r="Q1895" i="13"/>
  <c r="Q1896" i="13"/>
  <c r="Q1897" i="13"/>
  <c r="Q1898" i="13"/>
  <c r="Q1899" i="13"/>
  <c r="Q1900" i="13"/>
  <c r="Q1901" i="13"/>
  <c r="Q1902" i="13"/>
  <c r="Q1903" i="13"/>
  <c r="Q1904" i="13"/>
  <c r="Q1905" i="13"/>
  <c r="Q1906" i="13"/>
  <c r="Q1907" i="13"/>
  <c r="Q1908" i="13"/>
  <c r="Q1909" i="13"/>
  <c r="Q1910" i="13"/>
  <c r="Q1911" i="13"/>
  <c r="Q1912" i="13"/>
  <c r="Q1913" i="13"/>
  <c r="R2"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R241" i="13"/>
  <c r="R242" i="13"/>
  <c r="R243" i="13"/>
  <c r="R244" i="13"/>
  <c r="R245" i="13"/>
  <c r="R246" i="13"/>
  <c r="R247" i="13"/>
  <c r="R248" i="13"/>
  <c r="R249" i="13"/>
  <c r="R250" i="13"/>
  <c r="R251" i="13"/>
  <c r="R252" i="13"/>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R337" i="13"/>
  <c r="R338" i="13"/>
  <c r="R339" i="13"/>
  <c r="R340" i="13"/>
  <c r="R341" i="13"/>
  <c r="R342" i="13"/>
  <c r="R343" i="13"/>
  <c r="R344" i="13"/>
  <c r="R345" i="13"/>
  <c r="R346" i="13"/>
  <c r="R347" i="13"/>
  <c r="R348" i="13"/>
  <c r="R349" i="13"/>
  <c r="R350" i="13"/>
  <c r="R351" i="13"/>
  <c r="R352" i="13"/>
  <c r="R353" i="13"/>
  <c r="R354" i="13"/>
  <c r="R355" i="13"/>
  <c r="R356" i="13"/>
  <c r="R357" i="13"/>
  <c r="R358" i="13"/>
  <c r="R359" i="13"/>
  <c r="R360" i="13"/>
  <c r="R361" i="13"/>
  <c r="R362" i="13"/>
  <c r="R363" i="13"/>
  <c r="R364" i="13"/>
  <c r="R365" i="13"/>
  <c r="R366" i="13"/>
  <c r="R367" i="13"/>
  <c r="R368" i="13"/>
  <c r="R369" i="13"/>
  <c r="R370" i="13"/>
  <c r="R371" i="13"/>
  <c r="R372" i="13"/>
  <c r="R373" i="13"/>
  <c r="R374" i="13"/>
  <c r="R375" i="13"/>
  <c r="R376" i="13"/>
  <c r="R377" i="13"/>
  <c r="R378" i="13"/>
  <c r="R379" i="13"/>
  <c r="R380" i="13"/>
  <c r="R381" i="13"/>
  <c r="R382" i="13"/>
  <c r="R383" i="13"/>
  <c r="R384" i="13"/>
  <c r="R385" i="13"/>
  <c r="R386" i="13"/>
  <c r="R387" i="13"/>
  <c r="R388" i="13"/>
  <c r="R389" i="13"/>
  <c r="R390" i="13"/>
  <c r="R391" i="13"/>
  <c r="R392" i="13"/>
  <c r="R393" i="13"/>
  <c r="R394" i="13"/>
  <c r="R395" i="13"/>
  <c r="R396" i="13"/>
  <c r="R397" i="13"/>
  <c r="R398" i="13"/>
  <c r="R399" i="13"/>
  <c r="R400" i="13"/>
  <c r="R401" i="13"/>
  <c r="R402" i="13"/>
  <c r="R403" i="13"/>
  <c r="R404" i="13"/>
  <c r="R405" i="13"/>
  <c r="R406" i="13"/>
  <c r="R407" i="13"/>
  <c r="R408" i="13"/>
  <c r="R409" i="13"/>
  <c r="R410" i="13"/>
  <c r="R411" i="13"/>
  <c r="R412" i="13"/>
  <c r="R413" i="13"/>
  <c r="R414" i="13"/>
  <c r="R415" i="13"/>
  <c r="R416" i="13"/>
  <c r="R417" i="13"/>
  <c r="R418" i="13"/>
  <c r="R419" i="13"/>
  <c r="R420" i="13"/>
  <c r="R421" i="13"/>
  <c r="R422" i="13"/>
  <c r="R423" i="13"/>
  <c r="R424" i="13"/>
  <c r="R425" i="13"/>
  <c r="R426" i="13"/>
  <c r="R427" i="13"/>
  <c r="R428" i="13"/>
  <c r="R429" i="13"/>
  <c r="R430" i="13"/>
  <c r="R431" i="13"/>
  <c r="R432" i="13"/>
  <c r="R433" i="13"/>
  <c r="R434" i="13"/>
  <c r="R435" i="13"/>
  <c r="R436" i="13"/>
  <c r="R437" i="13"/>
  <c r="R438" i="13"/>
  <c r="R439" i="13"/>
  <c r="R440" i="13"/>
  <c r="R441" i="13"/>
  <c r="R442" i="13"/>
  <c r="R443" i="13"/>
  <c r="R444" i="13"/>
  <c r="R445" i="13"/>
  <c r="R446" i="13"/>
  <c r="R447" i="13"/>
  <c r="R448" i="13"/>
  <c r="R449" i="13"/>
  <c r="R450" i="13"/>
  <c r="R451" i="13"/>
  <c r="R452" i="13"/>
  <c r="R453" i="13"/>
  <c r="R454" i="13"/>
  <c r="R455" i="13"/>
  <c r="R456" i="13"/>
  <c r="R457" i="13"/>
  <c r="R458" i="13"/>
  <c r="R459" i="13"/>
  <c r="R460" i="13"/>
  <c r="R461" i="13"/>
  <c r="R462" i="13"/>
  <c r="R463" i="13"/>
  <c r="R464" i="13"/>
  <c r="R465" i="13"/>
  <c r="R466" i="13"/>
  <c r="R467" i="13"/>
  <c r="R468" i="13"/>
  <c r="R469" i="13"/>
  <c r="R470" i="13"/>
  <c r="R471" i="13"/>
  <c r="R472" i="13"/>
  <c r="R473" i="13"/>
  <c r="R474" i="13"/>
  <c r="R475" i="13"/>
  <c r="R476" i="13"/>
  <c r="R477" i="13"/>
  <c r="R478" i="13"/>
  <c r="R479" i="13"/>
  <c r="R480" i="13"/>
  <c r="R481" i="13"/>
  <c r="R482" i="13"/>
  <c r="R483" i="13"/>
  <c r="R484" i="13"/>
  <c r="R485" i="13"/>
  <c r="R486" i="13"/>
  <c r="R487" i="13"/>
  <c r="R488" i="13"/>
  <c r="R489" i="13"/>
  <c r="R490" i="13"/>
  <c r="R491" i="13"/>
  <c r="R492" i="13"/>
  <c r="R493" i="13"/>
  <c r="R494" i="13"/>
  <c r="R495" i="13"/>
  <c r="R496" i="13"/>
  <c r="R497" i="13"/>
  <c r="R498" i="13"/>
  <c r="R499" i="13"/>
  <c r="R500" i="13"/>
  <c r="R501" i="13"/>
  <c r="R502" i="13"/>
  <c r="R503" i="13"/>
  <c r="R504" i="13"/>
  <c r="R505" i="13"/>
  <c r="R506" i="13"/>
  <c r="R507" i="13"/>
  <c r="R508" i="13"/>
  <c r="R509" i="13"/>
  <c r="R510" i="13"/>
  <c r="R511" i="13"/>
  <c r="R512" i="13"/>
  <c r="R513" i="13"/>
  <c r="R514" i="13"/>
  <c r="R515" i="13"/>
  <c r="R516" i="13"/>
  <c r="R517" i="13"/>
  <c r="R518" i="13"/>
  <c r="R519" i="13"/>
  <c r="R520" i="13"/>
  <c r="R521" i="13"/>
  <c r="R522" i="13"/>
  <c r="R523" i="13"/>
  <c r="R524" i="13"/>
  <c r="R525" i="13"/>
  <c r="R526" i="13"/>
  <c r="R527" i="13"/>
  <c r="R528" i="13"/>
  <c r="R529" i="13"/>
  <c r="R530" i="13"/>
  <c r="R531" i="13"/>
  <c r="R532" i="13"/>
  <c r="R533" i="13"/>
  <c r="R534" i="13"/>
  <c r="R535" i="13"/>
  <c r="R536" i="13"/>
  <c r="R537" i="13"/>
  <c r="R538" i="13"/>
  <c r="R539" i="13"/>
  <c r="R540" i="13"/>
  <c r="R541" i="13"/>
  <c r="R542" i="13"/>
  <c r="R543" i="13"/>
  <c r="R544" i="13"/>
  <c r="R545" i="13"/>
  <c r="R546" i="13"/>
  <c r="R547" i="13"/>
  <c r="R548" i="13"/>
  <c r="R549" i="13"/>
  <c r="R550" i="13"/>
  <c r="R551" i="13"/>
  <c r="R552" i="13"/>
  <c r="R553" i="13"/>
  <c r="R554" i="13"/>
  <c r="R555" i="13"/>
  <c r="R556" i="13"/>
  <c r="R557" i="13"/>
  <c r="R558" i="13"/>
  <c r="R559" i="13"/>
  <c r="R560" i="13"/>
  <c r="R561" i="13"/>
  <c r="R562" i="13"/>
  <c r="R563" i="13"/>
  <c r="R564" i="13"/>
  <c r="R565" i="13"/>
  <c r="R566" i="13"/>
  <c r="R567" i="13"/>
  <c r="R568" i="13"/>
  <c r="R569" i="13"/>
  <c r="R570" i="13"/>
  <c r="R571" i="13"/>
  <c r="R572" i="13"/>
  <c r="R573" i="13"/>
  <c r="R574" i="13"/>
  <c r="R575" i="13"/>
  <c r="R576" i="13"/>
  <c r="R577" i="13"/>
  <c r="R578" i="13"/>
  <c r="R579" i="13"/>
  <c r="R580" i="13"/>
  <c r="R581" i="13"/>
  <c r="R582" i="13"/>
  <c r="R583" i="13"/>
  <c r="R584" i="13"/>
  <c r="R585" i="13"/>
  <c r="R586" i="13"/>
  <c r="R587" i="13"/>
  <c r="R588" i="13"/>
  <c r="R589" i="13"/>
  <c r="R590" i="13"/>
  <c r="R591" i="13"/>
  <c r="R592" i="13"/>
  <c r="R593" i="13"/>
  <c r="R594" i="13"/>
  <c r="R595" i="13"/>
  <c r="R596" i="13"/>
  <c r="R597" i="13"/>
  <c r="R598" i="13"/>
  <c r="R599" i="13"/>
  <c r="R600" i="13"/>
  <c r="R601" i="13"/>
  <c r="R602" i="13"/>
  <c r="R603" i="13"/>
  <c r="R604" i="13"/>
  <c r="R605" i="13"/>
  <c r="R606" i="13"/>
  <c r="R607" i="13"/>
  <c r="R608" i="13"/>
  <c r="R609" i="13"/>
  <c r="R610" i="13"/>
  <c r="R611" i="13"/>
  <c r="R612" i="13"/>
  <c r="R613" i="13"/>
  <c r="R614" i="13"/>
  <c r="R615" i="13"/>
  <c r="R616" i="13"/>
  <c r="R617" i="13"/>
  <c r="R618" i="13"/>
  <c r="R619" i="13"/>
  <c r="R620" i="13"/>
  <c r="R621" i="13"/>
  <c r="R622" i="13"/>
  <c r="R623" i="13"/>
  <c r="R624" i="13"/>
  <c r="R625" i="13"/>
  <c r="R626" i="13"/>
  <c r="R627" i="13"/>
  <c r="R628" i="13"/>
  <c r="R629" i="13"/>
  <c r="R630" i="13"/>
  <c r="R631" i="13"/>
  <c r="R632" i="13"/>
  <c r="R633" i="13"/>
  <c r="R634" i="13"/>
  <c r="R635" i="13"/>
  <c r="R636" i="13"/>
  <c r="R637" i="13"/>
  <c r="R638" i="13"/>
  <c r="R639" i="13"/>
  <c r="R640" i="13"/>
  <c r="R641" i="13"/>
  <c r="R642" i="13"/>
  <c r="R643" i="13"/>
  <c r="R644" i="13"/>
  <c r="R645" i="13"/>
  <c r="R646" i="13"/>
  <c r="R647" i="13"/>
  <c r="R648" i="13"/>
  <c r="R649" i="13"/>
  <c r="R650" i="13"/>
  <c r="R651" i="13"/>
  <c r="R652" i="13"/>
  <c r="R653" i="13"/>
  <c r="R654" i="13"/>
  <c r="R655" i="13"/>
  <c r="R656" i="13"/>
  <c r="R657" i="13"/>
  <c r="R658" i="13"/>
  <c r="R659" i="13"/>
  <c r="R660" i="13"/>
  <c r="R661" i="13"/>
  <c r="R662" i="13"/>
  <c r="R663" i="13"/>
  <c r="R664" i="13"/>
  <c r="R665" i="13"/>
  <c r="R666" i="13"/>
  <c r="R667" i="13"/>
  <c r="R668" i="13"/>
  <c r="R669" i="13"/>
  <c r="R670" i="13"/>
  <c r="R671" i="13"/>
  <c r="R672" i="13"/>
  <c r="R673" i="13"/>
  <c r="R674" i="13"/>
  <c r="R675" i="13"/>
  <c r="R676" i="13"/>
  <c r="R677" i="13"/>
  <c r="R678" i="13"/>
  <c r="R679" i="13"/>
  <c r="R680" i="13"/>
  <c r="R681" i="13"/>
  <c r="R682" i="13"/>
  <c r="R683" i="13"/>
  <c r="R684" i="13"/>
  <c r="R685" i="13"/>
  <c r="R686" i="13"/>
  <c r="R687" i="13"/>
  <c r="R688" i="13"/>
  <c r="R689" i="13"/>
  <c r="R690" i="13"/>
  <c r="R691" i="13"/>
  <c r="R692" i="13"/>
  <c r="R693" i="13"/>
  <c r="R694" i="13"/>
  <c r="R695" i="13"/>
  <c r="R696" i="13"/>
  <c r="R697" i="13"/>
  <c r="R698" i="13"/>
  <c r="R699" i="13"/>
  <c r="R700" i="13"/>
  <c r="R701" i="13"/>
  <c r="R702" i="13"/>
  <c r="R703" i="13"/>
  <c r="R704" i="13"/>
  <c r="R705" i="13"/>
  <c r="R706" i="13"/>
  <c r="R707" i="13"/>
  <c r="R708" i="13"/>
  <c r="R709" i="13"/>
  <c r="R710" i="13"/>
  <c r="R711" i="13"/>
  <c r="R712" i="13"/>
  <c r="R713" i="13"/>
  <c r="R714" i="13"/>
  <c r="R715" i="13"/>
  <c r="R716" i="13"/>
  <c r="R717" i="13"/>
  <c r="R718" i="13"/>
  <c r="R719" i="13"/>
  <c r="R720" i="13"/>
  <c r="R721" i="13"/>
  <c r="R722" i="13"/>
  <c r="R723" i="13"/>
  <c r="R724" i="13"/>
  <c r="R725" i="13"/>
  <c r="R726" i="13"/>
  <c r="R727" i="13"/>
  <c r="R728" i="13"/>
  <c r="R729" i="13"/>
  <c r="R730" i="13"/>
  <c r="R731" i="13"/>
  <c r="R732" i="13"/>
  <c r="R733" i="13"/>
  <c r="R734" i="13"/>
  <c r="R735" i="13"/>
  <c r="R736" i="13"/>
  <c r="R737" i="13"/>
  <c r="R738" i="13"/>
  <c r="R739" i="13"/>
  <c r="R740" i="13"/>
  <c r="R741" i="13"/>
  <c r="R742" i="13"/>
  <c r="R743" i="13"/>
  <c r="R744" i="13"/>
  <c r="R745" i="13"/>
  <c r="R746" i="13"/>
  <c r="R747" i="13"/>
  <c r="R748" i="13"/>
  <c r="R749" i="13"/>
  <c r="R750" i="13"/>
  <c r="R751" i="13"/>
  <c r="R752" i="13"/>
  <c r="R753" i="13"/>
  <c r="R754" i="13"/>
  <c r="R755" i="13"/>
  <c r="R756" i="13"/>
  <c r="R757" i="13"/>
  <c r="R758" i="13"/>
  <c r="R759" i="13"/>
  <c r="R760" i="13"/>
  <c r="R761" i="13"/>
  <c r="R762" i="13"/>
  <c r="R763" i="13"/>
  <c r="R764" i="13"/>
  <c r="R765" i="13"/>
  <c r="R766" i="13"/>
  <c r="R767" i="13"/>
  <c r="R768" i="13"/>
  <c r="R769" i="13"/>
  <c r="R770" i="13"/>
  <c r="R771" i="13"/>
  <c r="R772" i="13"/>
  <c r="R773" i="13"/>
  <c r="R774" i="13"/>
  <c r="R775" i="13"/>
  <c r="R776" i="13"/>
  <c r="R777" i="13"/>
  <c r="R778" i="13"/>
  <c r="R779" i="13"/>
  <c r="R780" i="13"/>
  <c r="R781" i="13"/>
  <c r="R782" i="13"/>
  <c r="R783" i="13"/>
  <c r="R784" i="13"/>
  <c r="R785" i="13"/>
  <c r="R786" i="13"/>
  <c r="R787" i="13"/>
  <c r="R788" i="13"/>
  <c r="R789" i="13"/>
  <c r="R790" i="13"/>
  <c r="R791" i="13"/>
  <c r="R792" i="13"/>
  <c r="R793" i="13"/>
  <c r="R794" i="13"/>
  <c r="R795" i="13"/>
  <c r="R796" i="13"/>
  <c r="R797" i="13"/>
  <c r="R798" i="13"/>
  <c r="R799" i="13"/>
  <c r="R800" i="13"/>
  <c r="R801" i="13"/>
  <c r="R802" i="13"/>
  <c r="R803" i="13"/>
  <c r="R804" i="13"/>
  <c r="R805" i="13"/>
  <c r="R806" i="13"/>
  <c r="R807" i="13"/>
  <c r="R808" i="13"/>
  <c r="R809" i="13"/>
  <c r="R810" i="13"/>
  <c r="R811" i="13"/>
  <c r="R812" i="13"/>
  <c r="R813" i="13"/>
  <c r="R814" i="13"/>
  <c r="R815" i="13"/>
  <c r="R816" i="13"/>
  <c r="R817" i="13"/>
  <c r="R818" i="13"/>
  <c r="R819" i="13"/>
  <c r="R820" i="13"/>
  <c r="R821" i="13"/>
  <c r="R822" i="13"/>
  <c r="R823" i="13"/>
  <c r="R824" i="13"/>
  <c r="R825" i="13"/>
  <c r="R826" i="13"/>
  <c r="R827" i="13"/>
  <c r="R828" i="13"/>
  <c r="R829" i="13"/>
  <c r="R830" i="13"/>
  <c r="R831" i="13"/>
  <c r="R832" i="13"/>
  <c r="R833" i="13"/>
  <c r="R834" i="13"/>
  <c r="R835" i="13"/>
  <c r="R836" i="13"/>
  <c r="R837" i="13"/>
  <c r="R838" i="13"/>
  <c r="R839" i="13"/>
  <c r="R840" i="13"/>
  <c r="R841" i="13"/>
  <c r="R842" i="13"/>
  <c r="R843" i="13"/>
  <c r="R844" i="13"/>
  <c r="R845" i="13"/>
  <c r="R846" i="13"/>
  <c r="R847" i="13"/>
  <c r="R848" i="13"/>
  <c r="R849" i="13"/>
  <c r="R850" i="13"/>
  <c r="R851" i="13"/>
  <c r="R852" i="13"/>
  <c r="R853" i="13"/>
  <c r="R854" i="13"/>
  <c r="R855" i="13"/>
  <c r="R856" i="13"/>
  <c r="R857" i="13"/>
  <c r="R858" i="13"/>
  <c r="R859" i="13"/>
  <c r="R860" i="13"/>
  <c r="R861" i="13"/>
  <c r="R862" i="13"/>
  <c r="R863" i="13"/>
  <c r="R864" i="13"/>
  <c r="R865" i="13"/>
  <c r="R866" i="13"/>
  <c r="R867" i="13"/>
  <c r="R868" i="13"/>
  <c r="R869" i="13"/>
  <c r="R870" i="13"/>
  <c r="R871" i="13"/>
  <c r="R872" i="13"/>
  <c r="R873" i="13"/>
  <c r="R874" i="13"/>
  <c r="R875" i="13"/>
  <c r="R876" i="13"/>
  <c r="R877" i="13"/>
  <c r="R878" i="13"/>
  <c r="R879" i="13"/>
  <c r="R880" i="13"/>
  <c r="R881" i="13"/>
  <c r="R882" i="13"/>
  <c r="R883" i="13"/>
  <c r="R884" i="13"/>
  <c r="R885" i="13"/>
  <c r="R886" i="13"/>
  <c r="R887" i="13"/>
  <c r="R888" i="13"/>
  <c r="R889" i="13"/>
  <c r="R890" i="13"/>
  <c r="R891" i="13"/>
  <c r="R892" i="13"/>
  <c r="R893" i="13"/>
  <c r="R894" i="13"/>
  <c r="R895" i="13"/>
  <c r="R896" i="13"/>
  <c r="R897" i="13"/>
  <c r="R898" i="13"/>
  <c r="R899" i="13"/>
  <c r="R900" i="13"/>
  <c r="R901" i="13"/>
  <c r="R902" i="13"/>
  <c r="R903" i="13"/>
  <c r="R904" i="13"/>
  <c r="R905" i="13"/>
  <c r="R906" i="13"/>
  <c r="R907" i="13"/>
  <c r="R908" i="13"/>
  <c r="R909" i="13"/>
  <c r="R910" i="13"/>
  <c r="R911" i="13"/>
  <c r="R912" i="13"/>
  <c r="R913" i="13"/>
  <c r="R914" i="13"/>
  <c r="R915" i="13"/>
  <c r="R916" i="13"/>
  <c r="R917" i="13"/>
  <c r="R918" i="13"/>
  <c r="R919" i="13"/>
  <c r="R920" i="13"/>
  <c r="R921" i="13"/>
  <c r="R922" i="13"/>
  <c r="R923" i="13"/>
  <c r="R924" i="13"/>
  <c r="R925" i="13"/>
  <c r="R926" i="13"/>
  <c r="R927" i="13"/>
  <c r="R928" i="13"/>
  <c r="R929" i="13"/>
  <c r="R930" i="13"/>
  <c r="R931" i="13"/>
  <c r="R932" i="13"/>
  <c r="R933" i="13"/>
  <c r="R934" i="13"/>
  <c r="R935" i="13"/>
  <c r="R936" i="13"/>
  <c r="R937" i="13"/>
  <c r="R938" i="13"/>
  <c r="R939" i="13"/>
  <c r="R940" i="13"/>
  <c r="R941" i="13"/>
  <c r="R942" i="13"/>
  <c r="R943" i="13"/>
  <c r="R944" i="13"/>
  <c r="R945" i="13"/>
  <c r="R946" i="13"/>
  <c r="R947" i="13"/>
  <c r="R948" i="13"/>
  <c r="R949" i="13"/>
  <c r="R950" i="13"/>
  <c r="R951" i="13"/>
  <c r="R952" i="13"/>
  <c r="R953" i="13"/>
  <c r="R954" i="13"/>
  <c r="R955" i="13"/>
  <c r="R956" i="13"/>
  <c r="R957" i="13"/>
  <c r="R958" i="13"/>
  <c r="R959" i="13"/>
  <c r="R960" i="13"/>
  <c r="R961" i="13"/>
  <c r="R962" i="13"/>
  <c r="R963" i="13"/>
  <c r="R964" i="13"/>
  <c r="R965" i="13"/>
  <c r="R966" i="13"/>
  <c r="R967" i="13"/>
  <c r="R968" i="13"/>
  <c r="R969" i="13"/>
  <c r="R970" i="13"/>
  <c r="R971" i="13"/>
  <c r="R972" i="13"/>
  <c r="R973" i="13"/>
  <c r="R974" i="13"/>
  <c r="R975" i="13"/>
  <c r="R976" i="13"/>
  <c r="R977" i="13"/>
  <c r="R978" i="13"/>
  <c r="R979" i="13"/>
  <c r="R980" i="13"/>
  <c r="R981" i="13"/>
  <c r="R982" i="13"/>
  <c r="R983" i="13"/>
  <c r="R984" i="13"/>
  <c r="R985" i="13"/>
  <c r="R986" i="13"/>
  <c r="R987" i="13"/>
  <c r="R988" i="13"/>
  <c r="R989" i="13"/>
  <c r="R990" i="13"/>
  <c r="R991" i="13"/>
  <c r="R992" i="13"/>
  <c r="R993" i="13"/>
  <c r="R994" i="13"/>
  <c r="R995" i="13"/>
  <c r="R996" i="13"/>
  <c r="R997" i="13"/>
  <c r="R998" i="13"/>
  <c r="R999" i="13"/>
  <c r="R1000" i="13"/>
  <c r="R1001" i="13"/>
  <c r="R1002" i="13"/>
  <c r="R1003" i="13"/>
  <c r="R1004" i="13"/>
  <c r="R1005" i="13"/>
  <c r="R1006" i="13"/>
  <c r="R1007" i="13"/>
  <c r="R1008" i="13"/>
  <c r="R1009" i="13"/>
  <c r="R1010" i="13"/>
  <c r="R1011" i="13"/>
  <c r="R1012" i="13"/>
  <c r="R1013" i="13"/>
  <c r="R1014" i="13"/>
  <c r="R1015" i="13"/>
  <c r="R1016" i="13"/>
  <c r="R1017" i="13"/>
  <c r="R1018" i="13"/>
  <c r="R1019" i="13"/>
  <c r="R1020" i="13"/>
  <c r="R1021" i="13"/>
  <c r="R1022" i="13"/>
  <c r="R1023" i="13"/>
  <c r="R1024" i="13"/>
  <c r="R1025" i="13"/>
  <c r="R1026" i="13"/>
  <c r="R1027" i="13"/>
  <c r="R1028" i="13"/>
  <c r="R1029" i="13"/>
  <c r="R1030" i="13"/>
  <c r="R1031" i="13"/>
  <c r="R1032" i="13"/>
  <c r="R1033" i="13"/>
  <c r="R1034" i="13"/>
  <c r="R1035" i="13"/>
  <c r="R1036" i="13"/>
  <c r="R1037" i="13"/>
  <c r="R1038" i="13"/>
  <c r="R1039" i="13"/>
  <c r="R1040" i="13"/>
  <c r="R1041" i="13"/>
  <c r="R1042" i="13"/>
  <c r="R1043" i="13"/>
  <c r="R1044" i="13"/>
  <c r="R1045" i="13"/>
  <c r="R1046" i="13"/>
  <c r="R1047" i="13"/>
  <c r="R1048" i="13"/>
  <c r="R1049" i="13"/>
  <c r="R1050" i="13"/>
  <c r="R1051" i="13"/>
  <c r="R1052" i="13"/>
  <c r="R1053" i="13"/>
  <c r="R1054" i="13"/>
  <c r="R1055" i="13"/>
  <c r="R1056" i="13"/>
  <c r="R1057" i="13"/>
  <c r="R1058" i="13"/>
  <c r="R1059" i="13"/>
  <c r="R1060" i="13"/>
  <c r="R1061" i="13"/>
  <c r="R1062" i="13"/>
  <c r="R1063" i="13"/>
  <c r="R1064" i="13"/>
  <c r="R1065" i="13"/>
  <c r="R1066" i="13"/>
  <c r="R1067" i="13"/>
  <c r="R1068" i="13"/>
  <c r="R1069" i="13"/>
  <c r="R1070" i="13"/>
  <c r="R1071" i="13"/>
  <c r="R1072" i="13"/>
  <c r="R1073" i="13"/>
  <c r="R1074" i="13"/>
  <c r="R1075" i="13"/>
  <c r="R1076" i="13"/>
  <c r="R1077" i="13"/>
  <c r="R1078" i="13"/>
  <c r="R1079" i="13"/>
  <c r="R1080" i="13"/>
  <c r="R1081" i="13"/>
  <c r="R1082" i="13"/>
  <c r="R1083" i="13"/>
  <c r="R1084" i="13"/>
  <c r="R1085" i="13"/>
  <c r="R1086" i="13"/>
  <c r="R1087" i="13"/>
  <c r="R1088" i="13"/>
  <c r="R1089" i="13"/>
  <c r="R1090" i="13"/>
  <c r="R1091" i="13"/>
  <c r="R1092" i="13"/>
  <c r="R1093" i="13"/>
  <c r="R1094" i="13"/>
  <c r="R1095" i="13"/>
  <c r="R1096" i="13"/>
  <c r="R1097" i="13"/>
  <c r="R1098" i="13"/>
  <c r="R1099" i="13"/>
  <c r="R1100" i="13"/>
  <c r="R1101" i="13"/>
  <c r="R1102" i="13"/>
  <c r="R1103" i="13"/>
  <c r="R1104" i="13"/>
  <c r="R1105" i="13"/>
  <c r="R1106" i="13"/>
  <c r="R1107" i="13"/>
  <c r="R1108" i="13"/>
  <c r="R1109" i="13"/>
  <c r="R1110" i="13"/>
  <c r="R1111" i="13"/>
  <c r="R1112" i="13"/>
  <c r="R1113" i="13"/>
  <c r="R1114" i="13"/>
  <c r="R1115" i="13"/>
  <c r="R1116" i="13"/>
  <c r="R1117" i="13"/>
  <c r="R1118" i="13"/>
  <c r="R1119" i="13"/>
  <c r="R1120" i="13"/>
  <c r="R1121" i="13"/>
  <c r="R1122" i="13"/>
  <c r="R1123" i="13"/>
  <c r="R1124" i="13"/>
  <c r="R1125" i="13"/>
  <c r="R1126" i="13"/>
  <c r="R1127" i="13"/>
  <c r="R1128" i="13"/>
  <c r="R1129" i="13"/>
  <c r="R1130" i="13"/>
  <c r="R1131" i="13"/>
  <c r="R1132" i="13"/>
  <c r="R1133" i="13"/>
  <c r="R1134" i="13"/>
  <c r="R1135" i="13"/>
  <c r="R1136" i="13"/>
  <c r="R1137" i="13"/>
  <c r="R1138" i="13"/>
  <c r="R1139" i="13"/>
  <c r="R1140" i="13"/>
  <c r="R1141" i="13"/>
  <c r="R1142" i="13"/>
  <c r="R1143" i="13"/>
  <c r="R1144" i="13"/>
  <c r="R1145" i="13"/>
  <c r="R1146" i="13"/>
  <c r="R1147" i="13"/>
  <c r="R1148" i="13"/>
  <c r="R1149" i="13"/>
  <c r="R1150" i="13"/>
  <c r="R1151" i="13"/>
  <c r="R1152" i="13"/>
  <c r="R1153" i="13"/>
  <c r="R1154" i="13"/>
  <c r="R1155" i="13"/>
  <c r="R1156" i="13"/>
  <c r="R1157" i="13"/>
  <c r="R1158" i="13"/>
  <c r="R1159" i="13"/>
  <c r="R1160" i="13"/>
  <c r="R1161" i="13"/>
  <c r="R1162" i="13"/>
  <c r="R1163" i="13"/>
  <c r="R1164" i="13"/>
  <c r="R1165" i="13"/>
  <c r="R1166" i="13"/>
  <c r="R1167" i="13"/>
  <c r="R1168" i="13"/>
  <c r="R1169" i="13"/>
  <c r="R1170" i="13"/>
  <c r="R1171" i="13"/>
  <c r="R1172" i="13"/>
  <c r="R1173" i="13"/>
  <c r="R1174" i="13"/>
  <c r="R1175" i="13"/>
  <c r="R1176" i="13"/>
  <c r="R1177" i="13"/>
  <c r="R1178" i="13"/>
  <c r="R1179" i="13"/>
  <c r="R1180" i="13"/>
  <c r="R1181" i="13"/>
  <c r="R1182" i="13"/>
  <c r="R1183" i="13"/>
  <c r="R1184" i="13"/>
  <c r="R1185" i="13"/>
  <c r="R1186" i="13"/>
  <c r="R1187" i="13"/>
  <c r="R1188" i="13"/>
  <c r="R1189" i="13"/>
  <c r="R1190" i="13"/>
  <c r="R1191" i="13"/>
  <c r="R1192" i="13"/>
  <c r="R1193" i="13"/>
  <c r="R1194" i="13"/>
  <c r="R1195" i="13"/>
  <c r="R1196" i="13"/>
  <c r="R1197" i="13"/>
  <c r="R1198" i="13"/>
  <c r="R1199" i="13"/>
  <c r="R1200" i="13"/>
  <c r="R1201" i="13"/>
  <c r="R1202" i="13"/>
  <c r="R1203" i="13"/>
  <c r="R1204" i="13"/>
  <c r="R1205" i="13"/>
  <c r="R1206" i="13"/>
  <c r="R1207" i="13"/>
  <c r="R1208" i="13"/>
  <c r="R1209" i="13"/>
  <c r="R1210" i="13"/>
  <c r="R1211" i="13"/>
  <c r="R1212" i="13"/>
  <c r="R1213" i="13"/>
  <c r="R1214" i="13"/>
  <c r="R1215" i="13"/>
  <c r="R1216" i="13"/>
  <c r="R1217" i="13"/>
  <c r="R1218" i="13"/>
  <c r="R1219" i="13"/>
  <c r="R1220" i="13"/>
  <c r="R1221" i="13"/>
  <c r="R1222" i="13"/>
  <c r="R1223" i="13"/>
  <c r="R1224" i="13"/>
  <c r="R1225" i="13"/>
  <c r="R1226" i="13"/>
  <c r="R1227" i="13"/>
  <c r="R1228" i="13"/>
  <c r="R1229" i="13"/>
  <c r="R1230" i="13"/>
  <c r="R1231" i="13"/>
  <c r="R1232" i="13"/>
  <c r="R1233" i="13"/>
  <c r="R1234" i="13"/>
  <c r="R1235" i="13"/>
  <c r="R1236" i="13"/>
  <c r="R1237" i="13"/>
  <c r="R1238" i="13"/>
  <c r="R1239" i="13"/>
  <c r="R1240" i="13"/>
  <c r="R1241" i="13"/>
  <c r="R1242" i="13"/>
  <c r="R1243" i="13"/>
  <c r="R1244" i="13"/>
  <c r="R1245" i="13"/>
  <c r="R1246" i="13"/>
  <c r="R1247" i="13"/>
  <c r="R1248" i="13"/>
  <c r="R1249" i="13"/>
  <c r="R1250" i="13"/>
  <c r="R1251" i="13"/>
  <c r="R1252" i="13"/>
  <c r="R1253" i="13"/>
  <c r="R1254" i="13"/>
  <c r="R1255" i="13"/>
  <c r="R1256" i="13"/>
  <c r="R1257" i="13"/>
  <c r="R1258" i="13"/>
  <c r="R1259" i="13"/>
  <c r="R1260" i="13"/>
  <c r="R1261" i="13"/>
  <c r="R1262" i="13"/>
  <c r="R1263" i="13"/>
  <c r="R1264" i="13"/>
  <c r="R1265" i="13"/>
  <c r="R1266" i="13"/>
  <c r="R1267" i="13"/>
  <c r="R1268" i="13"/>
  <c r="R1269" i="13"/>
  <c r="R1270" i="13"/>
  <c r="R1271" i="13"/>
  <c r="R1272" i="13"/>
  <c r="R1273" i="13"/>
  <c r="R1274" i="13"/>
  <c r="R1275" i="13"/>
  <c r="R1276" i="13"/>
  <c r="R1277" i="13"/>
  <c r="R1278" i="13"/>
  <c r="R1279" i="13"/>
  <c r="R1280" i="13"/>
  <c r="R1281" i="13"/>
  <c r="R1282" i="13"/>
  <c r="R1283" i="13"/>
  <c r="R1284" i="13"/>
  <c r="R1285" i="13"/>
  <c r="R1286" i="13"/>
  <c r="R1287" i="13"/>
  <c r="R1288" i="13"/>
  <c r="R1289" i="13"/>
  <c r="R1290" i="13"/>
  <c r="R1291" i="13"/>
  <c r="R1292" i="13"/>
  <c r="R1293" i="13"/>
  <c r="R1294" i="13"/>
  <c r="R1295" i="13"/>
  <c r="R1296" i="13"/>
  <c r="R1297" i="13"/>
  <c r="R1298" i="13"/>
  <c r="R1299" i="13"/>
  <c r="R1300" i="13"/>
  <c r="R1301" i="13"/>
  <c r="R1302" i="13"/>
  <c r="R1303" i="13"/>
  <c r="R1304" i="13"/>
  <c r="R1305" i="13"/>
  <c r="R1306" i="13"/>
  <c r="R1307" i="13"/>
  <c r="R1308" i="13"/>
  <c r="R1309" i="13"/>
  <c r="R1310" i="13"/>
  <c r="R1311" i="13"/>
  <c r="R1312" i="13"/>
  <c r="R1313" i="13"/>
  <c r="R1314" i="13"/>
  <c r="R1315" i="13"/>
  <c r="R1316" i="13"/>
  <c r="R1317" i="13"/>
  <c r="R1318" i="13"/>
  <c r="R1319" i="13"/>
  <c r="R1320" i="13"/>
  <c r="R1321" i="13"/>
  <c r="R1322" i="13"/>
  <c r="R1323" i="13"/>
  <c r="R1324" i="13"/>
  <c r="R1325" i="13"/>
  <c r="R1326" i="13"/>
  <c r="R1327" i="13"/>
  <c r="R1328" i="13"/>
  <c r="R1329" i="13"/>
  <c r="R1330" i="13"/>
  <c r="R1331" i="13"/>
  <c r="R1332" i="13"/>
  <c r="R1333" i="13"/>
  <c r="R1334" i="13"/>
  <c r="R1335" i="13"/>
  <c r="R1336" i="13"/>
  <c r="R1337" i="13"/>
  <c r="R1338" i="13"/>
  <c r="R1339" i="13"/>
  <c r="R1340" i="13"/>
  <c r="R1341" i="13"/>
  <c r="R1342" i="13"/>
  <c r="R1343" i="13"/>
  <c r="R1344" i="13"/>
  <c r="R1345" i="13"/>
  <c r="R1346" i="13"/>
  <c r="R1347" i="13"/>
  <c r="R1348" i="13"/>
  <c r="R1349" i="13"/>
  <c r="R1350" i="13"/>
  <c r="R1351" i="13"/>
  <c r="R1352" i="13"/>
  <c r="R1353" i="13"/>
  <c r="R1354" i="13"/>
  <c r="R1355" i="13"/>
  <c r="R1356" i="13"/>
  <c r="R1357" i="13"/>
  <c r="R1358" i="13"/>
  <c r="R1359" i="13"/>
  <c r="R1360" i="13"/>
  <c r="R1361" i="13"/>
  <c r="R1362" i="13"/>
  <c r="R1363" i="13"/>
  <c r="R1364" i="13"/>
  <c r="R1365" i="13"/>
  <c r="R1366" i="13"/>
  <c r="R1367" i="13"/>
  <c r="R1368" i="13"/>
  <c r="R1369" i="13"/>
  <c r="R1370" i="13"/>
  <c r="R1371" i="13"/>
  <c r="R1372" i="13"/>
  <c r="R1373" i="13"/>
  <c r="R1374" i="13"/>
  <c r="R1375" i="13"/>
  <c r="R1376" i="13"/>
  <c r="R1377" i="13"/>
  <c r="R1378" i="13"/>
  <c r="R1379" i="13"/>
  <c r="R1380" i="13"/>
  <c r="R1381" i="13"/>
  <c r="R1382" i="13"/>
  <c r="R1383" i="13"/>
  <c r="R1384" i="13"/>
  <c r="R1385" i="13"/>
  <c r="R1386" i="13"/>
  <c r="R1387" i="13"/>
  <c r="R1388" i="13"/>
  <c r="R1389" i="13"/>
  <c r="R1390" i="13"/>
  <c r="R1391" i="13"/>
  <c r="R1392" i="13"/>
  <c r="R1393" i="13"/>
  <c r="R1394" i="13"/>
  <c r="R1395" i="13"/>
  <c r="R1396" i="13"/>
  <c r="R1397" i="13"/>
  <c r="R1398" i="13"/>
  <c r="R1399" i="13"/>
  <c r="R1400" i="13"/>
  <c r="R1401" i="13"/>
  <c r="R1402" i="13"/>
  <c r="R1403" i="13"/>
  <c r="R1404" i="13"/>
  <c r="R1405" i="13"/>
  <c r="R1406" i="13"/>
  <c r="R1407" i="13"/>
  <c r="R1408" i="13"/>
  <c r="R1409" i="13"/>
  <c r="R1410" i="13"/>
  <c r="R1411" i="13"/>
  <c r="R1412" i="13"/>
  <c r="R1413" i="13"/>
  <c r="R1414" i="13"/>
  <c r="R1415" i="13"/>
  <c r="R1416" i="13"/>
  <c r="R1417" i="13"/>
  <c r="R1418" i="13"/>
  <c r="R1419" i="13"/>
  <c r="R1420" i="13"/>
  <c r="R1421" i="13"/>
  <c r="R1422" i="13"/>
  <c r="R1423" i="13"/>
  <c r="R1424" i="13"/>
  <c r="R1425" i="13"/>
  <c r="R1426" i="13"/>
  <c r="R1427" i="13"/>
  <c r="R1428" i="13"/>
  <c r="R1429" i="13"/>
  <c r="R1430" i="13"/>
  <c r="R1431" i="13"/>
  <c r="R1432" i="13"/>
  <c r="R1433" i="13"/>
  <c r="R1434" i="13"/>
  <c r="R1435" i="13"/>
  <c r="R1436" i="13"/>
  <c r="R1437" i="13"/>
  <c r="R1438" i="13"/>
  <c r="R1439" i="13"/>
  <c r="R1440" i="13"/>
  <c r="R1441" i="13"/>
  <c r="R1442" i="13"/>
  <c r="R1443" i="13"/>
  <c r="R1444" i="13"/>
  <c r="R1445" i="13"/>
  <c r="R1446" i="13"/>
  <c r="R1447" i="13"/>
  <c r="R1448" i="13"/>
  <c r="R1449" i="13"/>
  <c r="R1450" i="13"/>
  <c r="R1451" i="13"/>
  <c r="R1452" i="13"/>
  <c r="R1453" i="13"/>
  <c r="R1454" i="13"/>
  <c r="R1455" i="13"/>
  <c r="R1456" i="13"/>
  <c r="R1457" i="13"/>
  <c r="R1458" i="13"/>
  <c r="R1459" i="13"/>
  <c r="R1460" i="13"/>
  <c r="R1461" i="13"/>
  <c r="R1462" i="13"/>
  <c r="R1463" i="13"/>
  <c r="R1464" i="13"/>
  <c r="R1465" i="13"/>
  <c r="R1466" i="13"/>
  <c r="R1467" i="13"/>
  <c r="R1468" i="13"/>
  <c r="R1469" i="13"/>
  <c r="R1470" i="13"/>
  <c r="R1471" i="13"/>
  <c r="R1472" i="13"/>
  <c r="R1473" i="13"/>
  <c r="R1474" i="13"/>
  <c r="R1475" i="13"/>
  <c r="R1476" i="13"/>
  <c r="R1477" i="13"/>
  <c r="R1478" i="13"/>
  <c r="R1479" i="13"/>
  <c r="R1480" i="13"/>
  <c r="R1481" i="13"/>
  <c r="R1482" i="13"/>
  <c r="R1483" i="13"/>
  <c r="R1484" i="13"/>
  <c r="R1485" i="13"/>
  <c r="R1486" i="13"/>
  <c r="R1487" i="13"/>
  <c r="R1488" i="13"/>
  <c r="R1489" i="13"/>
  <c r="R1490" i="13"/>
  <c r="R1491" i="13"/>
  <c r="R1492" i="13"/>
  <c r="R1493" i="13"/>
  <c r="R1494" i="13"/>
  <c r="R1495" i="13"/>
  <c r="R1496" i="13"/>
  <c r="R1497" i="13"/>
  <c r="R1498" i="13"/>
  <c r="R1499" i="13"/>
  <c r="R1500" i="13"/>
  <c r="R1501" i="13"/>
  <c r="R1502" i="13"/>
  <c r="R1503" i="13"/>
  <c r="R1504" i="13"/>
  <c r="R1505" i="13"/>
  <c r="R1506" i="13"/>
  <c r="R1507" i="13"/>
  <c r="R1508" i="13"/>
  <c r="R1509" i="13"/>
  <c r="R1510" i="13"/>
  <c r="R1511" i="13"/>
  <c r="R1512" i="13"/>
  <c r="R1513" i="13"/>
  <c r="R1514" i="13"/>
  <c r="R1515" i="13"/>
  <c r="R1516" i="13"/>
  <c r="R1517" i="13"/>
  <c r="R1518" i="13"/>
  <c r="R1519" i="13"/>
  <c r="R1520" i="13"/>
  <c r="R1521" i="13"/>
  <c r="R1522" i="13"/>
  <c r="R1523" i="13"/>
  <c r="R1524" i="13"/>
  <c r="R1525" i="13"/>
  <c r="R1526" i="13"/>
  <c r="R1527" i="13"/>
  <c r="R1528" i="13"/>
  <c r="R1529" i="13"/>
  <c r="R1530" i="13"/>
  <c r="R1531" i="13"/>
  <c r="R1532" i="13"/>
  <c r="R1533" i="13"/>
  <c r="R1534" i="13"/>
  <c r="R1535" i="13"/>
  <c r="R1536" i="13"/>
  <c r="R1537" i="13"/>
  <c r="R1538" i="13"/>
  <c r="R1539" i="13"/>
  <c r="R1540" i="13"/>
  <c r="R1541" i="13"/>
  <c r="R1542" i="13"/>
  <c r="R1543" i="13"/>
  <c r="R1544" i="13"/>
  <c r="R1545" i="13"/>
  <c r="R1546" i="13"/>
  <c r="R1547" i="13"/>
  <c r="R1548" i="13"/>
  <c r="R1549" i="13"/>
  <c r="R1550" i="13"/>
  <c r="R1551" i="13"/>
  <c r="R1552" i="13"/>
  <c r="R1553" i="13"/>
  <c r="R1554" i="13"/>
  <c r="R1555" i="13"/>
  <c r="R1556" i="13"/>
  <c r="R1557" i="13"/>
  <c r="R1558" i="13"/>
  <c r="R1559" i="13"/>
  <c r="R1560" i="13"/>
  <c r="R1561" i="13"/>
  <c r="R1562" i="13"/>
  <c r="R1563" i="13"/>
  <c r="R1564" i="13"/>
  <c r="R1565" i="13"/>
  <c r="R1566" i="13"/>
  <c r="R1567" i="13"/>
  <c r="R1568" i="13"/>
  <c r="R1569" i="13"/>
  <c r="R1570" i="13"/>
  <c r="R1571" i="13"/>
  <c r="R1572" i="13"/>
  <c r="R1573" i="13"/>
  <c r="R1574" i="13"/>
  <c r="R1575" i="13"/>
  <c r="R1576" i="13"/>
  <c r="R1577" i="13"/>
  <c r="R1578" i="13"/>
  <c r="R1579" i="13"/>
  <c r="R1580" i="13"/>
  <c r="R1581" i="13"/>
  <c r="R1582" i="13"/>
  <c r="R1583" i="13"/>
  <c r="R1584" i="13"/>
  <c r="R1585" i="13"/>
  <c r="R1586" i="13"/>
  <c r="R1587" i="13"/>
  <c r="R1588" i="13"/>
  <c r="R1589" i="13"/>
  <c r="R1590" i="13"/>
  <c r="R1591" i="13"/>
  <c r="R1592" i="13"/>
  <c r="R1593" i="13"/>
  <c r="R1594" i="13"/>
  <c r="R1595" i="13"/>
  <c r="R1596" i="13"/>
  <c r="R1597" i="13"/>
  <c r="R1598" i="13"/>
  <c r="R1599" i="13"/>
  <c r="R1600" i="13"/>
  <c r="R1601" i="13"/>
  <c r="R1602" i="13"/>
  <c r="R1603" i="13"/>
  <c r="R1604" i="13"/>
  <c r="R1605" i="13"/>
  <c r="R1606" i="13"/>
  <c r="R1607" i="13"/>
  <c r="R1608" i="13"/>
  <c r="R1609" i="13"/>
  <c r="R1610" i="13"/>
  <c r="R1611" i="13"/>
  <c r="R1612" i="13"/>
  <c r="R1613" i="13"/>
  <c r="R1614" i="13"/>
  <c r="R1615" i="13"/>
  <c r="R1616" i="13"/>
  <c r="R1617" i="13"/>
  <c r="R1618" i="13"/>
  <c r="R1619" i="13"/>
  <c r="R1620" i="13"/>
  <c r="R1621" i="13"/>
  <c r="R1622" i="13"/>
  <c r="R1623" i="13"/>
  <c r="R1624" i="13"/>
  <c r="R1625" i="13"/>
  <c r="R1626" i="13"/>
  <c r="R1627" i="13"/>
  <c r="R1628" i="13"/>
  <c r="R1629" i="13"/>
  <c r="R1630" i="13"/>
  <c r="R1631" i="13"/>
  <c r="R1632" i="13"/>
  <c r="R1633" i="13"/>
  <c r="R1634" i="13"/>
  <c r="R1635" i="13"/>
  <c r="R1636" i="13"/>
  <c r="R1637" i="13"/>
  <c r="R1638" i="13"/>
  <c r="R1639" i="13"/>
  <c r="R1640" i="13"/>
  <c r="R1641" i="13"/>
  <c r="R1642" i="13"/>
  <c r="R1643" i="13"/>
  <c r="R1644" i="13"/>
  <c r="R1645" i="13"/>
  <c r="R1646" i="13"/>
  <c r="R1647" i="13"/>
  <c r="R1648" i="13"/>
  <c r="R1649" i="13"/>
  <c r="R1650" i="13"/>
  <c r="R1651" i="13"/>
  <c r="R1652" i="13"/>
  <c r="R1653" i="13"/>
  <c r="R1654" i="13"/>
  <c r="R1655" i="13"/>
  <c r="R1656" i="13"/>
  <c r="R1657" i="13"/>
  <c r="R1658" i="13"/>
  <c r="R1659" i="13"/>
  <c r="R1660" i="13"/>
  <c r="R1661" i="13"/>
  <c r="R1662" i="13"/>
  <c r="R1663" i="13"/>
  <c r="R1664" i="13"/>
  <c r="R1665" i="13"/>
  <c r="R1666" i="13"/>
  <c r="R1667" i="13"/>
  <c r="R1668" i="13"/>
  <c r="R1669" i="13"/>
  <c r="R1670" i="13"/>
  <c r="R1671" i="13"/>
  <c r="R1672" i="13"/>
  <c r="R1673" i="13"/>
  <c r="R1674" i="13"/>
  <c r="R1675" i="13"/>
  <c r="R1676" i="13"/>
  <c r="R1677" i="13"/>
  <c r="R1678" i="13"/>
  <c r="R1679" i="13"/>
  <c r="R1680" i="13"/>
  <c r="R1681" i="13"/>
  <c r="R1682" i="13"/>
  <c r="R1683" i="13"/>
  <c r="R1684" i="13"/>
  <c r="R1685" i="13"/>
  <c r="R1686" i="13"/>
  <c r="R1687" i="13"/>
  <c r="R1688" i="13"/>
  <c r="R1689" i="13"/>
  <c r="R1690" i="13"/>
  <c r="R1691" i="13"/>
  <c r="R1692" i="13"/>
  <c r="R1693" i="13"/>
  <c r="R1694" i="13"/>
  <c r="R1695" i="13"/>
  <c r="R1696" i="13"/>
  <c r="R1697" i="13"/>
  <c r="R1698" i="13"/>
  <c r="R1699" i="13"/>
  <c r="R1700" i="13"/>
  <c r="R1701" i="13"/>
  <c r="R1702" i="13"/>
  <c r="R1703" i="13"/>
  <c r="R1704" i="13"/>
  <c r="R1705" i="13"/>
  <c r="R1706" i="13"/>
  <c r="R1707" i="13"/>
  <c r="R1708" i="13"/>
  <c r="R1709" i="13"/>
  <c r="R1710" i="13"/>
  <c r="R1711" i="13"/>
  <c r="R1712" i="13"/>
  <c r="R1713" i="13"/>
  <c r="R1714" i="13"/>
  <c r="R1715" i="13"/>
  <c r="R1716" i="13"/>
  <c r="R1717" i="13"/>
  <c r="R1718" i="13"/>
  <c r="R1719" i="13"/>
  <c r="R1720" i="13"/>
  <c r="R1721" i="13"/>
  <c r="R1722" i="13"/>
  <c r="R1723" i="13"/>
  <c r="R1724" i="13"/>
  <c r="R1725" i="13"/>
  <c r="R1726" i="13"/>
  <c r="R1727" i="13"/>
  <c r="R1728" i="13"/>
  <c r="R1729" i="13"/>
  <c r="R1730" i="13"/>
  <c r="R1731" i="13"/>
  <c r="R1732" i="13"/>
  <c r="R1733" i="13"/>
  <c r="R1734" i="13"/>
  <c r="R1735" i="13"/>
  <c r="R1736" i="13"/>
  <c r="R1737" i="13"/>
  <c r="R1738" i="13"/>
  <c r="R1739" i="13"/>
  <c r="R1740" i="13"/>
  <c r="R1741" i="13"/>
  <c r="R1742" i="13"/>
  <c r="R1743" i="13"/>
  <c r="R1744" i="13"/>
  <c r="R1745" i="13"/>
  <c r="R1746" i="13"/>
  <c r="R1747" i="13"/>
  <c r="R1748" i="13"/>
  <c r="R1749" i="13"/>
  <c r="R1750" i="13"/>
  <c r="R1751" i="13"/>
  <c r="R1752" i="13"/>
  <c r="R1753" i="13"/>
  <c r="R1754" i="13"/>
  <c r="R1755" i="13"/>
  <c r="R1756" i="13"/>
  <c r="R1757" i="13"/>
  <c r="R1758" i="13"/>
  <c r="R1759" i="13"/>
  <c r="R1760" i="13"/>
  <c r="R1761" i="13"/>
  <c r="R1762" i="13"/>
  <c r="R1763" i="13"/>
  <c r="R1764" i="13"/>
  <c r="R1765" i="13"/>
  <c r="R1766" i="13"/>
  <c r="R1767" i="13"/>
  <c r="R1768" i="13"/>
  <c r="R1769" i="13"/>
  <c r="R1770" i="13"/>
  <c r="R1771" i="13"/>
  <c r="R1772" i="13"/>
  <c r="R1773" i="13"/>
  <c r="R1774" i="13"/>
  <c r="R1775" i="13"/>
  <c r="R1776" i="13"/>
  <c r="R1777" i="13"/>
  <c r="R1778" i="13"/>
  <c r="R1779" i="13"/>
  <c r="R1780" i="13"/>
  <c r="R1781" i="13"/>
  <c r="R1782" i="13"/>
  <c r="R1783" i="13"/>
  <c r="R1784" i="13"/>
  <c r="R1785" i="13"/>
  <c r="R1786" i="13"/>
  <c r="R1787" i="13"/>
  <c r="R1788" i="13"/>
  <c r="R1789" i="13"/>
  <c r="R1790" i="13"/>
  <c r="R1791" i="13"/>
  <c r="R1792" i="13"/>
  <c r="R1793" i="13"/>
  <c r="R1794" i="13"/>
  <c r="R1795" i="13"/>
  <c r="R1796" i="13"/>
  <c r="R1797" i="13"/>
  <c r="R1798" i="13"/>
  <c r="R1799" i="13"/>
  <c r="R1800" i="13"/>
  <c r="R1801" i="13"/>
  <c r="R1802" i="13"/>
  <c r="R1803" i="13"/>
  <c r="R1804" i="13"/>
  <c r="R1805" i="13"/>
  <c r="R1806" i="13"/>
  <c r="R1807" i="13"/>
  <c r="R1808" i="13"/>
  <c r="R1809" i="13"/>
  <c r="R1810" i="13"/>
  <c r="R1811" i="13"/>
  <c r="R1812" i="13"/>
  <c r="R1813" i="13"/>
  <c r="R1814" i="13"/>
  <c r="R1815" i="13"/>
  <c r="R1816" i="13"/>
  <c r="R1817" i="13"/>
  <c r="R1818" i="13"/>
  <c r="R1819" i="13"/>
  <c r="R1820" i="13"/>
  <c r="R1821" i="13"/>
  <c r="R1822" i="13"/>
  <c r="R1823" i="13"/>
  <c r="R1824" i="13"/>
  <c r="R1825" i="13"/>
  <c r="R1826" i="13"/>
  <c r="R1827" i="13"/>
  <c r="R1828" i="13"/>
  <c r="R1829" i="13"/>
  <c r="R1830" i="13"/>
  <c r="R1831" i="13"/>
  <c r="R1832" i="13"/>
  <c r="R1833" i="13"/>
  <c r="R1834" i="13"/>
  <c r="R1835" i="13"/>
  <c r="R1836" i="13"/>
  <c r="R1837" i="13"/>
  <c r="R1838" i="13"/>
  <c r="R1839" i="13"/>
  <c r="R1840" i="13"/>
  <c r="R1841" i="13"/>
  <c r="R1842" i="13"/>
  <c r="R1843" i="13"/>
  <c r="R1844" i="13"/>
  <c r="R1845" i="13"/>
  <c r="R1846" i="13"/>
  <c r="R1847" i="13"/>
  <c r="R1848" i="13"/>
  <c r="R1849" i="13"/>
  <c r="R1850" i="13"/>
  <c r="R1851" i="13"/>
  <c r="R1852" i="13"/>
  <c r="R1853" i="13"/>
  <c r="R1854" i="13"/>
  <c r="R1855" i="13"/>
  <c r="R1856" i="13"/>
  <c r="R1857" i="13"/>
  <c r="R1858" i="13"/>
  <c r="R1859" i="13"/>
  <c r="R1860" i="13"/>
  <c r="R1861" i="13"/>
  <c r="R1862" i="13"/>
  <c r="R1863" i="13"/>
  <c r="R1864" i="13"/>
  <c r="R1865" i="13"/>
  <c r="R1866" i="13"/>
  <c r="R1867" i="13"/>
  <c r="R1868" i="13"/>
  <c r="R1869" i="13"/>
  <c r="R1870" i="13"/>
  <c r="R1871" i="13"/>
  <c r="R1872" i="13"/>
  <c r="R1873" i="13"/>
  <c r="R1874" i="13"/>
  <c r="R1875" i="13"/>
  <c r="R1876" i="13"/>
  <c r="R1877" i="13"/>
  <c r="R1878" i="13"/>
  <c r="R1879" i="13"/>
  <c r="R1880" i="13"/>
  <c r="R1881" i="13"/>
  <c r="R1882" i="13"/>
  <c r="R1883" i="13"/>
  <c r="R1884" i="13"/>
  <c r="R1885" i="13"/>
  <c r="R1886" i="13"/>
  <c r="R1887" i="13"/>
  <c r="R1888" i="13"/>
  <c r="R1889" i="13"/>
  <c r="R1890" i="13"/>
  <c r="R1891" i="13"/>
  <c r="R1892" i="13"/>
  <c r="R1893" i="13"/>
  <c r="R1894" i="13"/>
  <c r="R1895" i="13"/>
  <c r="R1896" i="13"/>
  <c r="R1897" i="13"/>
  <c r="R1898" i="13"/>
  <c r="R1899" i="13"/>
  <c r="R1900" i="13"/>
  <c r="R1901" i="13"/>
  <c r="R1902" i="13"/>
  <c r="R1903" i="13"/>
  <c r="R1904" i="13"/>
  <c r="R1905" i="13"/>
  <c r="R1906" i="13"/>
  <c r="R1907" i="13"/>
  <c r="R1908" i="13"/>
  <c r="R1909" i="13"/>
  <c r="R1910" i="13"/>
  <c r="R1911" i="13"/>
  <c r="R1912" i="13"/>
  <c r="R1913" i="13"/>
  <c r="S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S354" i="13"/>
  <c r="S355" i="13"/>
  <c r="S356" i="13"/>
  <c r="S357" i="13"/>
  <c r="S358" i="13"/>
  <c r="S359" i="13"/>
  <c r="S360" i="13"/>
  <c r="S361" i="13"/>
  <c r="S362" i="13"/>
  <c r="S363" i="13"/>
  <c r="S364" i="13"/>
  <c r="S365" i="13"/>
  <c r="S366" i="13"/>
  <c r="S367" i="13"/>
  <c r="S368" i="13"/>
  <c r="S369" i="13"/>
  <c r="S370" i="13"/>
  <c r="S371" i="13"/>
  <c r="S372" i="13"/>
  <c r="S373" i="13"/>
  <c r="S374" i="13"/>
  <c r="S375" i="13"/>
  <c r="S376" i="13"/>
  <c r="S377" i="13"/>
  <c r="S378" i="13"/>
  <c r="S379" i="13"/>
  <c r="S380" i="13"/>
  <c r="S381" i="13"/>
  <c r="S382" i="13"/>
  <c r="S383" i="13"/>
  <c r="S384" i="13"/>
  <c r="S385" i="13"/>
  <c r="S386" i="13"/>
  <c r="S387" i="13"/>
  <c r="S388" i="13"/>
  <c r="S389" i="13"/>
  <c r="S390" i="13"/>
  <c r="S391" i="13"/>
  <c r="S392" i="13"/>
  <c r="S393" i="13"/>
  <c r="S394" i="13"/>
  <c r="S395" i="13"/>
  <c r="S396" i="13"/>
  <c r="S397" i="13"/>
  <c r="S398" i="13"/>
  <c r="S399" i="13"/>
  <c r="S400" i="13"/>
  <c r="S401" i="13"/>
  <c r="S402" i="13"/>
  <c r="S403" i="13"/>
  <c r="S404" i="13"/>
  <c r="S405" i="13"/>
  <c r="S406" i="13"/>
  <c r="S407" i="13"/>
  <c r="S408" i="13"/>
  <c r="S409" i="13"/>
  <c r="S410" i="13"/>
  <c r="S411" i="13"/>
  <c r="S412" i="13"/>
  <c r="S413" i="13"/>
  <c r="S414" i="13"/>
  <c r="S415" i="13"/>
  <c r="S416" i="13"/>
  <c r="S417" i="13"/>
  <c r="S418" i="13"/>
  <c r="S419" i="13"/>
  <c r="S420" i="13"/>
  <c r="S421" i="13"/>
  <c r="S422" i="13"/>
  <c r="S423" i="13"/>
  <c r="S424" i="13"/>
  <c r="S425" i="13"/>
  <c r="S426" i="13"/>
  <c r="S427" i="13"/>
  <c r="S428" i="13"/>
  <c r="S429" i="13"/>
  <c r="S430" i="13"/>
  <c r="S431" i="13"/>
  <c r="S432" i="13"/>
  <c r="S433" i="13"/>
  <c r="S434" i="13"/>
  <c r="S435" i="13"/>
  <c r="S436" i="13"/>
  <c r="S437" i="13"/>
  <c r="S438" i="13"/>
  <c r="S439" i="13"/>
  <c r="S440" i="13"/>
  <c r="S441" i="13"/>
  <c r="S442" i="13"/>
  <c r="S443" i="13"/>
  <c r="S444" i="13"/>
  <c r="S445" i="13"/>
  <c r="S446" i="13"/>
  <c r="S447" i="13"/>
  <c r="S448" i="13"/>
  <c r="S449" i="13"/>
  <c r="S450" i="13"/>
  <c r="S451" i="13"/>
  <c r="S452" i="13"/>
  <c r="S453" i="13"/>
  <c r="S454" i="13"/>
  <c r="S455" i="13"/>
  <c r="S456" i="13"/>
  <c r="S457" i="13"/>
  <c r="S458" i="13"/>
  <c r="S459" i="13"/>
  <c r="S460" i="13"/>
  <c r="S461" i="13"/>
  <c r="S462" i="13"/>
  <c r="S463" i="13"/>
  <c r="S464" i="13"/>
  <c r="S465" i="13"/>
  <c r="S466" i="13"/>
  <c r="S467" i="13"/>
  <c r="S468" i="13"/>
  <c r="S469" i="13"/>
  <c r="S470" i="13"/>
  <c r="S471" i="13"/>
  <c r="S472" i="13"/>
  <c r="S473" i="13"/>
  <c r="S474" i="13"/>
  <c r="S475" i="13"/>
  <c r="S476" i="13"/>
  <c r="S477" i="13"/>
  <c r="S478" i="13"/>
  <c r="S479" i="13"/>
  <c r="S480" i="13"/>
  <c r="S481" i="13"/>
  <c r="S482" i="13"/>
  <c r="S483" i="13"/>
  <c r="S484" i="13"/>
  <c r="S485" i="13"/>
  <c r="S486" i="13"/>
  <c r="S487" i="13"/>
  <c r="S488" i="13"/>
  <c r="S489" i="13"/>
  <c r="S490" i="13"/>
  <c r="S491" i="13"/>
  <c r="S492" i="13"/>
  <c r="S493" i="13"/>
  <c r="S494" i="13"/>
  <c r="S495" i="13"/>
  <c r="S496" i="13"/>
  <c r="S497" i="13"/>
  <c r="S498" i="13"/>
  <c r="S499" i="13"/>
  <c r="S500" i="13"/>
  <c r="S501" i="13"/>
  <c r="S502" i="13"/>
  <c r="S503" i="13"/>
  <c r="S504" i="13"/>
  <c r="S505" i="13"/>
  <c r="S506" i="13"/>
  <c r="S507" i="13"/>
  <c r="S508" i="13"/>
  <c r="S509" i="13"/>
  <c r="S510" i="13"/>
  <c r="S511" i="13"/>
  <c r="S512" i="13"/>
  <c r="S513" i="13"/>
  <c r="S514" i="13"/>
  <c r="S515" i="13"/>
  <c r="S516" i="13"/>
  <c r="S517" i="13"/>
  <c r="S518" i="13"/>
  <c r="S519" i="13"/>
  <c r="S520" i="13"/>
  <c r="S521" i="13"/>
  <c r="S522" i="13"/>
  <c r="S523" i="13"/>
  <c r="S524" i="13"/>
  <c r="S525" i="13"/>
  <c r="S526" i="13"/>
  <c r="S527" i="13"/>
  <c r="S528" i="13"/>
  <c r="S529" i="13"/>
  <c r="S530" i="13"/>
  <c r="S531" i="13"/>
  <c r="S532" i="13"/>
  <c r="S533" i="13"/>
  <c r="S534" i="13"/>
  <c r="S535" i="13"/>
  <c r="S536" i="13"/>
  <c r="S537" i="13"/>
  <c r="S538" i="13"/>
  <c r="S539" i="13"/>
  <c r="S540" i="13"/>
  <c r="S541" i="13"/>
  <c r="S542" i="13"/>
  <c r="S543" i="13"/>
  <c r="S544" i="13"/>
  <c r="S545" i="13"/>
  <c r="S546" i="13"/>
  <c r="S547" i="13"/>
  <c r="S548" i="13"/>
  <c r="S549" i="13"/>
  <c r="S550" i="13"/>
  <c r="S551" i="13"/>
  <c r="S552" i="13"/>
  <c r="S553" i="13"/>
  <c r="S554" i="13"/>
  <c r="S555" i="13"/>
  <c r="S556" i="13"/>
  <c r="S557" i="13"/>
  <c r="S558" i="13"/>
  <c r="S559" i="13"/>
  <c r="S560" i="13"/>
  <c r="S561" i="13"/>
  <c r="S562" i="13"/>
  <c r="S563" i="13"/>
  <c r="S564" i="13"/>
  <c r="S565" i="13"/>
  <c r="S566" i="13"/>
  <c r="S567" i="13"/>
  <c r="S568" i="13"/>
  <c r="S569" i="13"/>
  <c r="S570" i="13"/>
  <c r="S571" i="13"/>
  <c r="S572" i="13"/>
  <c r="S573" i="13"/>
  <c r="S574" i="13"/>
  <c r="S575" i="13"/>
  <c r="S576" i="13"/>
  <c r="S577" i="13"/>
  <c r="S578" i="13"/>
  <c r="S579" i="13"/>
  <c r="S580" i="13"/>
  <c r="S581" i="13"/>
  <c r="S582" i="13"/>
  <c r="S583" i="13"/>
  <c r="S584" i="13"/>
  <c r="S585" i="13"/>
  <c r="S586" i="13"/>
  <c r="S587" i="13"/>
  <c r="S588" i="13"/>
  <c r="S589" i="13"/>
  <c r="S590" i="13"/>
  <c r="S591" i="13"/>
  <c r="S592" i="13"/>
  <c r="S593" i="13"/>
  <c r="S594" i="13"/>
  <c r="S595" i="13"/>
  <c r="S596" i="13"/>
  <c r="S597" i="13"/>
  <c r="S598" i="13"/>
  <c r="S599" i="13"/>
  <c r="S600" i="13"/>
  <c r="S601" i="13"/>
  <c r="S602" i="13"/>
  <c r="S603" i="13"/>
  <c r="S604" i="13"/>
  <c r="S605" i="13"/>
  <c r="S606" i="13"/>
  <c r="S607" i="13"/>
  <c r="S608" i="13"/>
  <c r="S609" i="13"/>
  <c r="S610" i="13"/>
  <c r="S611" i="13"/>
  <c r="S612" i="13"/>
  <c r="S613" i="13"/>
  <c r="S614" i="13"/>
  <c r="S615" i="13"/>
  <c r="S616" i="13"/>
  <c r="S617" i="13"/>
  <c r="S618" i="13"/>
  <c r="S619" i="13"/>
  <c r="S620" i="13"/>
  <c r="S621" i="13"/>
  <c r="S622" i="13"/>
  <c r="S623" i="13"/>
  <c r="S624" i="13"/>
  <c r="S625" i="13"/>
  <c r="S626" i="13"/>
  <c r="S627" i="13"/>
  <c r="S628" i="13"/>
  <c r="S629" i="13"/>
  <c r="S630" i="13"/>
  <c r="S631" i="13"/>
  <c r="S632" i="13"/>
  <c r="S633" i="13"/>
  <c r="S634" i="13"/>
  <c r="S635" i="13"/>
  <c r="S636" i="13"/>
  <c r="S637" i="13"/>
  <c r="S638" i="13"/>
  <c r="S639" i="13"/>
  <c r="S640" i="13"/>
  <c r="S641" i="13"/>
  <c r="S642" i="13"/>
  <c r="S643" i="13"/>
  <c r="S644" i="13"/>
  <c r="S645" i="13"/>
  <c r="S646" i="13"/>
  <c r="S647" i="13"/>
  <c r="S648" i="13"/>
  <c r="S649" i="13"/>
  <c r="S650" i="13"/>
  <c r="S651" i="13"/>
  <c r="S652" i="13"/>
  <c r="S653" i="13"/>
  <c r="S654" i="13"/>
  <c r="S655" i="13"/>
  <c r="S656" i="13"/>
  <c r="S657" i="13"/>
  <c r="S658" i="13"/>
  <c r="S659" i="13"/>
  <c r="S660" i="13"/>
  <c r="S661" i="13"/>
  <c r="S662" i="13"/>
  <c r="S663" i="13"/>
  <c r="S664" i="13"/>
  <c r="S665" i="13"/>
  <c r="S666" i="13"/>
  <c r="S667" i="13"/>
  <c r="S668" i="13"/>
  <c r="S669" i="13"/>
  <c r="S670" i="13"/>
  <c r="S671" i="13"/>
  <c r="S672" i="13"/>
  <c r="S673" i="13"/>
  <c r="S674" i="13"/>
  <c r="S675" i="13"/>
  <c r="S676" i="13"/>
  <c r="S677" i="13"/>
  <c r="S678" i="13"/>
  <c r="S679" i="13"/>
  <c r="S680" i="13"/>
  <c r="S681" i="13"/>
  <c r="S682" i="13"/>
  <c r="S683" i="13"/>
  <c r="S684" i="13"/>
  <c r="S685" i="13"/>
  <c r="S686" i="13"/>
  <c r="S687" i="13"/>
  <c r="S688" i="13"/>
  <c r="S689" i="13"/>
  <c r="S690" i="13"/>
  <c r="S691" i="13"/>
  <c r="S692" i="13"/>
  <c r="S693" i="13"/>
  <c r="S694" i="13"/>
  <c r="S695" i="13"/>
  <c r="S696" i="13"/>
  <c r="S697" i="13"/>
  <c r="S698" i="13"/>
  <c r="S699" i="13"/>
  <c r="S700" i="13"/>
  <c r="S701" i="13"/>
  <c r="S702" i="13"/>
  <c r="S703" i="13"/>
  <c r="S704" i="13"/>
  <c r="S705" i="13"/>
  <c r="S706" i="13"/>
  <c r="S707" i="13"/>
  <c r="S708" i="13"/>
  <c r="S709" i="13"/>
  <c r="S710" i="13"/>
  <c r="S711" i="13"/>
  <c r="S712" i="13"/>
  <c r="S713" i="13"/>
  <c r="S714" i="13"/>
  <c r="S715" i="13"/>
  <c r="S716" i="13"/>
  <c r="S717" i="13"/>
  <c r="S718" i="13"/>
  <c r="S719" i="13"/>
  <c r="S720" i="13"/>
  <c r="S721" i="13"/>
  <c r="S722" i="13"/>
  <c r="S723" i="13"/>
  <c r="S724" i="13"/>
  <c r="S725" i="13"/>
  <c r="S726" i="13"/>
  <c r="S727" i="13"/>
  <c r="S728" i="13"/>
  <c r="S729" i="13"/>
  <c r="S730" i="13"/>
  <c r="S731" i="13"/>
  <c r="S732" i="13"/>
  <c r="S733" i="13"/>
  <c r="S734" i="13"/>
  <c r="S735" i="13"/>
  <c r="S736" i="13"/>
  <c r="S737" i="13"/>
  <c r="S738" i="13"/>
  <c r="S739" i="13"/>
  <c r="S740" i="13"/>
  <c r="S741" i="13"/>
  <c r="S742" i="13"/>
  <c r="S743" i="13"/>
  <c r="S744" i="13"/>
  <c r="S745" i="13"/>
  <c r="S746" i="13"/>
  <c r="S747" i="13"/>
  <c r="S748" i="13"/>
  <c r="S749" i="13"/>
  <c r="S750" i="13"/>
  <c r="S751" i="13"/>
  <c r="S752" i="13"/>
  <c r="S753" i="13"/>
  <c r="S754" i="13"/>
  <c r="S755" i="13"/>
  <c r="S756" i="13"/>
  <c r="S757" i="13"/>
  <c r="S758" i="13"/>
  <c r="S759" i="13"/>
  <c r="S760" i="13"/>
  <c r="S761" i="13"/>
  <c r="S762" i="13"/>
  <c r="S763" i="13"/>
  <c r="S764" i="13"/>
  <c r="S765" i="13"/>
  <c r="S766" i="13"/>
  <c r="S767" i="13"/>
  <c r="S768" i="13"/>
  <c r="S769" i="13"/>
  <c r="S770" i="13"/>
  <c r="S771" i="13"/>
  <c r="S772" i="13"/>
  <c r="S773" i="13"/>
  <c r="S774" i="13"/>
  <c r="S775" i="13"/>
  <c r="S776" i="13"/>
  <c r="S777" i="13"/>
  <c r="S778" i="13"/>
  <c r="S779" i="13"/>
  <c r="S780" i="13"/>
  <c r="S781" i="13"/>
  <c r="S782" i="13"/>
  <c r="S783" i="13"/>
  <c r="S784" i="13"/>
  <c r="S785" i="13"/>
  <c r="S786" i="13"/>
  <c r="S787" i="13"/>
  <c r="S788" i="13"/>
  <c r="S789" i="13"/>
  <c r="S790" i="13"/>
  <c r="S791" i="13"/>
  <c r="S792" i="13"/>
  <c r="S793" i="13"/>
  <c r="S794" i="13"/>
  <c r="S795" i="13"/>
  <c r="S796" i="13"/>
  <c r="S797" i="13"/>
  <c r="S798" i="13"/>
  <c r="S799" i="13"/>
  <c r="S800" i="13"/>
  <c r="S801" i="13"/>
  <c r="S802" i="13"/>
  <c r="S803" i="13"/>
  <c r="S804" i="13"/>
  <c r="S805" i="13"/>
  <c r="S806" i="13"/>
  <c r="S807" i="13"/>
  <c r="S808" i="13"/>
  <c r="S809" i="13"/>
  <c r="S810" i="13"/>
  <c r="S811" i="13"/>
  <c r="S812" i="13"/>
  <c r="S813" i="13"/>
  <c r="S814" i="13"/>
  <c r="S815" i="13"/>
  <c r="S816" i="13"/>
  <c r="S817" i="13"/>
  <c r="S818" i="13"/>
  <c r="S819" i="13"/>
  <c r="S820" i="13"/>
  <c r="S821" i="13"/>
  <c r="S822" i="13"/>
  <c r="S823" i="13"/>
  <c r="S824" i="13"/>
  <c r="S825" i="13"/>
  <c r="S826" i="13"/>
  <c r="S827" i="13"/>
  <c r="S828" i="13"/>
  <c r="S829" i="13"/>
  <c r="S830" i="13"/>
  <c r="S831" i="13"/>
  <c r="S832" i="13"/>
  <c r="S833" i="13"/>
  <c r="S834" i="13"/>
  <c r="S835" i="13"/>
  <c r="S836" i="13"/>
  <c r="S837" i="13"/>
  <c r="S838" i="13"/>
  <c r="S839" i="13"/>
  <c r="S840" i="13"/>
  <c r="S841" i="13"/>
  <c r="S842" i="13"/>
  <c r="S843" i="13"/>
  <c r="S844" i="13"/>
  <c r="S845" i="13"/>
  <c r="S846" i="13"/>
  <c r="S847" i="13"/>
  <c r="S848" i="13"/>
  <c r="S849" i="13"/>
  <c r="S850" i="13"/>
  <c r="S851" i="13"/>
  <c r="S852" i="13"/>
  <c r="S853" i="13"/>
  <c r="S854" i="13"/>
  <c r="S855" i="13"/>
  <c r="S856" i="13"/>
  <c r="S857" i="13"/>
  <c r="S858" i="13"/>
  <c r="S859" i="13"/>
  <c r="S860" i="13"/>
  <c r="S861" i="13"/>
  <c r="S862" i="13"/>
  <c r="S863" i="13"/>
  <c r="S864" i="13"/>
  <c r="S865" i="13"/>
  <c r="S866" i="13"/>
  <c r="S867" i="13"/>
  <c r="S868" i="13"/>
  <c r="S869" i="13"/>
  <c r="S870" i="13"/>
  <c r="S871" i="13"/>
  <c r="S872" i="13"/>
  <c r="S873" i="13"/>
  <c r="S874" i="13"/>
  <c r="S875" i="13"/>
  <c r="S876" i="13"/>
  <c r="S877" i="13"/>
  <c r="S878" i="13"/>
  <c r="S879" i="13"/>
  <c r="S880" i="13"/>
  <c r="S881" i="13"/>
  <c r="S882" i="13"/>
  <c r="S883" i="13"/>
  <c r="S884" i="13"/>
  <c r="S885" i="13"/>
  <c r="S886" i="13"/>
  <c r="S887" i="13"/>
  <c r="S888" i="13"/>
  <c r="S889" i="13"/>
  <c r="S890" i="13"/>
  <c r="S891" i="13"/>
  <c r="S892" i="13"/>
  <c r="S893" i="13"/>
  <c r="S894" i="13"/>
  <c r="S895" i="13"/>
  <c r="S896" i="13"/>
  <c r="S897" i="13"/>
  <c r="S898" i="13"/>
  <c r="S899" i="13"/>
  <c r="S900" i="13"/>
  <c r="S901" i="13"/>
  <c r="S902" i="13"/>
  <c r="S903" i="13"/>
  <c r="S904" i="13"/>
  <c r="S905" i="13"/>
  <c r="S906" i="13"/>
  <c r="S907" i="13"/>
  <c r="S908" i="13"/>
  <c r="S909" i="13"/>
  <c r="S910" i="13"/>
  <c r="S911" i="13"/>
  <c r="S912" i="13"/>
  <c r="S913" i="13"/>
  <c r="S914" i="13"/>
  <c r="S915" i="13"/>
  <c r="S916" i="13"/>
  <c r="S917" i="13"/>
  <c r="S918" i="13"/>
  <c r="S919" i="13"/>
  <c r="S920" i="13"/>
  <c r="S921" i="13"/>
  <c r="S922" i="13"/>
  <c r="S923" i="13"/>
  <c r="S924" i="13"/>
  <c r="S925" i="13"/>
  <c r="S926" i="13"/>
  <c r="S927" i="13"/>
  <c r="S928" i="13"/>
  <c r="S929" i="13"/>
  <c r="S930" i="13"/>
  <c r="S931" i="13"/>
  <c r="S932" i="13"/>
  <c r="S933" i="13"/>
  <c r="S934" i="13"/>
  <c r="S935" i="13"/>
  <c r="S936" i="13"/>
  <c r="S937" i="13"/>
  <c r="S938" i="13"/>
  <c r="S939" i="13"/>
  <c r="S940" i="13"/>
  <c r="S941" i="13"/>
  <c r="S942" i="13"/>
  <c r="S943" i="13"/>
  <c r="S944" i="13"/>
  <c r="S945" i="13"/>
  <c r="S946" i="13"/>
  <c r="S947" i="13"/>
  <c r="S948" i="13"/>
  <c r="S949" i="13"/>
  <c r="S950" i="13"/>
  <c r="S951" i="13"/>
  <c r="S952" i="13"/>
  <c r="S953" i="13"/>
  <c r="S954" i="13"/>
  <c r="S955" i="13"/>
  <c r="S956" i="13"/>
  <c r="S957" i="13"/>
  <c r="S958" i="13"/>
  <c r="S959" i="13"/>
  <c r="S960" i="13"/>
  <c r="S961" i="13"/>
  <c r="S962" i="13"/>
  <c r="S963" i="13"/>
  <c r="S964" i="13"/>
  <c r="S965" i="13"/>
  <c r="S966" i="13"/>
  <c r="S967" i="13"/>
  <c r="S968" i="13"/>
  <c r="S969" i="13"/>
  <c r="S970" i="13"/>
  <c r="S971" i="13"/>
  <c r="S972" i="13"/>
  <c r="S973" i="13"/>
  <c r="S974" i="13"/>
  <c r="S975" i="13"/>
  <c r="S976" i="13"/>
  <c r="S977" i="13"/>
  <c r="S978" i="13"/>
  <c r="S979" i="13"/>
  <c r="S980" i="13"/>
  <c r="S981" i="13"/>
  <c r="S982" i="13"/>
  <c r="S983" i="13"/>
  <c r="S984" i="13"/>
  <c r="S985" i="13"/>
  <c r="S986" i="13"/>
  <c r="S987" i="13"/>
  <c r="S988" i="13"/>
  <c r="S989" i="13"/>
  <c r="S990" i="13"/>
  <c r="S991" i="13"/>
  <c r="S992" i="13"/>
  <c r="S993" i="13"/>
  <c r="S994" i="13"/>
  <c r="S995" i="13"/>
  <c r="S996" i="13"/>
  <c r="S997" i="13"/>
  <c r="S998" i="13"/>
  <c r="S999" i="13"/>
  <c r="S1000" i="13"/>
  <c r="S1001" i="13"/>
  <c r="S1002" i="13"/>
  <c r="S1003" i="13"/>
  <c r="S1004" i="13"/>
  <c r="S1005" i="13"/>
  <c r="S1006" i="13"/>
  <c r="S1007" i="13"/>
  <c r="S1008" i="13"/>
  <c r="S1009" i="13"/>
  <c r="S1010" i="13"/>
  <c r="S1011" i="13"/>
  <c r="S1012" i="13"/>
  <c r="S1013" i="13"/>
  <c r="S1014" i="13"/>
  <c r="S1015" i="13"/>
  <c r="S1016" i="13"/>
  <c r="S1017" i="13"/>
  <c r="S1018" i="13"/>
  <c r="S1019" i="13"/>
  <c r="S1020" i="13"/>
  <c r="S1021" i="13"/>
  <c r="S1022" i="13"/>
  <c r="S1023" i="13"/>
  <c r="S1024" i="13"/>
  <c r="S1025" i="13"/>
  <c r="S1026" i="13"/>
  <c r="S1027" i="13"/>
  <c r="S1028" i="13"/>
  <c r="S1029" i="13"/>
  <c r="S1030" i="13"/>
  <c r="S1031" i="13"/>
  <c r="S1032" i="13"/>
  <c r="S1033" i="13"/>
  <c r="S1034" i="13"/>
  <c r="S1035" i="13"/>
  <c r="S1036" i="13"/>
  <c r="S1037" i="13"/>
  <c r="S1038" i="13"/>
  <c r="S1039" i="13"/>
  <c r="S1040" i="13"/>
  <c r="S1041" i="13"/>
  <c r="S1042" i="13"/>
  <c r="S1043" i="13"/>
  <c r="S1044" i="13"/>
  <c r="S1045" i="13"/>
  <c r="S1046" i="13"/>
  <c r="S1047" i="13"/>
  <c r="S1048" i="13"/>
  <c r="S1049" i="13"/>
  <c r="S1050" i="13"/>
  <c r="S1051" i="13"/>
  <c r="S1052" i="13"/>
  <c r="S1053" i="13"/>
  <c r="S1054" i="13"/>
  <c r="S1055" i="13"/>
  <c r="S1056" i="13"/>
  <c r="S1057" i="13"/>
  <c r="S1058" i="13"/>
  <c r="S1059" i="13"/>
  <c r="S1060" i="13"/>
  <c r="S1061" i="13"/>
  <c r="S1062" i="13"/>
  <c r="S1063" i="13"/>
  <c r="S1064" i="13"/>
  <c r="S1065" i="13"/>
  <c r="S1066" i="13"/>
  <c r="S1067" i="13"/>
  <c r="S1068" i="13"/>
  <c r="S1069" i="13"/>
  <c r="S1070" i="13"/>
  <c r="S1071" i="13"/>
  <c r="S1072" i="13"/>
  <c r="S1073" i="13"/>
  <c r="S1074" i="13"/>
  <c r="S1075" i="13"/>
  <c r="S1076" i="13"/>
  <c r="S1077" i="13"/>
  <c r="S1078" i="13"/>
  <c r="S1079" i="13"/>
  <c r="S1080" i="13"/>
  <c r="S1081" i="13"/>
  <c r="S1082" i="13"/>
  <c r="S1083" i="13"/>
  <c r="S1084" i="13"/>
  <c r="S1085" i="13"/>
  <c r="S1086" i="13"/>
  <c r="S1087" i="13"/>
  <c r="S1088" i="13"/>
  <c r="S1089" i="13"/>
  <c r="S1090" i="13"/>
  <c r="S1091" i="13"/>
  <c r="S1092" i="13"/>
  <c r="S1093" i="13"/>
  <c r="S1094" i="13"/>
  <c r="S1095" i="13"/>
  <c r="S1096" i="13"/>
  <c r="S1097" i="13"/>
  <c r="S1098" i="13"/>
  <c r="S1099" i="13"/>
  <c r="S1100" i="13"/>
  <c r="S1101" i="13"/>
  <c r="S1102" i="13"/>
  <c r="S1103" i="13"/>
  <c r="S1104" i="13"/>
  <c r="S1105" i="13"/>
  <c r="S1106" i="13"/>
  <c r="S1107" i="13"/>
  <c r="S1108" i="13"/>
  <c r="S1109" i="13"/>
  <c r="S1110" i="13"/>
  <c r="S1111" i="13"/>
  <c r="S1112" i="13"/>
  <c r="S1113" i="13"/>
  <c r="S1114" i="13"/>
  <c r="S1115" i="13"/>
  <c r="S1116" i="13"/>
  <c r="S1117" i="13"/>
  <c r="S1118" i="13"/>
  <c r="S1119" i="13"/>
  <c r="S1120" i="13"/>
  <c r="S1121" i="13"/>
  <c r="S1122" i="13"/>
  <c r="S1123" i="13"/>
  <c r="S1124" i="13"/>
  <c r="S1125" i="13"/>
  <c r="S1126" i="13"/>
  <c r="S1127" i="13"/>
  <c r="S1128" i="13"/>
  <c r="S1129" i="13"/>
  <c r="S1130" i="13"/>
  <c r="S1131" i="13"/>
  <c r="S1132" i="13"/>
  <c r="S1133" i="13"/>
  <c r="S1134" i="13"/>
  <c r="S1135" i="13"/>
  <c r="S1136" i="13"/>
  <c r="S1137" i="13"/>
  <c r="S1138" i="13"/>
  <c r="S1139" i="13"/>
  <c r="S1140" i="13"/>
  <c r="S1141" i="13"/>
  <c r="S1142" i="13"/>
  <c r="S1143" i="13"/>
  <c r="S1144" i="13"/>
  <c r="S1145" i="13"/>
  <c r="S1146" i="13"/>
  <c r="S1147" i="13"/>
  <c r="S1148" i="13"/>
  <c r="S1149" i="13"/>
  <c r="S1150" i="13"/>
  <c r="S1151" i="13"/>
  <c r="S1152" i="13"/>
  <c r="S1153" i="13"/>
  <c r="S1154" i="13"/>
  <c r="S1155" i="13"/>
  <c r="S1156" i="13"/>
  <c r="S1157" i="13"/>
  <c r="S1158" i="13"/>
  <c r="S1159" i="13"/>
  <c r="S1160" i="13"/>
  <c r="S1161" i="13"/>
  <c r="S1162" i="13"/>
  <c r="S1163" i="13"/>
  <c r="S1164" i="13"/>
  <c r="S1165" i="13"/>
  <c r="S1166" i="13"/>
  <c r="S1167" i="13"/>
  <c r="S1168" i="13"/>
  <c r="S1169" i="13"/>
  <c r="S1170" i="13"/>
  <c r="S1171" i="13"/>
  <c r="S1172" i="13"/>
  <c r="S1173" i="13"/>
  <c r="S1174" i="13"/>
  <c r="S1175" i="13"/>
  <c r="S1176" i="13"/>
  <c r="S1177" i="13"/>
  <c r="S1178" i="13"/>
  <c r="S1179" i="13"/>
  <c r="S1180" i="13"/>
  <c r="S1181" i="13"/>
  <c r="S1182" i="13"/>
  <c r="S1183" i="13"/>
  <c r="S1184" i="13"/>
  <c r="S1185" i="13"/>
  <c r="S1186" i="13"/>
  <c r="S1187" i="13"/>
  <c r="S1188" i="13"/>
  <c r="S1189" i="13"/>
  <c r="S1190" i="13"/>
  <c r="S1191" i="13"/>
  <c r="S1192" i="13"/>
  <c r="S1193" i="13"/>
  <c r="S1194" i="13"/>
  <c r="S1195" i="13"/>
  <c r="S1196" i="13"/>
  <c r="S1197" i="13"/>
  <c r="S1198" i="13"/>
  <c r="S1199" i="13"/>
  <c r="S1200" i="13"/>
  <c r="S1201" i="13"/>
  <c r="S1202" i="13"/>
  <c r="S1203" i="13"/>
  <c r="S1204" i="13"/>
  <c r="S1205" i="13"/>
  <c r="S1206" i="13"/>
  <c r="S1207" i="13"/>
  <c r="S1208" i="13"/>
  <c r="S1209" i="13"/>
  <c r="S1210" i="13"/>
  <c r="S1211" i="13"/>
  <c r="S1212" i="13"/>
  <c r="S1213" i="13"/>
  <c r="S1214" i="13"/>
  <c r="S1215" i="13"/>
  <c r="S1216" i="13"/>
  <c r="S1217" i="13"/>
  <c r="S1218" i="13"/>
  <c r="S1219" i="13"/>
  <c r="S1220" i="13"/>
  <c r="S1221" i="13"/>
  <c r="S1222" i="13"/>
  <c r="S1223" i="13"/>
  <c r="S1224" i="13"/>
  <c r="S1225" i="13"/>
  <c r="S1226" i="13"/>
  <c r="S1227" i="13"/>
  <c r="S1228" i="13"/>
  <c r="S1229" i="13"/>
  <c r="S1230" i="13"/>
  <c r="S1231" i="13"/>
  <c r="S1232" i="13"/>
  <c r="S1233" i="13"/>
  <c r="S1234" i="13"/>
  <c r="S1235" i="13"/>
  <c r="S1236" i="13"/>
  <c r="S1237" i="13"/>
  <c r="S1238" i="13"/>
  <c r="S1239" i="13"/>
  <c r="S1240" i="13"/>
  <c r="S1241" i="13"/>
  <c r="S1242" i="13"/>
  <c r="S1243" i="13"/>
  <c r="S1244" i="13"/>
  <c r="S1245" i="13"/>
  <c r="S1246" i="13"/>
  <c r="S1247" i="13"/>
  <c r="S1248" i="13"/>
  <c r="S1249" i="13"/>
  <c r="S1250" i="13"/>
  <c r="S1251" i="13"/>
  <c r="S1252" i="13"/>
  <c r="S1253" i="13"/>
  <c r="S1254" i="13"/>
  <c r="S1255" i="13"/>
  <c r="S1256" i="13"/>
  <c r="S1257" i="13"/>
  <c r="S1258" i="13"/>
  <c r="S1259" i="13"/>
  <c r="S1260" i="13"/>
  <c r="S1261" i="13"/>
  <c r="S1262" i="13"/>
  <c r="S1263" i="13"/>
  <c r="S1264" i="13"/>
  <c r="S1265" i="13"/>
  <c r="S1266" i="13"/>
  <c r="S1267" i="13"/>
  <c r="S1268" i="13"/>
  <c r="S1269" i="13"/>
  <c r="S1270" i="13"/>
  <c r="S1271" i="13"/>
  <c r="S1272" i="13"/>
  <c r="S1273" i="13"/>
  <c r="S1274" i="13"/>
  <c r="S1275" i="13"/>
  <c r="S1276" i="13"/>
  <c r="S1277" i="13"/>
  <c r="S1278" i="13"/>
  <c r="S1279" i="13"/>
  <c r="S1280" i="13"/>
  <c r="S1281" i="13"/>
  <c r="S1282" i="13"/>
  <c r="S1283" i="13"/>
  <c r="S1284" i="13"/>
  <c r="S1285" i="13"/>
  <c r="S1286" i="13"/>
  <c r="S1287" i="13"/>
  <c r="S1288" i="13"/>
  <c r="S1289" i="13"/>
  <c r="S1290" i="13"/>
  <c r="S1291" i="13"/>
  <c r="S1292" i="13"/>
  <c r="S1293" i="13"/>
  <c r="S1294" i="13"/>
  <c r="S1295" i="13"/>
  <c r="S1296" i="13"/>
  <c r="S1297" i="13"/>
  <c r="S1298" i="13"/>
  <c r="S1299" i="13"/>
  <c r="S1300" i="13"/>
  <c r="S1301" i="13"/>
  <c r="S1302" i="13"/>
  <c r="S1303" i="13"/>
  <c r="S1304" i="13"/>
  <c r="S1305" i="13"/>
  <c r="S1306" i="13"/>
  <c r="S1307" i="13"/>
  <c r="S1308" i="13"/>
  <c r="S1309" i="13"/>
  <c r="S1310" i="13"/>
  <c r="S1311" i="13"/>
  <c r="S1312" i="13"/>
  <c r="S1313" i="13"/>
  <c r="S1314" i="13"/>
  <c r="S1315" i="13"/>
  <c r="S1316" i="13"/>
  <c r="S1317" i="13"/>
  <c r="S1318" i="13"/>
  <c r="S1319" i="13"/>
  <c r="S1320" i="13"/>
  <c r="S1321" i="13"/>
  <c r="S1322" i="13"/>
  <c r="S1323" i="13"/>
  <c r="S1324" i="13"/>
  <c r="S1325" i="13"/>
  <c r="S1326" i="13"/>
  <c r="S1327" i="13"/>
  <c r="S1328" i="13"/>
  <c r="S1329" i="13"/>
  <c r="S1330" i="13"/>
  <c r="S1331" i="13"/>
  <c r="S1332" i="13"/>
  <c r="S1333" i="13"/>
  <c r="S1334" i="13"/>
  <c r="S1335" i="13"/>
  <c r="S1336" i="13"/>
  <c r="S1337" i="13"/>
  <c r="S1338" i="13"/>
  <c r="S1339" i="13"/>
  <c r="S1340" i="13"/>
  <c r="S1341" i="13"/>
  <c r="S1342" i="13"/>
  <c r="S1343" i="13"/>
  <c r="S1344" i="13"/>
  <c r="S1345" i="13"/>
  <c r="S1346" i="13"/>
  <c r="S1347" i="13"/>
  <c r="S1348" i="13"/>
  <c r="S1349" i="13"/>
  <c r="S1350" i="13"/>
  <c r="S1351" i="13"/>
  <c r="S1352" i="13"/>
  <c r="S1353" i="13"/>
  <c r="S1354" i="13"/>
  <c r="S1355" i="13"/>
  <c r="S1356" i="13"/>
  <c r="S1357" i="13"/>
  <c r="S1358" i="13"/>
  <c r="S1359" i="13"/>
  <c r="S1360" i="13"/>
  <c r="S1361" i="13"/>
  <c r="S1362" i="13"/>
  <c r="S1363" i="13"/>
  <c r="S1364" i="13"/>
  <c r="S1365" i="13"/>
  <c r="S1366" i="13"/>
  <c r="S1367" i="13"/>
  <c r="S1368" i="13"/>
  <c r="S1369" i="13"/>
  <c r="S1370" i="13"/>
  <c r="S1371" i="13"/>
  <c r="S1372" i="13"/>
  <c r="S1373" i="13"/>
  <c r="S1374" i="13"/>
  <c r="S1375" i="13"/>
  <c r="S1376" i="13"/>
  <c r="S1377" i="13"/>
  <c r="S1378" i="13"/>
  <c r="S1379" i="13"/>
  <c r="S1380" i="13"/>
  <c r="S1381" i="13"/>
  <c r="S1382" i="13"/>
  <c r="S1383" i="13"/>
  <c r="S1384" i="13"/>
  <c r="S1385" i="13"/>
  <c r="S1386" i="13"/>
  <c r="S1387" i="13"/>
  <c r="S1388" i="13"/>
  <c r="S1389" i="13"/>
  <c r="S1390" i="13"/>
  <c r="S1391" i="13"/>
  <c r="S1392" i="13"/>
  <c r="S1393" i="13"/>
  <c r="S1394" i="13"/>
  <c r="S1395" i="13"/>
  <c r="S1396" i="13"/>
  <c r="S1397" i="13"/>
  <c r="S1398" i="13"/>
  <c r="S1399" i="13"/>
  <c r="S1400" i="13"/>
  <c r="S1401" i="13"/>
  <c r="S1402" i="13"/>
  <c r="S1403" i="13"/>
  <c r="S1404" i="13"/>
  <c r="S1405" i="13"/>
  <c r="S1406" i="13"/>
  <c r="S1407" i="13"/>
  <c r="S1408" i="13"/>
  <c r="S1409" i="13"/>
  <c r="S1410" i="13"/>
  <c r="S1411" i="13"/>
  <c r="S1412" i="13"/>
  <c r="S1413" i="13"/>
  <c r="S1414" i="13"/>
  <c r="S1415" i="13"/>
  <c r="S1416" i="13"/>
  <c r="S1417" i="13"/>
  <c r="S1418" i="13"/>
  <c r="S1419" i="13"/>
  <c r="S1420" i="13"/>
  <c r="S1421" i="13"/>
  <c r="S1422" i="13"/>
  <c r="S1423" i="13"/>
  <c r="S1424" i="13"/>
  <c r="S1425" i="13"/>
  <c r="S1426" i="13"/>
  <c r="S1427" i="13"/>
  <c r="S1428" i="13"/>
  <c r="S1429" i="13"/>
  <c r="S1430" i="13"/>
  <c r="S1431" i="13"/>
  <c r="S1432" i="13"/>
  <c r="S1433" i="13"/>
  <c r="S1434" i="13"/>
  <c r="S1435" i="13"/>
  <c r="S1436" i="13"/>
  <c r="S1437" i="13"/>
  <c r="S1438" i="13"/>
  <c r="S1439" i="13"/>
  <c r="S1440" i="13"/>
  <c r="S1441" i="13"/>
  <c r="S1442" i="13"/>
  <c r="S1443" i="13"/>
  <c r="S1444" i="13"/>
  <c r="S1445" i="13"/>
  <c r="S1446" i="13"/>
  <c r="S1447" i="13"/>
  <c r="S1448" i="13"/>
  <c r="S1449" i="13"/>
  <c r="S1450" i="13"/>
  <c r="S1451" i="13"/>
  <c r="S1452" i="13"/>
  <c r="S1453" i="13"/>
  <c r="S1454" i="13"/>
  <c r="S1455" i="13"/>
  <c r="S1456" i="13"/>
  <c r="S1457" i="13"/>
  <c r="S1458" i="13"/>
  <c r="S1459" i="13"/>
  <c r="S1460" i="13"/>
  <c r="S1461" i="13"/>
  <c r="S1462" i="13"/>
  <c r="S1463" i="13"/>
  <c r="S1464" i="13"/>
  <c r="S1465" i="13"/>
  <c r="S1466" i="13"/>
  <c r="S1467" i="13"/>
  <c r="S1468" i="13"/>
  <c r="S1469" i="13"/>
  <c r="S1470" i="13"/>
  <c r="S1471" i="13"/>
  <c r="S1472" i="13"/>
  <c r="S1473" i="13"/>
  <c r="S1474" i="13"/>
  <c r="S1475" i="13"/>
  <c r="S1476" i="13"/>
  <c r="S1477" i="13"/>
  <c r="S1478" i="13"/>
  <c r="S1479" i="13"/>
  <c r="S1480" i="13"/>
  <c r="S1481" i="13"/>
  <c r="S1482" i="13"/>
  <c r="S1483" i="13"/>
  <c r="S1484" i="13"/>
  <c r="S1485" i="13"/>
  <c r="S1486" i="13"/>
  <c r="S1487" i="13"/>
  <c r="S1488" i="13"/>
  <c r="S1489" i="13"/>
  <c r="S1490" i="13"/>
  <c r="S1491" i="13"/>
  <c r="S1492" i="13"/>
  <c r="S1493" i="13"/>
  <c r="S1494" i="13"/>
  <c r="S1495" i="13"/>
  <c r="S1496" i="13"/>
  <c r="S1497" i="13"/>
  <c r="S1498" i="13"/>
  <c r="S1499" i="13"/>
  <c r="S1500" i="13"/>
  <c r="S1501" i="13"/>
  <c r="S1502" i="13"/>
  <c r="S1503" i="13"/>
  <c r="S1504" i="13"/>
  <c r="S1505" i="13"/>
  <c r="S1506" i="13"/>
  <c r="S1507" i="13"/>
  <c r="S1508" i="13"/>
  <c r="S1509" i="13"/>
  <c r="S1510" i="13"/>
  <c r="S1511" i="13"/>
  <c r="S1512" i="13"/>
  <c r="S1513" i="13"/>
  <c r="S1514" i="13"/>
  <c r="S1515" i="13"/>
  <c r="S1516" i="13"/>
  <c r="S1517" i="13"/>
  <c r="S1518" i="13"/>
  <c r="S1519" i="13"/>
  <c r="S1520" i="13"/>
  <c r="S1521" i="13"/>
  <c r="S1522" i="13"/>
  <c r="S1523" i="13"/>
  <c r="S1524" i="13"/>
  <c r="S1525" i="13"/>
  <c r="S1526" i="13"/>
  <c r="S1527" i="13"/>
  <c r="S1528" i="13"/>
  <c r="S1529" i="13"/>
  <c r="S1530" i="13"/>
  <c r="S1531" i="13"/>
  <c r="S1532" i="13"/>
  <c r="S1533" i="13"/>
  <c r="S1534" i="13"/>
  <c r="S1535" i="13"/>
  <c r="S1536" i="13"/>
  <c r="S1537" i="13"/>
  <c r="S1538" i="13"/>
  <c r="S1539" i="13"/>
  <c r="S1540" i="13"/>
  <c r="S1541" i="13"/>
  <c r="S1542" i="13"/>
  <c r="S1543" i="13"/>
  <c r="S1544" i="13"/>
  <c r="S1545" i="13"/>
  <c r="S1546" i="13"/>
  <c r="S1547" i="13"/>
  <c r="S1548" i="13"/>
  <c r="S1549" i="13"/>
  <c r="S1550" i="13"/>
  <c r="S1551" i="13"/>
  <c r="S1552" i="13"/>
  <c r="S1553" i="13"/>
  <c r="S1554" i="13"/>
  <c r="S1555" i="13"/>
  <c r="S1556" i="13"/>
  <c r="S1557" i="13"/>
  <c r="S1558" i="13"/>
  <c r="S1559" i="13"/>
  <c r="S1560" i="13"/>
  <c r="S1561" i="13"/>
  <c r="S1562" i="13"/>
  <c r="S1563" i="13"/>
  <c r="S1564" i="13"/>
  <c r="S1565" i="13"/>
  <c r="S1566" i="13"/>
  <c r="S1567" i="13"/>
  <c r="S1568" i="13"/>
  <c r="S1569" i="13"/>
  <c r="S1570" i="13"/>
  <c r="S1571" i="13"/>
  <c r="S1572" i="13"/>
  <c r="S1573" i="13"/>
  <c r="S1574" i="13"/>
  <c r="S1575" i="13"/>
  <c r="S1576" i="13"/>
  <c r="S1577" i="13"/>
  <c r="S1578" i="13"/>
  <c r="S1579" i="13"/>
  <c r="S1580" i="13"/>
  <c r="S1581" i="13"/>
  <c r="S1582" i="13"/>
  <c r="S1583" i="13"/>
  <c r="S1584" i="13"/>
  <c r="S1585" i="13"/>
  <c r="S1586" i="13"/>
  <c r="S1587" i="13"/>
  <c r="S1588" i="13"/>
  <c r="S1589" i="13"/>
  <c r="S1590" i="13"/>
  <c r="S1591" i="13"/>
  <c r="S1592" i="13"/>
  <c r="S1593" i="13"/>
  <c r="S1594" i="13"/>
  <c r="S1595" i="13"/>
  <c r="S1596" i="13"/>
  <c r="S1597" i="13"/>
  <c r="S1598" i="13"/>
  <c r="S1599" i="13"/>
  <c r="S1600" i="13"/>
  <c r="S1601" i="13"/>
  <c r="S1602" i="13"/>
  <c r="S1603" i="13"/>
  <c r="S1604" i="13"/>
  <c r="S1605" i="13"/>
  <c r="S1606" i="13"/>
  <c r="S1607" i="13"/>
  <c r="S1608" i="13"/>
  <c r="S1609" i="13"/>
  <c r="S1610" i="13"/>
  <c r="S1611" i="13"/>
  <c r="S1612" i="13"/>
  <c r="S1613" i="13"/>
  <c r="S1614" i="13"/>
  <c r="S1615" i="13"/>
  <c r="S1616" i="13"/>
  <c r="S1617" i="13"/>
  <c r="S1618" i="13"/>
  <c r="S1619" i="13"/>
  <c r="S1620" i="13"/>
  <c r="S1621" i="13"/>
  <c r="S1622" i="13"/>
  <c r="S1623" i="13"/>
  <c r="S1624" i="13"/>
  <c r="S1625" i="13"/>
  <c r="S1626" i="13"/>
  <c r="S1627" i="13"/>
  <c r="S1628" i="13"/>
  <c r="S1629" i="13"/>
  <c r="S1630" i="13"/>
  <c r="S1631" i="13"/>
  <c r="S1632" i="13"/>
  <c r="S1633" i="13"/>
  <c r="S1634" i="13"/>
  <c r="S1635" i="13"/>
  <c r="S1636" i="13"/>
  <c r="S1637" i="13"/>
  <c r="S1638" i="13"/>
  <c r="S1639" i="13"/>
  <c r="S1640" i="13"/>
  <c r="S1641" i="13"/>
  <c r="S1642" i="13"/>
  <c r="S1643" i="13"/>
  <c r="S1644" i="13"/>
  <c r="S1645" i="13"/>
  <c r="S1646" i="13"/>
  <c r="S1647" i="13"/>
  <c r="S1648" i="13"/>
  <c r="S1649" i="13"/>
  <c r="S1650" i="13"/>
  <c r="S1651" i="13"/>
  <c r="S1652" i="13"/>
  <c r="S1653" i="13"/>
  <c r="S1654" i="13"/>
  <c r="S1655" i="13"/>
  <c r="S1656" i="13"/>
  <c r="S1657" i="13"/>
  <c r="S1658" i="13"/>
  <c r="S1659" i="13"/>
  <c r="S1660" i="13"/>
  <c r="S1661" i="13"/>
  <c r="S1662" i="13"/>
  <c r="S1663" i="13"/>
  <c r="S1664" i="13"/>
  <c r="S1665" i="13"/>
  <c r="S1666" i="13"/>
  <c r="S1667" i="13"/>
  <c r="S1668" i="13"/>
  <c r="S1669" i="13"/>
  <c r="S1670" i="13"/>
  <c r="S1671" i="13"/>
  <c r="S1672" i="13"/>
  <c r="S1673" i="13"/>
  <c r="S1674" i="13"/>
  <c r="S1675" i="13"/>
  <c r="S1676" i="13"/>
  <c r="S1677" i="13"/>
  <c r="S1678" i="13"/>
  <c r="S1679" i="13"/>
  <c r="S1680" i="13"/>
  <c r="S1681" i="13"/>
  <c r="S1682" i="13"/>
  <c r="S1683" i="13"/>
  <c r="S1684" i="13"/>
  <c r="S1685" i="13"/>
  <c r="S1686" i="13"/>
  <c r="S1687" i="13"/>
  <c r="S1688" i="13"/>
  <c r="S1689" i="13"/>
  <c r="S1690" i="13"/>
  <c r="S1691" i="13"/>
  <c r="S1692" i="13"/>
  <c r="S1693" i="13"/>
  <c r="S1694" i="13"/>
  <c r="S1695" i="13"/>
  <c r="S1696" i="13"/>
  <c r="S1697" i="13"/>
  <c r="S1698" i="13"/>
  <c r="S1699" i="13"/>
  <c r="S1700" i="13"/>
  <c r="S1701" i="13"/>
  <c r="S1702" i="13"/>
  <c r="S1703" i="13"/>
  <c r="S1704" i="13"/>
  <c r="S1705" i="13"/>
  <c r="S1706" i="13"/>
  <c r="S1707" i="13"/>
  <c r="S1708" i="13"/>
  <c r="S1709" i="13"/>
  <c r="S1710" i="13"/>
  <c r="S1711" i="13"/>
  <c r="S1712" i="13"/>
  <c r="S1713" i="13"/>
  <c r="S1714" i="13"/>
  <c r="S1715" i="13"/>
  <c r="S1716" i="13"/>
  <c r="S1717" i="13"/>
  <c r="S1718" i="13"/>
  <c r="S1719" i="13"/>
  <c r="S1720" i="13"/>
  <c r="S1721" i="13"/>
  <c r="S1722" i="13"/>
  <c r="S1723" i="13"/>
  <c r="S1724" i="13"/>
  <c r="S1725" i="13"/>
  <c r="S1726" i="13"/>
  <c r="S1727" i="13"/>
  <c r="S1728" i="13"/>
  <c r="S1729" i="13"/>
  <c r="S1730" i="13"/>
  <c r="S1731" i="13"/>
  <c r="S1732" i="13"/>
  <c r="S1733" i="13"/>
  <c r="S1734" i="13"/>
  <c r="S1735" i="13"/>
  <c r="S1736" i="13"/>
  <c r="S1737" i="13"/>
  <c r="S1738" i="13"/>
  <c r="S1739" i="13"/>
  <c r="S1740" i="13"/>
  <c r="S1741" i="13"/>
  <c r="S1742" i="13"/>
  <c r="S1743" i="13"/>
  <c r="S1744" i="13"/>
  <c r="S1745" i="13"/>
  <c r="S1746" i="13"/>
  <c r="S1747" i="13"/>
  <c r="S1748" i="13"/>
  <c r="S1749" i="13"/>
  <c r="S1750" i="13"/>
  <c r="S1751" i="13"/>
  <c r="S1752" i="13"/>
  <c r="S1753" i="13"/>
  <c r="S1754" i="13"/>
  <c r="S1755" i="13"/>
  <c r="S1756" i="13"/>
  <c r="S1757" i="13"/>
  <c r="S1758" i="13"/>
  <c r="S1759" i="13"/>
  <c r="S1760" i="13"/>
  <c r="S1761" i="13"/>
  <c r="S1762" i="13"/>
  <c r="S1763" i="13"/>
  <c r="S1764" i="13"/>
  <c r="S1765" i="13"/>
  <c r="S1766" i="13"/>
  <c r="S1767" i="13"/>
  <c r="S1768" i="13"/>
  <c r="S1769" i="13"/>
  <c r="S1770" i="13"/>
  <c r="S1771" i="13"/>
  <c r="S1772" i="13"/>
  <c r="S1773" i="13"/>
  <c r="S1774" i="13"/>
  <c r="S1775" i="13"/>
  <c r="S1776" i="13"/>
  <c r="S1777" i="13"/>
  <c r="S1778" i="13"/>
  <c r="S1779" i="13"/>
  <c r="S1780" i="13"/>
  <c r="S1781" i="13"/>
  <c r="S1782" i="13"/>
  <c r="S1783" i="13"/>
  <c r="S1784" i="13"/>
  <c r="S1785" i="13"/>
  <c r="S1786" i="13"/>
  <c r="S1787" i="13"/>
  <c r="S1788" i="13"/>
  <c r="S1789" i="13"/>
  <c r="S1790" i="13"/>
  <c r="S1791" i="13"/>
  <c r="S1792" i="13"/>
  <c r="S1793" i="13"/>
  <c r="S1794" i="13"/>
  <c r="S1795" i="13"/>
  <c r="S1796" i="13"/>
  <c r="S1797" i="13"/>
  <c r="S1798" i="13"/>
  <c r="S1799" i="13"/>
  <c r="S1800" i="13"/>
  <c r="S1801" i="13"/>
  <c r="S1802" i="13"/>
  <c r="S1803" i="13"/>
  <c r="S1804" i="13"/>
  <c r="S1805" i="13"/>
  <c r="S1806" i="13"/>
  <c r="S1807" i="13"/>
  <c r="S1808" i="13"/>
  <c r="S1809" i="13"/>
  <c r="S1810" i="13"/>
  <c r="S1811" i="13"/>
  <c r="S1812" i="13"/>
  <c r="S1813" i="13"/>
  <c r="S1814" i="13"/>
  <c r="S1815" i="13"/>
  <c r="S1816" i="13"/>
  <c r="S1817" i="13"/>
  <c r="S1818" i="13"/>
  <c r="S1819" i="13"/>
  <c r="S1820" i="13"/>
  <c r="S1821" i="13"/>
  <c r="S1822" i="13"/>
  <c r="S1823" i="13"/>
  <c r="S1824" i="13"/>
  <c r="S1825" i="13"/>
  <c r="S1826" i="13"/>
  <c r="S1827" i="13"/>
  <c r="S1828" i="13"/>
  <c r="S1829" i="13"/>
  <c r="S1830" i="13"/>
  <c r="S1831" i="13"/>
  <c r="S1832" i="13"/>
  <c r="S1833" i="13"/>
  <c r="S1834" i="13"/>
  <c r="S1835" i="13"/>
  <c r="S1836" i="13"/>
  <c r="S1837" i="13"/>
  <c r="S1838" i="13"/>
  <c r="S1839" i="13"/>
  <c r="S1840" i="13"/>
  <c r="S1841" i="13"/>
  <c r="S1842" i="13"/>
  <c r="S1843" i="13"/>
  <c r="S1844" i="13"/>
  <c r="S1845" i="13"/>
  <c r="S1846" i="13"/>
  <c r="S1847" i="13"/>
  <c r="S1848" i="13"/>
  <c r="S1849" i="13"/>
  <c r="S1850" i="13"/>
  <c r="S1851" i="13"/>
  <c r="S1852" i="13"/>
  <c r="S1853" i="13"/>
  <c r="S1854" i="13"/>
  <c r="S1855" i="13"/>
  <c r="S1856" i="13"/>
  <c r="S1857" i="13"/>
  <c r="S1858" i="13"/>
  <c r="S1859" i="13"/>
  <c r="S1860" i="13"/>
  <c r="S1861" i="13"/>
  <c r="S1862" i="13"/>
  <c r="S1863" i="13"/>
  <c r="S1864" i="13"/>
  <c r="S1865" i="13"/>
  <c r="S1866" i="13"/>
  <c r="S1867" i="13"/>
  <c r="S1868" i="13"/>
  <c r="S1869" i="13"/>
  <c r="S1870" i="13"/>
  <c r="S1871" i="13"/>
  <c r="S1872" i="13"/>
  <c r="S1873" i="13"/>
  <c r="S1874" i="13"/>
  <c r="S1875" i="13"/>
  <c r="S1876" i="13"/>
  <c r="S1877" i="13"/>
  <c r="S1878" i="13"/>
  <c r="S1879" i="13"/>
  <c r="S1880" i="13"/>
  <c r="S1881" i="13"/>
  <c r="S1882" i="13"/>
  <c r="S1883" i="13"/>
  <c r="S1884" i="13"/>
  <c r="S1885" i="13"/>
  <c r="S1886" i="13"/>
  <c r="S1887" i="13"/>
  <c r="S1888" i="13"/>
  <c r="S1889" i="13"/>
  <c r="S1890" i="13"/>
  <c r="S1891" i="13"/>
  <c r="S1892" i="13"/>
  <c r="S1893" i="13"/>
  <c r="S1894" i="13"/>
  <c r="S1895" i="13"/>
  <c r="S1896" i="13"/>
  <c r="S1897" i="13"/>
  <c r="S1898" i="13"/>
  <c r="S1899" i="13"/>
  <c r="S1900" i="13"/>
  <c r="S1901" i="13"/>
  <c r="S1902" i="13"/>
  <c r="S1903" i="13"/>
  <c r="S1904" i="13"/>
  <c r="S1905" i="13"/>
  <c r="S1906" i="13"/>
  <c r="S1907" i="13"/>
  <c r="S1908" i="13"/>
  <c r="S1909" i="13"/>
  <c r="S1910" i="13"/>
  <c r="S1911" i="13"/>
  <c r="S1912" i="13"/>
  <c r="S1913" i="13"/>
  <c r="G2" i="7"/>
  <c r="G3" i="7"/>
  <c r="G4" i="7"/>
  <c r="G5" i="7"/>
  <c r="G6" i="7"/>
  <c r="G7" i="7"/>
  <c r="G8" i="7"/>
  <c r="G9" i="7"/>
  <c r="G10" i="7"/>
  <c r="G11" i="7"/>
  <c r="G12" i="7"/>
  <c r="G13" i="7"/>
  <c r="G14" i="7"/>
  <c r="G15" i="7"/>
  <c r="G16" i="7"/>
  <c r="G17" i="7"/>
  <c r="G18" i="7"/>
  <c r="G19" i="7"/>
  <c r="G20" i="7"/>
  <c r="G21" i="7"/>
  <c r="G22" i="7"/>
  <c r="G23" i="7"/>
  <c r="G24" i="7"/>
  <c r="G25" i="7"/>
  <c r="G26" i="7"/>
  <c r="G27" i="7"/>
  <c r="G28" i="7"/>
  <c r="G29" i="7"/>
  <c r="B68" i="24"/>
  <c r="E5" i="24"/>
  <c r="I5" i="24"/>
  <c r="C5" i="24"/>
  <c r="A5" i="24"/>
  <c r="G5" i="24"/>
  <c r="A67" i="24"/>
  <c r="G8" i="2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FCF92-5FFE-416D-A26F-3CB4CB03711F}" keepAlive="1" name="ModelConnection_ExternalData_1" description="Data Model" type="5" refreshedVersion="8" minRefreshableVersion="5" saveData="1">
    <dbPr connection="Data Model Connection" command="cities" commandType="3"/>
    <extLst>
      <ext xmlns:x15="http://schemas.microsoft.com/office/spreadsheetml/2010/11/main" uri="{DE250136-89BD-433C-8126-D09CA5730AF9}">
        <x15:connection id="" model="1"/>
      </ext>
    </extLst>
  </connection>
  <connection id="2" xr16:uid="{1FC97C79-3912-48F6-9DEE-5AE4D25315BA}" keepAlive="1" name="ModelConnection_ExternalData_10" description="Data Model" type="5" refreshedVersion="8" minRefreshableVersion="5" saveData="1">
    <dbPr connection="Data Model Connection" command="rawmaterials" commandType="3"/>
    <extLst>
      <ext xmlns:x15="http://schemas.microsoft.com/office/spreadsheetml/2010/11/main" uri="{DE250136-89BD-433C-8126-D09CA5730AF9}">
        <x15:connection id="" model="1"/>
      </ext>
    </extLst>
  </connection>
  <connection id="3" xr16:uid="{AD78C2C7-4295-441E-8107-F2A1C67243C9}" keepAlive="1" name="ModelConnection_ExternalData_11" description="Data Model" type="5" refreshedVersion="8" minRefreshableVersion="5" saveData="1">
    <dbPr connection="Data Model Connection" command="regions" commandType="3"/>
    <extLst>
      <ext xmlns:x15="http://schemas.microsoft.com/office/spreadsheetml/2010/11/main" uri="{DE250136-89BD-433C-8126-D09CA5730AF9}">
        <x15:connection id="" model="1"/>
      </ext>
    </extLst>
  </connection>
  <connection id="4" xr16:uid="{DAFBF22F-71E2-44F8-A37F-96B550A0774E}" keepAlive="1" name="ModelConnection_ExternalData_12" description="Data Model" type="5" refreshedVersion="8" minRefreshableVersion="5" saveData="1">
    <dbPr connection="Data Model Connection" command="sales" commandType="3"/>
    <extLst>
      <ext xmlns:x15="http://schemas.microsoft.com/office/spreadsheetml/2010/11/main" uri="{DE250136-89BD-433C-8126-D09CA5730AF9}">
        <x15:connection id="" model="1"/>
      </ext>
    </extLst>
  </connection>
  <connection id="5" xr16:uid="{0B615752-FE46-404F-9B40-85DA7636AFDB}" keepAlive="1" name="ModelConnection_ExternalData_13" description="Data Model" type="5" refreshedVersion="8" minRefreshableVersion="5" saveData="1">
    <dbPr connection="Data Model Connection" command="shipping" commandType="3"/>
    <extLst>
      <ext xmlns:x15="http://schemas.microsoft.com/office/spreadsheetml/2010/11/main" uri="{DE250136-89BD-433C-8126-D09CA5730AF9}">
        <x15:connection id="" model="1"/>
      </ext>
    </extLst>
  </connection>
  <connection id="6" xr16:uid="{81569DA8-FB7B-4262-B15D-93234F92AD13}" keepAlive="1" name="ModelConnection_ExternalData_14" description="Data Model" type="5" refreshedVersion="8" minRefreshableVersion="5" saveData="1">
    <dbPr connection="Data Model Connection" command="shippingmethods" commandType="3"/>
    <extLst>
      <ext xmlns:x15="http://schemas.microsoft.com/office/spreadsheetml/2010/11/main" uri="{DE250136-89BD-433C-8126-D09CA5730AF9}">
        <x15:connection id="" model="1"/>
      </ext>
    </extLst>
  </connection>
  <connection id="7" xr16:uid="{532333B1-9ECE-4DAE-8D55-9245E558FCCE}" keepAlive="1" name="ModelConnection_ExternalData_15" description="Data Model" type="5" refreshedVersion="8" minRefreshableVersion="5" saveData="1">
    <dbPr connection="Data Model Connection" command="suppliers" commandType="3"/>
    <extLst>
      <ext xmlns:x15="http://schemas.microsoft.com/office/spreadsheetml/2010/11/main" uri="{DE250136-89BD-433C-8126-D09CA5730AF9}">
        <x15:connection id="" model="1"/>
      </ext>
    </extLst>
  </connection>
  <connection id="8" xr16:uid="{49937848-307D-4EA6-92E9-205D51D6B0F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9" xr16:uid="{1A6BCF70-A79C-402B-A0DF-F7C64E73AA1F}" keepAlive="1" name="ModelConnection_ExternalData_3" description="Data Model" type="5" refreshedVersion="8" minRefreshableVersion="5" saveData="1">
    <dbPr connection="Data Model Connection" command="expenses" commandType="3"/>
    <extLst>
      <ext xmlns:x15="http://schemas.microsoft.com/office/spreadsheetml/2010/11/main" uri="{DE250136-89BD-433C-8126-D09CA5730AF9}">
        <x15:connection id="" model="1"/>
      </ext>
    </extLst>
  </connection>
  <connection id="10" xr16:uid="{21F408D9-65A1-4565-8B3D-0B8272A9EFF6}" keepAlive="1" name="ModelConnection_ExternalData_4" description="Data Model" type="5" refreshedVersion="8" minRefreshableVersion="5" saveData="1">
    <dbPr connection="Data Model Connection" command="inventory" commandType="3"/>
    <extLst>
      <ext xmlns:x15="http://schemas.microsoft.com/office/spreadsheetml/2010/11/main" uri="{DE250136-89BD-433C-8126-D09CA5730AF9}">
        <x15:connection id="" model="1"/>
      </ext>
    </extLst>
  </connection>
  <connection id="11" xr16:uid="{EDEF5E1B-48D1-4393-A2C6-02D0002757C8}" keepAlive="1" name="ModelConnection_ExternalData_5" description="Data Model" type="5" refreshedVersion="8" minRefreshableVersion="5" saveData="1">
    <dbPr connection="Data Model Connection" command="marketingcampaigns" commandType="3"/>
    <extLst>
      <ext xmlns:x15="http://schemas.microsoft.com/office/spreadsheetml/2010/11/main" uri="{DE250136-89BD-433C-8126-D09CA5730AF9}">
        <x15:connection id="" model="1"/>
      </ext>
    </extLst>
  </connection>
  <connection id="12" xr16:uid="{A12FDD36-2106-4957-A2ED-23542B61C7DE}" keepAlive="1" name="ModelConnection_ExternalData_6" description="Data Model" type="5" refreshedVersion="8" minRefreshableVersion="5" saveData="1">
    <dbPr connection="Data Model Connection" command="production" commandType="3"/>
    <extLst>
      <ext xmlns:x15="http://schemas.microsoft.com/office/spreadsheetml/2010/11/main" uri="{DE250136-89BD-433C-8126-D09CA5730AF9}">
        <x15:connection id="" model="1"/>
      </ext>
    </extLst>
  </connection>
  <connection id="13" xr16:uid="{67A7F2CB-02DA-45CB-8329-F17C47DEA179}" keepAlive="1" name="ModelConnection_ExternalData_7" description="Data Model" type="5" refreshedVersion="8" minRefreshableVersion="5" saveData="1">
    <dbPr connection="Data Model Connection" command="productionmaterialusage" commandType="3"/>
    <extLst>
      <ext xmlns:x15="http://schemas.microsoft.com/office/spreadsheetml/2010/11/main" uri="{DE250136-89BD-433C-8126-D09CA5730AF9}">
        <x15:connection id="" model="1"/>
      </ext>
    </extLst>
  </connection>
  <connection id="14" xr16:uid="{1D24740A-CA58-444B-8933-CABA5A251811}" keepAlive="1" name="ModelConnection_ExternalData_8" description="Data Model" type="5" refreshedVersion="8" minRefreshableVersion="5" saveData="1">
    <dbPr connection="Data Model Connection" command="productmaterials" commandType="3"/>
    <extLst>
      <ext xmlns:x15="http://schemas.microsoft.com/office/spreadsheetml/2010/11/main" uri="{DE250136-89BD-433C-8126-D09CA5730AF9}">
        <x15:connection id="" model="1"/>
      </ext>
    </extLst>
  </connection>
  <connection id="15" xr16:uid="{860A037F-B120-426B-92C5-58015849B019}" keepAlive="1" name="ModelConnection_ExternalData_9"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16" xr16:uid="{182A0BCF-A1AA-457D-9D9B-F028AB4DEF85}" name="Query - cities" description="Connection to the 'cities' query in the workbook." type="100" refreshedVersion="8" minRefreshableVersion="5">
    <extLst>
      <ext xmlns:x15="http://schemas.microsoft.com/office/spreadsheetml/2010/11/main" uri="{DE250136-89BD-433C-8126-D09CA5730AF9}">
        <x15:connection id="707fb8fd-a38b-4c2d-ac08-fb80816af687"/>
      </ext>
    </extLst>
  </connection>
  <connection id="17" xr16:uid="{527BA2A7-94C3-4D6F-9C48-85F4D27BE435}" name="Query - customers" description="Connection to the 'customers' query in the workbook." type="100" refreshedVersion="8" minRefreshableVersion="5">
    <extLst>
      <ext xmlns:x15="http://schemas.microsoft.com/office/spreadsheetml/2010/11/main" uri="{DE250136-89BD-433C-8126-D09CA5730AF9}">
        <x15:connection id="20d32c50-fcf7-45a6-be7c-f1313e20f22d"/>
      </ext>
    </extLst>
  </connection>
  <connection id="18" xr16:uid="{6DF37F41-405F-4196-B3F5-B92AE8853094}" name="Query - expenses" description="Connection to the 'expenses' query in the workbook." type="100" refreshedVersion="8" minRefreshableVersion="5">
    <extLst>
      <ext xmlns:x15="http://schemas.microsoft.com/office/spreadsheetml/2010/11/main" uri="{DE250136-89BD-433C-8126-D09CA5730AF9}">
        <x15:connection id="77a62059-297d-466d-a47a-7e01739afaed"/>
      </ext>
    </extLst>
  </connection>
  <connection id="19" xr16:uid="{C4650E63-DB48-4C26-BD92-5AB49BD3D8C6}" name="Query - inventory" description="Connection to the 'inventory' query in the workbook." type="100" refreshedVersion="8" minRefreshableVersion="5">
    <extLst>
      <ext xmlns:x15="http://schemas.microsoft.com/office/spreadsheetml/2010/11/main" uri="{DE250136-89BD-433C-8126-D09CA5730AF9}">
        <x15:connection id="3078685a-7327-409a-9a55-a22245fa3a3b"/>
      </ext>
    </extLst>
  </connection>
  <connection id="20" xr16:uid="{74147470-501C-4579-BF8A-E40101361917}" name="Query - marketingcampaigns" description="Connection to the 'marketingcampaigns' query in the workbook." type="100" refreshedVersion="8" minRefreshableVersion="5">
    <extLst>
      <ext xmlns:x15="http://schemas.microsoft.com/office/spreadsheetml/2010/11/main" uri="{DE250136-89BD-433C-8126-D09CA5730AF9}">
        <x15:connection id="a39abc1b-8691-4e5a-bdd6-b8b0974153d4"/>
      </ext>
    </extLst>
  </connection>
  <connection id="21" xr16:uid="{D6444820-AB64-442C-A046-8BE9F14BE2C3}" name="Query - production" description="Connection to the 'production' query in the workbook." type="100" refreshedVersion="8" minRefreshableVersion="5">
    <extLst>
      <ext xmlns:x15="http://schemas.microsoft.com/office/spreadsheetml/2010/11/main" uri="{DE250136-89BD-433C-8126-D09CA5730AF9}">
        <x15:connection id="5907bcec-f6e6-4448-99ff-7d30b1866ad3"/>
      </ext>
    </extLst>
  </connection>
  <connection id="22" xr16:uid="{30CFF152-4C10-4EE2-9295-85DBBC12D5D4}" name="Query - productionmaterialusage" description="Connection to the 'productionmaterialusage' query in the workbook." type="100" refreshedVersion="8" minRefreshableVersion="5">
    <extLst>
      <ext xmlns:x15="http://schemas.microsoft.com/office/spreadsheetml/2010/11/main" uri="{DE250136-89BD-433C-8126-D09CA5730AF9}">
        <x15:connection id="95b84503-0ead-4296-8959-ad2981349329"/>
      </ext>
    </extLst>
  </connection>
  <connection id="23" xr16:uid="{392A7971-6A27-4F83-BB09-C0D51530AF5B}" name="Query - productmaterials" description="Connection to the 'productmaterials' query in the workbook." type="100" refreshedVersion="8" minRefreshableVersion="5">
    <extLst>
      <ext xmlns:x15="http://schemas.microsoft.com/office/spreadsheetml/2010/11/main" uri="{DE250136-89BD-433C-8126-D09CA5730AF9}">
        <x15:connection id="b86324b5-1a5a-4641-8022-1e5ae65c879e"/>
      </ext>
    </extLst>
  </connection>
  <connection id="24" xr16:uid="{8AA3A325-76AB-4EB2-89A7-1C3EDB619449}" name="Query - products" description="Connection to the 'products' query in the workbook." type="100" refreshedVersion="8" minRefreshableVersion="5">
    <extLst>
      <ext xmlns:x15="http://schemas.microsoft.com/office/spreadsheetml/2010/11/main" uri="{DE250136-89BD-433C-8126-D09CA5730AF9}">
        <x15:connection id="57d865fe-03a2-4494-b182-a216e2596226"/>
      </ext>
    </extLst>
  </connection>
  <connection id="25" xr16:uid="{7C2EEF17-A05C-4712-ABEE-012422979581}" name="Query - rawmaterials" description="Connection to the 'rawmaterials' query in the workbook." type="100" refreshedVersion="8" minRefreshableVersion="5">
    <extLst>
      <ext xmlns:x15="http://schemas.microsoft.com/office/spreadsheetml/2010/11/main" uri="{DE250136-89BD-433C-8126-D09CA5730AF9}">
        <x15:connection id="094d3d07-ccc7-42d1-a915-6aaa703c3023"/>
      </ext>
    </extLst>
  </connection>
  <connection id="26" xr16:uid="{656E9B95-0FF5-4F26-AF8A-54179AB73C50}" name="Query - regions" description="Connection to the 'regions' query in the workbook." type="100" refreshedVersion="8" minRefreshableVersion="5">
    <extLst>
      <ext xmlns:x15="http://schemas.microsoft.com/office/spreadsheetml/2010/11/main" uri="{DE250136-89BD-433C-8126-D09CA5730AF9}">
        <x15:connection id="04615e7b-b567-416b-908a-7355cf4c96e6"/>
      </ext>
    </extLst>
  </connection>
  <connection id="27" xr16:uid="{9DF6C0ED-9FFD-4600-828A-87F6BCC43C31}" name="Query - sales" description="Connection to the 'sales' query in the workbook." type="100" refreshedVersion="8" minRefreshableVersion="5">
    <extLst>
      <ext xmlns:x15="http://schemas.microsoft.com/office/spreadsheetml/2010/11/main" uri="{DE250136-89BD-433C-8126-D09CA5730AF9}">
        <x15:connection id="c1b13288-f628-4fe6-866d-b605a9da2b50"/>
      </ext>
    </extLst>
  </connection>
  <connection id="28" xr16:uid="{37E2BFC6-5C7F-403B-BE87-9A6B9EDBDFED}" name="Query - shipping" description="Connection to the 'shipping' query in the workbook." type="100" refreshedVersion="8" minRefreshableVersion="5">
    <extLst>
      <ext xmlns:x15="http://schemas.microsoft.com/office/spreadsheetml/2010/11/main" uri="{DE250136-89BD-433C-8126-D09CA5730AF9}">
        <x15:connection id="0681fc82-6b39-4fc1-bdce-365930f3c658"/>
      </ext>
    </extLst>
  </connection>
  <connection id="29" xr16:uid="{E8345A4D-0B40-4CB9-BDF6-4C2986C85435}" name="Query - shippingmethods" description="Connection to the 'shippingmethods' query in the workbook." type="100" refreshedVersion="8" minRefreshableVersion="5">
    <extLst>
      <ext xmlns:x15="http://schemas.microsoft.com/office/spreadsheetml/2010/11/main" uri="{DE250136-89BD-433C-8126-D09CA5730AF9}">
        <x15:connection id="73681dc5-c5fd-4669-9602-d2c6bc94b38c"/>
      </ext>
    </extLst>
  </connection>
  <connection id="30" xr16:uid="{2CEC20D4-48DE-40B3-8DE8-E4FCF8AE5C4D}" name="Query - suppliers" description="Connection to the 'suppliers' query in the workbook." type="100" refreshedVersion="8" minRefreshableVersion="5">
    <extLst>
      <ext xmlns:x15="http://schemas.microsoft.com/office/spreadsheetml/2010/11/main" uri="{DE250136-89BD-433C-8126-D09CA5730AF9}">
        <x15:connection id="22d3fce4-6365-4c7e-b7db-c135fe8f2ce6"/>
      </ext>
    </extLst>
  </connection>
  <connection id="31" xr16:uid="{E0C0C5BB-6B5A-4AB7-8FA8-76ED603A47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2" xr16:uid="{C8BE5CF5-985F-4161-A5E4-C0EF6573B990}" name="WorksheetConnection_Dashbord uniki.xlsx!sales" type="102" refreshedVersion="8" minRefreshableVersion="5">
    <extLst>
      <ext xmlns:x15="http://schemas.microsoft.com/office/spreadsheetml/2010/11/main" uri="{DE250136-89BD-433C-8126-D09CA5730AF9}">
        <x15:connection id="sales 1">
          <x15:rangePr sourceName="_xlcn.WorksheetConnection_Dashborduniki.xlsxsales"/>
        </x15:connection>
      </ext>
    </extLst>
  </connection>
</connections>
</file>

<file path=xl/sharedStrings.xml><?xml version="1.0" encoding="utf-8"?>
<sst xmlns="http://schemas.openxmlformats.org/spreadsheetml/2006/main" count="459" uniqueCount="282">
  <si>
    <t>CityID</t>
  </si>
  <si>
    <t>CityName</t>
  </si>
  <si>
    <t>RegionID</t>
  </si>
  <si>
    <t>Rabat</t>
  </si>
  <si>
    <t>Salé</t>
  </si>
  <si>
    <t>Casablanca</t>
  </si>
  <si>
    <t>Settat</t>
  </si>
  <si>
    <t>Marrakesh</t>
  </si>
  <si>
    <t>Safi</t>
  </si>
  <si>
    <t>Fès</t>
  </si>
  <si>
    <t>Meknès</t>
  </si>
  <si>
    <t>Tangier</t>
  </si>
  <si>
    <t>Tétouan</t>
  </si>
  <si>
    <t>CustomerID</t>
  </si>
  <si>
    <t>CustomerName</t>
  </si>
  <si>
    <t>ContactInfo</t>
  </si>
  <si>
    <t>Ahmed Benali</t>
  </si>
  <si>
    <t>ahmed.benali@gmail.com</t>
  </si>
  <si>
    <t>Fatima Zahra</t>
  </si>
  <si>
    <t>fatima.zahra@outlook.com</t>
  </si>
  <si>
    <t>Youssef El Amrani</t>
  </si>
  <si>
    <t>youssef.amrani@yahoo.com</t>
  </si>
  <si>
    <t>Amina Idrissi</t>
  </si>
  <si>
    <t>amina.idrissi@gmail.com</t>
  </si>
  <si>
    <t>Khalid Mansour</t>
  </si>
  <si>
    <t>khalid.mansour@hotmail.com</t>
  </si>
  <si>
    <t>Laila Chafik</t>
  </si>
  <si>
    <t>laila.chafik@gmail.com</t>
  </si>
  <si>
    <t>Omar Tazi</t>
  </si>
  <si>
    <t>omar.tazi@yahoo.com</t>
  </si>
  <si>
    <t>Sara Bennani</t>
  </si>
  <si>
    <t>sara.bennani@outlook.com</t>
  </si>
  <si>
    <t>Hassan Ouazzani</t>
  </si>
  <si>
    <t>hassan.ouazzani@gmail.com</t>
  </si>
  <si>
    <t>Nadia Lahlou</t>
  </si>
  <si>
    <t>nadia.lahlou@hotmail.com</t>
  </si>
  <si>
    <t>Rachid El Hajji</t>
  </si>
  <si>
    <t>rachid.hajji@gmail.com</t>
  </si>
  <si>
    <t>Zineb Ait Lahcen</t>
  </si>
  <si>
    <t>zineb.lahcen@yahoo.com</t>
  </si>
  <si>
    <t>Mohamed Amine</t>
  </si>
  <si>
    <t>mohamed.amine@outlook.com</t>
  </si>
  <si>
    <t>Souad Belkacem</t>
  </si>
  <si>
    <t>souad.belkacem@gmail.com</t>
  </si>
  <si>
    <t>Ibrahim Khalil</t>
  </si>
  <si>
    <t>ibrahim.khalil@hotmail.com</t>
  </si>
  <si>
    <t>Hajar Benkirane</t>
  </si>
  <si>
    <t>hajar.benkirane@yahoo.com</t>
  </si>
  <si>
    <t>Said El Moussaoui</t>
  </si>
  <si>
    <t>said.moussaoui@gmail.com</t>
  </si>
  <si>
    <t>Leila Cherkaoui</t>
  </si>
  <si>
    <t>leila.cherkaoui@outlook.com</t>
  </si>
  <si>
    <t>Abdelilah Zaki</t>
  </si>
  <si>
    <t>abdelilah.zaki@gmail.com</t>
  </si>
  <si>
    <t>Kenza El Fassi</t>
  </si>
  <si>
    <t>kenza.fassi@yahoo.com</t>
  </si>
  <si>
    <t>Badr Eddine</t>
  </si>
  <si>
    <t>badr.eddine@hotmail.com</t>
  </si>
  <si>
    <t>Asmaa Lamrani</t>
  </si>
  <si>
    <t>asmaa.lamrani@gmail.com</t>
  </si>
  <si>
    <t>Tarek Benjelloun</t>
  </si>
  <si>
    <t>tarek.benjelloun@outlook.com</t>
  </si>
  <si>
    <t>Noura El Idrissi</t>
  </si>
  <si>
    <t>noura.idrissi@yahoo.com</t>
  </si>
  <si>
    <t>Yassine Chraibi</t>
  </si>
  <si>
    <t>yassine.chraibi@gmail.com</t>
  </si>
  <si>
    <t>Imane Saadi</t>
  </si>
  <si>
    <t>imane.saadi@hotmail.com</t>
  </si>
  <si>
    <t>Reda El Kabbaj</t>
  </si>
  <si>
    <t>reda.kabbaj@outlook.com</t>
  </si>
  <si>
    <t>Salma Ait Oufkir</t>
  </si>
  <si>
    <t>salma.oufkir@gmail.com</t>
  </si>
  <si>
    <t>Karim El Hachimi</t>
  </si>
  <si>
    <t>karim.hachimi@yahoo.com</t>
  </si>
  <si>
    <t>Hafida Benhaddou</t>
  </si>
  <si>
    <t>hafida.benhaddou@gmail.com</t>
  </si>
  <si>
    <t>Ismail El Alaoui</t>
  </si>
  <si>
    <t>ismail.alaoui@outlook.com</t>
  </si>
  <si>
    <t>Chaimaa El Ouardi</t>
  </si>
  <si>
    <t>chaimaa.ouardi@hotmail.com</t>
  </si>
  <si>
    <t>Anas Berrada</t>
  </si>
  <si>
    <t>anas.berrada@gmail.com</t>
  </si>
  <si>
    <t>Widad El Khattabi</t>
  </si>
  <si>
    <t>widad.khattabi@yahoo.com</t>
  </si>
  <si>
    <t>Zakaria El Yazidi</t>
  </si>
  <si>
    <t>zakaria.yazidi@outlook.com</t>
  </si>
  <si>
    <t>Meryem El Ghaoui</t>
  </si>
  <si>
    <t>meryem.ghaoui@gmail.com</t>
  </si>
  <si>
    <t>Adil El Mansouri</t>
  </si>
  <si>
    <t>adil.mansouri@hotmail.com</t>
  </si>
  <si>
    <t>Samira El Bakkali</t>
  </si>
  <si>
    <t>samira.bakkali@gmail.com</t>
  </si>
  <si>
    <t>Hamza El Kettani</t>
  </si>
  <si>
    <t>hamza.kettani@yahoo.com</t>
  </si>
  <si>
    <t>Latifa El Haddad</t>
  </si>
  <si>
    <t>latifa.haddad@outlook.com</t>
  </si>
  <si>
    <t>Othmane El Baroudi</t>
  </si>
  <si>
    <t>othmane.baroudi@gmail.com</t>
  </si>
  <si>
    <t>Rania El Moutawakil</t>
  </si>
  <si>
    <t>rania.moutawakil@hotmail.com</t>
  </si>
  <si>
    <t>Bilal El Ghazali</t>
  </si>
  <si>
    <t>bilal.ghazali@yahoo.com</t>
  </si>
  <si>
    <t>Sanae El Hamdi</t>
  </si>
  <si>
    <t>sanae.hamdi@gmail.com</t>
  </si>
  <si>
    <t>Fayçal El Ouahabi</t>
  </si>
  <si>
    <t>faycal.ouahabi@outlook.com</t>
  </si>
  <si>
    <t>Hind El Amrani</t>
  </si>
  <si>
    <t>hind.amrani@hotmail.com</t>
  </si>
  <si>
    <t>Tarik El Qadiri</t>
  </si>
  <si>
    <t>tarik.qadiri@gmail.com</t>
  </si>
  <si>
    <t>Aicha El Hassani</t>
  </si>
  <si>
    <t>aicha.hassani@yahoo.com</t>
  </si>
  <si>
    <t>Mehdi El Bouzidi</t>
  </si>
  <si>
    <t>mehdi.bouzidi@outlook.com</t>
  </si>
  <si>
    <t>Khadija El Malki</t>
  </si>
  <si>
    <t>khadija.malki@gmail.com</t>
  </si>
  <si>
    <t>ExpenseID</t>
  </si>
  <si>
    <t>ExpenseCategory</t>
  </si>
  <si>
    <t>Description</t>
  </si>
  <si>
    <t>Amount</t>
  </si>
  <si>
    <t>ExpenseDate</t>
  </si>
  <si>
    <t>Rent</t>
  </si>
  <si>
    <t>Casablanca Warehouse</t>
  </si>
  <si>
    <t>Utilities</t>
  </si>
  <si>
    <t>Electricity and Water</t>
  </si>
  <si>
    <t>Equipment</t>
  </si>
  <si>
    <t>Sewing Machines</t>
  </si>
  <si>
    <t>Office Supplies</t>
  </si>
  <si>
    <t>Stationery</t>
  </si>
  <si>
    <t>InventoryID</t>
  </si>
  <si>
    <t>ProductID</t>
  </si>
  <si>
    <t>QuantityInStock</t>
  </si>
  <si>
    <t>LastUpdated</t>
  </si>
  <si>
    <t>CampaignID</t>
  </si>
  <si>
    <t>CampaignName</t>
  </si>
  <si>
    <t>StartDate</t>
  </si>
  <si>
    <t>EndDate</t>
  </si>
  <si>
    <t>TargetRegionID</t>
  </si>
  <si>
    <t>Budget</t>
  </si>
  <si>
    <t>ActualCost</t>
  </si>
  <si>
    <t>Winter Hoodie Launch</t>
  </si>
  <si>
    <t>Summer T-shirt Promo</t>
  </si>
  <si>
    <t>Casablanca Pop-Up</t>
  </si>
  <si>
    <t>Marrakesh Festival</t>
  </si>
  <si>
    <t>Rabat Winter Sale</t>
  </si>
  <si>
    <t>2024 Spring Campaign</t>
  </si>
  <si>
    <t>Summer Blowout</t>
  </si>
  <si>
    <t>Tangier Expansion</t>
  </si>
  <si>
    <t>Winter Collection</t>
  </si>
  <si>
    <t>Fès Market Push</t>
  </si>
  <si>
    <t>ProductionID</t>
  </si>
  <si>
    <t>QuantityProduced</t>
  </si>
  <si>
    <t>ProductionDate</t>
  </si>
  <si>
    <t>TotalMaterialCost</t>
  </si>
  <si>
    <t>LaborCost</t>
  </si>
  <si>
    <t>UsageID</t>
  </si>
  <si>
    <t>MaterialID</t>
  </si>
  <si>
    <t>QuantityUsed</t>
  </si>
  <si>
    <t>SupplierID</t>
  </si>
  <si>
    <t>ProductMaterialID</t>
  </si>
  <si>
    <t>QuantityRequired</t>
  </si>
  <si>
    <t>ProductName</t>
  </si>
  <si>
    <t>ProductType</t>
  </si>
  <si>
    <t>UnitPrice</t>
  </si>
  <si>
    <t>Moroccan Desert Hoodie</t>
  </si>
  <si>
    <t>Hoodie</t>
  </si>
  <si>
    <t>Atlas Mountain T-shirt</t>
  </si>
  <si>
    <t>T-shirt</t>
  </si>
  <si>
    <t>Sahara Sunset Hoodie</t>
  </si>
  <si>
    <t>Medina Mosaic T-shirt</t>
  </si>
  <si>
    <t>Berber Bliss Hoodie</t>
  </si>
  <si>
    <t>MaterialName</t>
  </si>
  <si>
    <t>UnitCost</t>
  </si>
  <si>
    <t>UnitOfMeasure</t>
  </si>
  <si>
    <t>Cotton Fabric</t>
  </si>
  <si>
    <t>kg</t>
  </si>
  <si>
    <t>Polyester Blend</t>
  </si>
  <si>
    <t>Eco Dye</t>
  </si>
  <si>
    <t>liter</t>
  </si>
  <si>
    <t>Thread</t>
  </si>
  <si>
    <t>RegionName</t>
  </si>
  <si>
    <t>Rabat-Salé-Kénitra</t>
  </si>
  <si>
    <t>Casablanca-Settat</t>
  </si>
  <si>
    <t>Marrakesh-Safi</t>
  </si>
  <si>
    <t>Fès-Meknès</t>
  </si>
  <si>
    <t>Tanger-Tétouan-Al Hoceïma</t>
  </si>
  <si>
    <t>SaleID</t>
  </si>
  <si>
    <t>QuantitySold</t>
  </si>
  <si>
    <t>SaleDate</t>
  </si>
  <si>
    <t>DiscountApplied</t>
  </si>
  <si>
    <t>ShippingID</t>
  </si>
  <si>
    <t>ShippingMethodID</t>
  </si>
  <si>
    <t>ShippingDate</t>
  </si>
  <si>
    <t>DestinationCityID</t>
  </si>
  <si>
    <t>ShippingCost</t>
  </si>
  <si>
    <t>MethodName</t>
  </si>
  <si>
    <t>BaseCost</t>
  </si>
  <si>
    <t>Local Delivery</t>
  </si>
  <si>
    <t>National Courier</t>
  </si>
  <si>
    <t>Express Shipping</t>
  </si>
  <si>
    <t>SupplierName</t>
  </si>
  <si>
    <t>Textile Maroc</t>
  </si>
  <si>
    <t>contact@textilemaroc.ma</t>
  </si>
  <si>
    <t>Fès Fibers</t>
  </si>
  <si>
    <t>sales@fesfibers.ma</t>
  </si>
  <si>
    <t>Marrakech Dyes</t>
  </si>
  <si>
    <t>info@marrakechdyes.ma</t>
  </si>
  <si>
    <t>unitPrice</t>
  </si>
  <si>
    <t>totalCost</t>
  </si>
  <si>
    <t>unitCost</t>
  </si>
  <si>
    <t>TotalRevenue</t>
  </si>
  <si>
    <t>netRevenue</t>
  </si>
  <si>
    <t>year</t>
  </si>
  <si>
    <t>month</t>
  </si>
  <si>
    <t>day</t>
  </si>
  <si>
    <t>quarter</t>
  </si>
  <si>
    <t>Sum of TotalRevenue</t>
  </si>
  <si>
    <t>Sum of netRevenue</t>
  </si>
  <si>
    <t>Sum of QuantitySold</t>
  </si>
  <si>
    <t>Profit</t>
  </si>
  <si>
    <t>Sum of Profit</t>
  </si>
  <si>
    <t>totalcost</t>
  </si>
  <si>
    <t>Sum of totalcost</t>
  </si>
  <si>
    <t>total sales revenue</t>
  </si>
  <si>
    <t>total net revenue</t>
  </si>
  <si>
    <t>units sold</t>
  </si>
  <si>
    <t>profit</t>
  </si>
  <si>
    <t>total cost</t>
  </si>
  <si>
    <t>profit%</t>
  </si>
  <si>
    <t>Row Labels</t>
  </si>
  <si>
    <t>qte sold by product</t>
  </si>
  <si>
    <t>qte sold by region</t>
  </si>
  <si>
    <t>top 5 customers</t>
  </si>
  <si>
    <t>Sum of QuantityInStock</t>
  </si>
  <si>
    <t>qte in stock</t>
  </si>
  <si>
    <t>shippingCostRevenue</t>
  </si>
  <si>
    <t>days</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</si>
  <si>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</si>
  <si>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</si>
  <si>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</si>
  <si>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</si>
  <si>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</si>
  <si>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</si>
  <si>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</si>
  <si>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</si>
  <si>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</si>
  <si>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</si>
  <si>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</si>
  <si>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</si>
  <si>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</si>
  <si>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</si>
  <si>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</si>
  <si>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</si>
  <si>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</si>
  <si>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</si>
  <si>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</si>
  <si>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</si>
  <si>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</si>
  <si>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</si>
  <si>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</si>
  <si>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</si>
  <si>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</si>
  <si>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</si>
  <si>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</si>
  <si>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</si>
  <si>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</si>
  <si>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</si>
  <si>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</si>
  <si>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Mean</t>
  </si>
  <si>
    <t>Standard Error</t>
  </si>
  <si>
    <t>Median</t>
  </si>
  <si>
    <t>Mode</t>
  </si>
  <si>
    <t>Standard Deviation</t>
  </si>
  <si>
    <t>Sample Variance</t>
  </si>
  <si>
    <t>Kurtosis</t>
  </si>
  <si>
    <t>Skewness</t>
  </si>
  <si>
    <t>Range</t>
  </si>
  <si>
    <t>Minimum</t>
  </si>
  <si>
    <t>Maximum</t>
  </si>
  <si>
    <t>Sum</t>
  </si>
  <si>
    <t>Count</t>
  </si>
  <si>
    <t>Descriptive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</si>
</sst>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b/>
      <sz val="22"/>
      <color theme="1"/>
      <name val="Calibri"/>
      <family val="2"/>
      <scheme val="minor"/>
    </font>
    <font>
      <b/>
      <i/>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14" fontId="0" fillId="0" borderId="0" xfId="0" applyNumberFormat="1"/>
    <xf numFmtId="44" fontId="0" fillId="0" borderId="0" xfId="0" applyNumberFormat="1"/>
    <xf numFmtId="0" fontId="0" fillId="0" borderId="0" xfId="0" pivotButton="1"/>
    <xf numFmtId="0" fontId="0" fillId="0" borderId="1" xfId="1" applyNumberFormat="1" applyFont="1" applyBorder="1"/>
    <xf numFmtId="0" fontId="2" fillId="0" borderId="1" xfId="0" applyFont="1" applyBorder="1"/>
    <xf numFmtId="9" fontId="0" fillId="0" borderId="1" xfId="2" applyFont="1" applyBorder="1"/>
    <xf numFmtId="9" fontId="0" fillId="0" borderId="0" xfId="2" applyFont="1"/>
    <xf numFmtId="0" fontId="0" fillId="0" borderId="0" xfId="0" applyAlignment="1">
      <alignment horizontal="left"/>
    </xf>
    <xf numFmtId="0" fontId="4" fillId="0" borderId="0" xfId="0" applyFont="1"/>
    <xf numFmtId="0" fontId="0" fillId="0" borderId="1" xfId="0" applyBorder="1"/>
    <xf numFmtId="0" fontId="3" fillId="0" borderId="1" xfId="0" applyFont="1" applyBorder="1"/>
    <xf numFmtId="0" fontId="0" fillId="2" borderId="0" xfId="0" applyFill="1"/>
    <xf numFmtId="42" fontId="0" fillId="0" borderId="1" xfId="1" applyNumberFormat="1"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xf numFmtId="0" fontId="5"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7" fillId="0" borderId="6" xfId="0" applyFont="1" applyBorder="1" applyAlignment="1">
      <alignment horizontal="center"/>
    </xf>
    <xf numFmtId="0" fontId="7" fillId="0" borderId="4" xfId="0" applyFont="1" applyBorder="1" applyAlignment="1">
      <alignment horizontal="center"/>
    </xf>
    <xf numFmtId="0" fontId="7" fillId="0" borderId="7" xfId="0" applyFont="1" applyBorder="1" applyAlignment="1">
      <alignment horizontal="center"/>
    </xf>
    <xf numFmtId="0" fontId="0" fillId="0" borderId="0" xfId="0" applyNumberFormat="1"/>
    <xf numFmtId="0" fontId="0" fillId="0" borderId="0" xfId="0" pivotButton="1" applyNumberFormat="1"/>
    <xf numFmtId="0" fontId="0" fillId="0" borderId="0" xfId="0" applyNumberFormat="1" applyAlignment="1">
      <alignment horizontal="left"/>
    </xf>
  </cellXfs>
  <cellStyles count="3">
    <cellStyle name="Currency" xfId="1" builtinId="4"/>
    <cellStyle name="Normal" xfId="0" builtinId="0"/>
    <cellStyle name="Percent" xfId="2" builtinId="5"/>
  </cellStyles>
  <dxfs count="58">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9" formatCode="m/d/yyyy"/>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11" pivot="0" table="0" count="5" xr9:uid="{6385479E-A4A6-4340-896E-8284DAC9838C}"/>
  </tableStyles>
  <extLst>
    <ext xmlns:x14="http://schemas.microsoft.com/office/spreadsheetml/2009/9/main" uri="{46F421CA-312F-682f-3DD2-61675219B42D}">
      <x14:dxfs count="5">
        <dxf>
          <fill>
            <patternFill>
              <bgColor theme="4" tint="0.39994506668294322"/>
            </patternFill>
          </fill>
        </dxf>
        <dxf>
          <fill>
            <patternFill>
              <bgColor theme="8" tint="-0.24994659260841701"/>
            </patternFill>
          </fill>
        </dxf>
        <dxf>
          <fill>
            <patternFill>
              <bgColor theme="8" tint="0.39994506668294322"/>
            </patternFill>
          </fill>
        </dxf>
        <dxf>
          <fill>
            <patternFill>
              <bgColor theme="8" tint="-0.24994659260841701"/>
            </patternFill>
          </fill>
        </dxf>
        <dxf>
          <fill>
            <patternFill>
              <bgColor theme="8" tint="0.59996337778862885"/>
            </patternFill>
          </fill>
        </dxf>
      </x14:dxfs>
    </ext>
    <ext xmlns:x14="http://schemas.microsoft.com/office/spreadsheetml/2009/9/main" uri="{EB79DEF2-80B8-43e5-95BD-54CBDDF9020C}">
      <x14:slicerStyles defaultSlicerStyle="SlicerStyleLight1">
        <x14:slicerStyle name="Slicer Style 111">
          <x14:slicerStyleElements>
            <x14:slicerStyleElement type="unselectedItemWith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1.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2.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3.xml"/><Relationship Id="rId53" Type="http://schemas.openxmlformats.org/officeDocument/2006/relationships/customXml" Target="../customXml/item11.xml"/><Relationship Id="rId58" Type="http://schemas.openxmlformats.org/officeDocument/2006/relationships/customXml" Target="../customXml/item16.xml"/><Relationship Id="rId66" Type="http://schemas.openxmlformats.org/officeDocument/2006/relationships/customXml" Target="../customXml/item24.xml"/><Relationship Id="rId5" Type="http://schemas.openxmlformats.org/officeDocument/2006/relationships/worksheet" Target="worksheets/sheet5.xml"/><Relationship Id="rId61" Type="http://schemas.openxmlformats.org/officeDocument/2006/relationships/customXml" Target="../customXml/item19.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microsoft.com/office/2007/relationships/slicerCache" Target="slicerCaches/slicerCache5.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microsoft.com/office/2007/relationships/slicerCache" Target="slicerCaches/slicerCache3.xml"/><Relationship Id="rId38" Type="http://schemas.openxmlformats.org/officeDocument/2006/relationships/connections" Target="connection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2.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microsoft.com/office/2007/relationships/slicerCache" Target="slicerCaches/slicerCache6.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tyles" Target="styles.xml"/><Relationship Id="rId34" Type="http://schemas.microsoft.com/office/2007/relationships/slicerCache" Target="slicerCaches/slicerCache4.xml"/><Relationship Id="rId50" Type="http://schemas.openxmlformats.org/officeDocument/2006/relationships/customXml" Target="../customXml/item8.xml"/><Relationship Id="rId5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uniki.xlsx]Analysis!byproduct</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Analysis!$A$12:$A$13</c:f>
              <c:strCache>
                <c:ptCount val="2"/>
                <c:pt idx="0">
                  <c:v>Atlas Mountain T-shirt</c:v>
                </c:pt>
                <c:pt idx="1">
                  <c:v>Medina Mosaic T-shirt</c:v>
                </c:pt>
              </c:strCache>
            </c:strRef>
          </c:cat>
          <c:val>
            <c:numRef>
              <c:f>Analysis!$B$12:$B$13</c:f>
              <c:numCache>
                <c:formatCode>General</c:formatCode>
                <c:ptCount val="2"/>
                <c:pt idx="0">
                  <c:v>2254</c:v>
                </c:pt>
                <c:pt idx="1">
                  <c:v>1961</c:v>
                </c:pt>
              </c:numCache>
            </c:numRef>
          </c:val>
          <c:extLst>
            <c:ext xmlns:c16="http://schemas.microsoft.com/office/drawing/2014/chart" uri="{C3380CC4-5D6E-409C-BE32-E72D297353CC}">
              <c16:uniqueId val="{00000004-ECAE-40FF-96E5-29F324CD0C65}"/>
            </c:ext>
          </c:extLst>
        </c:ser>
        <c:dLbls>
          <c:showLegendKey val="0"/>
          <c:showVal val="0"/>
          <c:showCatName val="0"/>
          <c:showSerName val="0"/>
          <c:showPercent val="0"/>
          <c:showBubbleSize val="0"/>
        </c:dLbls>
        <c:gapWidth val="100"/>
        <c:overlap val="-24"/>
        <c:axId val="934645264"/>
        <c:axId val="934644784"/>
      </c:barChart>
      <c:catAx>
        <c:axId val="93464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4784"/>
        <c:crosses val="autoZero"/>
        <c:auto val="1"/>
        <c:lblAlgn val="ctr"/>
        <c:lblOffset val="100"/>
        <c:noMultiLvlLbl val="0"/>
      </c:catAx>
      <c:valAx>
        <c:axId val="93464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uniki.xlsx]Analysis!PivotTable14</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15295757563405"/>
          <c:y val="8.470892638911813E-2"/>
          <c:w val="0.76302672692229256"/>
          <c:h val="0.6076742490522018"/>
        </c:manualLayout>
      </c:layout>
      <c:bar3DChart>
        <c:barDir val="col"/>
        <c:grouping val="stacked"/>
        <c:varyColors val="0"/>
        <c:ser>
          <c:idx val="0"/>
          <c:order val="0"/>
          <c:tx>
            <c:strRef>
              <c:f>Analysis!$B$33</c:f>
              <c:strCache>
                <c:ptCount val="1"/>
                <c:pt idx="0">
                  <c:v>Total</c:v>
                </c:pt>
              </c:strCache>
            </c:strRef>
          </c:tx>
          <c:spPr>
            <a:solidFill>
              <a:schemeClr val="accent1"/>
            </a:solidFill>
            <a:ln>
              <a:noFill/>
            </a:ln>
            <a:effectLst/>
            <a:sp3d/>
          </c:spPr>
          <c:invertIfNegative val="0"/>
          <c:cat>
            <c:strRef>
              <c:f>Analysis!$A$34:$A$38</c:f>
              <c:strCache>
                <c:ptCount val="5"/>
                <c:pt idx="0">
                  <c:v>Hamza El Kettani</c:v>
                </c:pt>
                <c:pt idx="1">
                  <c:v>Nadia Lahlou</c:v>
                </c:pt>
                <c:pt idx="2">
                  <c:v>Salma Ait Oufkir</c:v>
                </c:pt>
                <c:pt idx="3">
                  <c:v>Badr Eddine</c:v>
                </c:pt>
                <c:pt idx="4">
                  <c:v>Zineb Ait Lahcen</c:v>
                </c:pt>
              </c:strCache>
            </c:strRef>
          </c:cat>
          <c:val>
            <c:numRef>
              <c:f>Analysis!$B$34:$B$38</c:f>
              <c:numCache>
                <c:formatCode>_("$"* #,##0.00_);_("$"* \(#,##0.00\);_("$"* "-"??_);_(@_)</c:formatCode>
                <c:ptCount val="5"/>
                <c:pt idx="0">
                  <c:v>16115</c:v>
                </c:pt>
                <c:pt idx="1">
                  <c:v>16425</c:v>
                </c:pt>
                <c:pt idx="2">
                  <c:v>16490</c:v>
                </c:pt>
                <c:pt idx="3">
                  <c:v>16930</c:v>
                </c:pt>
                <c:pt idx="4">
                  <c:v>17860</c:v>
                </c:pt>
              </c:numCache>
            </c:numRef>
          </c:val>
          <c:extLst>
            <c:ext xmlns:c16="http://schemas.microsoft.com/office/drawing/2014/chart" uri="{C3380CC4-5D6E-409C-BE32-E72D297353CC}">
              <c16:uniqueId val="{00000000-24A7-4002-B98C-C75821CF6444}"/>
            </c:ext>
          </c:extLst>
        </c:ser>
        <c:dLbls>
          <c:showLegendKey val="0"/>
          <c:showVal val="0"/>
          <c:showCatName val="0"/>
          <c:showSerName val="0"/>
          <c:showPercent val="0"/>
          <c:showBubbleSize val="0"/>
        </c:dLbls>
        <c:gapWidth val="150"/>
        <c:shape val="box"/>
        <c:axId val="934629904"/>
        <c:axId val="934646704"/>
        <c:axId val="0"/>
      </c:bar3DChart>
      <c:catAx>
        <c:axId val="934629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6704"/>
        <c:crosses val="autoZero"/>
        <c:auto val="1"/>
        <c:lblAlgn val="ctr"/>
        <c:lblOffset val="100"/>
        <c:noMultiLvlLbl val="0"/>
      </c:catAx>
      <c:valAx>
        <c:axId val="93464670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uniki.xlsx]Analysis!byregion</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Analysis!$D$12:$D$16</c:f>
              <c:strCache>
                <c:ptCount val="5"/>
                <c:pt idx="0">
                  <c:v>Casablanca-Settat</c:v>
                </c:pt>
                <c:pt idx="1">
                  <c:v>Fès-Meknès</c:v>
                </c:pt>
                <c:pt idx="2">
                  <c:v>Marrakesh-Safi</c:v>
                </c:pt>
                <c:pt idx="3">
                  <c:v>Rabat-Salé-Kénitra</c:v>
                </c:pt>
                <c:pt idx="4">
                  <c:v>Tanger-Tétouan-Al Hoceïma</c:v>
                </c:pt>
              </c:strCache>
            </c:strRef>
          </c:cat>
          <c:val>
            <c:numRef>
              <c:f>Analysis!$E$12:$E$16</c:f>
              <c:numCache>
                <c:formatCode>General</c:formatCode>
                <c:ptCount val="5"/>
                <c:pt idx="0">
                  <c:v>807</c:v>
                </c:pt>
                <c:pt idx="1">
                  <c:v>937</c:v>
                </c:pt>
                <c:pt idx="2">
                  <c:v>895</c:v>
                </c:pt>
                <c:pt idx="3">
                  <c:v>803</c:v>
                </c:pt>
                <c:pt idx="4">
                  <c:v>773</c:v>
                </c:pt>
              </c:numCache>
            </c:numRef>
          </c:val>
          <c:extLst>
            <c:ext xmlns:c16="http://schemas.microsoft.com/office/drawing/2014/chart" uri="{C3380CC4-5D6E-409C-BE32-E72D297353CC}">
              <c16:uniqueId val="{00000004-D9B4-41BE-B9E9-5C91C3228D8E}"/>
            </c:ext>
          </c:extLst>
        </c:ser>
        <c:dLbls>
          <c:showLegendKey val="0"/>
          <c:showVal val="0"/>
          <c:showCatName val="0"/>
          <c:showSerName val="0"/>
          <c:showPercent val="0"/>
          <c:showBubbleSize val="0"/>
        </c:dLbls>
        <c:gapWidth val="100"/>
        <c:overlap val="-24"/>
        <c:axId val="934627984"/>
        <c:axId val="934651984"/>
      </c:barChart>
      <c:catAx>
        <c:axId val="934627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51984"/>
        <c:crosses val="autoZero"/>
        <c:auto val="1"/>
        <c:lblAlgn val="ctr"/>
        <c:lblOffset val="100"/>
        <c:noMultiLvlLbl val="0"/>
      </c:catAx>
      <c:valAx>
        <c:axId val="934651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2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uniki.xlsx]Analysis!PivotTable14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Analysis!$B$33</c:f>
              <c:strCache>
                <c:ptCount val="1"/>
                <c:pt idx="0">
                  <c:v>Total</c:v>
                </c:pt>
              </c:strCache>
            </c:strRef>
          </c:tx>
          <c:spPr>
            <a:solidFill>
              <a:schemeClr val="accent1"/>
            </a:solidFill>
            <a:ln>
              <a:noFill/>
            </a:ln>
            <a:effectLst/>
            <a:sp3d/>
          </c:spPr>
          <c:invertIfNegative val="0"/>
          <c:cat>
            <c:strRef>
              <c:f>Analysis!$A$34:$A$38</c:f>
              <c:strCache>
                <c:ptCount val="5"/>
                <c:pt idx="0">
                  <c:v>Hamza El Kettani</c:v>
                </c:pt>
                <c:pt idx="1">
                  <c:v>Nadia Lahlou</c:v>
                </c:pt>
                <c:pt idx="2">
                  <c:v>Salma Ait Oufkir</c:v>
                </c:pt>
                <c:pt idx="3">
                  <c:v>Badr Eddine</c:v>
                </c:pt>
                <c:pt idx="4">
                  <c:v>Zineb Ait Lahcen</c:v>
                </c:pt>
              </c:strCache>
            </c:strRef>
          </c:cat>
          <c:val>
            <c:numRef>
              <c:f>Analysis!$B$34:$B$38</c:f>
              <c:numCache>
                <c:formatCode>_("$"* #,##0.00_);_("$"* \(#,##0.00\);_("$"* "-"??_);_(@_)</c:formatCode>
                <c:ptCount val="5"/>
                <c:pt idx="0">
                  <c:v>16115</c:v>
                </c:pt>
                <c:pt idx="1">
                  <c:v>16425</c:v>
                </c:pt>
                <c:pt idx="2">
                  <c:v>16490</c:v>
                </c:pt>
                <c:pt idx="3">
                  <c:v>16930</c:v>
                </c:pt>
                <c:pt idx="4">
                  <c:v>17860</c:v>
                </c:pt>
              </c:numCache>
            </c:numRef>
          </c:val>
          <c:extLst>
            <c:ext xmlns:c16="http://schemas.microsoft.com/office/drawing/2014/chart" uri="{C3380CC4-5D6E-409C-BE32-E72D297353CC}">
              <c16:uniqueId val="{00000004-A210-4740-9EB0-7BE046283CD7}"/>
            </c:ext>
          </c:extLst>
        </c:ser>
        <c:dLbls>
          <c:showLegendKey val="0"/>
          <c:showVal val="0"/>
          <c:showCatName val="0"/>
          <c:showSerName val="0"/>
          <c:showPercent val="0"/>
          <c:showBubbleSize val="0"/>
        </c:dLbls>
        <c:gapWidth val="150"/>
        <c:shape val="box"/>
        <c:axId val="934629904"/>
        <c:axId val="934646704"/>
        <c:axId val="0"/>
      </c:bar3DChart>
      <c:catAx>
        <c:axId val="934629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6704"/>
        <c:crosses val="autoZero"/>
        <c:auto val="1"/>
        <c:lblAlgn val="ctr"/>
        <c:lblOffset val="100"/>
        <c:noMultiLvlLbl val="0"/>
      </c:catAx>
      <c:valAx>
        <c:axId val="934646704"/>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2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Analysis!$D$63</c:f>
              <c:strCache>
                <c:ptCount val="1"/>
                <c:pt idx="0">
                  <c:v>Total</c:v>
                </c:pt>
              </c:strCache>
            </c:strRef>
          </c:tx>
          <c:spPr>
            <a:ln w="28575" cap="rnd">
              <a:solidFill>
                <a:schemeClr val="accent1"/>
              </a:solidFill>
              <a:round/>
            </a:ln>
            <a:effectLst/>
          </c:spPr>
          <c:marker>
            <c:symbol val="none"/>
          </c:marker>
          <c:cat>
            <c:strRef>
              <c:f>Analysis!$C$64:$C$94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Analysis!$D$64:$D$94</c:f>
              <c:numCache>
                <c:formatCode>_("$"* #,##0.00_);_("$"* \(#,##0.00\);_("$"* "-"??_);_(@_)</c:formatCode>
                <c:ptCount val="31"/>
                <c:pt idx="0">
                  <c:v>14435</c:v>
                </c:pt>
                <c:pt idx="1">
                  <c:v>19165</c:v>
                </c:pt>
                <c:pt idx="2">
                  <c:v>26980</c:v>
                </c:pt>
                <c:pt idx="3">
                  <c:v>9960</c:v>
                </c:pt>
                <c:pt idx="4">
                  <c:v>19940</c:v>
                </c:pt>
                <c:pt idx="5">
                  <c:v>11575</c:v>
                </c:pt>
                <c:pt idx="6">
                  <c:v>21470</c:v>
                </c:pt>
                <c:pt idx="7">
                  <c:v>14435</c:v>
                </c:pt>
                <c:pt idx="8">
                  <c:v>21600</c:v>
                </c:pt>
                <c:pt idx="9">
                  <c:v>12320</c:v>
                </c:pt>
                <c:pt idx="10">
                  <c:v>15120</c:v>
                </c:pt>
                <c:pt idx="11">
                  <c:v>18270</c:v>
                </c:pt>
                <c:pt idx="12">
                  <c:v>20960</c:v>
                </c:pt>
                <c:pt idx="13">
                  <c:v>19865</c:v>
                </c:pt>
                <c:pt idx="14">
                  <c:v>31655</c:v>
                </c:pt>
                <c:pt idx="15">
                  <c:v>14150</c:v>
                </c:pt>
                <c:pt idx="16">
                  <c:v>22190</c:v>
                </c:pt>
                <c:pt idx="17">
                  <c:v>19930</c:v>
                </c:pt>
                <c:pt idx="18">
                  <c:v>14150</c:v>
                </c:pt>
                <c:pt idx="19">
                  <c:v>15735</c:v>
                </c:pt>
                <c:pt idx="20">
                  <c:v>17385</c:v>
                </c:pt>
                <c:pt idx="21">
                  <c:v>18525</c:v>
                </c:pt>
                <c:pt idx="22">
                  <c:v>9235</c:v>
                </c:pt>
                <c:pt idx="23">
                  <c:v>12630</c:v>
                </c:pt>
                <c:pt idx="24">
                  <c:v>12340</c:v>
                </c:pt>
                <c:pt idx="25">
                  <c:v>11690</c:v>
                </c:pt>
                <c:pt idx="26">
                  <c:v>20270</c:v>
                </c:pt>
                <c:pt idx="27">
                  <c:v>19170</c:v>
                </c:pt>
                <c:pt idx="28">
                  <c:v>14150</c:v>
                </c:pt>
                <c:pt idx="29">
                  <c:v>17860</c:v>
                </c:pt>
                <c:pt idx="30">
                  <c:v>7115</c:v>
                </c:pt>
              </c:numCache>
            </c:numRef>
          </c:val>
          <c:smooth val="0"/>
          <c:extLst>
            <c:ext xmlns:c16="http://schemas.microsoft.com/office/drawing/2014/chart" uri="{C3380CC4-5D6E-409C-BE32-E72D297353CC}">
              <c16:uniqueId val="{00000000-D069-4D5D-86AD-AFB4F8294434}"/>
            </c:ext>
          </c:extLst>
        </c:ser>
        <c:dLbls>
          <c:showLegendKey val="0"/>
          <c:showVal val="0"/>
          <c:showCatName val="0"/>
          <c:showSerName val="0"/>
          <c:showPercent val="0"/>
          <c:showBubbleSize val="0"/>
        </c:dLbls>
        <c:smooth val="0"/>
        <c:axId val="1584908480"/>
        <c:axId val="1584919040"/>
      </c:lineChart>
      <c:catAx>
        <c:axId val="15849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19040"/>
        <c:crosses val="autoZero"/>
        <c:auto val="1"/>
        <c:lblAlgn val="ctr"/>
        <c:lblOffset val="100"/>
        <c:noMultiLvlLbl val="0"/>
      </c:catAx>
      <c:valAx>
        <c:axId val="15849190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rect">
                <a:fillToRect l="100000" t="100000"/>
              </a:path>
              <a:tileRect r="-100000" b="-100000"/>
            </a:gradFill>
            <a:ln>
              <a:noFill/>
            </a:ln>
            <a:effectLst>
              <a:softEdge rad="0"/>
            </a:effectLst>
          </c:spPr>
          <c:dPt>
            <c:idx val="0"/>
            <c:bubble3D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rect">
                  <a:fillToRect l="100000" t="100000"/>
                </a:path>
                <a:tileRect r="-100000" b="-100000"/>
              </a:gradFill>
              <a:ln w="19050">
                <a:noFill/>
              </a:ln>
              <a:effectLst>
                <a:softEdge rad="0"/>
              </a:effectLst>
            </c:spPr>
            <c:extLst>
              <c:ext xmlns:c16="http://schemas.microsoft.com/office/drawing/2014/chart" uri="{C3380CC4-5D6E-409C-BE32-E72D297353CC}">
                <c16:uniqueId val="{00000001-CDE8-46C8-9392-F3A6BB83A939}"/>
              </c:ext>
            </c:extLst>
          </c:dPt>
          <c:dPt>
            <c:idx val="1"/>
            <c:bubble3D val="0"/>
            <c:spPr>
              <a:solidFill>
                <a:schemeClr val="accent5">
                  <a:lumMod val="40000"/>
                  <a:lumOff val="60000"/>
                </a:schemeClr>
              </a:solidFill>
              <a:ln w="19050">
                <a:noFill/>
              </a:ln>
              <a:effectLst>
                <a:softEdge rad="0"/>
              </a:effectLst>
            </c:spPr>
            <c:extLst>
              <c:ext xmlns:c16="http://schemas.microsoft.com/office/drawing/2014/chart" uri="{C3380CC4-5D6E-409C-BE32-E72D297353CC}">
                <c16:uniqueId val="{00000002-CDE8-46C8-9392-F3A6BB83A939}"/>
              </c:ext>
            </c:extLst>
          </c:dPt>
          <c:val>
            <c:numRef>
              <c:f>Analysis!$G$8:$H$8</c:f>
              <c:numCache>
                <c:formatCode>0%</c:formatCode>
                <c:ptCount val="2"/>
                <c:pt idx="0">
                  <c:v>0.3141041708441949</c:v>
                </c:pt>
                <c:pt idx="1">
                  <c:v>0.79</c:v>
                </c:pt>
              </c:numCache>
            </c:numRef>
          </c:val>
          <c:extLst>
            <c:ext xmlns:c16="http://schemas.microsoft.com/office/drawing/2014/chart" uri="{C3380CC4-5D6E-409C-BE32-E72D297353CC}">
              <c16:uniqueId val="{00000000-CDE8-46C8-9392-F3A6BB83A93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07666180580369"/>
          <c:y val="0"/>
          <c:w val="0.90839053786585056"/>
          <c:h val="1"/>
        </c:manualLayout>
      </c:layout>
      <c:doughnutChart>
        <c:varyColors val="1"/>
        <c:ser>
          <c:idx val="0"/>
          <c:order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rect">
                <a:fillToRect l="100000" t="100000"/>
              </a:path>
              <a:tileRect r="-100000" b="-100000"/>
            </a:gradFill>
            <a:ln>
              <a:noFill/>
            </a:ln>
            <a:effectLst>
              <a:softEdge rad="0"/>
            </a:effectLst>
          </c:spPr>
          <c:dPt>
            <c:idx val="0"/>
            <c:bubble3D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rect">
                  <a:fillToRect l="100000" t="100000"/>
                </a:path>
                <a:tileRect r="-100000" b="-100000"/>
              </a:gradFill>
              <a:ln w="19050">
                <a:noFill/>
              </a:ln>
              <a:effectLst>
                <a:softEdge rad="0"/>
              </a:effectLst>
            </c:spPr>
            <c:extLst>
              <c:ext xmlns:c16="http://schemas.microsoft.com/office/drawing/2014/chart" uri="{C3380CC4-5D6E-409C-BE32-E72D297353CC}">
                <c16:uniqueId val="{00000001-E788-4A11-857F-C8D254AFD322}"/>
              </c:ext>
            </c:extLst>
          </c:dPt>
          <c:dPt>
            <c:idx val="1"/>
            <c:bubble3D val="0"/>
            <c:spPr>
              <a:solidFill>
                <a:schemeClr val="accent5">
                  <a:lumMod val="40000"/>
                  <a:lumOff val="60000"/>
                </a:schemeClr>
              </a:solidFill>
              <a:ln w="19050">
                <a:noFill/>
              </a:ln>
              <a:effectLst>
                <a:softEdge rad="0"/>
              </a:effectLst>
            </c:spPr>
            <c:extLst>
              <c:ext xmlns:c16="http://schemas.microsoft.com/office/drawing/2014/chart" uri="{C3380CC4-5D6E-409C-BE32-E72D297353CC}">
                <c16:uniqueId val="{00000003-E788-4A11-857F-C8D254AFD322}"/>
              </c:ext>
            </c:extLst>
          </c:dPt>
          <c:val>
            <c:numRef>
              <c:f>Analysis!$G$8:$H$8</c:f>
              <c:numCache>
                <c:formatCode>0%</c:formatCode>
                <c:ptCount val="2"/>
                <c:pt idx="0">
                  <c:v>0.3141041708441949</c:v>
                </c:pt>
                <c:pt idx="1">
                  <c:v>0.79</c:v>
                </c:pt>
              </c:numCache>
            </c:numRef>
          </c:val>
          <c:extLst>
            <c:ext xmlns:c16="http://schemas.microsoft.com/office/drawing/2014/chart" uri="{C3380CC4-5D6E-409C-BE32-E72D297353CC}">
              <c16:uniqueId val="{00000004-E788-4A11-857F-C8D254AFD32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uniki.xlsx]Analysis!byproduct</c:name>
    <c:fmtId val="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Analysis!$A$12:$A$13</c:f>
              <c:strCache>
                <c:ptCount val="2"/>
                <c:pt idx="0">
                  <c:v>Atlas Mountain T-shirt</c:v>
                </c:pt>
                <c:pt idx="1">
                  <c:v>Medina Mosaic T-shirt</c:v>
                </c:pt>
              </c:strCache>
            </c:strRef>
          </c:cat>
          <c:val>
            <c:numRef>
              <c:f>Analysis!$B$12:$B$13</c:f>
              <c:numCache>
                <c:formatCode>General</c:formatCode>
                <c:ptCount val="2"/>
                <c:pt idx="0">
                  <c:v>2254</c:v>
                </c:pt>
                <c:pt idx="1">
                  <c:v>1961</c:v>
                </c:pt>
              </c:numCache>
            </c:numRef>
          </c:val>
          <c:extLst>
            <c:ext xmlns:c16="http://schemas.microsoft.com/office/drawing/2014/chart" uri="{C3380CC4-5D6E-409C-BE32-E72D297353CC}">
              <c16:uniqueId val="{00000000-2211-48F0-8385-47CC4F30D906}"/>
            </c:ext>
          </c:extLst>
        </c:ser>
        <c:dLbls>
          <c:showLegendKey val="0"/>
          <c:showVal val="0"/>
          <c:showCatName val="0"/>
          <c:showSerName val="0"/>
          <c:showPercent val="0"/>
          <c:showBubbleSize val="0"/>
        </c:dLbls>
        <c:gapWidth val="100"/>
        <c:overlap val="-24"/>
        <c:axId val="934645264"/>
        <c:axId val="934644784"/>
      </c:barChart>
      <c:catAx>
        <c:axId val="93464526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4784"/>
        <c:crosses val="autoZero"/>
        <c:auto val="1"/>
        <c:lblAlgn val="ctr"/>
        <c:lblOffset val="100"/>
        <c:noMultiLvlLbl val="0"/>
      </c:catAx>
      <c:valAx>
        <c:axId val="9346447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4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uniki.xlsx]Analysis!byregion</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Analysis!$D$12:$D$16</c:f>
              <c:strCache>
                <c:ptCount val="5"/>
                <c:pt idx="0">
                  <c:v>Casablanca-Settat</c:v>
                </c:pt>
                <c:pt idx="1">
                  <c:v>Fès-Meknès</c:v>
                </c:pt>
                <c:pt idx="2">
                  <c:v>Marrakesh-Safi</c:v>
                </c:pt>
                <c:pt idx="3">
                  <c:v>Rabat-Salé-Kénitra</c:v>
                </c:pt>
                <c:pt idx="4">
                  <c:v>Tanger-Tétouan-Al Hoceïma</c:v>
                </c:pt>
              </c:strCache>
            </c:strRef>
          </c:cat>
          <c:val>
            <c:numRef>
              <c:f>Analysis!$E$12:$E$16</c:f>
              <c:numCache>
                <c:formatCode>General</c:formatCode>
                <c:ptCount val="5"/>
                <c:pt idx="0">
                  <c:v>807</c:v>
                </c:pt>
                <c:pt idx="1">
                  <c:v>937</c:v>
                </c:pt>
                <c:pt idx="2">
                  <c:v>895</c:v>
                </c:pt>
                <c:pt idx="3">
                  <c:v>803</c:v>
                </c:pt>
                <c:pt idx="4">
                  <c:v>773</c:v>
                </c:pt>
              </c:numCache>
            </c:numRef>
          </c:val>
          <c:extLst>
            <c:ext xmlns:c16="http://schemas.microsoft.com/office/drawing/2014/chart" uri="{C3380CC4-5D6E-409C-BE32-E72D297353CC}">
              <c16:uniqueId val="{00000000-E007-4D61-B659-6F3292CCFE0B}"/>
            </c:ext>
          </c:extLst>
        </c:ser>
        <c:dLbls>
          <c:showLegendKey val="0"/>
          <c:showVal val="0"/>
          <c:showCatName val="0"/>
          <c:showSerName val="0"/>
          <c:showPercent val="0"/>
          <c:showBubbleSize val="0"/>
        </c:dLbls>
        <c:gapWidth val="100"/>
        <c:overlap val="-24"/>
        <c:axId val="934627984"/>
        <c:axId val="934651984"/>
      </c:barChart>
      <c:catAx>
        <c:axId val="934627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51984"/>
        <c:crosses val="autoZero"/>
        <c:auto val="1"/>
        <c:lblAlgn val="ctr"/>
        <c:lblOffset val="100"/>
        <c:noMultiLvlLbl val="0"/>
      </c:catAx>
      <c:valAx>
        <c:axId val="934651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2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uniki.xlsx]Analysis!PivotTable16</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Analysis!$D$63</c:f>
              <c:strCache>
                <c:ptCount val="1"/>
                <c:pt idx="0">
                  <c:v>Total</c:v>
                </c:pt>
              </c:strCache>
            </c:strRef>
          </c:tx>
          <c:spPr>
            <a:ln w="28575" cap="rnd">
              <a:solidFill>
                <a:schemeClr val="accent1"/>
              </a:solidFill>
              <a:round/>
            </a:ln>
            <a:effectLst/>
          </c:spPr>
          <c:marker>
            <c:symbol val="none"/>
          </c:marker>
          <c:cat>
            <c:strRef>
              <c:f>Analysis!$C$64:$C$94</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Analysis!$D$64:$D$94</c:f>
              <c:numCache>
                <c:formatCode>_("$"* #,##0.00_);_("$"* \(#,##0.00\);_("$"* "-"??_);_(@_)</c:formatCode>
                <c:ptCount val="31"/>
                <c:pt idx="0">
                  <c:v>14435</c:v>
                </c:pt>
                <c:pt idx="1">
                  <c:v>19165</c:v>
                </c:pt>
                <c:pt idx="2">
                  <c:v>26980</c:v>
                </c:pt>
                <c:pt idx="3">
                  <c:v>9960</c:v>
                </c:pt>
                <c:pt idx="4">
                  <c:v>19940</c:v>
                </c:pt>
                <c:pt idx="5">
                  <c:v>11575</c:v>
                </c:pt>
                <c:pt idx="6">
                  <c:v>21470</c:v>
                </c:pt>
                <c:pt idx="7">
                  <c:v>14435</c:v>
                </c:pt>
                <c:pt idx="8">
                  <c:v>21600</c:v>
                </c:pt>
                <c:pt idx="9">
                  <c:v>12320</c:v>
                </c:pt>
                <c:pt idx="10">
                  <c:v>15120</c:v>
                </c:pt>
                <c:pt idx="11">
                  <c:v>18270</c:v>
                </c:pt>
                <c:pt idx="12">
                  <c:v>20960</c:v>
                </c:pt>
                <c:pt idx="13">
                  <c:v>19865</c:v>
                </c:pt>
                <c:pt idx="14">
                  <c:v>31655</c:v>
                </c:pt>
                <c:pt idx="15">
                  <c:v>14150</c:v>
                </c:pt>
                <c:pt idx="16">
                  <c:v>22190</c:v>
                </c:pt>
                <c:pt idx="17">
                  <c:v>19930</c:v>
                </c:pt>
                <c:pt idx="18">
                  <c:v>14150</c:v>
                </c:pt>
                <c:pt idx="19">
                  <c:v>15735</c:v>
                </c:pt>
                <c:pt idx="20">
                  <c:v>17385</c:v>
                </c:pt>
                <c:pt idx="21">
                  <c:v>18525</c:v>
                </c:pt>
                <c:pt idx="22">
                  <c:v>9235</c:v>
                </c:pt>
                <c:pt idx="23">
                  <c:v>12630</c:v>
                </c:pt>
                <c:pt idx="24">
                  <c:v>12340</c:v>
                </c:pt>
                <c:pt idx="25">
                  <c:v>11690</c:v>
                </c:pt>
                <c:pt idx="26">
                  <c:v>20270</c:v>
                </c:pt>
                <c:pt idx="27">
                  <c:v>19170</c:v>
                </c:pt>
                <c:pt idx="28">
                  <c:v>14150</c:v>
                </c:pt>
                <c:pt idx="29">
                  <c:v>17860</c:v>
                </c:pt>
                <c:pt idx="30">
                  <c:v>7115</c:v>
                </c:pt>
              </c:numCache>
            </c:numRef>
          </c:val>
          <c:smooth val="0"/>
          <c:extLst>
            <c:ext xmlns:c16="http://schemas.microsoft.com/office/drawing/2014/chart" uri="{C3380CC4-5D6E-409C-BE32-E72D297353CC}">
              <c16:uniqueId val="{00000000-9342-4561-BF29-FAD2B78B2922}"/>
            </c:ext>
          </c:extLst>
        </c:ser>
        <c:dLbls>
          <c:showLegendKey val="0"/>
          <c:showVal val="0"/>
          <c:showCatName val="0"/>
          <c:showSerName val="0"/>
          <c:showPercent val="0"/>
          <c:showBubbleSize val="0"/>
        </c:dLbls>
        <c:smooth val="0"/>
        <c:axId val="1584908480"/>
        <c:axId val="1584919040"/>
      </c:lineChart>
      <c:catAx>
        <c:axId val="15849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19040"/>
        <c:crosses val="autoZero"/>
        <c:auto val="1"/>
        <c:lblAlgn val="ctr"/>
        <c:lblOffset val="100"/>
        <c:noMultiLvlLbl val="0"/>
      </c:catAx>
      <c:valAx>
        <c:axId val="158491904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0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1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image" Target="../media/image1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image" Target="../media/image11.png"/><Relationship Id="rId10" Type="http://schemas.openxmlformats.org/officeDocument/2006/relationships/image" Target="../media/image10.svg"/><Relationship Id="rId19" Type="http://schemas.openxmlformats.org/officeDocument/2006/relationships/chart" Target="../charts/chart10.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180975</xdr:rowOff>
    </xdr:from>
    <xdr:to>
      <xdr:col>2</xdr:col>
      <xdr:colOff>1171575</xdr:colOff>
      <xdr:row>30</xdr:row>
      <xdr:rowOff>28575</xdr:rowOff>
    </xdr:to>
    <xdr:graphicFrame macro="">
      <xdr:nvGraphicFramePr>
        <xdr:cNvPr id="2" name="byproducts">
          <a:extLst>
            <a:ext uri="{FF2B5EF4-FFF2-40B4-BE49-F238E27FC236}">
              <a16:creationId xmlns:a16="http://schemas.microsoft.com/office/drawing/2014/main" id="{8BC8C2F5-1F74-3466-D780-ED96677A5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1243012</xdr:colOff>
      <xdr:row>16</xdr:row>
      <xdr:rowOff>47625</xdr:rowOff>
    </xdr:from>
    <xdr:to>
      <xdr:col>6</xdr:col>
      <xdr:colOff>738187</xdr:colOff>
      <xdr:row>30</xdr:row>
      <xdr:rowOff>123825</xdr:rowOff>
    </xdr:to>
    <xdr:graphicFrame macro="">
      <xdr:nvGraphicFramePr>
        <xdr:cNvPr id="3" name="byregion">
          <a:extLst>
            <a:ext uri="{FF2B5EF4-FFF2-40B4-BE49-F238E27FC236}">
              <a16:creationId xmlns:a16="http://schemas.microsoft.com/office/drawing/2014/main" id="{46BC52CE-1D27-A78C-CBDD-E0734BB35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30</xdr:row>
      <xdr:rowOff>180975</xdr:rowOff>
    </xdr:from>
    <xdr:to>
      <xdr:col>5</xdr:col>
      <xdr:colOff>333375</xdr:colOff>
      <xdr:row>44</xdr:row>
      <xdr:rowOff>114300</xdr:rowOff>
    </xdr:to>
    <xdr:graphicFrame macro="">
      <xdr:nvGraphicFramePr>
        <xdr:cNvPr id="4" name="Chart 3">
          <a:extLst>
            <a:ext uri="{FF2B5EF4-FFF2-40B4-BE49-F238E27FC236}">
              <a16:creationId xmlns:a16="http://schemas.microsoft.com/office/drawing/2014/main" id="{EC0721DE-FACF-03C5-7323-5CF7A1B15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200025</xdr:colOff>
      <xdr:row>8</xdr:row>
      <xdr:rowOff>57150</xdr:rowOff>
    </xdr:from>
    <xdr:to>
      <xdr:col>7</xdr:col>
      <xdr:colOff>400050</xdr:colOff>
      <xdr:row>21</xdr:row>
      <xdr:rowOff>28575</xdr:rowOff>
    </xdr:to>
    <mc:AlternateContent xmlns:mc="http://schemas.openxmlformats.org/markup-compatibility/2006" xmlns:a14="http://schemas.microsoft.com/office/drawing/2010/main">
      <mc:Choice Requires="a14">
        <xdr:graphicFrame macro="">
          <xdr:nvGraphicFramePr>
            <xdr:cNvPr id="5" name="CityName">
              <a:extLst>
                <a:ext uri="{FF2B5EF4-FFF2-40B4-BE49-F238E27FC236}">
                  <a16:creationId xmlns:a16="http://schemas.microsoft.com/office/drawing/2014/main" id="{79364C6A-201E-2AB4-34ED-CC9FF05AB86D}"/>
                </a:ext>
              </a:extLst>
            </xdr:cNvPr>
            <xdr:cNvGraphicFramePr/>
          </xdr:nvGraphicFramePr>
          <xdr:xfrm>
            <a:off x="0" y="0"/>
            <a:ext cx="0" cy="0"/>
          </xdr:xfrm>
          <a:graphic>
            <a:graphicData uri="http://schemas.microsoft.com/office/drawing/2010/slicer">
              <sle:slicer xmlns:sle="http://schemas.microsoft.com/office/drawing/2010/slicer" name="CityName"/>
            </a:graphicData>
          </a:graphic>
        </xdr:graphicFrame>
      </mc:Choice>
      <mc:Fallback xmlns="">
        <xdr:sp macro="" textlink="">
          <xdr:nvSpPr>
            <xdr:cNvPr id="0" name=""/>
            <xdr:cNvSpPr>
              <a:spLocks noTextEdit="1"/>
            </xdr:cNvSpPr>
          </xdr:nvSpPr>
          <xdr:spPr>
            <a:xfrm>
              <a:off x="630555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885825</xdr:colOff>
      <xdr:row>44</xdr:row>
      <xdr:rowOff>152400</xdr:rowOff>
    </xdr:from>
    <xdr:to>
      <xdr:col>3</xdr:col>
      <xdr:colOff>590550</xdr:colOff>
      <xdr:row>58</xdr:row>
      <xdr:rowOff>9525</xdr:rowOff>
    </xdr:to>
    <mc:AlternateContent xmlns:mc="http://schemas.openxmlformats.org/markup-compatibility/2006" xmlns:a14="http://schemas.microsoft.com/office/drawing/2010/main">
      <mc:Choice Requires="a14">
        <xdr:graphicFrame macro="">
          <xdr:nvGraphicFramePr>
            <xdr:cNvPr id="6" name="ProductType">
              <a:extLst>
                <a:ext uri="{FF2B5EF4-FFF2-40B4-BE49-F238E27FC236}">
                  <a16:creationId xmlns:a16="http://schemas.microsoft.com/office/drawing/2014/main" id="{9D539C79-5566-2D4E-5173-C29BF95B042F}"/>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2228850" y="875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36</xdr:row>
      <xdr:rowOff>171450</xdr:rowOff>
    </xdr:from>
    <xdr:to>
      <xdr:col>1</xdr:col>
      <xdr:colOff>390525</xdr:colOff>
      <xdr:row>50</xdr:row>
      <xdr:rowOff>28575</xdr:rowOff>
    </xdr:to>
    <mc:AlternateContent xmlns:mc="http://schemas.openxmlformats.org/markup-compatibility/2006" xmlns:a14="http://schemas.microsoft.com/office/drawing/2010/main">
      <mc:Choice Requires="a14">
        <xdr:graphicFrame macro="">
          <xdr:nvGraphicFramePr>
            <xdr:cNvPr id="7" name="RegionName">
              <a:extLst>
                <a:ext uri="{FF2B5EF4-FFF2-40B4-BE49-F238E27FC236}">
                  <a16:creationId xmlns:a16="http://schemas.microsoft.com/office/drawing/2014/main" id="{19A91944-79EA-44A4-73FA-5E148532B4C7}"/>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mlns="">
        <xdr:sp macro="" textlink="">
          <xdr:nvSpPr>
            <xdr:cNvPr id="0" name=""/>
            <xdr:cNvSpPr>
              <a:spLocks noTextEdit="1"/>
            </xdr:cNvSpPr>
          </xdr:nvSpPr>
          <xdr:spPr>
            <a:xfrm>
              <a:off x="38100" y="7248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44</xdr:row>
      <xdr:rowOff>152400</xdr:rowOff>
    </xdr:from>
    <xdr:to>
      <xdr:col>4</xdr:col>
      <xdr:colOff>866775</xdr:colOff>
      <xdr:row>58</xdr:row>
      <xdr:rowOff>9525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B7E04241-AD2C-E12F-ACE9-DB4545D7A8E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48100" y="875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657225</xdr:colOff>
      <xdr:row>31</xdr:row>
      <xdr:rowOff>161925</xdr:rowOff>
    </xdr:from>
    <xdr:to>
      <xdr:col>8</xdr:col>
      <xdr:colOff>457200</xdr:colOff>
      <xdr:row>44</xdr:row>
      <xdr:rowOff>66675</xdr:rowOff>
    </xdr:to>
    <mc:AlternateContent xmlns:mc="http://schemas.openxmlformats.org/markup-compatibility/2006" xmlns:a14="http://schemas.microsoft.com/office/drawing/2010/main">
      <mc:Choice Requires="a14">
        <xdr:graphicFrame macro="">
          <xdr:nvGraphicFramePr>
            <xdr:cNvPr id="9" name="quarter">
              <a:extLst>
                <a:ext uri="{FF2B5EF4-FFF2-40B4-BE49-F238E27FC236}">
                  <a16:creationId xmlns:a16="http://schemas.microsoft.com/office/drawing/2014/main" id="{CEEBE2BD-7856-259C-9417-0F8AAB9ACC5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553325" y="614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1143000</xdr:colOff>
      <xdr:row>34</xdr:row>
      <xdr:rowOff>76200</xdr:rowOff>
    </xdr:from>
    <xdr:to>
      <xdr:col>7</xdr:col>
      <xdr:colOff>47625</xdr:colOff>
      <xdr:row>50</xdr:row>
      <xdr:rowOff>66675</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9E17A2F8-E69F-87BA-5B7C-1FFF9DE8C4E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86475" y="6772275"/>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666750</xdr:colOff>
      <xdr:row>76</xdr:row>
      <xdr:rowOff>38100</xdr:rowOff>
    </xdr:from>
    <xdr:to>
      <xdr:col>9</xdr:col>
      <xdr:colOff>676275</xdr:colOff>
      <xdr:row>90</xdr:row>
      <xdr:rowOff>114300</xdr:rowOff>
    </xdr:to>
    <xdr:graphicFrame macro="">
      <xdr:nvGraphicFramePr>
        <xdr:cNvPr id="11" name="Chart 10">
          <a:extLst>
            <a:ext uri="{FF2B5EF4-FFF2-40B4-BE49-F238E27FC236}">
              <a16:creationId xmlns:a16="http://schemas.microsoft.com/office/drawing/2014/main" id="{C40DFE9B-1390-85AF-C9CA-4C547BA01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95250</xdr:colOff>
      <xdr:row>4</xdr:row>
      <xdr:rowOff>133350</xdr:rowOff>
    </xdr:from>
    <xdr:to>
      <xdr:col>13</xdr:col>
      <xdr:colOff>214312</xdr:colOff>
      <xdr:row>11</xdr:row>
      <xdr:rowOff>85725</xdr:rowOff>
    </xdr:to>
    <xdr:graphicFrame macro="">
      <xdr:nvGraphicFramePr>
        <xdr:cNvPr id="14" name="Chart 13">
          <a:extLst>
            <a:ext uri="{FF2B5EF4-FFF2-40B4-BE49-F238E27FC236}">
              <a16:creationId xmlns:a16="http://schemas.microsoft.com/office/drawing/2014/main" id="{CF97E720-DAF6-1614-09D8-0410000C3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95250</xdr:rowOff>
    </xdr:from>
    <xdr:to>
      <xdr:col>8</xdr:col>
      <xdr:colOff>523875</xdr:colOff>
      <xdr:row>4</xdr:row>
      <xdr:rowOff>0</xdr:rowOff>
    </xdr:to>
    <xdr:sp macro="" textlink="">
      <xdr:nvSpPr>
        <xdr:cNvPr id="2" name="Rectangle: Rounded Corners 1">
          <a:extLst>
            <a:ext uri="{FF2B5EF4-FFF2-40B4-BE49-F238E27FC236}">
              <a16:creationId xmlns:a16="http://schemas.microsoft.com/office/drawing/2014/main" id="{9E0BF49B-3601-3314-2E84-ED9E702B5D23}"/>
            </a:ext>
          </a:extLst>
        </xdr:cNvPr>
        <xdr:cNvSpPr/>
      </xdr:nvSpPr>
      <xdr:spPr>
        <a:xfrm>
          <a:off x="95250" y="95250"/>
          <a:ext cx="5327196" cy="666750"/>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4400">
              <a:solidFill>
                <a:schemeClr val="accent1">
                  <a:lumMod val="50000"/>
                </a:schemeClr>
              </a:solidFill>
              <a:latin typeface="Britannic Bold" panose="020B0903060703020204" pitchFamily="34" charset="0"/>
            </a:rPr>
            <a:t>Sales Dashbord</a:t>
          </a:r>
        </a:p>
      </xdr:txBody>
    </xdr:sp>
    <xdr:clientData/>
  </xdr:twoCellAnchor>
  <xdr:twoCellAnchor>
    <xdr:from>
      <xdr:col>0</xdr:col>
      <xdr:colOff>66675</xdr:colOff>
      <xdr:row>5</xdr:row>
      <xdr:rowOff>28575</xdr:rowOff>
    </xdr:from>
    <xdr:to>
      <xdr:col>1</xdr:col>
      <xdr:colOff>600075</xdr:colOff>
      <xdr:row>35</xdr:row>
      <xdr:rowOff>168088</xdr:rowOff>
    </xdr:to>
    <xdr:sp macro="" textlink="">
      <xdr:nvSpPr>
        <xdr:cNvPr id="3" name="Rectangle 2">
          <a:extLst>
            <a:ext uri="{FF2B5EF4-FFF2-40B4-BE49-F238E27FC236}">
              <a16:creationId xmlns:a16="http://schemas.microsoft.com/office/drawing/2014/main" id="{3154205D-E199-F29B-D273-34B68ACE0909}"/>
            </a:ext>
          </a:extLst>
        </xdr:cNvPr>
        <xdr:cNvSpPr/>
      </xdr:nvSpPr>
      <xdr:spPr>
        <a:xfrm>
          <a:off x="66675" y="981075"/>
          <a:ext cx="1138518" cy="5854513"/>
        </a:xfrm>
        <a:prstGeom prst="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a:solidFill>
              <a:schemeClr val="lt1"/>
            </a:solidFill>
            <a:latin typeface="+mn-lt"/>
            <a:ea typeface="+mn-ea"/>
            <a:cs typeface="+mn-cs"/>
          </a:endParaRPr>
        </a:p>
      </xdr:txBody>
    </xdr:sp>
    <xdr:clientData/>
  </xdr:twoCellAnchor>
  <xdr:twoCellAnchor>
    <xdr:from>
      <xdr:col>2</xdr:col>
      <xdr:colOff>224118</xdr:colOff>
      <xdr:row>4</xdr:row>
      <xdr:rowOff>145676</xdr:rowOff>
    </xdr:from>
    <xdr:to>
      <xdr:col>8</xdr:col>
      <xdr:colOff>168088</xdr:colOff>
      <xdr:row>11</xdr:row>
      <xdr:rowOff>44824</xdr:rowOff>
    </xdr:to>
    <xdr:sp macro="" textlink="">
      <xdr:nvSpPr>
        <xdr:cNvPr id="4" name="Rectangle: Rounded Corners 3">
          <a:extLst>
            <a:ext uri="{FF2B5EF4-FFF2-40B4-BE49-F238E27FC236}">
              <a16:creationId xmlns:a16="http://schemas.microsoft.com/office/drawing/2014/main" id="{91BCC605-9F32-4DD6-ADA7-43EA26E85DD3}"/>
            </a:ext>
          </a:extLst>
        </xdr:cNvPr>
        <xdr:cNvSpPr/>
      </xdr:nvSpPr>
      <xdr:spPr>
        <a:xfrm>
          <a:off x="1434353" y="907676"/>
          <a:ext cx="3574676" cy="1232648"/>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p>
      </xdr:txBody>
    </xdr:sp>
    <xdr:clientData/>
  </xdr:twoCellAnchor>
  <xdr:twoCellAnchor>
    <xdr:from>
      <xdr:col>9</xdr:col>
      <xdr:colOff>47625</xdr:colOff>
      <xdr:row>0</xdr:row>
      <xdr:rowOff>95249</xdr:rowOff>
    </xdr:from>
    <xdr:to>
      <xdr:col>18</xdr:col>
      <xdr:colOff>0</xdr:colOff>
      <xdr:row>9</xdr:row>
      <xdr:rowOff>33618</xdr:rowOff>
    </xdr:to>
    <xdr:sp macro="" textlink="">
      <xdr:nvSpPr>
        <xdr:cNvPr id="7" name="Rectangle: Rounded Corners 6">
          <a:extLst>
            <a:ext uri="{FF2B5EF4-FFF2-40B4-BE49-F238E27FC236}">
              <a16:creationId xmlns:a16="http://schemas.microsoft.com/office/drawing/2014/main" id="{414E663B-F5E4-E923-F895-BE559D7884B7}"/>
            </a:ext>
          </a:extLst>
        </xdr:cNvPr>
        <xdr:cNvSpPr/>
      </xdr:nvSpPr>
      <xdr:spPr>
        <a:xfrm>
          <a:off x="5461836" y="95249"/>
          <a:ext cx="5366585" cy="1592711"/>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p>
      </xdr:txBody>
    </xdr:sp>
    <xdr:clientData/>
  </xdr:twoCellAnchor>
  <xdr:twoCellAnchor>
    <xdr:from>
      <xdr:col>2</xdr:col>
      <xdr:colOff>142876</xdr:colOff>
      <xdr:row>11</xdr:row>
      <xdr:rowOff>180973</xdr:rowOff>
    </xdr:from>
    <xdr:to>
      <xdr:col>8</xdr:col>
      <xdr:colOff>161926</xdr:colOff>
      <xdr:row>23</xdr:row>
      <xdr:rowOff>28574</xdr:rowOff>
    </xdr:to>
    <xdr:sp macro="" textlink="">
      <xdr:nvSpPr>
        <xdr:cNvPr id="8" name="Rectangle: Rounded Corners 7">
          <a:extLst>
            <a:ext uri="{FF2B5EF4-FFF2-40B4-BE49-F238E27FC236}">
              <a16:creationId xmlns:a16="http://schemas.microsoft.com/office/drawing/2014/main" id="{CC61A054-D24A-EE8E-64C5-F03E57E05DD2}"/>
            </a:ext>
          </a:extLst>
        </xdr:cNvPr>
        <xdr:cNvSpPr/>
      </xdr:nvSpPr>
      <xdr:spPr>
        <a:xfrm>
          <a:off x="1362076" y="2276473"/>
          <a:ext cx="3676650" cy="2133601"/>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p>
      </xdr:txBody>
    </xdr:sp>
    <xdr:clientData/>
  </xdr:twoCellAnchor>
  <xdr:twoCellAnchor>
    <xdr:from>
      <xdr:col>8</xdr:col>
      <xdr:colOff>304801</xdr:colOff>
      <xdr:row>11</xdr:row>
      <xdr:rowOff>180973</xdr:rowOff>
    </xdr:from>
    <xdr:to>
      <xdr:col>14</xdr:col>
      <xdr:colOff>323851</xdr:colOff>
      <xdr:row>23</xdr:row>
      <xdr:rowOff>28574</xdr:rowOff>
    </xdr:to>
    <xdr:sp macro="" textlink="">
      <xdr:nvSpPr>
        <xdr:cNvPr id="9" name="Rectangle: Rounded Corners 8">
          <a:extLst>
            <a:ext uri="{FF2B5EF4-FFF2-40B4-BE49-F238E27FC236}">
              <a16:creationId xmlns:a16="http://schemas.microsoft.com/office/drawing/2014/main" id="{146EEC6A-B61B-2734-BEFB-3A3B89CC0657}"/>
            </a:ext>
          </a:extLst>
        </xdr:cNvPr>
        <xdr:cNvSpPr/>
      </xdr:nvSpPr>
      <xdr:spPr>
        <a:xfrm>
          <a:off x="5181601" y="2276473"/>
          <a:ext cx="3676650" cy="2133601"/>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p>
      </xdr:txBody>
    </xdr:sp>
    <xdr:clientData/>
  </xdr:twoCellAnchor>
  <xdr:twoCellAnchor>
    <xdr:from>
      <xdr:col>13</xdr:col>
      <xdr:colOff>67236</xdr:colOff>
      <xdr:row>23</xdr:row>
      <xdr:rowOff>149757</xdr:rowOff>
    </xdr:from>
    <xdr:to>
      <xdr:col>17</xdr:col>
      <xdr:colOff>530678</xdr:colOff>
      <xdr:row>36</xdr:row>
      <xdr:rowOff>78441</xdr:rowOff>
    </xdr:to>
    <xdr:sp macro="" textlink="">
      <xdr:nvSpPr>
        <xdr:cNvPr id="10" name="Rectangle: Rounded Corners 9">
          <a:extLst>
            <a:ext uri="{FF2B5EF4-FFF2-40B4-BE49-F238E27FC236}">
              <a16:creationId xmlns:a16="http://schemas.microsoft.com/office/drawing/2014/main" id="{C925F130-5CF8-36FD-01A8-D68DA8FE828E}"/>
            </a:ext>
          </a:extLst>
        </xdr:cNvPr>
        <xdr:cNvSpPr/>
      </xdr:nvSpPr>
      <xdr:spPr>
        <a:xfrm>
          <a:off x="7933765" y="4531257"/>
          <a:ext cx="2883913" cy="2405184"/>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p>
      </xdr:txBody>
    </xdr:sp>
    <xdr:clientData/>
  </xdr:twoCellAnchor>
  <xdr:twoCellAnchor>
    <xdr:from>
      <xdr:col>2</xdr:col>
      <xdr:colOff>175533</xdr:colOff>
      <xdr:row>23</xdr:row>
      <xdr:rowOff>142873</xdr:rowOff>
    </xdr:from>
    <xdr:to>
      <xdr:col>12</xdr:col>
      <xdr:colOff>571500</xdr:colOff>
      <xdr:row>36</xdr:row>
      <xdr:rowOff>11206</xdr:rowOff>
    </xdr:to>
    <xdr:sp macro="" textlink="">
      <xdr:nvSpPr>
        <xdr:cNvPr id="12" name="Rectangle: Rounded Corners 11">
          <a:extLst>
            <a:ext uri="{FF2B5EF4-FFF2-40B4-BE49-F238E27FC236}">
              <a16:creationId xmlns:a16="http://schemas.microsoft.com/office/drawing/2014/main" id="{070721A0-39DF-759D-48AC-635C93988221}"/>
            </a:ext>
          </a:extLst>
        </xdr:cNvPr>
        <xdr:cNvSpPr/>
      </xdr:nvSpPr>
      <xdr:spPr>
        <a:xfrm>
          <a:off x="1385768" y="4524373"/>
          <a:ext cx="6447144" cy="2344833"/>
        </a:xfrm>
        <a:prstGeom prst="roundRect">
          <a:avLst/>
        </a:prstGeom>
        <a:solidFill>
          <a:schemeClr val="accent5">
            <a:lumMod val="60000"/>
            <a:lumOff val="40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a:p>
      </xdr:txBody>
    </xdr:sp>
    <xdr:clientData/>
  </xdr:twoCellAnchor>
  <xdr:twoCellAnchor>
    <xdr:from>
      <xdr:col>9</xdr:col>
      <xdr:colOff>149679</xdr:colOff>
      <xdr:row>1</xdr:row>
      <xdr:rowOff>2</xdr:rowOff>
    </xdr:from>
    <xdr:to>
      <xdr:col>11</xdr:col>
      <xdr:colOff>54428</xdr:colOff>
      <xdr:row>7</xdr:row>
      <xdr:rowOff>0</xdr:rowOff>
    </xdr:to>
    <xdr:sp macro="" textlink="">
      <xdr:nvSpPr>
        <xdr:cNvPr id="15" name="Oval 14">
          <a:extLst>
            <a:ext uri="{FF2B5EF4-FFF2-40B4-BE49-F238E27FC236}">
              <a16:creationId xmlns:a16="http://schemas.microsoft.com/office/drawing/2014/main" id="{127A1CC1-062F-BDEE-DF7F-28B1AF3277FB}"/>
            </a:ext>
          </a:extLst>
        </xdr:cNvPr>
        <xdr:cNvSpPr/>
      </xdr:nvSpPr>
      <xdr:spPr>
        <a:xfrm>
          <a:off x="5660572" y="190502"/>
          <a:ext cx="1129392" cy="1142998"/>
        </a:xfrm>
        <a:prstGeom prst="ellipse">
          <a:avLst/>
        </a:prstGeom>
        <a:solidFill>
          <a:schemeClr val="accent5">
            <a:lumMod val="75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ea typeface="+mn-ea"/>
            </a:rPr>
            <a:t> </a:t>
          </a:r>
        </a:p>
      </xdr:txBody>
    </xdr:sp>
    <xdr:clientData/>
  </xdr:twoCellAnchor>
  <xdr:twoCellAnchor>
    <xdr:from>
      <xdr:col>11</xdr:col>
      <xdr:colOff>267607</xdr:colOff>
      <xdr:row>1</xdr:row>
      <xdr:rowOff>2</xdr:rowOff>
    </xdr:from>
    <xdr:to>
      <xdr:col>13</xdr:col>
      <xdr:colOff>172356</xdr:colOff>
      <xdr:row>7</xdr:row>
      <xdr:rowOff>0</xdr:rowOff>
    </xdr:to>
    <xdr:sp macro="" textlink="">
      <xdr:nvSpPr>
        <xdr:cNvPr id="19" name="Oval 18">
          <a:extLst>
            <a:ext uri="{FF2B5EF4-FFF2-40B4-BE49-F238E27FC236}">
              <a16:creationId xmlns:a16="http://schemas.microsoft.com/office/drawing/2014/main" id="{E71DFAC3-FD51-AE66-09D8-EDC84D3D496B}"/>
            </a:ext>
          </a:extLst>
        </xdr:cNvPr>
        <xdr:cNvSpPr/>
      </xdr:nvSpPr>
      <xdr:spPr>
        <a:xfrm>
          <a:off x="7003143" y="190502"/>
          <a:ext cx="1129392" cy="1142998"/>
        </a:xfrm>
        <a:prstGeom prst="ellipse">
          <a:avLst/>
        </a:prstGeom>
        <a:solidFill>
          <a:schemeClr val="accent5">
            <a:lumMod val="75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a:solidFill>
              <a:schemeClr val="lt1"/>
            </a:solidFill>
            <a:latin typeface="+mn-lt"/>
            <a:ea typeface="+mn-ea"/>
            <a:cs typeface="+mn-cs"/>
          </a:endParaRPr>
        </a:p>
      </xdr:txBody>
    </xdr:sp>
    <xdr:clientData/>
  </xdr:twoCellAnchor>
  <xdr:twoCellAnchor>
    <xdr:from>
      <xdr:col>13</xdr:col>
      <xdr:colOff>385535</xdr:colOff>
      <xdr:row>1</xdr:row>
      <xdr:rowOff>2</xdr:rowOff>
    </xdr:from>
    <xdr:to>
      <xdr:col>15</xdr:col>
      <xdr:colOff>290285</xdr:colOff>
      <xdr:row>7</xdr:row>
      <xdr:rowOff>0</xdr:rowOff>
    </xdr:to>
    <xdr:sp macro="" textlink="">
      <xdr:nvSpPr>
        <xdr:cNvPr id="20" name="Oval 19">
          <a:extLst>
            <a:ext uri="{FF2B5EF4-FFF2-40B4-BE49-F238E27FC236}">
              <a16:creationId xmlns:a16="http://schemas.microsoft.com/office/drawing/2014/main" id="{73842F00-811D-91A6-7E69-48EE0E608CA0}"/>
            </a:ext>
          </a:extLst>
        </xdr:cNvPr>
        <xdr:cNvSpPr/>
      </xdr:nvSpPr>
      <xdr:spPr>
        <a:xfrm>
          <a:off x="8345714" y="190502"/>
          <a:ext cx="1129392" cy="1142998"/>
        </a:xfrm>
        <a:prstGeom prst="ellipse">
          <a:avLst/>
        </a:prstGeom>
        <a:solidFill>
          <a:schemeClr val="accent5">
            <a:lumMod val="75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a:solidFill>
              <a:schemeClr val="lt1"/>
            </a:solidFill>
            <a:latin typeface="+mn-lt"/>
            <a:ea typeface="+mn-ea"/>
            <a:cs typeface="+mn-cs"/>
          </a:endParaRPr>
        </a:p>
      </xdr:txBody>
    </xdr:sp>
    <xdr:clientData/>
  </xdr:twoCellAnchor>
  <xdr:twoCellAnchor>
    <xdr:from>
      <xdr:col>15</xdr:col>
      <xdr:colOff>503465</xdr:colOff>
      <xdr:row>1</xdr:row>
      <xdr:rowOff>2</xdr:rowOff>
    </xdr:from>
    <xdr:to>
      <xdr:col>17</xdr:col>
      <xdr:colOff>408214</xdr:colOff>
      <xdr:row>7</xdr:row>
      <xdr:rowOff>0</xdr:rowOff>
    </xdr:to>
    <xdr:sp macro="" textlink="">
      <xdr:nvSpPr>
        <xdr:cNvPr id="21" name="Oval 20">
          <a:extLst>
            <a:ext uri="{FF2B5EF4-FFF2-40B4-BE49-F238E27FC236}">
              <a16:creationId xmlns:a16="http://schemas.microsoft.com/office/drawing/2014/main" id="{C75C9CB2-5BF6-AE6F-704C-950EC5595F0F}"/>
            </a:ext>
          </a:extLst>
        </xdr:cNvPr>
        <xdr:cNvSpPr/>
      </xdr:nvSpPr>
      <xdr:spPr>
        <a:xfrm>
          <a:off x="9688286" y="190502"/>
          <a:ext cx="1129392" cy="1142998"/>
        </a:xfrm>
        <a:prstGeom prst="ellipse">
          <a:avLst/>
        </a:prstGeom>
        <a:solidFill>
          <a:schemeClr val="accent5">
            <a:lumMod val="75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3600">
            <a:solidFill>
              <a:schemeClr val="lt1"/>
            </a:solidFill>
            <a:latin typeface="+mn-lt"/>
            <a:ea typeface="+mn-ea"/>
            <a:cs typeface="+mn-cs"/>
          </a:endParaRPr>
        </a:p>
      </xdr:txBody>
    </xdr:sp>
    <xdr:clientData/>
  </xdr:twoCellAnchor>
  <xdr:twoCellAnchor>
    <xdr:from>
      <xdr:col>9</xdr:col>
      <xdr:colOff>68036</xdr:colOff>
      <xdr:row>7</xdr:row>
      <xdr:rowOff>40822</xdr:rowOff>
    </xdr:from>
    <xdr:to>
      <xdr:col>11</xdr:col>
      <xdr:colOff>204107</xdr:colOff>
      <xdr:row>8</xdr:row>
      <xdr:rowOff>108857</xdr:rowOff>
    </xdr:to>
    <xdr:sp macro="" textlink="">
      <xdr:nvSpPr>
        <xdr:cNvPr id="22" name="TextBox 21">
          <a:extLst>
            <a:ext uri="{FF2B5EF4-FFF2-40B4-BE49-F238E27FC236}">
              <a16:creationId xmlns:a16="http://schemas.microsoft.com/office/drawing/2014/main" id="{609FE416-D398-F6FA-DF2A-1567576179E2}"/>
            </a:ext>
          </a:extLst>
        </xdr:cNvPr>
        <xdr:cNvSpPr txBox="1"/>
      </xdr:nvSpPr>
      <xdr:spPr>
        <a:xfrm>
          <a:off x="5578929" y="1374322"/>
          <a:ext cx="1360714"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50000"/>
                </a:schemeClr>
              </a:solidFill>
              <a:latin typeface="Arial Black" panose="020B0A04020102020204" pitchFamily="34" charset="0"/>
            </a:rPr>
            <a:t>TotalRevenue</a:t>
          </a:r>
          <a:endParaRPr lang="en-US" sz="1100" b="1">
            <a:solidFill>
              <a:schemeClr val="accent1">
                <a:lumMod val="50000"/>
              </a:schemeClr>
            </a:solidFill>
            <a:latin typeface="Arial Black" panose="020B0A04020102020204" pitchFamily="34" charset="0"/>
          </a:endParaRPr>
        </a:p>
      </xdr:txBody>
    </xdr:sp>
    <xdr:clientData/>
  </xdr:twoCellAnchor>
  <xdr:twoCellAnchor>
    <xdr:from>
      <xdr:col>11</xdr:col>
      <xdr:colOff>267607</xdr:colOff>
      <xdr:row>7</xdr:row>
      <xdr:rowOff>40822</xdr:rowOff>
    </xdr:from>
    <xdr:to>
      <xdr:col>13</xdr:col>
      <xdr:colOff>253999</xdr:colOff>
      <xdr:row>8</xdr:row>
      <xdr:rowOff>122464</xdr:rowOff>
    </xdr:to>
    <xdr:sp macro="" textlink="">
      <xdr:nvSpPr>
        <xdr:cNvPr id="23" name="TextBox 22">
          <a:extLst>
            <a:ext uri="{FF2B5EF4-FFF2-40B4-BE49-F238E27FC236}">
              <a16:creationId xmlns:a16="http://schemas.microsoft.com/office/drawing/2014/main" id="{7DCA0A95-19EA-2652-C042-51439E40008B}"/>
            </a:ext>
          </a:extLst>
        </xdr:cNvPr>
        <xdr:cNvSpPr txBox="1"/>
      </xdr:nvSpPr>
      <xdr:spPr>
        <a:xfrm>
          <a:off x="7003143" y="1374322"/>
          <a:ext cx="1211035"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50000"/>
                </a:schemeClr>
              </a:solidFill>
              <a:latin typeface="Arial Black" panose="020B0A04020102020204" pitchFamily="34" charset="0"/>
            </a:rPr>
            <a:t>NetRevenue</a:t>
          </a:r>
          <a:endParaRPr lang="en-US" sz="1100" b="1">
            <a:solidFill>
              <a:schemeClr val="accent1">
                <a:lumMod val="50000"/>
              </a:schemeClr>
            </a:solidFill>
            <a:latin typeface="Arial Black" panose="020B0A04020102020204" pitchFamily="34" charset="0"/>
          </a:endParaRPr>
        </a:p>
      </xdr:txBody>
    </xdr:sp>
    <xdr:clientData/>
  </xdr:twoCellAnchor>
  <xdr:twoCellAnchor>
    <xdr:from>
      <xdr:col>13</xdr:col>
      <xdr:colOff>371928</xdr:colOff>
      <xdr:row>7</xdr:row>
      <xdr:rowOff>40822</xdr:rowOff>
    </xdr:from>
    <xdr:to>
      <xdr:col>15</xdr:col>
      <xdr:colOff>358321</xdr:colOff>
      <xdr:row>8</xdr:row>
      <xdr:rowOff>122464</xdr:rowOff>
    </xdr:to>
    <xdr:sp macro="" textlink="">
      <xdr:nvSpPr>
        <xdr:cNvPr id="24" name="TextBox 23">
          <a:extLst>
            <a:ext uri="{FF2B5EF4-FFF2-40B4-BE49-F238E27FC236}">
              <a16:creationId xmlns:a16="http://schemas.microsoft.com/office/drawing/2014/main" id="{998A1491-9E4F-1BEC-0DF4-64995247FE8E}"/>
            </a:ext>
          </a:extLst>
        </xdr:cNvPr>
        <xdr:cNvSpPr txBox="1"/>
      </xdr:nvSpPr>
      <xdr:spPr>
        <a:xfrm>
          <a:off x="8332107" y="1374322"/>
          <a:ext cx="1211035"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50000"/>
                </a:schemeClr>
              </a:solidFill>
              <a:latin typeface="Arial Black" panose="020B0A04020102020204" pitchFamily="34" charset="0"/>
            </a:rPr>
            <a:t>Profit</a:t>
          </a:r>
          <a:endParaRPr lang="en-US" sz="1100" b="1">
            <a:solidFill>
              <a:schemeClr val="accent1">
                <a:lumMod val="50000"/>
              </a:schemeClr>
            </a:solidFill>
            <a:latin typeface="Arial Black" panose="020B0A04020102020204" pitchFamily="34" charset="0"/>
          </a:endParaRPr>
        </a:p>
      </xdr:txBody>
    </xdr:sp>
    <xdr:clientData/>
  </xdr:twoCellAnchor>
  <xdr:twoCellAnchor>
    <xdr:from>
      <xdr:col>15</xdr:col>
      <xdr:colOff>476251</xdr:colOff>
      <xdr:row>7</xdr:row>
      <xdr:rowOff>40822</xdr:rowOff>
    </xdr:from>
    <xdr:to>
      <xdr:col>17</xdr:col>
      <xdr:colOff>462643</xdr:colOff>
      <xdr:row>8</xdr:row>
      <xdr:rowOff>122464</xdr:rowOff>
    </xdr:to>
    <xdr:sp macro="" textlink="">
      <xdr:nvSpPr>
        <xdr:cNvPr id="25" name="TextBox 24">
          <a:extLst>
            <a:ext uri="{FF2B5EF4-FFF2-40B4-BE49-F238E27FC236}">
              <a16:creationId xmlns:a16="http://schemas.microsoft.com/office/drawing/2014/main" id="{3EE58578-BE8F-FCD5-79AA-39E22C9CEEF8}"/>
            </a:ext>
          </a:extLst>
        </xdr:cNvPr>
        <xdr:cNvSpPr txBox="1"/>
      </xdr:nvSpPr>
      <xdr:spPr>
        <a:xfrm>
          <a:off x="9661072" y="1374322"/>
          <a:ext cx="1211035"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50000"/>
                </a:schemeClr>
              </a:solidFill>
              <a:latin typeface="Arial Black" panose="020B0A04020102020204" pitchFamily="34" charset="0"/>
            </a:rPr>
            <a:t>QteSold</a:t>
          </a:r>
          <a:endParaRPr lang="en-US" sz="1100" b="1">
            <a:solidFill>
              <a:schemeClr val="accent1">
                <a:lumMod val="50000"/>
              </a:schemeClr>
            </a:solidFill>
            <a:latin typeface="Arial Black" panose="020B0A04020102020204" pitchFamily="34" charset="0"/>
          </a:endParaRPr>
        </a:p>
      </xdr:txBody>
    </xdr:sp>
    <xdr:clientData/>
  </xdr:twoCellAnchor>
  <xdr:twoCellAnchor>
    <xdr:from>
      <xdr:col>9</xdr:col>
      <xdr:colOff>13608</xdr:colOff>
      <xdr:row>4</xdr:row>
      <xdr:rowOff>68036</xdr:rowOff>
    </xdr:from>
    <xdr:to>
      <xdr:col>11</xdr:col>
      <xdr:colOff>149679</xdr:colOff>
      <xdr:row>5</xdr:row>
      <xdr:rowOff>136071</xdr:rowOff>
    </xdr:to>
    <xdr:sp macro="" textlink="Analysis!A5">
      <xdr:nvSpPr>
        <xdr:cNvPr id="30" name="TextBox 29">
          <a:extLst>
            <a:ext uri="{FF2B5EF4-FFF2-40B4-BE49-F238E27FC236}">
              <a16:creationId xmlns:a16="http://schemas.microsoft.com/office/drawing/2014/main" id="{0D9F846C-348D-F8AD-51E0-6B01035DA263}"/>
            </a:ext>
          </a:extLst>
        </xdr:cNvPr>
        <xdr:cNvSpPr txBox="1"/>
      </xdr:nvSpPr>
      <xdr:spPr>
        <a:xfrm>
          <a:off x="5524501" y="830036"/>
          <a:ext cx="1360714"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A4716B2-FA4E-4229-B907-8BB9320670D9}" type="TxLink">
            <a:rPr lang="en-US" sz="1600" b="1" i="0" u="none" strike="noStrike">
              <a:solidFill>
                <a:schemeClr val="accent1">
                  <a:lumMod val="20000"/>
                  <a:lumOff val="80000"/>
                </a:schemeClr>
              </a:solidFill>
              <a:latin typeface="Berlin Sans FB Demi" panose="020E0802020502020306" pitchFamily="34" charset="0"/>
              <a:ea typeface="+mn-ea"/>
              <a:cs typeface="Calibri"/>
            </a:rPr>
            <a:pPr marL="0" indent="0" algn="ctr"/>
            <a:t> $525,410 </a:t>
          </a:fld>
          <a:endParaRPr lang="en-US" sz="1600" b="1" i="0" u="none" strike="noStrike">
            <a:solidFill>
              <a:schemeClr val="accent1">
                <a:lumMod val="20000"/>
                <a:lumOff val="80000"/>
              </a:schemeClr>
            </a:solidFill>
            <a:latin typeface="Berlin Sans FB Demi" panose="020E0802020502020306" pitchFamily="34" charset="0"/>
            <a:ea typeface="+mn-ea"/>
            <a:cs typeface="Calibri"/>
          </a:endParaRPr>
        </a:p>
      </xdr:txBody>
    </xdr:sp>
    <xdr:clientData/>
  </xdr:twoCellAnchor>
  <xdr:twoCellAnchor>
    <xdr:from>
      <xdr:col>11</xdr:col>
      <xdr:colOff>229810</xdr:colOff>
      <xdr:row>4</xdr:row>
      <xdr:rowOff>40821</xdr:rowOff>
    </xdr:from>
    <xdr:to>
      <xdr:col>13</xdr:col>
      <xdr:colOff>216202</xdr:colOff>
      <xdr:row>5</xdr:row>
      <xdr:rowOff>163285</xdr:rowOff>
    </xdr:to>
    <xdr:sp macro="" textlink="Analysis!C5">
      <xdr:nvSpPr>
        <xdr:cNvPr id="31" name="TextBox 30">
          <a:extLst>
            <a:ext uri="{FF2B5EF4-FFF2-40B4-BE49-F238E27FC236}">
              <a16:creationId xmlns:a16="http://schemas.microsoft.com/office/drawing/2014/main" id="{B7AD3B67-9F1F-E88F-3285-E2E344B9C52D}"/>
            </a:ext>
          </a:extLst>
        </xdr:cNvPr>
        <xdr:cNvSpPr txBox="1"/>
      </xdr:nvSpPr>
      <xdr:spPr>
        <a:xfrm>
          <a:off x="6965346" y="802821"/>
          <a:ext cx="1211035"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ACFA7A0-3574-4C73-8F30-55297937D37A}" type="TxLink">
            <a:rPr lang="en-US" sz="1600" b="1" i="0" u="none" strike="noStrike">
              <a:solidFill>
                <a:schemeClr val="accent1">
                  <a:lumMod val="20000"/>
                  <a:lumOff val="80000"/>
                </a:schemeClr>
              </a:solidFill>
              <a:latin typeface="Berlin Sans FB Demi" panose="020E0802020502020306" pitchFamily="34" charset="0"/>
              <a:cs typeface="Calibri"/>
            </a:rPr>
            <a:pPr algn="ctr"/>
            <a:t> $524,275 </a:t>
          </a:fld>
          <a:endParaRPr lang="en-US" sz="2000" b="1">
            <a:solidFill>
              <a:schemeClr val="accent1">
                <a:lumMod val="20000"/>
                <a:lumOff val="80000"/>
              </a:schemeClr>
            </a:solidFill>
            <a:latin typeface="Berlin Sans FB Demi" panose="020E0802020502020306" pitchFamily="34" charset="0"/>
          </a:endParaRPr>
        </a:p>
      </xdr:txBody>
    </xdr:sp>
    <xdr:clientData/>
  </xdr:twoCellAnchor>
  <xdr:twoCellAnchor>
    <xdr:from>
      <xdr:col>13</xdr:col>
      <xdr:colOff>364368</xdr:colOff>
      <xdr:row>4</xdr:row>
      <xdr:rowOff>61232</xdr:rowOff>
    </xdr:from>
    <xdr:to>
      <xdr:col>15</xdr:col>
      <xdr:colOff>350761</xdr:colOff>
      <xdr:row>5</xdr:row>
      <xdr:rowOff>142874</xdr:rowOff>
    </xdr:to>
    <xdr:sp macro="" textlink="Analysis!G5">
      <xdr:nvSpPr>
        <xdr:cNvPr id="32" name="TextBox 31">
          <a:extLst>
            <a:ext uri="{FF2B5EF4-FFF2-40B4-BE49-F238E27FC236}">
              <a16:creationId xmlns:a16="http://schemas.microsoft.com/office/drawing/2014/main" id="{018C0D07-4AA7-6574-E526-EEFE9F1A6EA3}"/>
            </a:ext>
          </a:extLst>
        </xdr:cNvPr>
        <xdr:cNvSpPr txBox="1"/>
      </xdr:nvSpPr>
      <xdr:spPr>
        <a:xfrm>
          <a:off x="8324547" y="823232"/>
          <a:ext cx="1211035"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27D3164-7AA8-4660-B323-CF1A7BF07354}" type="TxLink">
            <a:rPr lang="en-US" sz="1600" b="1" i="0" u="none" strike="noStrike">
              <a:solidFill>
                <a:schemeClr val="accent1">
                  <a:lumMod val="20000"/>
                  <a:lumOff val="80000"/>
                </a:schemeClr>
              </a:solidFill>
              <a:latin typeface="Berlin Sans FB Demi" panose="020E0802020502020306" pitchFamily="34" charset="0"/>
              <a:ea typeface="+mn-ea"/>
              <a:cs typeface="Calibri"/>
            </a:rPr>
            <a:pPr marL="0" indent="0" algn="ctr"/>
            <a:t> $125,315 </a:t>
          </a:fld>
          <a:endParaRPr lang="en-US" sz="1600" b="1" i="0" u="none" strike="noStrike">
            <a:solidFill>
              <a:schemeClr val="accent1">
                <a:lumMod val="20000"/>
                <a:lumOff val="80000"/>
              </a:schemeClr>
            </a:solidFill>
            <a:latin typeface="Berlin Sans FB Demi" panose="020E0802020502020306" pitchFamily="34" charset="0"/>
            <a:ea typeface="+mn-ea"/>
            <a:cs typeface="Calibri"/>
          </a:endParaRPr>
        </a:p>
      </xdr:txBody>
    </xdr:sp>
    <xdr:clientData/>
  </xdr:twoCellAnchor>
  <xdr:twoCellAnchor>
    <xdr:from>
      <xdr:col>15</xdr:col>
      <xdr:colOff>471714</xdr:colOff>
      <xdr:row>4</xdr:row>
      <xdr:rowOff>61232</xdr:rowOff>
    </xdr:from>
    <xdr:to>
      <xdr:col>17</xdr:col>
      <xdr:colOff>458106</xdr:colOff>
      <xdr:row>5</xdr:row>
      <xdr:rowOff>142874</xdr:rowOff>
    </xdr:to>
    <xdr:sp macro="" textlink="Analysis!E5">
      <xdr:nvSpPr>
        <xdr:cNvPr id="35" name="TextBox 34">
          <a:extLst>
            <a:ext uri="{FF2B5EF4-FFF2-40B4-BE49-F238E27FC236}">
              <a16:creationId xmlns:a16="http://schemas.microsoft.com/office/drawing/2014/main" id="{11B3B09A-0942-3788-66D8-C5CA055F8107}"/>
            </a:ext>
          </a:extLst>
        </xdr:cNvPr>
        <xdr:cNvSpPr txBox="1"/>
      </xdr:nvSpPr>
      <xdr:spPr>
        <a:xfrm>
          <a:off x="9656535" y="823232"/>
          <a:ext cx="1211035"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59B32E2-DA07-4571-A583-1517E60FDA33}" type="TxLink">
            <a:rPr lang="en-US" sz="1600" b="1" i="0" u="none" strike="noStrike">
              <a:solidFill>
                <a:schemeClr val="accent1">
                  <a:lumMod val="20000"/>
                  <a:lumOff val="80000"/>
                </a:schemeClr>
              </a:solidFill>
              <a:latin typeface="Berlin Sans FB Demi" panose="020E0802020502020306" pitchFamily="34" charset="0"/>
              <a:ea typeface="+mn-ea"/>
              <a:cs typeface="Calibri"/>
            </a:rPr>
            <a:pPr marL="0" indent="0" algn="ctr"/>
            <a:t>4215</a:t>
          </a:fld>
          <a:endParaRPr lang="en-US" sz="1600" b="1" i="0" u="none" strike="noStrike">
            <a:solidFill>
              <a:schemeClr val="accent1">
                <a:lumMod val="20000"/>
                <a:lumOff val="80000"/>
              </a:schemeClr>
            </a:solidFill>
            <a:latin typeface="Berlin Sans FB Demi" panose="020E0802020502020306" pitchFamily="34" charset="0"/>
            <a:ea typeface="+mn-ea"/>
            <a:cs typeface="Calibri"/>
          </a:endParaRPr>
        </a:p>
      </xdr:txBody>
    </xdr:sp>
    <xdr:clientData/>
  </xdr:twoCellAnchor>
  <xdr:twoCellAnchor editAs="oneCell">
    <xdr:from>
      <xdr:col>9</xdr:col>
      <xdr:colOff>326572</xdr:colOff>
      <xdr:row>0</xdr:row>
      <xdr:rowOff>176894</xdr:rowOff>
    </xdr:from>
    <xdr:to>
      <xdr:col>10</xdr:col>
      <xdr:colOff>397329</xdr:colOff>
      <xdr:row>4</xdr:row>
      <xdr:rowOff>97972</xdr:rowOff>
    </xdr:to>
    <xdr:pic>
      <xdr:nvPicPr>
        <xdr:cNvPr id="37" name="Graphic 36" descr="Bar chart with solid fill">
          <a:extLst>
            <a:ext uri="{FF2B5EF4-FFF2-40B4-BE49-F238E27FC236}">
              <a16:creationId xmlns:a16="http://schemas.microsoft.com/office/drawing/2014/main" id="{401283B1-1323-41FA-22FE-D7EB42B0ABA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837465" y="176894"/>
          <a:ext cx="683078" cy="683078"/>
        </a:xfrm>
        <a:prstGeom prst="rect">
          <a:avLst/>
        </a:prstGeom>
      </xdr:spPr>
    </xdr:pic>
    <xdr:clientData/>
  </xdr:twoCellAnchor>
  <xdr:twoCellAnchor editAs="oneCell">
    <xdr:from>
      <xdr:col>14</xdr:col>
      <xdr:colOff>63712</xdr:colOff>
      <xdr:row>1</xdr:row>
      <xdr:rowOff>47465</xdr:rowOff>
    </xdr:from>
    <xdr:to>
      <xdr:col>15</xdr:col>
      <xdr:colOff>12327</xdr:colOff>
      <xdr:row>4</xdr:row>
      <xdr:rowOff>36901</xdr:rowOff>
    </xdr:to>
    <xdr:pic>
      <xdr:nvPicPr>
        <xdr:cNvPr id="39" name="Graphic 38" descr="Bar graph with upward trend with solid fill">
          <a:extLst>
            <a:ext uri="{FF2B5EF4-FFF2-40B4-BE49-F238E27FC236}">
              <a16:creationId xmlns:a16="http://schemas.microsoft.com/office/drawing/2014/main" id="{E5520AEC-0B69-6963-C7B5-22CFED6E0D7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636212" y="237965"/>
          <a:ext cx="560936" cy="560936"/>
        </a:xfrm>
        <a:prstGeom prst="rect">
          <a:avLst/>
        </a:prstGeom>
      </xdr:spPr>
    </xdr:pic>
    <xdr:clientData/>
  </xdr:twoCellAnchor>
  <xdr:twoCellAnchor editAs="oneCell">
    <xdr:from>
      <xdr:col>16</xdr:col>
      <xdr:colOff>163284</xdr:colOff>
      <xdr:row>1</xdr:row>
      <xdr:rowOff>26894</xdr:rowOff>
    </xdr:from>
    <xdr:to>
      <xdr:col>17</xdr:col>
      <xdr:colOff>153042</xdr:colOff>
      <xdr:row>4</xdr:row>
      <xdr:rowOff>57473</xdr:rowOff>
    </xdr:to>
    <xdr:pic>
      <xdr:nvPicPr>
        <xdr:cNvPr id="41" name="Graphic 40" descr="Database with solid fill">
          <a:extLst>
            <a:ext uri="{FF2B5EF4-FFF2-40B4-BE49-F238E27FC236}">
              <a16:creationId xmlns:a16="http://schemas.microsoft.com/office/drawing/2014/main" id="{53F6DFCB-2E72-BAB8-0EB6-A4B3E328FF9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960427" y="217394"/>
          <a:ext cx="602079" cy="602079"/>
        </a:xfrm>
        <a:prstGeom prst="rect">
          <a:avLst/>
        </a:prstGeom>
      </xdr:spPr>
    </xdr:pic>
    <xdr:clientData/>
  </xdr:twoCellAnchor>
  <xdr:twoCellAnchor editAs="oneCell">
    <xdr:from>
      <xdr:col>11</xdr:col>
      <xdr:colOff>548285</xdr:colOff>
      <xdr:row>1</xdr:row>
      <xdr:rowOff>77082</xdr:rowOff>
    </xdr:from>
    <xdr:to>
      <xdr:col>12</xdr:col>
      <xdr:colOff>525077</xdr:colOff>
      <xdr:row>4</xdr:row>
      <xdr:rowOff>7285</xdr:rowOff>
    </xdr:to>
    <xdr:pic>
      <xdr:nvPicPr>
        <xdr:cNvPr id="45" name="Graphic 44" descr="Upward trend with solid fill">
          <a:extLst>
            <a:ext uri="{FF2B5EF4-FFF2-40B4-BE49-F238E27FC236}">
              <a16:creationId xmlns:a16="http://schemas.microsoft.com/office/drawing/2014/main" id="{B2517545-06C5-BDB1-88DD-004838B2C87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283821" y="267582"/>
          <a:ext cx="589113" cy="501703"/>
        </a:xfrm>
        <a:prstGeom prst="rect">
          <a:avLst/>
        </a:prstGeom>
      </xdr:spPr>
    </xdr:pic>
    <xdr:clientData/>
  </xdr:twoCellAnchor>
  <xdr:twoCellAnchor editAs="oneCell">
    <xdr:from>
      <xdr:col>0</xdr:col>
      <xdr:colOff>285751</xdr:colOff>
      <xdr:row>0</xdr:row>
      <xdr:rowOff>68036</xdr:rowOff>
    </xdr:from>
    <xdr:to>
      <xdr:col>1</xdr:col>
      <xdr:colOff>435430</xdr:colOff>
      <xdr:row>4</xdr:row>
      <xdr:rowOff>68036</xdr:rowOff>
    </xdr:to>
    <xdr:pic>
      <xdr:nvPicPr>
        <xdr:cNvPr id="47" name="Graphic 46" descr="Presentation with bar chart with solid fill">
          <a:extLst>
            <a:ext uri="{FF2B5EF4-FFF2-40B4-BE49-F238E27FC236}">
              <a16:creationId xmlns:a16="http://schemas.microsoft.com/office/drawing/2014/main" id="{DD463842-4805-8D39-C11D-91AA29C6B62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5751" y="68036"/>
          <a:ext cx="762000" cy="762000"/>
        </a:xfrm>
        <a:prstGeom prst="rect">
          <a:avLst/>
        </a:prstGeom>
      </xdr:spPr>
    </xdr:pic>
    <xdr:clientData/>
  </xdr:twoCellAnchor>
  <xdr:twoCellAnchor>
    <xdr:from>
      <xdr:col>14</xdr:col>
      <xdr:colOff>100853</xdr:colOff>
      <xdr:row>12</xdr:row>
      <xdr:rowOff>163285</xdr:rowOff>
    </xdr:from>
    <xdr:to>
      <xdr:col>18</xdr:col>
      <xdr:colOff>92848</xdr:colOff>
      <xdr:row>22</xdr:row>
      <xdr:rowOff>179293</xdr:rowOff>
    </xdr:to>
    <xdr:graphicFrame macro="">
      <xdr:nvGraphicFramePr>
        <xdr:cNvPr id="48" name="Chart 47">
          <a:extLst>
            <a:ext uri="{FF2B5EF4-FFF2-40B4-BE49-F238E27FC236}">
              <a16:creationId xmlns:a16="http://schemas.microsoft.com/office/drawing/2014/main" id="{BD31C2CA-5406-4179-BE0E-147168F32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239727</xdr:colOff>
      <xdr:row>18</xdr:row>
      <xdr:rowOff>157684</xdr:rowOff>
    </xdr:from>
    <xdr:to>
      <xdr:col>17</xdr:col>
      <xdr:colOff>226119</xdr:colOff>
      <xdr:row>20</xdr:row>
      <xdr:rowOff>48826</xdr:rowOff>
    </xdr:to>
    <xdr:sp macro="" textlink="">
      <xdr:nvSpPr>
        <xdr:cNvPr id="49" name="TextBox 48">
          <a:extLst>
            <a:ext uri="{FF2B5EF4-FFF2-40B4-BE49-F238E27FC236}">
              <a16:creationId xmlns:a16="http://schemas.microsoft.com/office/drawing/2014/main" id="{30857913-F32B-3F16-96F5-8FA2ACFEF21E}"/>
            </a:ext>
          </a:extLst>
        </xdr:cNvPr>
        <xdr:cNvSpPr txBox="1"/>
      </xdr:nvSpPr>
      <xdr:spPr>
        <a:xfrm>
          <a:off x="9316492" y="3586684"/>
          <a:ext cx="1196627"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50000"/>
                </a:schemeClr>
              </a:solidFill>
              <a:latin typeface="Arial Black" panose="020B0A04020102020204" pitchFamily="34" charset="0"/>
            </a:rPr>
            <a:t>Profit</a:t>
          </a:r>
          <a:r>
            <a:rPr lang="en-US" sz="1200" b="1">
              <a:solidFill>
                <a:schemeClr val="accent1">
                  <a:lumMod val="50000"/>
                </a:schemeClr>
              </a:solidFill>
              <a:latin typeface="Arial Rounded MT Bold" panose="020F0704030504030204" pitchFamily="34" charset="0"/>
            </a:rPr>
            <a:t>%</a:t>
          </a:r>
          <a:endParaRPr lang="en-US" sz="1100" b="1">
            <a:solidFill>
              <a:schemeClr val="accent1">
                <a:lumMod val="50000"/>
              </a:schemeClr>
            </a:solidFill>
            <a:latin typeface="Arial Rounded MT Bold" panose="020F0704030504030204" pitchFamily="34" charset="0"/>
          </a:endParaRPr>
        </a:p>
      </xdr:txBody>
    </xdr:sp>
    <xdr:clientData/>
  </xdr:twoCellAnchor>
  <xdr:twoCellAnchor>
    <xdr:from>
      <xdr:col>15</xdr:col>
      <xdr:colOff>284551</xdr:colOff>
      <xdr:row>15</xdr:row>
      <xdr:rowOff>84845</xdr:rowOff>
    </xdr:from>
    <xdr:to>
      <xdr:col>17</xdr:col>
      <xdr:colOff>270943</xdr:colOff>
      <xdr:row>19</xdr:row>
      <xdr:rowOff>56030</xdr:rowOff>
    </xdr:to>
    <xdr:sp macro="" textlink="Analysis!$G$8">
      <xdr:nvSpPr>
        <xdr:cNvPr id="50" name="TextBox 49">
          <a:extLst>
            <a:ext uri="{FF2B5EF4-FFF2-40B4-BE49-F238E27FC236}">
              <a16:creationId xmlns:a16="http://schemas.microsoft.com/office/drawing/2014/main" id="{652D1081-088A-E70B-497D-417B686AD2CA}"/>
            </a:ext>
          </a:extLst>
        </xdr:cNvPr>
        <xdr:cNvSpPr txBox="1"/>
      </xdr:nvSpPr>
      <xdr:spPr>
        <a:xfrm>
          <a:off x="9361316" y="2942345"/>
          <a:ext cx="1196627" cy="733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B448945-327F-475D-9B58-7DCC507D81E7}" type="TxLink">
            <a:rPr lang="en-US" sz="4800" b="1" i="0" u="none" strike="noStrike">
              <a:solidFill>
                <a:schemeClr val="accent1">
                  <a:lumMod val="75000"/>
                </a:schemeClr>
              </a:solidFill>
              <a:latin typeface="Berlin Sans FB Demi" panose="020E0802020502020306" pitchFamily="34" charset="0"/>
              <a:cs typeface="Calibri"/>
            </a:rPr>
            <a:pPr algn="ctr"/>
            <a:t>31%</a:t>
          </a:fld>
          <a:endParaRPr lang="en-US" sz="4800" b="1">
            <a:solidFill>
              <a:schemeClr val="accent1">
                <a:lumMod val="75000"/>
              </a:schemeClr>
            </a:solidFill>
            <a:latin typeface="Berlin Sans FB Demi" panose="020E0802020502020306" pitchFamily="34" charset="0"/>
          </a:endParaRPr>
        </a:p>
      </xdr:txBody>
    </xdr:sp>
    <xdr:clientData/>
  </xdr:twoCellAnchor>
  <xdr:twoCellAnchor>
    <xdr:from>
      <xdr:col>2</xdr:col>
      <xdr:colOff>217715</xdr:colOff>
      <xdr:row>13</xdr:row>
      <xdr:rowOff>13607</xdr:rowOff>
    </xdr:from>
    <xdr:to>
      <xdr:col>8</xdr:col>
      <xdr:colOff>10887</xdr:colOff>
      <xdr:row>23</xdr:row>
      <xdr:rowOff>1</xdr:rowOff>
    </xdr:to>
    <xdr:graphicFrame macro="">
      <xdr:nvGraphicFramePr>
        <xdr:cNvPr id="51" name="byproducts">
          <a:extLst>
            <a:ext uri="{FF2B5EF4-FFF2-40B4-BE49-F238E27FC236}">
              <a16:creationId xmlns:a16="http://schemas.microsoft.com/office/drawing/2014/main" id="{D659540C-7CF7-436C-B88E-CEEB4EDF6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381001</xdr:colOff>
      <xdr:row>11</xdr:row>
      <xdr:rowOff>95251</xdr:rowOff>
    </xdr:from>
    <xdr:to>
      <xdr:col>7</xdr:col>
      <xdr:colOff>312964</xdr:colOff>
      <xdr:row>14</xdr:row>
      <xdr:rowOff>40821</xdr:rowOff>
    </xdr:to>
    <xdr:sp macro="" textlink="">
      <xdr:nvSpPr>
        <xdr:cNvPr id="52" name="TextBox 51">
          <a:extLst>
            <a:ext uri="{FF2B5EF4-FFF2-40B4-BE49-F238E27FC236}">
              <a16:creationId xmlns:a16="http://schemas.microsoft.com/office/drawing/2014/main" id="{BE24A6DE-DBFE-880B-DCFD-F3634C6B597A}"/>
            </a:ext>
          </a:extLst>
        </xdr:cNvPr>
        <xdr:cNvSpPr txBox="1"/>
      </xdr:nvSpPr>
      <xdr:spPr>
        <a:xfrm>
          <a:off x="2217965" y="2190751"/>
          <a:ext cx="2381249" cy="517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000" b="1" i="0" baseline="0">
              <a:solidFill>
                <a:schemeClr val="dk1"/>
              </a:solidFill>
              <a:effectLst/>
              <a:latin typeface="+mn-lt"/>
              <a:ea typeface="+mn-ea"/>
              <a:cs typeface="+mn-cs"/>
            </a:rPr>
            <a:t>sales by product</a:t>
          </a:r>
          <a:endParaRPr lang="en-US" sz="2400">
            <a:effectLst/>
          </a:endParaRPr>
        </a:p>
      </xdr:txBody>
    </xdr:sp>
    <xdr:clientData/>
  </xdr:twoCellAnchor>
  <xdr:twoCellAnchor>
    <xdr:from>
      <xdr:col>2</xdr:col>
      <xdr:colOff>134471</xdr:colOff>
      <xdr:row>13</xdr:row>
      <xdr:rowOff>68036</xdr:rowOff>
    </xdr:from>
    <xdr:to>
      <xdr:col>8</xdr:col>
      <xdr:colOff>134471</xdr:colOff>
      <xdr:row>13</xdr:row>
      <xdr:rowOff>68036</xdr:rowOff>
    </xdr:to>
    <xdr:cxnSp macro="">
      <xdr:nvCxnSpPr>
        <xdr:cNvPr id="54" name="Straight Connector 53">
          <a:extLst>
            <a:ext uri="{FF2B5EF4-FFF2-40B4-BE49-F238E27FC236}">
              <a16:creationId xmlns:a16="http://schemas.microsoft.com/office/drawing/2014/main" id="{620FC09E-1C88-ADB5-F871-E2C19539478D}"/>
            </a:ext>
          </a:extLst>
        </xdr:cNvPr>
        <xdr:cNvCxnSpPr/>
      </xdr:nvCxnSpPr>
      <xdr:spPr>
        <a:xfrm>
          <a:off x="1344706" y="2544536"/>
          <a:ext cx="3630706" cy="0"/>
        </a:xfrm>
        <a:prstGeom prst="line">
          <a:avLst/>
        </a:prstGeom>
        <a:ln>
          <a:solidFill>
            <a:schemeClr val="accent1">
              <a:lumMod val="60000"/>
              <a:lumOff val="40000"/>
            </a:schemeClr>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22414</xdr:colOff>
      <xdr:row>11</xdr:row>
      <xdr:rowOff>95251</xdr:rowOff>
    </xdr:from>
    <xdr:to>
      <xdr:col>13</xdr:col>
      <xdr:colOff>559495</xdr:colOff>
      <xdr:row>14</xdr:row>
      <xdr:rowOff>40821</xdr:rowOff>
    </xdr:to>
    <xdr:sp macro="" textlink="">
      <xdr:nvSpPr>
        <xdr:cNvPr id="5" name="TextBox 4">
          <a:extLst>
            <a:ext uri="{FF2B5EF4-FFF2-40B4-BE49-F238E27FC236}">
              <a16:creationId xmlns:a16="http://schemas.microsoft.com/office/drawing/2014/main" id="{33E1A1BF-29CA-EF77-8A1D-89DDBB765F31}"/>
            </a:ext>
          </a:extLst>
        </xdr:cNvPr>
        <xdr:cNvSpPr txBox="1"/>
      </xdr:nvSpPr>
      <xdr:spPr>
        <a:xfrm>
          <a:off x="6073590" y="2190751"/>
          <a:ext cx="2352434" cy="517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000" b="1" i="0" baseline="0">
              <a:solidFill>
                <a:schemeClr val="dk1"/>
              </a:solidFill>
              <a:effectLst/>
              <a:latin typeface="+mn-lt"/>
              <a:ea typeface="+mn-ea"/>
              <a:cs typeface="+mn-cs"/>
            </a:rPr>
            <a:t>sales by region</a:t>
          </a:r>
          <a:endParaRPr lang="en-US" sz="2400">
            <a:effectLst/>
          </a:endParaRPr>
        </a:p>
      </xdr:txBody>
    </xdr:sp>
    <xdr:clientData/>
  </xdr:twoCellAnchor>
  <xdr:twoCellAnchor editAs="oneCell">
    <xdr:from>
      <xdr:col>0</xdr:col>
      <xdr:colOff>1</xdr:colOff>
      <xdr:row>5</xdr:row>
      <xdr:rowOff>44824</xdr:rowOff>
    </xdr:from>
    <xdr:to>
      <xdr:col>1</xdr:col>
      <xdr:colOff>560295</xdr:colOff>
      <xdr:row>8</xdr:row>
      <xdr:rowOff>179294</xdr:rowOff>
    </xdr:to>
    <mc:AlternateContent xmlns:mc="http://schemas.openxmlformats.org/markup-compatibility/2006" xmlns:a14="http://schemas.microsoft.com/office/drawing/2010/main">
      <mc:Choice Requires="a14">
        <xdr:graphicFrame macro="">
          <xdr:nvGraphicFramePr>
            <xdr:cNvPr id="13" name="year 1">
              <a:extLst>
                <a:ext uri="{FF2B5EF4-FFF2-40B4-BE49-F238E27FC236}">
                  <a16:creationId xmlns:a16="http://schemas.microsoft.com/office/drawing/2014/main" id="{1C8FE95C-93A6-4170-8E80-1EE7C81884F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 y="1021747"/>
              <a:ext cx="1170871" cy="72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22412</xdr:colOff>
      <xdr:row>8</xdr:row>
      <xdr:rowOff>170144</xdr:rowOff>
    </xdr:from>
    <xdr:to>
      <xdr:col>1</xdr:col>
      <xdr:colOff>571499</xdr:colOff>
      <xdr:row>27</xdr:row>
      <xdr:rowOff>114114</xdr:rowOff>
    </xdr:to>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87B27305-60B0-4A6D-A67B-F5356269822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412" y="1733221"/>
              <a:ext cx="1159664" cy="365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28014</xdr:colOff>
      <xdr:row>27</xdr:row>
      <xdr:rowOff>104964</xdr:rowOff>
    </xdr:from>
    <xdr:to>
      <xdr:col>1</xdr:col>
      <xdr:colOff>565896</xdr:colOff>
      <xdr:row>31</xdr:row>
      <xdr:rowOff>71344</xdr:rowOff>
    </xdr:to>
    <mc:AlternateContent xmlns:mc="http://schemas.openxmlformats.org/markup-compatibility/2006" xmlns:a14="http://schemas.microsoft.com/office/drawing/2010/main">
      <mc:Choice Requires="a14">
        <xdr:graphicFrame macro="">
          <xdr:nvGraphicFramePr>
            <xdr:cNvPr id="16" name="quarter 1">
              <a:extLst>
                <a:ext uri="{FF2B5EF4-FFF2-40B4-BE49-F238E27FC236}">
                  <a16:creationId xmlns:a16="http://schemas.microsoft.com/office/drawing/2014/main" id="{A2F1EFB5-B5F4-4D60-99B0-7B061EAAFCAF}"/>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28014" y="5380349"/>
              <a:ext cx="1148459" cy="747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313765</xdr:colOff>
      <xdr:row>13</xdr:row>
      <xdr:rowOff>68036</xdr:rowOff>
    </xdr:from>
    <xdr:to>
      <xdr:col>14</xdr:col>
      <xdr:colOff>313765</xdr:colOff>
      <xdr:row>13</xdr:row>
      <xdr:rowOff>68036</xdr:rowOff>
    </xdr:to>
    <xdr:cxnSp macro="">
      <xdr:nvCxnSpPr>
        <xdr:cNvPr id="27" name="Straight Connector 26">
          <a:extLst>
            <a:ext uri="{FF2B5EF4-FFF2-40B4-BE49-F238E27FC236}">
              <a16:creationId xmlns:a16="http://schemas.microsoft.com/office/drawing/2014/main" id="{C4FDC783-3FE9-F17D-F5B9-BAE7DB4BD179}"/>
            </a:ext>
          </a:extLst>
        </xdr:cNvPr>
        <xdr:cNvCxnSpPr/>
      </xdr:nvCxnSpPr>
      <xdr:spPr>
        <a:xfrm>
          <a:off x="5154706" y="2544536"/>
          <a:ext cx="3630706" cy="0"/>
        </a:xfrm>
        <a:prstGeom prst="line">
          <a:avLst/>
        </a:prstGeom>
        <a:ln>
          <a:solidFill>
            <a:schemeClr val="accent1">
              <a:lumMod val="60000"/>
              <a:lumOff val="40000"/>
            </a:schemeClr>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340660</xdr:colOff>
      <xdr:row>12</xdr:row>
      <xdr:rowOff>168087</xdr:rowOff>
    </xdr:from>
    <xdr:to>
      <xdr:col>14</xdr:col>
      <xdr:colOff>437029</xdr:colOff>
      <xdr:row>23</xdr:row>
      <xdr:rowOff>89646</xdr:rowOff>
    </xdr:to>
    <xdr:graphicFrame macro="">
      <xdr:nvGraphicFramePr>
        <xdr:cNvPr id="28" name="byregion">
          <a:extLst>
            <a:ext uri="{FF2B5EF4-FFF2-40B4-BE49-F238E27FC236}">
              <a16:creationId xmlns:a16="http://schemas.microsoft.com/office/drawing/2014/main" id="{4A3A4900-76F5-4DC4-9955-7B985EC82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253975</xdr:colOff>
      <xdr:row>24</xdr:row>
      <xdr:rowOff>89647</xdr:rowOff>
    </xdr:from>
    <xdr:to>
      <xdr:col>12</xdr:col>
      <xdr:colOff>425824</xdr:colOff>
      <xdr:row>35</xdr:row>
      <xdr:rowOff>56029</xdr:rowOff>
    </xdr:to>
    <xdr:graphicFrame macro="">
      <xdr:nvGraphicFramePr>
        <xdr:cNvPr id="33" name="Chart 32">
          <a:extLst>
            <a:ext uri="{FF2B5EF4-FFF2-40B4-BE49-F238E27FC236}">
              <a16:creationId xmlns:a16="http://schemas.microsoft.com/office/drawing/2014/main" id="{86B0C384-1009-4029-B022-1196D5C1B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425825</xdr:colOff>
      <xdr:row>23</xdr:row>
      <xdr:rowOff>106457</xdr:rowOff>
    </xdr:from>
    <xdr:to>
      <xdr:col>10</xdr:col>
      <xdr:colOff>357789</xdr:colOff>
      <xdr:row>26</xdr:row>
      <xdr:rowOff>52027</xdr:rowOff>
    </xdr:to>
    <xdr:sp macro="" textlink="">
      <xdr:nvSpPr>
        <xdr:cNvPr id="34" name="TextBox 33">
          <a:extLst>
            <a:ext uri="{FF2B5EF4-FFF2-40B4-BE49-F238E27FC236}">
              <a16:creationId xmlns:a16="http://schemas.microsoft.com/office/drawing/2014/main" id="{5E20B42C-5CD6-0B93-9FEB-DB8AB9A830E0}"/>
            </a:ext>
          </a:extLst>
        </xdr:cNvPr>
        <xdr:cNvSpPr txBox="1"/>
      </xdr:nvSpPr>
      <xdr:spPr>
        <a:xfrm>
          <a:off x="4056531" y="4487957"/>
          <a:ext cx="2352434" cy="517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000" b="1" i="0" baseline="0">
              <a:solidFill>
                <a:schemeClr val="dk1"/>
              </a:solidFill>
              <a:effectLst/>
              <a:latin typeface="+mn-lt"/>
              <a:ea typeface="+mn-ea"/>
              <a:cs typeface="+mn-cs"/>
            </a:rPr>
            <a:t>Revenue by Days</a:t>
          </a:r>
          <a:endParaRPr lang="en-US" sz="2400">
            <a:effectLst/>
          </a:endParaRPr>
        </a:p>
      </xdr:txBody>
    </xdr:sp>
    <xdr:clientData/>
  </xdr:twoCellAnchor>
  <xdr:twoCellAnchor editAs="oneCell">
    <xdr:from>
      <xdr:col>0</xdr:col>
      <xdr:colOff>39220</xdr:colOff>
      <xdr:row>31</xdr:row>
      <xdr:rowOff>84606</xdr:rowOff>
    </xdr:from>
    <xdr:to>
      <xdr:col>1</xdr:col>
      <xdr:colOff>560294</xdr:colOff>
      <xdr:row>35</xdr:row>
      <xdr:rowOff>11206</xdr:rowOff>
    </xdr:to>
    <mc:AlternateContent xmlns:mc="http://schemas.openxmlformats.org/markup-compatibility/2006" xmlns:a14="http://schemas.microsoft.com/office/drawing/2010/main">
      <mc:Choice Requires="a14">
        <xdr:graphicFrame macro="">
          <xdr:nvGraphicFramePr>
            <xdr:cNvPr id="36" name="ProductType 1">
              <a:extLst>
                <a:ext uri="{FF2B5EF4-FFF2-40B4-BE49-F238E27FC236}">
                  <a16:creationId xmlns:a16="http://schemas.microsoft.com/office/drawing/2014/main" id="{AC262021-28D0-4C94-89CE-A4B90D2F6ACD}"/>
                </a:ext>
              </a:extLst>
            </xdr:cNvPr>
            <xdr:cNvGraphicFramePr/>
          </xdr:nvGraphicFramePr>
          <xdr:xfrm>
            <a:off x="0" y="0"/>
            <a:ext cx="0" cy="0"/>
          </xdr:xfrm>
          <a:graphic>
            <a:graphicData uri="http://schemas.microsoft.com/office/drawing/2010/slicer">
              <sle:slicer xmlns:sle="http://schemas.microsoft.com/office/drawing/2010/slicer" name="ProductType 1"/>
            </a:graphicData>
          </a:graphic>
        </xdr:graphicFrame>
      </mc:Choice>
      <mc:Fallback xmlns="">
        <xdr:sp macro="" textlink="">
          <xdr:nvSpPr>
            <xdr:cNvPr id="0" name=""/>
            <xdr:cNvSpPr>
              <a:spLocks noTextEdit="1"/>
            </xdr:cNvSpPr>
          </xdr:nvSpPr>
          <xdr:spPr>
            <a:xfrm>
              <a:off x="39220" y="6141529"/>
              <a:ext cx="1131651" cy="708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437029</xdr:colOff>
      <xdr:row>25</xdr:row>
      <xdr:rowOff>101654</xdr:rowOff>
    </xdr:from>
    <xdr:to>
      <xdr:col>10</xdr:col>
      <xdr:colOff>56030</xdr:colOff>
      <xdr:row>25</xdr:row>
      <xdr:rowOff>101654</xdr:rowOff>
    </xdr:to>
    <xdr:cxnSp macro="">
      <xdr:nvCxnSpPr>
        <xdr:cNvPr id="38" name="Straight Connector 37">
          <a:extLst>
            <a:ext uri="{FF2B5EF4-FFF2-40B4-BE49-F238E27FC236}">
              <a16:creationId xmlns:a16="http://schemas.microsoft.com/office/drawing/2014/main" id="{FAE99A5F-E1A8-FA14-C9DB-17D9A1F61242}"/>
            </a:ext>
          </a:extLst>
        </xdr:cNvPr>
        <xdr:cNvCxnSpPr/>
      </xdr:nvCxnSpPr>
      <xdr:spPr>
        <a:xfrm>
          <a:off x="4067735" y="4864154"/>
          <a:ext cx="2039471" cy="0"/>
        </a:xfrm>
        <a:prstGeom prst="line">
          <a:avLst/>
        </a:prstGeom>
        <a:ln>
          <a:solidFill>
            <a:schemeClr val="accent1">
              <a:lumMod val="60000"/>
              <a:lumOff val="40000"/>
            </a:schemeClr>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314566</xdr:colOff>
      <xdr:row>9</xdr:row>
      <xdr:rowOff>141675</xdr:rowOff>
    </xdr:from>
    <xdr:to>
      <xdr:col>4</xdr:col>
      <xdr:colOff>450636</xdr:colOff>
      <xdr:row>11</xdr:row>
      <xdr:rowOff>19210</xdr:rowOff>
    </xdr:to>
    <xdr:sp macro="" textlink="">
      <xdr:nvSpPr>
        <xdr:cNvPr id="43" name="TextBox 42">
          <a:extLst>
            <a:ext uri="{FF2B5EF4-FFF2-40B4-BE49-F238E27FC236}">
              <a16:creationId xmlns:a16="http://schemas.microsoft.com/office/drawing/2014/main" id="{204806A1-D064-5C21-AE3C-0B9DDFB957F4}"/>
            </a:ext>
          </a:extLst>
        </xdr:cNvPr>
        <xdr:cNvSpPr txBox="1"/>
      </xdr:nvSpPr>
      <xdr:spPr>
        <a:xfrm>
          <a:off x="1524801" y="1856175"/>
          <a:ext cx="1346306"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1">
                  <a:lumMod val="50000"/>
                </a:schemeClr>
              </a:solidFill>
              <a:latin typeface="Arial Black" panose="020B0A04020102020204" pitchFamily="34" charset="0"/>
            </a:rPr>
            <a:t>TotalCost</a:t>
          </a:r>
          <a:endParaRPr lang="en-US" sz="1100" b="1">
            <a:solidFill>
              <a:schemeClr val="accent1">
                <a:lumMod val="50000"/>
              </a:schemeClr>
            </a:solidFill>
            <a:latin typeface="Arial Black" panose="020B0A04020102020204" pitchFamily="34" charset="0"/>
          </a:endParaRPr>
        </a:p>
      </xdr:txBody>
    </xdr:sp>
    <xdr:clientData/>
  </xdr:twoCellAnchor>
  <xdr:twoCellAnchor>
    <xdr:from>
      <xdr:col>5</xdr:col>
      <xdr:colOff>393007</xdr:colOff>
      <xdr:row>9</xdr:row>
      <xdr:rowOff>141675</xdr:rowOff>
    </xdr:from>
    <xdr:to>
      <xdr:col>7</xdr:col>
      <xdr:colOff>529077</xdr:colOff>
      <xdr:row>11</xdr:row>
      <xdr:rowOff>19210</xdr:rowOff>
    </xdr:to>
    <xdr:sp macro="" textlink="">
      <xdr:nvSpPr>
        <xdr:cNvPr id="44" name="TextBox 43">
          <a:extLst>
            <a:ext uri="{FF2B5EF4-FFF2-40B4-BE49-F238E27FC236}">
              <a16:creationId xmlns:a16="http://schemas.microsoft.com/office/drawing/2014/main" id="{418FDD03-62D9-75F4-68CB-8E5901D8AB34}"/>
            </a:ext>
          </a:extLst>
        </xdr:cNvPr>
        <xdr:cNvSpPr txBox="1"/>
      </xdr:nvSpPr>
      <xdr:spPr>
        <a:xfrm>
          <a:off x="3418595" y="1856175"/>
          <a:ext cx="1346306"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1">
                  <a:lumMod val="50000"/>
                </a:schemeClr>
              </a:solidFill>
              <a:latin typeface="Arial Black" panose="020B0A04020102020204" pitchFamily="34" charset="0"/>
            </a:rPr>
            <a:t>Qte</a:t>
          </a:r>
          <a:r>
            <a:rPr lang="en-US" sz="1100" b="1" baseline="0">
              <a:solidFill>
                <a:schemeClr val="accent1">
                  <a:lumMod val="50000"/>
                </a:schemeClr>
              </a:solidFill>
              <a:latin typeface="Arial Black" panose="020B0A04020102020204" pitchFamily="34" charset="0"/>
            </a:rPr>
            <a:t> in stock</a:t>
          </a:r>
          <a:endParaRPr lang="en-US" sz="1100" b="1">
            <a:solidFill>
              <a:schemeClr val="accent1">
                <a:lumMod val="50000"/>
              </a:schemeClr>
            </a:solidFill>
            <a:latin typeface="Arial Black" panose="020B0A04020102020204" pitchFamily="34" charset="0"/>
          </a:endParaRPr>
        </a:p>
      </xdr:txBody>
    </xdr:sp>
    <xdr:clientData/>
  </xdr:twoCellAnchor>
  <xdr:twoCellAnchor>
    <xdr:from>
      <xdr:col>2</xdr:col>
      <xdr:colOff>235324</xdr:colOff>
      <xdr:row>4</xdr:row>
      <xdr:rowOff>156883</xdr:rowOff>
    </xdr:from>
    <xdr:to>
      <xdr:col>5</xdr:col>
      <xdr:colOff>22412</xdr:colOff>
      <xdr:row>10</xdr:row>
      <xdr:rowOff>0</xdr:rowOff>
    </xdr:to>
    <xdr:sp macro="" textlink="">
      <xdr:nvSpPr>
        <xdr:cNvPr id="46" name="Rectangle: Rounded Corners 45">
          <a:extLst>
            <a:ext uri="{FF2B5EF4-FFF2-40B4-BE49-F238E27FC236}">
              <a16:creationId xmlns:a16="http://schemas.microsoft.com/office/drawing/2014/main" id="{F33E2353-573D-4279-2681-47BA86DA44F2}"/>
            </a:ext>
          </a:extLst>
        </xdr:cNvPr>
        <xdr:cNvSpPr/>
      </xdr:nvSpPr>
      <xdr:spPr>
        <a:xfrm>
          <a:off x="1445559" y="918883"/>
          <a:ext cx="1602441" cy="986117"/>
        </a:xfrm>
        <a:prstGeom prst="roundRect">
          <a:avLst/>
        </a:prstGeom>
        <a:solidFill>
          <a:schemeClr val="accent5">
            <a:lumMod val="75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a:solidFill>
              <a:schemeClr val="lt1"/>
            </a:solidFill>
            <a:latin typeface="+mn-lt"/>
            <a:ea typeface="+mn-ea"/>
            <a:cs typeface="+mn-cs"/>
          </a:endParaRPr>
        </a:p>
      </xdr:txBody>
    </xdr:sp>
    <xdr:clientData/>
  </xdr:twoCellAnchor>
  <xdr:twoCellAnchor>
    <xdr:from>
      <xdr:col>5</xdr:col>
      <xdr:colOff>347382</xdr:colOff>
      <xdr:row>4</xdr:row>
      <xdr:rowOff>156883</xdr:rowOff>
    </xdr:from>
    <xdr:to>
      <xdr:col>8</xdr:col>
      <xdr:colOff>134470</xdr:colOff>
      <xdr:row>10</xdr:row>
      <xdr:rowOff>0</xdr:rowOff>
    </xdr:to>
    <xdr:sp macro="" textlink="">
      <xdr:nvSpPr>
        <xdr:cNvPr id="53" name="Rectangle: Rounded Corners 52">
          <a:extLst>
            <a:ext uri="{FF2B5EF4-FFF2-40B4-BE49-F238E27FC236}">
              <a16:creationId xmlns:a16="http://schemas.microsoft.com/office/drawing/2014/main" id="{C9C9E944-70F5-EA99-52DD-52A13A15ADF1}"/>
            </a:ext>
          </a:extLst>
        </xdr:cNvPr>
        <xdr:cNvSpPr/>
      </xdr:nvSpPr>
      <xdr:spPr>
        <a:xfrm>
          <a:off x="3372970" y="918883"/>
          <a:ext cx="1602441" cy="986117"/>
        </a:xfrm>
        <a:prstGeom prst="roundRect">
          <a:avLst/>
        </a:prstGeom>
        <a:solidFill>
          <a:schemeClr val="accent5">
            <a:lumMod val="75000"/>
          </a:schemeClr>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lang="en-US" sz="1100">
            <a:solidFill>
              <a:schemeClr val="lt1"/>
            </a:solidFill>
            <a:latin typeface="+mn-lt"/>
            <a:ea typeface="+mn-ea"/>
            <a:cs typeface="+mn-cs"/>
          </a:endParaRPr>
        </a:p>
      </xdr:txBody>
    </xdr:sp>
    <xdr:clientData/>
  </xdr:twoCellAnchor>
  <xdr:twoCellAnchor editAs="oneCell">
    <xdr:from>
      <xdr:col>3</xdr:col>
      <xdr:colOff>67235</xdr:colOff>
      <xdr:row>4</xdr:row>
      <xdr:rowOff>112060</xdr:rowOff>
    </xdr:from>
    <xdr:to>
      <xdr:col>4</xdr:col>
      <xdr:colOff>141193</xdr:colOff>
      <xdr:row>8</xdr:row>
      <xdr:rowOff>29136</xdr:rowOff>
    </xdr:to>
    <xdr:pic>
      <xdr:nvPicPr>
        <xdr:cNvPr id="56" name="Graphic 55" descr="Bar graph with downward trend with solid fill">
          <a:extLst>
            <a:ext uri="{FF2B5EF4-FFF2-40B4-BE49-F238E27FC236}">
              <a16:creationId xmlns:a16="http://schemas.microsoft.com/office/drawing/2014/main" id="{EB2A57A6-4A05-9127-7554-B84D6EF299C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882588" y="874060"/>
          <a:ext cx="679076" cy="679076"/>
        </a:xfrm>
        <a:prstGeom prst="rect">
          <a:avLst/>
        </a:prstGeom>
      </xdr:spPr>
    </xdr:pic>
    <xdr:clientData/>
  </xdr:twoCellAnchor>
  <xdr:twoCellAnchor editAs="oneCell">
    <xdr:from>
      <xdr:col>6</xdr:col>
      <xdr:colOff>262058</xdr:colOff>
      <xdr:row>4</xdr:row>
      <xdr:rowOff>138795</xdr:rowOff>
    </xdr:from>
    <xdr:to>
      <xdr:col>7</xdr:col>
      <xdr:colOff>190499</xdr:colOff>
      <xdr:row>7</xdr:row>
      <xdr:rowOff>100854</xdr:rowOff>
    </xdr:to>
    <xdr:pic>
      <xdr:nvPicPr>
        <xdr:cNvPr id="58" name="Graphic 57" descr="Checklist with solid fill">
          <a:extLst>
            <a:ext uri="{FF2B5EF4-FFF2-40B4-BE49-F238E27FC236}">
              <a16:creationId xmlns:a16="http://schemas.microsoft.com/office/drawing/2014/main" id="{C43906F7-207C-DA9F-872C-B6B6FD98A7A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3892764" y="900795"/>
          <a:ext cx="533559" cy="533559"/>
        </a:xfrm>
        <a:prstGeom prst="rect">
          <a:avLst/>
        </a:prstGeom>
      </xdr:spPr>
    </xdr:pic>
    <xdr:clientData/>
  </xdr:twoCellAnchor>
  <xdr:twoCellAnchor>
    <xdr:from>
      <xdr:col>5</xdr:col>
      <xdr:colOff>460242</xdr:colOff>
      <xdr:row>8</xdr:row>
      <xdr:rowOff>18410</xdr:rowOff>
    </xdr:from>
    <xdr:to>
      <xdr:col>7</xdr:col>
      <xdr:colOff>596312</xdr:colOff>
      <xdr:row>9</xdr:row>
      <xdr:rowOff>86445</xdr:rowOff>
    </xdr:to>
    <xdr:sp macro="" textlink="Analysis!$A$67">
      <xdr:nvSpPr>
        <xdr:cNvPr id="59" name="TextBox 58">
          <a:extLst>
            <a:ext uri="{FF2B5EF4-FFF2-40B4-BE49-F238E27FC236}">
              <a16:creationId xmlns:a16="http://schemas.microsoft.com/office/drawing/2014/main" id="{B67B2D94-38BD-B968-F707-390BAABE1F74}"/>
            </a:ext>
          </a:extLst>
        </xdr:cNvPr>
        <xdr:cNvSpPr txBox="1"/>
      </xdr:nvSpPr>
      <xdr:spPr>
        <a:xfrm>
          <a:off x="3485830" y="1542410"/>
          <a:ext cx="1346306"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730CB4B-B8B5-4B1E-83C3-DAA1FE299562}" type="TxLink">
            <a:rPr lang="en-US" sz="1600" b="1" i="0" u="none" strike="noStrike">
              <a:solidFill>
                <a:schemeClr val="accent1">
                  <a:lumMod val="20000"/>
                  <a:lumOff val="80000"/>
                </a:schemeClr>
              </a:solidFill>
              <a:latin typeface="Berlin Sans FB Demi" panose="020E0802020502020306" pitchFamily="34" charset="0"/>
              <a:ea typeface="+mn-ea"/>
              <a:cs typeface="Calibri"/>
            </a:rPr>
            <a:pPr marL="0" indent="0" algn="ctr"/>
            <a:t>7335</a:t>
          </a:fld>
          <a:endParaRPr lang="en-US" sz="1600" b="1" i="0" u="none" strike="noStrike">
            <a:solidFill>
              <a:schemeClr val="accent1">
                <a:lumMod val="20000"/>
                <a:lumOff val="80000"/>
              </a:schemeClr>
            </a:solidFill>
            <a:latin typeface="Berlin Sans FB Demi" panose="020E0802020502020306" pitchFamily="34" charset="0"/>
            <a:ea typeface="+mn-ea"/>
            <a:cs typeface="Calibri"/>
          </a:endParaRPr>
        </a:p>
      </xdr:txBody>
    </xdr:sp>
    <xdr:clientData/>
  </xdr:twoCellAnchor>
  <xdr:twoCellAnchor>
    <xdr:from>
      <xdr:col>2</xdr:col>
      <xdr:colOff>348184</xdr:colOff>
      <xdr:row>8</xdr:row>
      <xdr:rowOff>18410</xdr:rowOff>
    </xdr:from>
    <xdr:to>
      <xdr:col>4</xdr:col>
      <xdr:colOff>484254</xdr:colOff>
      <xdr:row>9</xdr:row>
      <xdr:rowOff>86445</xdr:rowOff>
    </xdr:to>
    <xdr:sp macro="" textlink="Analysis!$I$5">
      <xdr:nvSpPr>
        <xdr:cNvPr id="60" name="TextBox 59">
          <a:extLst>
            <a:ext uri="{FF2B5EF4-FFF2-40B4-BE49-F238E27FC236}">
              <a16:creationId xmlns:a16="http://schemas.microsoft.com/office/drawing/2014/main" id="{462F12E4-D38C-1B75-D50A-70947E36A807}"/>
            </a:ext>
          </a:extLst>
        </xdr:cNvPr>
        <xdr:cNvSpPr txBox="1"/>
      </xdr:nvSpPr>
      <xdr:spPr>
        <a:xfrm>
          <a:off x="1558419" y="1542410"/>
          <a:ext cx="1346306" cy="258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962B01B-048A-4F3F-8667-3AE309BB2045}" type="TxLink">
            <a:rPr lang="en-US" sz="1600" b="1" i="0" u="none" strike="noStrike">
              <a:solidFill>
                <a:schemeClr val="accent1">
                  <a:lumMod val="20000"/>
                  <a:lumOff val="80000"/>
                </a:schemeClr>
              </a:solidFill>
              <a:latin typeface="Berlin Sans FB Demi" panose="020E0802020502020306" pitchFamily="34" charset="0"/>
              <a:ea typeface="+mn-ea"/>
              <a:cs typeface="Calibri"/>
            </a:rPr>
            <a:pPr marL="0" indent="0" algn="ctr"/>
            <a:t> $398,960 </a:t>
          </a:fld>
          <a:endParaRPr lang="en-US" sz="1600" b="1" i="0" u="none" strike="noStrike">
            <a:solidFill>
              <a:schemeClr val="accent1">
                <a:lumMod val="20000"/>
                <a:lumOff val="80000"/>
              </a:schemeClr>
            </a:solidFill>
            <a:latin typeface="Berlin Sans FB Demi" panose="020E0802020502020306" pitchFamily="34" charset="0"/>
            <a:ea typeface="+mn-ea"/>
            <a:cs typeface="Calibri"/>
          </a:endParaRPr>
        </a:p>
      </xdr:txBody>
    </xdr:sp>
    <xdr:clientData/>
  </xdr:twoCellAnchor>
  <xdr:twoCellAnchor>
    <xdr:from>
      <xdr:col>13</xdr:col>
      <xdr:colOff>11206</xdr:colOff>
      <xdr:row>23</xdr:row>
      <xdr:rowOff>156882</xdr:rowOff>
    </xdr:from>
    <xdr:to>
      <xdr:col>18</xdr:col>
      <xdr:colOff>124945</xdr:colOff>
      <xdr:row>36</xdr:row>
      <xdr:rowOff>145677</xdr:rowOff>
    </xdr:to>
    <xdr:graphicFrame macro="">
      <xdr:nvGraphicFramePr>
        <xdr:cNvPr id="61" name="Chart 60">
          <a:extLst>
            <a:ext uri="{FF2B5EF4-FFF2-40B4-BE49-F238E27FC236}">
              <a16:creationId xmlns:a16="http://schemas.microsoft.com/office/drawing/2014/main" id="{41C0BE1D-998B-41F3-A1D0-F657B0640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493060</xdr:colOff>
      <xdr:row>23</xdr:row>
      <xdr:rowOff>106457</xdr:rowOff>
    </xdr:from>
    <xdr:to>
      <xdr:col>17</xdr:col>
      <xdr:colOff>425023</xdr:colOff>
      <xdr:row>26</xdr:row>
      <xdr:rowOff>52027</xdr:rowOff>
    </xdr:to>
    <xdr:sp macro="" textlink="">
      <xdr:nvSpPr>
        <xdr:cNvPr id="62" name="TextBox 61">
          <a:extLst>
            <a:ext uri="{FF2B5EF4-FFF2-40B4-BE49-F238E27FC236}">
              <a16:creationId xmlns:a16="http://schemas.microsoft.com/office/drawing/2014/main" id="{E403174C-0234-5E8D-347E-07C662005143}"/>
            </a:ext>
          </a:extLst>
        </xdr:cNvPr>
        <xdr:cNvSpPr txBox="1"/>
      </xdr:nvSpPr>
      <xdr:spPr>
        <a:xfrm>
          <a:off x="8359589" y="4487957"/>
          <a:ext cx="2352434" cy="517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2000" b="1" i="0" baseline="0">
              <a:solidFill>
                <a:schemeClr val="dk1"/>
              </a:solidFill>
              <a:effectLst/>
              <a:latin typeface="+mn-lt"/>
              <a:ea typeface="+mn-ea"/>
              <a:cs typeface="+mn-cs"/>
            </a:rPr>
            <a:t>TOP 5 Customers</a:t>
          </a:r>
          <a:endParaRPr lang="en-US" sz="2400">
            <a:effectLst/>
          </a:endParaRPr>
        </a:p>
      </xdr:txBody>
    </xdr:sp>
    <xdr:clientData/>
  </xdr:twoCellAnchor>
  <xdr:twoCellAnchor>
    <xdr:from>
      <xdr:col>13</xdr:col>
      <xdr:colOff>593912</xdr:colOff>
      <xdr:row>25</xdr:row>
      <xdr:rowOff>101654</xdr:rowOff>
    </xdr:from>
    <xdr:to>
      <xdr:col>17</xdr:col>
      <xdr:colOff>22412</xdr:colOff>
      <xdr:row>25</xdr:row>
      <xdr:rowOff>101654</xdr:rowOff>
    </xdr:to>
    <xdr:cxnSp macro="">
      <xdr:nvCxnSpPr>
        <xdr:cNvPr id="63" name="Straight Connector 62">
          <a:extLst>
            <a:ext uri="{FF2B5EF4-FFF2-40B4-BE49-F238E27FC236}">
              <a16:creationId xmlns:a16="http://schemas.microsoft.com/office/drawing/2014/main" id="{1AF2932E-822D-284D-E0E3-025A9F765852}"/>
            </a:ext>
          </a:extLst>
        </xdr:cNvPr>
        <xdr:cNvCxnSpPr/>
      </xdr:nvCxnSpPr>
      <xdr:spPr>
        <a:xfrm>
          <a:off x="8460441" y="4864154"/>
          <a:ext cx="1848971" cy="0"/>
        </a:xfrm>
        <a:prstGeom prst="line">
          <a:avLst/>
        </a:prstGeom>
        <a:ln>
          <a:solidFill>
            <a:schemeClr val="accent1">
              <a:lumMod val="60000"/>
              <a:lumOff val="40000"/>
            </a:schemeClr>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22412</xdr:colOff>
      <xdr:row>8</xdr:row>
      <xdr:rowOff>145676</xdr:rowOff>
    </xdr:from>
    <xdr:to>
      <xdr:col>1</xdr:col>
      <xdr:colOff>571500</xdr:colOff>
      <xdr:row>8</xdr:row>
      <xdr:rowOff>145676</xdr:rowOff>
    </xdr:to>
    <xdr:cxnSp macro="">
      <xdr:nvCxnSpPr>
        <xdr:cNvPr id="66" name="Straight Connector 65">
          <a:extLst>
            <a:ext uri="{FF2B5EF4-FFF2-40B4-BE49-F238E27FC236}">
              <a16:creationId xmlns:a16="http://schemas.microsoft.com/office/drawing/2014/main" id="{DE488A1A-6AD4-3B61-1856-15C166E91221}"/>
            </a:ext>
          </a:extLst>
        </xdr:cNvPr>
        <xdr:cNvCxnSpPr/>
      </xdr:nvCxnSpPr>
      <xdr:spPr>
        <a:xfrm>
          <a:off x="22412" y="1669676"/>
          <a:ext cx="1154206"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22412</xdr:colOff>
      <xdr:row>27</xdr:row>
      <xdr:rowOff>67234</xdr:rowOff>
    </xdr:from>
    <xdr:to>
      <xdr:col>1</xdr:col>
      <xdr:colOff>571500</xdr:colOff>
      <xdr:row>27</xdr:row>
      <xdr:rowOff>67234</xdr:rowOff>
    </xdr:to>
    <xdr:cxnSp macro="">
      <xdr:nvCxnSpPr>
        <xdr:cNvPr id="67" name="Straight Connector 66">
          <a:extLst>
            <a:ext uri="{FF2B5EF4-FFF2-40B4-BE49-F238E27FC236}">
              <a16:creationId xmlns:a16="http://schemas.microsoft.com/office/drawing/2014/main" id="{520AE551-E30F-9DD5-993D-34CC524BF7C3}"/>
            </a:ext>
          </a:extLst>
        </xdr:cNvPr>
        <xdr:cNvCxnSpPr/>
      </xdr:nvCxnSpPr>
      <xdr:spPr>
        <a:xfrm>
          <a:off x="22412" y="5210734"/>
          <a:ext cx="1154206"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22412</xdr:colOff>
      <xdr:row>31</xdr:row>
      <xdr:rowOff>78440</xdr:rowOff>
    </xdr:from>
    <xdr:to>
      <xdr:col>1</xdr:col>
      <xdr:colOff>571500</xdr:colOff>
      <xdr:row>31</xdr:row>
      <xdr:rowOff>78440</xdr:rowOff>
    </xdr:to>
    <xdr:cxnSp macro="">
      <xdr:nvCxnSpPr>
        <xdr:cNvPr id="68" name="Straight Connector 67">
          <a:extLst>
            <a:ext uri="{FF2B5EF4-FFF2-40B4-BE49-F238E27FC236}">
              <a16:creationId xmlns:a16="http://schemas.microsoft.com/office/drawing/2014/main" id="{0EF72554-9830-B191-E295-2344CB9F8D1F}"/>
            </a:ext>
          </a:extLst>
        </xdr:cNvPr>
        <xdr:cNvCxnSpPr/>
      </xdr:nvCxnSpPr>
      <xdr:spPr>
        <a:xfrm>
          <a:off x="22412" y="5983940"/>
          <a:ext cx="1154206"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4722224" backgroundQuery="1" createdVersion="8" refreshedVersion="8" minRefreshableVersion="3" recordCount="0" supportSubquery="1" supportAdvancedDrill="1" xr:uid="{C5932723-C9F5-475F-A745-0996B5BA2F8D}">
  <cacheSource type="external" connectionId="31"/>
  <cacheFields count="2">
    <cacheField name="[Measures].[Sum of TotalRevenue]" caption="Sum of TotalRevenue" numFmtId="0" hierarchy="104"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1"/>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oneField="1" hidden="1">
      <fieldsUsage count="1">
        <fieldUsage x="0"/>
      </fieldsUsage>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8541665" backgroundQuery="1" createdVersion="8" refreshedVersion="8" minRefreshableVersion="3" recordCount="0" supportSubquery="1" supportAdvancedDrill="1" xr:uid="{76DF97DB-A81B-48C2-8FC9-B2DD989F6D08}">
  <cacheSource type="external" connectionId="31"/>
  <cacheFields count="4">
    <cacheField name="[customers].[CustomerName].[CustomerName]" caption="CustomerName" numFmtId="0" hierarchy="4" level="1">
      <sharedItems count="5">
        <s v="Adil El Mansouri"/>
        <s v="Amina Idrissi"/>
        <s v="Anas Berrada"/>
        <s v="Badr Eddine"/>
        <s v="Bilal El Ghazali"/>
      </sharedItems>
    </cacheField>
    <cacheField name="[Measures].[Sum of netRevenue]" caption="Sum of netRevenue" numFmtId="0" hierarchy="105" level="32767"/>
    <cacheField name="[sales 1].[days].[days]" caption="days" numFmtId="0" hierarchy="73" level="1">
      <sharedItems count="31">
        <s v="01"/>
        <s v="02"/>
        <s v="03"/>
        <s v="04"/>
        <s v="05"/>
        <s v="06"/>
        <s v="07"/>
        <s v="08"/>
        <s v="09"/>
        <s v="10"/>
        <s v="11"/>
        <s v="12"/>
        <s v="13"/>
        <s v="14"/>
        <s v="15"/>
        <s v="16"/>
        <s v="17"/>
        <s v="18"/>
        <s v="19"/>
        <s v="20"/>
        <s v="21"/>
        <s v="22"/>
        <s v="23"/>
        <s v="24"/>
        <s v="25"/>
        <s v="26"/>
        <s v="27"/>
        <s v="28"/>
        <s v="29"/>
        <s v="30"/>
        <s v="31"/>
      </sharedItems>
    </cacheField>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3"/>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2" memberValueDatatype="130" unbalanced="0">
      <fieldsUsage count="2">
        <fieldUsage x="-1"/>
        <fieldUsage x="2"/>
      </fieldsUsage>
    </cacheHierarchy>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5.741820138886" backgroundQuery="1" createdVersion="3" refreshedVersion="8" minRefreshableVersion="3" recordCount="0" supportSubquery="1" supportAdvancedDrill="1" xr:uid="{51F86540-FBAD-4689-8CA2-6BCC2371D522}">
  <cacheSource type="external" connectionId="31">
    <extLst>
      <ext xmlns:x14="http://schemas.microsoft.com/office/spreadsheetml/2009/9/main" uri="{F057638F-6D5F-4e77-A914-E7F072B9BCA8}">
        <x14:sourceConnection name="ThisWorkbookDataModel"/>
      </ext>
    </extLst>
  </cacheSource>
  <cacheFields count="0"/>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2"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0" memberValueDatatype="130" unbalanced="0"/>
    <cacheHierarchy uniqueName="[sales 1].[month]" caption="month" attribute="1" defaultMemberUniqueName="[sales 1].[month].[All]" allUniqueName="[sales 1].[month].[All]" dimensionUniqueName="[sales 1]" displayFolder="" count="0"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0"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3626641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5.741836458335" backgroundQuery="1" createdVersion="3" refreshedVersion="8" minRefreshableVersion="3" recordCount="0" supportSubquery="1" supportAdvancedDrill="1" xr:uid="{1E77B1C7-3439-4A30-9488-5D3D13477948}">
  <cacheSource type="external" connectionId="31">
    <extLst>
      <ext xmlns:x14="http://schemas.microsoft.com/office/spreadsheetml/2009/9/main" uri="{F057638F-6D5F-4e77-A914-E7F072B9BCA8}">
        <x14:sourceConnection name="ThisWorkbookDataModel"/>
      </ext>
    </extLst>
  </cacheSource>
  <cacheFields count="0"/>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986478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5185186" backgroundQuery="1" createdVersion="8" refreshedVersion="8" minRefreshableVersion="3" recordCount="0" supportSubquery="1" supportAdvancedDrill="1" xr:uid="{C80CD75F-9EDC-4811-9E06-052220F592BC}">
  <cacheSource type="external" connectionId="31"/>
  <cacheFields count="2">
    <cacheField name="[Measures].[Sum of netRevenue]" caption="Sum of netRevenue" numFmtId="0" hierarchy="105"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1"/>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oneField="1" hidden="1">
      <fieldsUsage count="1">
        <fieldUsage x="0"/>
      </fieldsUsage>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5532409" backgroundQuery="1" createdVersion="8" refreshedVersion="8" minRefreshableVersion="3" recordCount="0" supportSubquery="1" supportAdvancedDrill="1" xr:uid="{5E707F81-BE69-486F-ACA2-3944932CFD14}">
  <cacheSource type="external" connectionId="31"/>
  <cacheFields count="2">
    <cacheField name="[Measures].[Sum of QuantitySold]" caption="Sum of QuantitySold" numFmtId="0" hierarchy="106"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1"/>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oneField="1" hidden="1">
      <fieldsUsage count="1">
        <fieldUsage x="0"/>
      </fieldsUsage>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5648148" backgroundQuery="1" createdVersion="8" refreshedVersion="8" minRefreshableVersion="3" recordCount="0" supportSubquery="1" supportAdvancedDrill="1" xr:uid="{205DDD3F-FBFF-4D1E-AFD4-AFD594C39866}">
  <cacheSource type="external" connectionId="31"/>
  <cacheFields count="2">
    <cacheField name="[Measures].[Sum of Profit]" caption="Sum of Profit" numFmtId="0" hierarchy="107"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1"/>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oneField="1" hidden="1">
      <fieldsUsage count="1">
        <fieldUsage x="0"/>
      </fieldsUsage>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6226849" backgroundQuery="1" createdVersion="8" refreshedVersion="8" minRefreshableVersion="3" recordCount="0" supportSubquery="1" supportAdvancedDrill="1" xr:uid="{BEA3FE8A-2C37-4863-963E-1D2651D0CCDC}">
  <cacheSource type="external" connectionId="31"/>
  <cacheFields count="3">
    <cacheField name="[products].[ProductName].[ProductName]" caption="ProductName" numFmtId="0" hierarchy="39" level="1">
      <sharedItems count="5">
        <s v="Atlas Mountain T-shirt"/>
        <s v="Medina Mosaic T-shirt"/>
        <s v="Berber Bliss Hoodie" u="1"/>
        <s v="Moroccan Desert Hoodie" u="1"/>
        <s v="Sahara Sunset Hoodie" u="1"/>
      </sharedItems>
    </cacheField>
    <cacheField name="[Measures].[Sum of QuantitySold 2]" caption="Sum of QuantitySold 2" numFmtId="0" hierarchy="113"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2"/>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6805556" backgroundQuery="1" createdVersion="8" refreshedVersion="8" minRefreshableVersion="3" recordCount="0" supportSubquery="1" supportAdvancedDrill="1" xr:uid="{A30E6ED7-AA9A-4FBA-AF35-5EB999DB8126}">
  <cacheSource type="external" connectionId="31"/>
  <cacheFields count="3">
    <cacheField name="[regions].[RegionName].[RegionName]" caption="RegionName" numFmtId="0" hierarchy="47" level="1">
      <sharedItems count="5">
        <s v="Casablanca-Settat"/>
        <s v="Fès-Meknès"/>
        <s v="Marrakesh-Safi"/>
        <s v="Rabat-Salé-Kénitra"/>
        <s v="Tanger-Tétouan-Al Hoceïma"/>
      </sharedItems>
    </cacheField>
    <cacheField name="[Measures].[Sum of QuantitySold]" caption="Sum of QuantitySold" numFmtId="0" hierarchy="106"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2"/>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fieldsUsage count="2">
        <fieldUsage x="-1"/>
        <fieldUsage x="0"/>
      </fieldsUsage>
    </cacheHierarchy>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oneField="1" hidden="1">
      <fieldsUsage count="1">
        <fieldUsage x="1"/>
      </fieldsUsage>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7268518" backgroundQuery="1" createdVersion="8" refreshedVersion="8" minRefreshableVersion="3" recordCount="0" supportSubquery="1" supportAdvancedDrill="1" xr:uid="{7CDCB63C-1E32-420C-B75B-E2EABF3FBE86}">
  <cacheSource type="external" connectionId="31"/>
  <cacheFields count="3">
    <cacheField name="[customers].[CustomerName].[CustomerName]" caption="CustomerName" numFmtId="0" hierarchy="4" level="1">
      <sharedItems count="5">
        <s v="Badr Eddine"/>
        <s v="Hamza El Kettani"/>
        <s v="Nadia Lahlou"/>
        <s v="Salma Ait Oufkir"/>
        <s v="Zineb Ait Lahcen"/>
      </sharedItems>
    </cacheField>
    <cacheField name="[Measures].[Sum of netRevenue]" caption="Sum of netRevenue" numFmtId="0" hierarchy="105"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2"/>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7615742" backgroundQuery="1" createdVersion="8" refreshedVersion="8" minRefreshableVersion="3" recordCount="0" supportSubquery="1" supportAdvancedDrill="1" xr:uid="{9C9C4637-A5A7-4C25-9D81-2B994BB44BBA}">
  <cacheSource type="external" connectionId="31"/>
  <cacheFields count="2">
    <cacheField name="[Measures].[Sum of totalcost]" caption="Sum of totalcost" numFmtId="0" hierarchy="109"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1"/>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oneField="1" hidden="1">
      <fieldsUsage count="1">
        <fieldUsage x="0"/>
      </fieldsUsage>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hidden="1">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al ezzouaq" refreshedDate="45747.881188078703" backgroundQuery="1" createdVersion="8" refreshedVersion="8" minRefreshableVersion="3" recordCount="0" supportSubquery="1" supportAdvancedDrill="1" xr:uid="{B4B53887-1C20-4585-B49F-AD87E681E5B3}">
  <cacheSource type="external" connectionId="31"/>
  <cacheFields count="3">
    <cacheField name="[customers].[CustomerName].[CustomerName]" caption="CustomerName" numFmtId="0" hierarchy="4" level="1">
      <sharedItems count="5">
        <s v="Adil El Mansouri"/>
        <s v="Amina Idrissi"/>
        <s v="Anas Berrada"/>
        <s v="Badr Eddine"/>
        <s v="Bilal El Ghazali"/>
      </sharedItems>
    </cacheField>
    <cacheField name="[Measures].[Sum of QuantityInStock]" caption="Sum of QuantityInStock" numFmtId="0" hierarchy="115" level="32767"/>
    <cacheField name="[products].[ProductType].[ProductType]" caption="ProductType" numFmtId="0" hierarchy="40" level="1">
      <sharedItems containsSemiMixedTypes="0" containsNonDate="0" containsString="0"/>
    </cacheField>
  </cacheFields>
  <cacheHierarchies count="116">
    <cacheHierarchy uniqueName="[cities].[CityID]" caption="CityID" attribute="1" defaultMemberUniqueName="[cities].[CityID].[All]" allUniqueName="[cities].[CityID].[All]" dimensionUniqueName="[cities]" displayFolder="" count="0" memberValueDatatype="20" unbalanced="0"/>
    <cacheHierarchy uniqueName="[cities].[CityName]" caption="CityName" attribute="1" defaultMemberUniqueName="[cities].[CityName].[All]" allUniqueName="[cities].[CityName].[All]" dimensionUniqueName="[cities]" displayFolder="" count="0" memberValueDatatype="130" unbalanced="0"/>
    <cacheHierarchy uniqueName="[cities].[RegionID]" caption="RegionID" attribute="1" defaultMemberUniqueName="[cities].[RegionID].[All]" allUniqueName="[cities].[RegionID].[All]" dimensionUniqueName="[cities]" displayFolder="" count="0" memberValueDatatype="2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ityID]" caption="CityID" attribute="1" defaultMemberUniqueName="[customers].[CityID].[All]" allUniqueName="[customers].[CityID].[All]" dimensionUniqueName="[customers]" displayFolder="" count="0" memberValueDatatype="20" unbalanced="0"/>
    <cacheHierarchy uniqueName="[customers].[ContactInfo]" caption="ContactInfo" attribute="1" defaultMemberUniqueName="[customers].[ContactInfo].[All]" allUniqueName="[customers].[ContactInfo].[All]" dimensionUniqueName="[customers]" displayFolder="" count="0" memberValueDatatype="130" unbalanced="0"/>
    <cacheHierarchy uniqueName="[expenses].[ExpenseID]" caption="ExpenseID" attribute="1" defaultMemberUniqueName="[expenses].[ExpenseID].[All]" allUniqueName="[expenses].[ExpenseID].[All]" dimensionUniqueName="[expenses]" displayFolder="" count="0" memberValueDatatype="20" unbalanced="0"/>
    <cacheHierarchy uniqueName="[expenses].[ExpenseCategory]" caption="ExpenseCategory" attribute="1" defaultMemberUniqueName="[expenses].[ExpenseCategory].[All]" allUniqueName="[expenses].[ExpenseCategory].[All]" dimensionUniqueName="[expenses]" displayFolder="" count="0" memberValueDatatype="130" unbalanced="0"/>
    <cacheHierarchy uniqueName="[expenses].[Description]" caption="Description" attribute="1" defaultMemberUniqueName="[expenses].[Description].[All]" allUniqueName="[expenses].[Description].[All]" dimensionUniqueName="[expenses]" displayFolder="" count="0" memberValueDatatype="130" unbalanced="0"/>
    <cacheHierarchy uniqueName="[expenses].[Amount]" caption="Amount" attribute="1" defaultMemberUniqueName="[expenses].[Amount].[All]" allUniqueName="[expenses].[Amount].[All]" dimensionUniqueName="[expenses]" displayFolder="" count="0" memberValueDatatype="5" unbalanced="0"/>
    <cacheHierarchy uniqueName="[expenses].[ExpenseDate]" caption="ExpenseDate" attribute="1" time="1" defaultMemberUniqueName="[expenses].[ExpenseDate].[All]" allUniqueName="[expenses].[ExpenseDate].[All]" dimensionUniqueName="[expenses]" displayFolder="" count="0" memberValueDatatype="7" unbalanced="0"/>
    <cacheHierarchy uniqueName="[inventory].[InventoryID]" caption="InventoryID" attribute="1" defaultMemberUniqueName="[inventory].[InventoryID].[All]" allUniqueName="[inventory].[InventoryID].[All]" dimensionUniqueName="[inventory]" displayFolder="" count="0" memberValueDatatype="20" unbalanced="0"/>
    <cacheHierarchy uniqueName="[inventory].[ProductID]" caption="ProductID" attribute="1" defaultMemberUniqueName="[inventory].[ProductID].[All]" allUniqueName="[inventory].[ProductID].[All]" dimensionUniqueName="[inventory]" displayFolder="" count="0" memberValueDatatype="20" unbalanced="0"/>
    <cacheHierarchy uniqueName="[inventory].[QuantityInStock]" caption="QuantityInStock" attribute="1" defaultMemberUniqueName="[inventory].[QuantityInStock].[All]" allUniqueName="[inventory].[QuantityInStock].[All]" dimensionUniqueName="[inventory]" displayFolder="" count="0" memberValueDatatype="20" unbalanced="0"/>
    <cacheHierarchy uniqueName="[inventory].[LastUpdated]" caption="LastUpdated" attribute="1" time="1" defaultMemberUniqueName="[inventory].[LastUpdated].[All]" allUniqueName="[inventory].[LastUpdated].[All]" dimensionUniqueName="[inventory]" displayFolder="" count="0" memberValueDatatype="7" unbalanced="0"/>
    <cacheHierarchy uniqueName="[marketingcampaigns].[CampaignID]" caption="CampaignID" attribute="1" defaultMemberUniqueName="[marketingcampaigns].[CampaignID].[All]" allUniqueName="[marketingcampaigns].[CampaignID].[All]" dimensionUniqueName="[marketingcampaigns]" displayFolder="" count="0" memberValueDatatype="20" unbalanced="0"/>
    <cacheHierarchy uniqueName="[marketingcampaigns].[CampaignName]" caption="CampaignName" attribute="1" defaultMemberUniqueName="[marketingcampaigns].[CampaignName].[All]" allUniqueName="[marketingcampaigns].[CampaignName].[All]" dimensionUniqueName="[marketingcampaigns]" displayFolder="" count="0" memberValueDatatype="130" unbalanced="0"/>
    <cacheHierarchy uniqueName="[marketingcampaigns].[StartDate]" caption="StartDate" attribute="1" time="1" defaultMemberUniqueName="[marketingcampaigns].[StartDate].[All]" allUniqueName="[marketingcampaigns].[StartDate].[All]" dimensionUniqueName="[marketingcampaigns]" displayFolder="" count="0" memberValueDatatype="7" unbalanced="0"/>
    <cacheHierarchy uniqueName="[marketingcampaigns].[EndDate]" caption="EndDate" attribute="1" time="1" defaultMemberUniqueName="[marketingcampaigns].[EndDate].[All]" allUniqueName="[marketingcampaigns].[EndDate].[All]" dimensionUniqueName="[marketingcampaigns]" displayFolder="" count="0" memberValueDatatype="7" unbalanced="0"/>
    <cacheHierarchy uniqueName="[marketingcampaigns].[TargetRegionID]" caption="TargetRegionID" attribute="1" defaultMemberUniqueName="[marketingcampaigns].[TargetRegionID].[All]" allUniqueName="[marketingcampaigns].[TargetRegionID].[All]" dimensionUniqueName="[marketingcampaigns]" displayFolder="" count="0" memberValueDatatype="20" unbalanced="0"/>
    <cacheHierarchy uniqueName="[marketingcampaigns].[Budget]" caption="Budget" attribute="1" defaultMemberUniqueName="[marketingcampaigns].[Budget].[All]" allUniqueName="[marketingcampaigns].[Budget].[All]" dimensionUniqueName="[marketingcampaigns]" displayFolder="" count="0" memberValueDatatype="5" unbalanced="0"/>
    <cacheHierarchy uniqueName="[marketingcampaigns].[ActualCost]" caption="ActualCost" attribute="1" defaultMemberUniqueName="[marketingcampaigns].[ActualCost].[All]" allUniqueName="[marketingcampaigns].[ActualCost].[All]" dimensionUniqueName="[marketingcampaigns]" displayFolder="" count="0" memberValueDatatype="5" unbalanced="0"/>
    <cacheHierarchy uniqueName="[production].[ProductionID]" caption="ProductionID" attribute="1" defaultMemberUniqueName="[production].[ProductionID].[All]" allUniqueName="[production].[ProductionID].[All]" dimensionUniqueName="[production]" displayFolder="" count="0" memberValueDatatype="20" unbalanced="0"/>
    <cacheHierarchy uniqueName="[production].[ProductID]" caption="ProductID" attribute="1" defaultMemberUniqueName="[production].[ProductID].[All]" allUniqueName="[production].[ProductID].[All]" dimensionUniqueName="[production]" displayFolder="" count="0" memberValueDatatype="20" unbalanced="0"/>
    <cacheHierarchy uniqueName="[production].[QuantityProduced]" caption="QuantityProduced" attribute="1" defaultMemberUniqueName="[production].[QuantityProduced].[All]" allUniqueName="[production].[QuantityProduced].[All]" dimensionUniqueName="[production]" displayFolder="" count="0" memberValueDatatype="20" unbalanced="0"/>
    <cacheHierarchy uniqueName="[production].[ProductionDate]" caption="ProductionDate" attribute="1" time="1" defaultMemberUniqueName="[production].[ProductionDate].[All]" allUniqueName="[production].[ProductionDate].[All]" dimensionUniqueName="[production]" displayFolder="" count="0" memberValueDatatype="7" unbalanced="0"/>
    <cacheHierarchy uniqueName="[production].[TotalMaterialCost]" caption="TotalMaterialCost" attribute="1" defaultMemberUniqueName="[production].[TotalMaterialCost].[All]" allUniqueName="[production].[TotalMaterialCost].[All]" dimensionUniqueName="[production]" displayFolder="" count="0" memberValueDatatype="5" unbalanced="0"/>
    <cacheHierarchy uniqueName="[production].[LaborCost]" caption="LaborCost" attribute="1" defaultMemberUniqueName="[production].[LaborCost].[All]" allUniqueName="[production].[LaborCost].[All]" dimensionUniqueName="[production]" displayFolder="" count="0" memberValueDatatype="5" unbalanced="0"/>
    <cacheHierarchy uniqueName="[productionmaterialusage].[UsageID]" caption="UsageID" attribute="1" defaultMemberUniqueName="[productionmaterialusage].[UsageID].[All]" allUniqueName="[productionmaterialusage].[UsageID].[All]" dimensionUniqueName="[productionmaterialusage]" displayFolder="" count="0" memberValueDatatype="20" unbalanced="0"/>
    <cacheHierarchy uniqueName="[productionmaterialusage].[ProductionID]" caption="ProductionID" attribute="1" defaultMemberUniqueName="[productionmaterialusage].[ProductionID].[All]" allUniqueName="[productionmaterialusage].[ProductionID].[All]" dimensionUniqueName="[productionmaterialusage]" displayFolder="" count="0" memberValueDatatype="20" unbalanced="0"/>
    <cacheHierarchy uniqueName="[productionmaterialusage].[MaterialID]" caption="MaterialID" attribute="1" defaultMemberUniqueName="[productionmaterialusage].[MaterialID].[All]" allUniqueName="[productionmaterialusage].[MaterialID].[All]" dimensionUniqueName="[productionmaterialusage]" displayFolder="" count="0" memberValueDatatype="20" unbalanced="0"/>
    <cacheHierarchy uniqueName="[productionmaterialusage].[QuantityUsed]" caption="QuantityUsed" attribute="1" defaultMemberUniqueName="[productionmaterialusage].[QuantityUsed].[All]" allUniqueName="[productionmaterialusage].[QuantityUsed].[All]" dimensionUniqueName="[productionmaterialusage]" displayFolder="" count="0" memberValueDatatype="5" unbalanced="0"/>
    <cacheHierarchy uniqueName="[productionmaterialusage].[SupplierID]" caption="SupplierID" attribute="1" defaultMemberUniqueName="[productionmaterialusage].[SupplierID].[All]" allUniqueName="[productionmaterialusage].[SupplierID].[All]" dimensionUniqueName="[productionmaterialusage]" displayFolder="" count="0" memberValueDatatype="20" unbalanced="0"/>
    <cacheHierarchy uniqueName="[productmaterials].[ProductMaterialID]" caption="ProductMaterialID" attribute="1" defaultMemberUniqueName="[productmaterials].[ProductMaterialID].[All]" allUniqueName="[productmaterials].[ProductMaterialID].[All]" dimensionUniqueName="[productmaterials]" displayFolder="" count="0" memberValueDatatype="20" unbalanced="0"/>
    <cacheHierarchy uniqueName="[productmaterials].[ProductID]" caption="ProductID" attribute="1" defaultMemberUniqueName="[productmaterials].[ProductID].[All]" allUniqueName="[productmaterials].[ProductID].[All]" dimensionUniqueName="[productmaterials]" displayFolder="" count="0" memberValueDatatype="20" unbalanced="0"/>
    <cacheHierarchy uniqueName="[productmaterials].[MaterialID]" caption="MaterialID" attribute="1" defaultMemberUniqueName="[productmaterials].[MaterialID].[All]" allUniqueName="[productmaterials].[MaterialID].[All]" dimensionUniqueName="[productmaterials]" displayFolder="" count="0" memberValueDatatype="20" unbalanced="0"/>
    <cacheHierarchy uniqueName="[productmaterials].[QuantityRequired]" caption="QuantityRequired" attribute="1" defaultMemberUniqueName="[productmaterials].[QuantityRequired].[All]" allUniqueName="[productmaterials].[QuantityRequired].[All]" dimensionUniqueName="[productmaterials]" displayFolder="" count="0" memberValueDatatype="5"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Type]" caption="ProductType" attribute="1" defaultMemberUniqueName="[products].[ProductType].[All]" allUniqueName="[products].[ProductType].[All]" dimensionUniqueName="[products]" displayFolder="" count="2" memberValueDatatype="130" unbalanced="0">
      <fieldsUsage count="2">
        <fieldUsage x="-1"/>
        <fieldUsage x="2"/>
      </fieldsUsage>
    </cacheHierarchy>
    <cacheHierarchy uniqueName="[products].[UnitPrice]" caption="UnitPrice" attribute="1" defaultMemberUniqueName="[products].[UnitPrice].[All]" allUniqueName="[products].[UnitPrice].[All]" dimensionUniqueName="[products]" displayFolder="" count="0" memberValueDatatype="5" unbalanced="0"/>
    <cacheHierarchy uniqueName="[rawmaterials].[MaterialID]" caption="MaterialID" attribute="1" defaultMemberUniqueName="[rawmaterials].[MaterialID].[All]" allUniqueName="[rawmaterials].[MaterialID].[All]" dimensionUniqueName="[rawmaterials]" displayFolder="" count="0" memberValueDatatype="20" unbalanced="0"/>
    <cacheHierarchy uniqueName="[rawmaterials].[MaterialName]" caption="MaterialName" attribute="1" defaultMemberUniqueName="[rawmaterials].[MaterialName].[All]" allUniqueName="[rawmaterials].[MaterialName].[All]" dimensionUniqueName="[rawmaterials]" displayFolder="" count="0" memberValueDatatype="130" unbalanced="0"/>
    <cacheHierarchy uniqueName="[rawmaterials].[UnitCost]" caption="UnitCost" attribute="1" defaultMemberUniqueName="[rawmaterials].[UnitCost].[All]" allUniqueName="[rawmaterials].[UnitCost].[All]" dimensionUniqueName="[rawmaterials]" displayFolder="" count="0" memberValueDatatype="5" unbalanced="0"/>
    <cacheHierarchy uniqueName="[rawmaterials].[UnitOfMeasure]" caption="UnitOfMeasure" attribute="1" defaultMemberUniqueName="[rawmaterials].[UnitOfMeasure].[All]" allUniqueName="[rawmaterials].[UnitOfMeasure].[All]" dimensionUniqueName="[rawmaterials]" displayFolder="" count="0" memberValueDatatype="13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cacheHierarchy uniqueName="[sales].[SaleID]" caption="SaleID" attribute="1" defaultMemberUniqueName="[sales].[SaleID].[All]" allUniqueName="[sales].[Sale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CityID]" caption="CityID" attribute="1" defaultMemberUniqueName="[sales].[CityID].[All]" allUniqueName="[sales].[CityID].[All]" dimensionUniqueName="[sales]" displayFolder="" count="0" memberValueDatatype="20" unbalanced="0"/>
    <cacheHierarchy uniqueName="[sales].[QuantitySold]" caption="QuantitySold" attribute="1" defaultMemberUniqueName="[sales].[QuantitySold].[All]" allUniqueName="[sales].[QuantitySold].[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DiscountApplied]" caption="DiscountApplied" attribute="1" defaultMemberUniqueName="[sales].[DiscountApplied].[All]" allUniqueName="[sales].[DiscountApplied].[All]" dimensionUniqueName="[sales]" displayFolder="" count="0" memberValueDatatype="5" unbalanced="0"/>
    <cacheHierarchy uniqueName="[sales 1].[SaleID]" caption="SaleID" attribute="1" defaultMemberUniqueName="[sales 1].[SaleID].[All]" allUniqueName="[sales 1].[SaleID].[All]" dimensionUniqueName="[sales 1]" displayFolder="" count="0" memberValueDatatype="20" unbalanced="0"/>
    <cacheHierarchy uniqueName="[sales 1].[ProductID]" caption="ProductID" attribute="1" defaultMemberUniqueName="[sales 1].[ProductID].[All]" allUniqueName="[sales 1].[ProductID].[All]" dimensionUniqueName="[sales 1]" displayFolder="" count="0" memberValueDatatype="20" unbalanced="0"/>
    <cacheHierarchy uniqueName="[sales 1].[CustomerID]" caption="CustomerID" attribute="1" defaultMemberUniqueName="[sales 1].[CustomerID].[All]" allUniqueName="[sales 1].[CustomerID].[All]" dimensionUniqueName="[sales 1]" displayFolder="" count="0" memberValueDatatype="20" unbalanced="0"/>
    <cacheHierarchy uniqueName="[sales 1].[CityID]" caption="CityID" attribute="1" defaultMemberUniqueName="[sales 1].[CityID].[All]" allUniqueName="[sales 1].[CityID].[All]" dimensionUniqueName="[sales 1]" displayFolder="" count="0" memberValueDatatype="20" unbalanced="0"/>
    <cacheHierarchy uniqueName="[sales 1].[QuantitySold]" caption="QuantitySold" attribute="1" defaultMemberUniqueName="[sales 1].[QuantitySold].[All]" allUniqueName="[sales 1].[QuantitySold].[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DiscountApplied]" caption="DiscountApplied" attribute="1" defaultMemberUniqueName="[sales 1].[DiscountApplied].[All]" allUniqueName="[sales 1].[DiscountApplied].[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TotalRevenue]" caption="TotalRevenue" attribute="1" defaultMemberUniqueName="[sales 1].[TotalRevenue].[All]" allUniqueName="[sales 1].[TotalRevenue].[All]" dimensionUniqueName="[sales 1]" displayFolder="" count="0" memberValueDatatype="20" unbalanced="0"/>
    <cacheHierarchy uniqueName="[sales 1].[netRevenue]" caption="netRevenue" attribute="1" defaultMemberUniqueName="[sales 1].[netRevenue].[All]" allUniqueName="[sales 1].[netRevenue].[All]" dimensionUniqueName="[sales 1]" displayFolder="" count="0" memberValueDatatype="20" unbalanced="0"/>
    <cacheHierarchy uniqueName="[sales 1].[year]" caption="year" attribute="1" defaultMemberUniqueName="[sales 1].[year].[All]" allUniqueName="[sales 1].[year].[All]" dimensionUniqueName="[sales 1]" displayFolder="" count="2" memberValueDatatype="130" unbalanced="0"/>
    <cacheHierarchy uniqueName="[sales 1].[month]" caption="month" attribute="1" defaultMemberUniqueName="[sales 1].[month].[All]" allUniqueName="[sales 1].[month].[All]" dimensionUniqueName="[sales 1]" displayFolder="" count="2" memberValueDatatype="130" unbalanced="0"/>
    <cacheHierarchy uniqueName="[sales 1].[day]" caption="day" attribute="1" defaultMemberUniqueName="[sales 1].[day].[All]" allUniqueName="[sales 1].[day].[All]" dimensionUniqueName="[sales 1]" displayFolder="" count="0" memberValueDatatype="130" unbalanced="0"/>
    <cacheHierarchy uniqueName="[sales 1].[quarter]" caption="quarter" attribute="1" defaultMemberUniqueName="[sales 1].[quarter].[All]" allUniqueName="[sales 1].[quarter].[All]" dimensionUniqueName="[sales 1]" displayFolder="" count="2" memberValueDatatype="130" unbalanced="0"/>
    <cacheHierarchy uniqueName="[sales 1].[Profit]" caption="Profit" attribute="1" defaultMemberUniqueName="[sales 1].[Profit].[All]" allUniqueName="[sales 1].[Profit].[All]" dimensionUniqueName="[sales 1]" displayFolder="" count="0" memberValueDatatype="20" unbalanced="0"/>
    <cacheHierarchy uniqueName="[sales 1].[totalcost]" caption="totalcost" attribute="1" defaultMemberUniqueName="[sales 1].[totalcost].[All]" allUniqueName="[sales 1].[totalcost].[All]" dimensionUniqueName="[sales 1]" displayFolder="" count="0" memberValueDatatype="20" unbalanced="0"/>
    <cacheHierarchy uniqueName="[sales 1].[profit%]" caption="profit%" attribute="1" defaultMemberUniqueName="[sales 1].[profit%].[All]" allUniqueName="[sales 1].[profit%].[All]" dimensionUniqueName="[sales 1]" displayFolder="" count="0" memberValueDatatype="5" unbalanced="0"/>
    <cacheHierarchy uniqueName="[sales 1].[days]" caption="days" attribute="1" defaultMemberUniqueName="[sales 1].[days].[All]" allUniqueName="[sales 1].[days].[All]" dimensionUniqueName="[sales 1]" displayFolder="" count="0" memberValueDatatype="130" unbalanced="0"/>
    <cacheHierarchy uniqueName="[shipping].[ShippingID]" caption="ShippingID" attribute="1" defaultMemberUniqueName="[shipping].[ShippingID].[All]" allUniqueName="[shipping].[ShippingID].[All]" dimensionUniqueName="[shipping]" displayFolder="" count="0" memberValueDatatype="20" unbalanced="0"/>
    <cacheHierarchy uniqueName="[shipping].[SaleID]" caption="SaleID" attribute="1" defaultMemberUniqueName="[shipping].[SaleID].[All]" allUniqueName="[shipping].[SaleID].[All]" dimensionUniqueName="[shipping]" displayFolder="" count="0" memberValueDatatype="20" unbalanced="0"/>
    <cacheHierarchy uniqueName="[shipping].[ShippingMethodID]" caption="ShippingMethodID" attribute="1" defaultMemberUniqueName="[shipping].[ShippingMethodID].[All]" allUniqueName="[shipping].[ShippingMethodID].[All]" dimensionUniqueName="[shipping]" displayFolder="" count="0" memberValueDatatype="20" unbalanced="0"/>
    <cacheHierarchy uniqueName="[shipping].[ShippingDate]" caption="ShippingDate" attribute="1" time="1" defaultMemberUniqueName="[shipping].[ShippingDate].[All]" allUniqueName="[shipping].[ShippingDate].[All]" dimensionUniqueName="[shipping]" displayFolder="" count="0" memberValueDatatype="7" unbalanced="0"/>
    <cacheHierarchy uniqueName="[shipping].[DestinationCityID]" caption="DestinationCityID" attribute="1" defaultMemberUniqueName="[shipping].[DestinationCityID].[All]" allUniqueName="[shipping].[DestinationCityID].[All]" dimensionUniqueName="[shipping]" displayFolder="" count="0" memberValueDatatype="20" unbalanced="0"/>
    <cacheHierarchy uniqueName="[shipping].[ShippingCost]" caption="ShippingCost" attribute="1" defaultMemberUniqueName="[shipping].[ShippingCost].[All]" allUniqueName="[shipping].[ShippingCost].[All]" dimensionUniqueName="[shipping]" displayFolder="" count="0" memberValueDatatype="5" unbalanced="0"/>
    <cacheHierarchy uniqueName="[shippingmethods].[ShippingMethodID]" caption="ShippingMethodID" attribute="1" defaultMemberUniqueName="[shippingmethods].[ShippingMethodID].[All]" allUniqueName="[shippingmethods].[ShippingMethodID].[All]" dimensionUniqueName="[shippingmethods]" displayFolder="" count="0" memberValueDatatype="20" unbalanced="0"/>
    <cacheHierarchy uniqueName="[shippingmethods].[MethodName]" caption="MethodName" attribute="1" defaultMemberUniqueName="[shippingmethods].[MethodName].[All]" allUniqueName="[shippingmethods].[MethodName].[All]" dimensionUniqueName="[shippingmethods]" displayFolder="" count="0" memberValueDatatype="130" unbalanced="0"/>
    <cacheHierarchy uniqueName="[shippingmethods].[BaseCost]" caption="BaseCost" attribute="1" defaultMemberUniqueName="[shippingmethods].[BaseCost].[All]" allUniqueName="[shippingmethods].[BaseCost].[All]" dimensionUniqueName="[shippingmethods]" displayFolder="" count="0" memberValueDatatype="5" unbalanced="0"/>
    <cacheHierarchy uniqueName="[suppliers].[SupplierID]" caption="SupplierID" attribute="1" defaultMemberUniqueName="[suppliers].[SupplierID].[All]" allUniqueName="[suppliers].[SupplierID].[All]" dimensionUniqueName="[suppliers]" displayFolder="" count="0" memberValueDatatype="2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ityID]" caption="CityID" attribute="1" defaultMemberUniqueName="[suppliers].[CityID].[All]" allUniqueName="[suppliers].[CityID].[All]" dimensionUniqueName="[suppliers]" displayFolder="" count="0" memberValueDatatype="20" unbalanced="0"/>
    <cacheHierarchy uniqueName="[suppliers].[ContactInfo]" caption="ContactInfo" attribute="1" defaultMemberUniqueName="[suppliers].[ContactInfo].[All]" allUniqueName="[suppliers].[ContactInfo].[All]" dimensionUniqueName="[suppliers]" displayFolder="" count="0" memberValueDatatype="130" unbalanced="0"/>
    <cacheHierarchy uniqueName="[Measures].[__XL_Count cities]" caption="__XL_Count cities" measure="1" displayFolder="" measureGroup="cities" count="0" hidden="1"/>
    <cacheHierarchy uniqueName="[Measures].[__XL_Count customers]" caption="__XL_Count customers" measure="1" displayFolder="" measureGroup="customers" count="0" hidden="1"/>
    <cacheHierarchy uniqueName="[Measures].[__XL_Count expenses]" caption="__XL_Count expenses" measure="1" displayFolder="" measureGroup="expenses" count="0" hidden="1"/>
    <cacheHierarchy uniqueName="[Measures].[__XL_Count inventory]" caption="__XL_Count inventory" measure="1" displayFolder="" measureGroup="inventory" count="0" hidden="1"/>
    <cacheHierarchy uniqueName="[Measures].[__XL_Count marketingcampaigns]" caption="__XL_Count marketingcampaigns" measure="1" displayFolder="" measureGroup="marketingcampaigns" count="0" hidden="1"/>
    <cacheHierarchy uniqueName="[Measures].[__XL_Count production]" caption="__XL_Count production" measure="1" displayFolder="" measureGroup="production" count="0" hidden="1"/>
    <cacheHierarchy uniqueName="[Measures].[__XL_Count productionmaterialusage]" caption="__XL_Count productionmaterialusage" measure="1" displayFolder="" measureGroup="productionmaterialusage" count="0" hidden="1"/>
    <cacheHierarchy uniqueName="[Measures].[__XL_Count productmaterials]" caption="__XL_Count productmaterials" measure="1" displayFolder="" measureGroup="productmaterials" count="0" hidden="1"/>
    <cacheHierarchy uniqueName="[Measures].[__XL_Count products]" caption="__XL_Count products" measure="1" displayFolder="" measureGroup="products" count="0" hidden="1"/>
    <cacheHierarchy uniqueName="[Measures].[__XL_Count rawmaterials]" caption="__XL_Count rawmaterials" measure="1" displayFolder="" measureGroup="rawmaterials" count="0" hidden="1"/>
    <cacheHierarchy uniqueName="[Measures].[__XL_Count regions]" caption="__XL_Count regions" measure="1" displayFolder="" measureGroup="regions" count="0" hidden="1"/>
    <cacheHierarchy uniqueName="[Measures].[__XL_Count sales]" caption="__XL_Count sales" measure="1" displayFolder="" measureGroup="sales" count="0" hidden="1"/>
    <cacheHierarchy uniqueName="[Measures].[__XL_Count shipping]" caption="__XL_Count shipping" measure="1" displayFolder="" measureGroup="shipping" count="0" hidden="1"/>
    <cacheHierarchy uniqueName="[Measures].[__XL_Count shippingmethods]" caption="__XL_Count shippingmethods" measure="1" displayFolder="" measureGroup="shippingmethods" count="0" hidden="1"/>
    <cacheHierarchy uniqueName="[Measures].[__XL_Count suppliers]" caption="__XL_Count suppliers" measure="1" displayFolder="" measureGroup="suppliers" count="0" hidden="1"/>
    <cacheHierarchy uniqueName="[Measures].[__XL_Count sales 1]" caption="__XL_Count sales 1" measure="1" displayFolder="" measureGroup="sales 1" count="0" hidden="1"/>
    <cacheHierarchy uniqueName="[Measures].[__No measures defined]" caption="__No measures defined" measure="1" displayFolder="" count="0" hidden="1"/>
    <cacheHierarchy uniqueName="[Measures].[Sum of TotalRevenue]" caption="Sum of TotalRevenue" measure="1" displayFolder="" measureGroup="sales 1" count="0" hidden="1">
      <extLst>
        <ext xmlns:x15="http://schemas.microsoft.com/office/spreadsheetml/2010/11/main" uri="{B97F6D7D-B522-45F9-BDA1-12C45D357490}">
          <x15:cacheHierarchy aggregatedColumn="64"/>
        </ext>
      </extLst>
    </cacheHierarchy>
    <cacheHierarchy uniqueName="[Measures].[Sum of netRevenue]" caption="Sum of netRevenue" measure="1" displayFolder="" measureGroup="sales 1" count="0" hidden="1">
      <extLst>
        <ext xmlns:x15="http://schemas.microsoft.com/office/spreadsheetml/2010/11/main" uri="{B97F6D7D-B522-45F9-BDA1-12C45D357490}">
          <x15:cacheHierarchy aggregatedColumn="65"/>
        </ext>
      </extLst>
    </cacheHierarchy>
    <cacheHierarchy uniqueName="[Measures].[Sum of QuantitySold]" caption="Sum of QuantitySold" measure="1" displayFolder="" measureGroup="sales 1" count="0" hidden="1">
      <extLst>
        <ext xmlns:x15="http://schemas.microsoft.com/office/spreadsheetml/2010/11/main" uri="{B97F6D7D-B522-45F9-BDA1-12C45D357490}">
          <x15:cacheHierarchy aggregatedColumn="59"/>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0"/>
        </ext>
      </extLst>
    </cacheHierarchy>
    <cacheHierarchy uniqueName="[Measures].[Sum of unitCost]" caption="Sum of unitCost" measure="1" displayFolder="" measureGroup="sales 1" count="0" hidden="1">
      <extLst>
        <ext xmlns:x15="http://schemas.microsoft.com/office/spreadsheetml/2010/11/main" uri="{B97F6D7D-B522-45F9-BDA1-12C45D357490}">
          <x15:cacheHierarchy aggregatedColumn="63"/>
        </ext>
      </extLst>
    </cacheHierarchy>
    <cacheHierarchy uniqueName="[Measures].[Sum of totalcost]" caption="Sum of totalcost" measure="1" displayFolder="" measureGroup="sales 1" count="0" hidden="1">
      <extLst>
        <ext xmlns:x15="http://schemas.microsoft.com/office/spreadsheetml/2010/11/main" uri="{B97F6D7D-B522-45F9-BDA1-12C45D357490}">
          <x15:cacheHierarchy aggregatedColumn="71"/>
        </ext>
      </extLst>
    </cacheHierarchy>
    <cacheHierarchy uniqueName="[Measures].[Sum of profit%]" caption="Sum of profit%" measure="1" displayFolder="" measureGroup="sales 1" count="0" hidden="1">
      <extLst>
        <ext xmlns:x15="http://schemas.microsoft.com/office/spreadsheetml/2010/11/main" uri="{B97F6D7D-B522-45F9-BDA1-12C45D357490}">
          <x15:cacheHierarchy aggregatedColumn="72"/>
        </ext>
      </extLst>
    </cacheHierarchy>
    <cacheHierarchy uniqueName="[Measures].[Sum of SaleID]" caption="Sum of SaleID" measure="1" displayFolder="" measureGroup="sales 1" count="0" hidden="1">
      <extLst>
        <ext xmlns:x15="http://schemas.microsoft.com/office/spreadsheetml/2010/11/main" uri="{B97F6D7D-B522-45F9-BDA1-12C45D357490}">
          <x15:cacheHierarchy aggregatedColumn="55"/>
        </ext>
      </extLst>
    </cacheHierarchy>
    <cacheHierarchy uniqueName="[Measures].[Count of SaleID]" caption="Count of SaleID" measure="1" displayFolder="" measureGroup="sales 1" count="0" hidden="1">
      <extLst>
        <ext xmlns:x15="http://schemas.microsoft.com/office/spreadsheetml/2010/11/main" uri="{B97F6D7D-B522-45F9-BDA1-12C45D357490}">
          <x15:cacheHierarchy aggregatedColumn="55"/>
        </ext>
      </extLst>
    </cacheHierarchy>
    <cacheHierarchy uniqueName="[Measures].[Sum of QuantitySold 2]" caption="Sum of QuantitySold 2" measure="1" displayFolder="" measureGroup="sales" count="0" hidden="1">
      <extLst>
        <ext xmlns:x15="http://schemas.microsoft.com/office/spreadsheetml/2010/11/main" uri="{B97F6D7D-B522-45F9-BDA1-12C45D357490}">
          <x15:cacheHierarchy aggregatedColumn="52"/>
        </ext>
      </extLst>
    </cacheHierarchy>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39"/>
        </ext>
      </extLst>
    </cacheHierarchy>
    <cacheHierarchy uniqueName="[Measures].[Sum of QuantityInStock]" caption="Sum of QuantityInStock" measure="1" displayFolder="" measureGroup="inventory"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17">
    <dimension name="cities" uniqueName="[cities]" caption="cities"/>
    <dimension name="customers" uniqueName="[customers]" caption="customers"/>
    <dimension name="expenses" uniqueName="[expenses]" caption="expenses"/>
    <dimension name="inventory" uniqueName="[inventory]" caption="inventory"/>
    <dimension name="marketingcampaigns" uniqueName="[marketingcampaigns]" caption="marketingcampaigns"/>
    <dimension measure="1" name="Measures" uniqueName="[Measures]" caption="Measures"/>
    <dimension name="production" uniqueName="[production]" caption="production"/>
    <dimension name="productionmaterialusage" uniqueName="[productionmaterialusage]" caption="productionmaterialusage"/>
    <dimension name="productmaterials" uniqueName="[productmaterials]" caption="productmaterials"/>
    <dimension name="products" uniqueName="[products]" caption="products"/>
    <dimension name="rawmaterials" uniqueName="[rawmaterials]" caption="rawmaterials"/>
    <dimension name="regions" uniqueName="[regions]" caption="regions"/>
    <dimension name="sales" uniqueName="[sales]" caption="sales"/>
    <dimension name="sales 1" uniqueName="[sales 1]" caption="sales 1"/>
    <dimension name="shipping" uniqueName="[shipping]" caption="shipping"/>
    <dimension name="shippingmethods" uniqueName="[shippingmethods]" caption="shippingmethods"/>
    <dimension name="suppliers" uniqueName="[suppliers]" caption="suppliers"/>
  </dimensions>
  <measureGroups count="16">
    <measureGroup name="cities" caption="cities"/>
    <measureGroup name="customers" caption="customers"/>
    <measureGroup name="expenses" caption="expenses"/>
    <measureGroup name="inventory" caption="inventory"/>
    <measureGroup name="marketingcampaigns" caption="marketingcampaigns"/>
    <measureGroup name="production" caption="production"/>
    <measureGroup name="productionmaterialusage" caption="productionmaterialusage"/>
    <measureGroup name="productmaterials" caption="productmaterials"/>
    <measureGroup name="products" caption="products"/>
    <measureGroup name="rawmaterials" caption="rawmaterials"/>
    <measureGroup name="regions" caption="regions"/>
    <measureGroup name="sales" caption="sales"/>
    <measureGroup name="sales 1" caption="sales 1"/>
    <measureGroup name="shipping" caption="shipping"/>
    <measureGroup name="shippingmethods" caption="shippingmethods"/>
    <measureGroup name="suppliers" caption="suppliers"/>
  </measureGroups>
  <maps count="44">
    <map measureGroup="0" dimension="0"/>
    <map measureGroup="0" dimension="11"/>
    <map measureGroup="1" dimension="0"/>
    <map measureGroup="1" dimension="1"/>
    <map measureGroup="1" dimension="11"/>
    <map measureGroup="2" dimension="2"/>
    <map measureGroup="3" dimension="3"/>
    <map measureGroup="3" dimension="9"/>
    <map measureGroup="4" dimension="4"/>
    <map measureGroup="5" dimension="6"/>
    <map measureGroup="5" dimension="9"/>
    <map measureGroup="6" dimension="0"/>
    <map measureGroup="6" dimension="6"/>
    <map measureGroup="6" dimension="7"/>
    <map measureGroup="6" dimension="9"/>
    <map measureGroup="6" dimension="10"/>
    <map measureGroup="6" dimension="11"/>
    <map measureGroup="6" dimension="16"/>
    <map measureGroup="7" dimension="8"/>
    <map measureGroup="7" dimension="10"/>
    <map measureGroup="8" dimension="9"/>
    <map measureGroup="9" dimension="10"/>
    <map measureGroup="10" dimension="11"/>
    <map measureGroup="11" dimension="0"/>
    <map measureGroup="11" dimension="1"/>
    <map measureGroup="11" dimension="9"/>
    <map measureGroup="11" dimension="11"/>
    <map measureGroup="11" dimension="12"/>
    <map measureGroup="12" dimension="0"/>
    <map measureGroup="12" dimension="1"/>
    <map measureGroup="12" dimension="9"/>
    <map measureGroup="12" dimension="11"/>
    <map measureGroup="12" dimension="13"/>
    <map measureGroup="13" dimension="0"/>
    <map measureGroup="13" dimension="1"/>
    <map measureGroup="13" dimension="9"/>
    <map measureGroup="13" dimension="11"/>
    <map measureGroup="13" dimension="12"/>
    <map measureGroup="13" dimension="14"/>
    <map measureGroup="13" dimension="15"/>
    <map measureGroup="14" dimension="15"/>
    <map measureGroup="15" dimension="0"/>
    <map measureGroup="15" dimension="11"/>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AB3EB-1EED-4D74-A767-5B55CFB327EC}" name="2" cacheId="287" applyNumberFormats="0" applyBorderFormats="0" applyFontFormats="0" applyPatternFormats="0" applyAlignmentFormats="0" applyWidthHeightFormats="1" dataCaption="Values" tag="f9ef8739-480a-4a28-8708-a4ace4852fd7" updatedVersion="8" minRefreshableVersion="3" useAutoFormatting="1" subtotalHiddenItems="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netRevenue" fld="0" baseField="0" baseItem="0"/>
  </dataFields>
  <formats count="1">
    <format dxfId="0">
      <pivotArea outline="0" collapsedLevelsAreSubtotals="1" fieldPosition="0"/>
    </format>
  </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33F26C-F0B5-412C-BE99-B10E4656F7B1}" name="PivotTable14" cacheId="302" applyNumberFormats="0" applyBorderFormats="0" applyFontFormats="0" applyPatternFormats="0" applyAlignmentFormats="0" applyWidthHeightFormats="1" dataCaption="Values" tag="8ab24361-3c14-4d2e-baf9-f0ab2595681f" updatedVersion="8" minRefreshableVersion="3" useAutoFormatting="1" rowGrandTotals="0" itemPrintTitles="1" createdVersion="8" indent="0" outline="1" outlineData="1" multipleFieldFilters="0" chartFormat="4">
  <location ref="A33:B38"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Items count="1">
    <i/>
  </colItems>
  <dataFields count="1">
    <dataField name="Sum of netRevenue" fld="1" baseField="0" baseItem="0"/>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5">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customers]"/>
        <x15:activeTabTopLevelEntity name="[product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EFB77-9A09-45DE-B812-F5DC8F94D668}" name="PivotTable9" cacheId="305" applyNumberFormats="0" applyBorderFormats="0" applyFontFormats="0" applyPatternFormats="0" applyAlignmentFormats="0" applyWidthHeightFormats="1" dataCaption="Values" tag="5b447777-bb8c-4964-bf49-9dd3e134db99" updatedVersion="8" minRefreshableVersion="3" useAutoFormatting="1" itemPrintTitles="1" createdVersion="8"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cost" fld="0" baseField="0" baseItem="0"/>
  </dataFields>
  <formats count="1">
    <format dxfId="1">
      <pivotArea outline="0" collapsedLevelsAreSubtotals="1" fieldPosition="0"/>
    </format>
  </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22AFA3-1CF7-42DE-B0F7-F8BEC67C3003}" name="PivotTable15" cacheId="308" applyNumberFormats="0" applyBorderFormats="0" applyFontFormats="0" applyPatternFormats="0" applyAlignmentFormats="0" applyWidthHeightFormats="1" dataCaption="Values" tag="f3bc24f6-1bfe-4e7c-b2f8-094d8c1a66ec" updatedVersion="8" minRefreshableVersion="3" useAutoFormatting="1" rowGrandTotals="0" itemPrintTitles="1" createdVersion="8" indent="0" outline="1" outlineData="1" multipleFieldFilters="0" chartFormat="1">
  <location ref="A63:A64" firstHeaderRow="1" firstDataRow="1" firstDataCol="0"/>
  <pivotFields count="3">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InStock" fld="1" baseField="0" baseItem="0"/>
  </dataFields>
  <formats count="3">
    <format dxfId="4">
      <pivotArea type="all" dataOnly="0" outline="0" fieldPosition="0"/>
    </format>
    <format dxfId="3">
      <pivotArea outline="0" collapsedLevelsAreSubtotals="1" fieldPosition="0"/>
    </format>
    <format dxfId="2">
      <pivotArea dataOnly="0" labelOnly="1" outline="0" axis="axisValues" fieldPosition="0"/>
    </format>
  </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ales 1]"/>
        <x15:activeTabTopLevelEntity name="[customers]"/>
        <x15:activeTabTopLevelEntity name="[products]"/>
        <x15:activeTabTopLevelEntity name="[region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C0371-21E7-431E-95DC-35875DCD98D0}" name="byregion" cacheId="299" applyNumberFormats="0" applyBorderFormats="0" applyFontFormats="0" applyPatternFormats="0" applyAlignmentFormats="0" applyWidthHeightFormats="1" dataCaption="Values" tag="70e84545-cfd5-4bf6-8f9c-65037d933ec7" updatedVersion="8" minRefreshableVersion="3" useAutoFormatting="1" rowGrandTotals="0" itemPrintTitles="1" createdVersion="8" indent="0" outline="1" outlineData="1" multipleFieldFilters="0" chartFormat="9">
  <location ref="D11:E1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QuantitySold" fld="1" baseField="0" baseItem="0"/>
  </dataFields>
  <formats count="6">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Sale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products]"/>
        <x15:activeTabTopLevelEntity name="[sal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384954-B840-4A72-9028-515204D719F1}" name="4" cacheId="293" applyNumberFormats="0" applyBorderFormats="0" applyFontFormats="0" applyPatternFormats="0" applyAlignmentFormats="0" applyWidthHeightFormats="1" dataCaption="Values" tag="28aa2091-60a2-4bbc-bb23-e61026dd3c27" updatedVersion="8" minRefreshableVersion="3"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dataFields>
  <formats count="1">
    <format dxfId="11">
      <pivotArea outline="0" collapsedLevelsAreSubtotals="1" fieldPosition="0"/>
    </format>
  </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09C0FB-2172-4FC9-82A8-E5218BFB9008}" name="1" cacheId="284" applyNumberFormats="0" applyBorderFormats="0" applyFontFormats="0" applyPatternFormats="0" applyAlignmentFormats="0" applyWidthHeightFormats="1" dataCaption="Values" tag="5a60217b-2423-497b-b8f9-397f50acd692"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Revenue" fld="0" baseField="0" baseItem="0" numFmtId="44"/>
  </dataFields>
  <formats count="1">
    <format dxfId="12">
      <pivotArea outline="0" collapsedLevelsAreSubtotals="1" fieldPosition="0"/>
    </format>
  </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B9DCD1-8C13-4A07-99C9-6B2B76E89F6B}" name="byproduct" cacheId="296" applyNumberFormats="0" applyBorderFormats="0" applyFontFormats="0" applyPatternFormats="0" applyAlignmentFormats="0" applyWidthHeightFormats="1" dataCaption="Values" tag="413c3bf3-4acd-40a9-8809-169733b121f3" updatedVersion="8" minRefreshableVersion="3" useAutoFormatting="1" subtotalHiddenItems="1" rowGrandTotals="0" itemPrintTitles="1" createdVersion="8" indent="0" outline="1" outlineData="1" multipleFieldFilters="0" chartFormat="14">
  <location ref="A11:B13" firstHeaderRow="1" firstDataRow="1" firstDataCol="1"/>
  <pivotFields count="3">
    <pivotField axis="axisRow" allDrilled="1" subtotalTop="0" showAll="0" defaultSubtotal="0" defaultAttributeDrillState="1">
      <items count="5">
        <item x="0"/>
        <item x="2"/>
        <item x="1"/>
        <item x="3"/>
        <item x="4"/>
      </items>
    </pivotField>
    <pivotField dataField="1" subtotalTop="0" showAll="0" defaultSubtotal="0"/>
    <pivotField allDrilled="1" subtotalTop="0" showAll="0" dataSourceSort="1" defaultSubtotal="0" defaultAttributeDrillState="1"/>
  </pivotFields>
  <rowFields count="1">
    <field x="0"/>
  </rowFields>
  <rowItems count="2">
    <i>
      <x/>
    </i>
    <i>
      <x v="2"/>
    </i>
  </rowItems>
  <colItems count="1">
    <i/>
  </colItems>
  <dataFields count="1">
    <dataField name="Sum of QuantitySold" fld="1" baseField="0" baseItem="0"/>
  </dataFields>
  <formats count="4">
    <format dxfId="16">
      <pivotArea outline="0" collapsedLevelsAreSubtotals="1" fieldPosition="0"/>
    </format>
    <format dxfId="15">
      <pivotArea collapsedLevelsAreSubtotals="1" fieldPosition="0">
        <references count="1">
          <reference field="0" count="1">
            <x v="0"/>
          </reference>
        </references>
      </pivotArea>
    </format>
    <format dxfId="14">
      <pivotArea collapsedLevelsAreSubtotals="1" fieldPosition="0">
        <references count="1">
          <reference field="0" count="4">
            <x v="1"/>
            <x v="2"/>
            <x v="3"/>
            <x v="4"/>
          </reference>
        </references>
      </pivotArea>
    </format>
    <format dxfId="13">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Sale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products]"/>
        <x15:activeTabTopLevelEntity name="[sale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681EC6-4CBF-4973-A5AA-79913F5AF924}" name="3" cacheId="290" applyNumberFormats="0" applyBorderFormats="0" applyFontFormats="0" applyPatternFormats="0" applyAlignmentFormats="0" applyWidthHeightFormats="1" dataCaption="Values" tag="87555208-44c8-4251-9875-d76d2712d47c"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Sold" fld="0" baseField="0" baseItem="0"/>
  </dataFields>
  <formats count="3">
    <format dxfId="19">
      <pivotArea type="all" dataOnly="0" outline="0" fieldPosition="0"/>
    </format>
    <format dxfId="18">
      <pivotArea dataOnly="0" labelOnly="1" outline="0" axis="axisValues" fieldPosition="0"/>
    </format>
    <format dxfId="17">
      <pivotArea outline="0" collapsedLevelsAreSubtotals="1" fieldPosition="0"/>
    </format>
  </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1460CC-1641-4B12-BE49-11A97168A88D}" name="PivotTable16" cacheId="311" applyNumberFormats="0" applyBorderFormats="0" applyFontFormats="0" applyPatternFormats="0" applyAlignmentFormats="0" applyWidthHeightFormats="1" dataCaption="Values" tag="0765da49-ed99-48de-b206-40922ce8ce11" updatedVersion="8" minRefreshableVersion="3" useAutoFormatting="1" rowGrandTotals="0" itemPrintTitles="1" createdVersion="8" indent="0" outline="1" outlineData="1" multipleFieldFilters="0" chartFormat="5">
  <location ref="C63:D94" firstHeaderRow="1" firstDataRow="1" firstDataCol="1"/>
  <pivotFields count="4">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netRevenue" fld="1" baseField="0" baseItem="0" numFmtId="44"/>
  </dataFields>
  <formats count="3">
    <format dxfId="22">
      <pivotArea type="all" dataOnly="0" outline="0" fieldPosition="0"/>
    </format>
    <format dxfId="21">
      <pivotArea outline="0" collapsedLevelsAreSubtotals="1" fieldPosition="0"/>
    </format>
    <format dxfId="2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Type].&amp;[T-shirt]"/>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5">
      <autoFilter ref="A1">
        <filterColumn colId="0">
          <top10 val="5" filterVal="5"/>
        </filterColumn>
      </autoFilter>
    </filter>
  </filters>
  <rowHierarchiesUsage count="1">
    <rowHierarchyUsage hierarchyUsage="7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customers]"/>
        <x15:activeTabTopLevelEntity name="[products]"/>
        <x15:activeTabTopLevelEntity name="[region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49A140-C42B-4FB9-AD85-6C86B038F638}" autoFormatId="16" applyNumberFormats="0" applyBorderFormats="0" applyFontFormats="0" applyPatternFormats="0" applyAlignmentFormats="0" applyWidthHeightFormats="0">
  <queryTableRefresh nextId="4">
    <queryTableFields count="3">
      <queryTableField id="1" name="CityID" tableColumnId="1"/>
      <queryTableField id="2" name="CityName" tableColumnId="2"/>
      <queryTableField id="3" name="RegionID" tableColumnId="3"/>
    </queryTableFields>
  </queryTableRefresh>
  <extLst>
    <ext xmlns:x15="http://schemas.microsoft.com/office/spreadsheetml/2010/11/main" uri="{883FBD77-0823-4a55-B5E3-86C4891E6966}">
      <x15:queryTable sourceDataName="Query - cities"/>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0" backgroundRefresh="0" connectionId="2" xr16:uid="{CC8D16E3-DC4A-4AAA-B451-5250C79ED772}" autoFormatId="16" applyNumberFormats="0" applyBorderFormats="0" applyFontFormats="0" applyPatternFormats="0" applyAlignmentFormats="0" applyWidthHeightFormats="0">
  <queryTableRefresh nextId="5">
    <queryTableFields count="4">
      <queryTableField id="1" name="MaterialID" tableColumnId="1"/>
      <queryTableField id="2" name="MaterialName" tableColumnId="2"/>
      <queryTableField id="3" name="UnitCost" tableColumnId="3"/>
      <queryTableField id="4" name="UnitOfMeasure" tableColumnId="4"/>
    </queryTableFields>
  </queryTableRefresh>
  <extLst>
    <ext xmlns:x15="http://schemas.microsoft.com/office/spreadsheetml/2010/11/main" uri="{883FBD77-0823-4a55-B5E3-86C4891E6966}">
      <x15:queryTable sourceDataName="Query - rawmaterials"/>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1" backgroundRefresh="0" connectionId="3" xr16:uid="{1A78A3D4-7515-4F3D-92DB-4448B233AF1A}" autoFormatId="16" applyNumberFormats="0" applyBorderFormats="0" applyFontFormats="0" applyPatternFormats="0" applyAlignmentFormats="0" applyWidthHeightFormats="0">
  <queryTableRefresh nextId="3">
    <queryTableFields count="2">
      <queryTableField id="1" name="RegionID" tableColumnId="1"/>
      <queryTableField id="2" name="RegionName" tableColumnId="2"/>
    </queryTableFields>
  </queryTableRefresh>
  <extLst>
    <ext xmlns:x15="http://schemas.microsoft.com/office/spreadsheetml/2010/11/main" uri="{883FBD77-0823-4a55-B5E3-86C4891E6966}">
      <x15:queryTable sourceDataName="Query - regions"/>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2" backgroundRefresh="0" connectionId="4" xr16:uid="{0C1AF58F-D36C-493B-ADF2-B65AA448DA84}" autoFormatId="16" applyNumberFormats="0" applyBorderFormats="0" applyFontFormats="0" applyPatternFormats="0" applyAlignmentFormats="0" applyWidthHeightFormats="0">
  <queryTableRefresh nextId="20" unboundColumnsRight="12">
    <queryTableFields count="19">
      <queryTableField id="1" name="SaleID" tableColumnId="1"/>
      <queryTableField id="2" name="ProductID" tableColumnId="2"/>
      <queryTableField id="3" name="CustomerID" tableColumnId="3"/>
      <queryTableField id="4" name="CityID" tableColumnId="4"/>
      <queryTableField id="5" name="QuantitySold" tableColumnId="5"/>
      <queryTableField id="6" name="SaleDate" tableColumnId="6"/>
      <queryTableField id="7" name="DiscountApplied"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s>
  </queryTableRefresh>
  <extLst>
    <ext xmlns:x15="http://schemas.microsoft.com/office/spreadsheetml/2010/11/main" uri="{883FBD77-0823-4a55-B5E3-86C4891E6966}">
      <x15:queryTable sourceDataName="Query - sales"/>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3" backgroundRefresh="0" connectionId="5" xr16:uid="{6DE74148-0438-46A2-899C-87672BB5C2BA}" autoFormatId="16" applyNumberFormats="0" applyBorderFormats="0" applyFontFormats="0" applyPatternFormats="0" applyAlignmentFormats="0" applyWidthHeightFormats="0">
  <queryTableRefresh nextId="7">
    <queryTableFields count="6">
      <queryTableField id="1" name="ShippingID" tableColumnId="1"/>
      <queryTableField id="2" name="SaleID" tableColumnId="2"/>
      <queryTableField id="3" name="ShippingMethodID" tableColumnId="3"/>
      <queryTableField id="4" name="ShippingDate" tableColumnId="4"/>
      <queryTableField id="5" name="DestinationCityID" tableColumnId="5"/>
      <queryTableField id="6" name="ShippingCost" tableColumnId="6"/>
    </queryTableFields>
  </queryTableRefresh>
  <extLst>
    <ext xmlns:x15="http://schemas.microsoft.com/office/spreadsheetml/2010/11/main" uri="{883FBD77-0823-4a55-B5E3-86C4891E6966}">
      <x15:queryTable sourceDataName="Query - shipping"/>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4" backgroundRefresh="0" connectionId="6" xr16:uid="{869E670E-F995-4443-8B83-3B45F60EFAB7}" autoFormatId="16" applyNumberFormats="0" applyBorderFormats="0" applyFontFormats="0" applyPatternFormats="0" applyAlignmentFormats="0" applyWidthHeightFormats="0">
  <queryTableRefresh nextId="4">
    <queryTableFields count="3">
      <queryTableField id="1" name="ShippingMethodID" tableColumnId="1"/>
      <queryTableField id="2" name="MethodName" tableColumnId="2"/>
      <queryTableField id="3" name="BaseCost" tableColumnId="3"/>
    </queryTableFields>
  </queryTableRefresh>
  <extLst>
    <ext xmlns:x15="http://schemas.microsoft.com/office/spreadsheetml/2010/11/main" uri="{883FBD77-0823-4a55-B5E3-86C4891E6966}">
      <x15:queryTable sourceDataName="Query - shippingmethods"/>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5" backgroundRefresh="0" connectionId="7" xr16:uid="{69C6A66D-4F50-453B-AE9C-0118229AA86C}" autoFormatId="16" applyNumberFormats="0" applyBorderFormats="0" applyFontFormats="0" applyPatternFormats="0" applyAlignmentFormats="0" applyWidthHeightFormats="0">
  <queryTableRefresh nextId="5">
    <queryTableFields count="4">
      <queryTableField id="1" name="SupplierID" tableColumnId="1"/>
      <queryTableField id="2" name="SupplierName" tableColumnId="2"/>
      <queryTableField id="3" name="CityID" tableColumnId="3"/>
      <queryTableField id="4" name="ContactInfo" tableColumnId="4"/>
    </queryTableFields>
  </queryTableRefresh>
  <extLst>
    <ext xmlns:x15="http://schemas.microsoft.com/office/spreadsheetml/2010/11/main" uri="{883FBD77-0823-4a55-B5E3-86C4891E6966}">
      <x15:queryTable sourceDataName="Query - suppli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8" xr16:uid="{E1660A44-3675-4C8D-B666-FD11A21CB040}" autoFormatId="16" applyNumberFormats="0" applyBorderFormats="0" applyFontFormats="0" applyPatternFormats="0" applyAlignmentFormats="0" applyWidthHeightFormats="0">
  <queryTableRefresh nextId="5">
    <queryTableFields count="4">
      <queryTableField id="1" name="CustomerID" tableColumnId="1"/>
      <queryTableField id="2" name="CustomerName" tableColumnId="2"/>
      <queryTableField id="3" name="CityID" tableColumnId="3"/>
      <queryTableField id="4" name="ContactInfo" tableColumnId="4"/>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9" xr16:uid="{F43A50E6-E9C1-41E3-8934-CABEED44655F}" autoFormatId="16" applyNumberFormats="0" applyBorderFormats="0" applyFontFormats="0" applyPatternFormats="0" applyAlignmentFormats="0" applyWidthHeightFormats="0">
  <queryTableRefresh nextId="6">
    <queryTableFields count="5">
      <queryTableField id="1" name="ExpenseID" tableColumnId="1"/>
      <queryTableField id="2" name="ExpenseCategory" tableColumnId="2"/>
      <queryTableField id="3" name="Description" tableColumnId="3"/>
      <queryTableField id="4" name="Amount" tableColumnId="4"/>
      <queryTableField id="5" name="ExpenseDate" tableColumnId="5"/>
    </queryTableFields>
  </queryTableRefresh>
  <extLst>
    <ext xmlns:x15="http://schemas.microsoft.com/office/spreadsheetml/2010/11/main" uri="{883FBD77-0823-4a55-B5E3-86C4891E6966}">
      <x15:queryTable sourceDataName="Query - expens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0" xr16:uid="{4F51961D-8687-4200-BC0E-D5DDF57369FA}" autoFormatId="16" applyNumberFormats="0" applyBorderFormats="0" applyFontFormats="0" applyPatternFormats="0" applyAlignmentFormats="0" applyWidthHeightFormats="0">
  <queryTableRefresh nextId="5">
    <queryTableFields count="4">
      <queryTableField id="1" name="InventoryID" tableColumnId="1"/>
      <queryTableField id="2" name="ProductID" tableColumnId="2"/>
      <queryTableField id="3" name="QuantityInStock" tableColumnId="3"/>
      <queryTableField id="4" name="LastUpdated" tableColumnId="4"/>
    </queryTableFields>
  </queryTableRefresh>
  <extLst>
    <ext xmlns:x15="http://schemas.microsoft.com/office/spreadsheetml/2010/11/main" uri="{883FBD77-0823-4a55-B5E3-86C4891E6966}">
      <x15:queryTable sourceDataName="Query - inventory"/>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1" xr16:uid="{425125D1-2837-42F6-B8F7-EA0703C87A98}" autoFormatId="16" applyNumberFormats="0" applyBorderFormats="0" applyFontFormats="0" applyPatternFormats="0" applyAlignmentFormats="0" applyWidthHeightFormats="0">
  <queryTableRefresh nextId="8">
    <queryTableFields count="7">
      <queryTableField id="1" name="CampaignID" tableColumnId="1"/>
      <queryTableField id="2" name="CampaignName" tableColumnId="2"/>
      <queryTableField id="3" name="StartDate" tableColumnId="3"/>
      <queryTableField id="4" name="EndDate" tableColumnId="4"/>
      <queryTableField id="5" name="TargetRegionID" tableColumnId="5"/>
      <queryTableField id="6" name="Budget" tableColumnId="6"/>
      <queryTableField id="7" name="ActualCost" tableColumnId="7"/>
    </queryTableFields>
  </queryTableRefresh>
  <extLst>
    <ext xmlns:x15="http://schemas.microsoft.com/office/spreadsheetml/2010/11/main" uri="{883FBD77-0823-4a55-B5E3-86C4891E6966}">
      <x15:queryTable sourceDataName="Query - marketingcampaign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12" xr16:uid="{E79ACA90-CBC0-497A-887F-0BFCB3F9A528}" autoFormatId="16" applyNumberFormats="0" applyBorderFormats="0" applyFontFormats="0" applyPatternFormats="0" applyAlignmentFormats="0" applyWidthHeightFormats="0">
  <queryTableRefresh nextId="8" unboundColumnsRight="1">
    <queryTableFields count="7">
      <queryTableField id="1" name="ProductionID" tableColumnId="1"/>
      <queryTableField id="2" name="ProductID" tableColumnId="2"/>
      <queryTableField id="3" name="QuantityProduced" tableColumnId="3"/>
      <queryTableField id="4" name="ProductionDate" tableColumnId="4"/>
      <queryTableField id="5" name="TotalMaterialCost" tableColumnId="5"/>
      <queryTableField id="6" name="LaborCost" tableColumnId="6"/>
      <queryTableField id="7" dataBound="0" tableColumnId="7"/>
    </queryTableFields>
  </queryTableRefresh>
  <extLst>
    <ext xmlns:x15="http://schemas.microsoft.com/office/spreadsheetml/2010/11/main" uri="{883FBD77-0823-4a55-B5E3-86C4891E6966}">
      <x15:queryTable sourceDataName="Query - production"/>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13" xr16:uid="{C0B46828-31F3-41A5-83B6-0D85C27950EF}" autoFormatId="16" applyNumberFormats="0" applyBorderFormats="0" applyFontFormats="0" applyPatternFormats="0" applyAlignmentFormats="0" applyWidthHeightFormats="0">
  <queryTableRefresh nextId="6">
    <queryTableFields count="5">
      <queryTableField id="1" name="UsageID" tableColumnId="1"/>
      <queryTableField id="2" name="ProductionID" tableColumnId="2"/>
      <queryTableField id="3" name="MaterialID" tableColumnId="3"/>
      <queryTableField id="4" name="QuantityUsed" tableColumnId="4"/>
      <queryTableField id="5" name="SupplierID" tableColumnId="5"/>
    </queryTableFields>
  </queryTableRefresh>
  <extLst>
    <ext xmlns:x15="http://schemas.microsoft.com/office/spreadsheetml/2010/11/main" uri="{883FBD77-0823-4a55-B5E3-86C4891E6966}">
      <x15:queryTable sourceDataName="Query - productionmaterialusage"/>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14" xr16:uid="{1DA9572E-5417-45AA-90D5-550A3CBA2A35}" autoFormatId="16" applyNumberFormats="0" applyBorderFormats="0" applyFontFormats="0" applyPatternFormats="0" applyAlignmentFormats="0" applyWidthHeightFormats="0">
  <queryTableRefresh nextId="5">
    <queryTableFields count="4">
      <queryTableField id="1" name="ProductMaterialID" tableColumnId="1"/>
      <queryTableField id="2" name="ProductID" tableColumnId="2"/>
      <queryTableField id="3" name="MaterialID" tableColumnId="3"/>
      <queryTableField id="4" name="QuantityRequired" tableColumnId="4"/>
    </queryTableFields>
  </queryTableRefresh>
  <extLst>
    <ext xmlns:x15="http://schemas.microsoft.com/office/spreadsheetml/2010/11/main" uri="{883FBD77-0823-4a55-B5E3-86C4891E6966}">
      <x15:queryTable sourceDataName="Query - productmaterial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15" xr16:uid="{308E9C71-8D3F-477C-9DAF-35E715561B52}" autoFormatId="16" applyNumberFormats="0" applyBorderFormats="0" applyFontFormats="0" applyPatternFormats="0" applyAlignmentFormats="0" applyWidthHeightFormats="0">
  <queryTableRefresh nextId="6" unboundColumnsRight="1">
    <queryTableFields count="5">
      <queryTableField id="1" name="ProductID" tableColumnId="1"/>
      <queryTableField id="2" name="ProductName" tableColumnId="2"/>
      <queryTableField id="3" name="ProductType" tableColumnId="3"/>
      <queryTableField id="4" name="UnitPrice" tableColumnId="4"/>
      <queryTableField id="5" dataBound="0"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Name" xr10:uid="{12044F82-84C1-43D1-B27D-A4D201625EA3}" sourceName="[cities].[CityName]">
  <data>
    <olap pivotCacheId="1536266415">
      <levels count="2">
        <level uniqueName="[cities].[CityName].[(All)]" sourceCaption="(All)" count="0"/>
        <level uniqueName="[cities].[CityName].[CityName]" sourceCaption="CityName" count="10">
          <ranges>
            <range startItem="0">
              <i n="[cities].[CityName].&amp;[Casablanca]" c="Casablanca"/>
              <i n="[cities].[CityName].&amp;[Fès]" c="Fès"/>
              <i n="[cities].[CityName].&amp;[Marrakesh]" c="Marrakesh"/>
              <i n="[cities].[CityName].&amp;[Meknès]" c="Meknès"/>
              <i n="[cities].[CityName].&amp;[Rabat]" c="Rabat"/>
              <i n="[cities].[CityName].&amp;[Safi]" c="Safi"/>
              <i n="[cities].[CityName].&amp;[Salé]" c="Salé"/>
              <i n="[cities].[CityName].&amp;[Settat]" c="Settat"/>
              <i n="[cities].[CityName].&amp;[Tangier]" c="Tangier"/>
              <i n="[cities].[CityName].&amp;[Tétouan]" c="Tétouan"/>
            </range>
          </ranges>
        </level>
      </levels>
      <selections count="1">
        <selection n="[cities].[CityName].&amp;[Casablanc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56CE0C16-1B9B-4C89-ADFD-A00333644BA5}" sourceName="[products].[ProductType]">
  <pivotTables>
    <pivotTable tabId="24" name="1"/>
    <pivotTable tabId="24" name="2"/>
    <pivotTable tabId="24" name="3"/>
    <pivotTable tabId="24" name="4"/>
    <pivotTable tabId="24" name="byproduct"/>
    <pivotTable tabId="24" name="byregion"/>
    <pivotTable tabId="24" name="PivotTable14"/>
    <pivotTable tabId="24" name="PivotTable9"/>
    <pivotTable tabId="24" name="PivotTable15"/>
    <pivotTable tabId="24" name="PivotTable16"/>
  </pivotTables>
  <data>
    <olap pivotCacheId="798647885">
      <levels count="2">
        <level uniqueName="[products].[ProductType].[(All)]" sourceCaption="(All)" count="0"/>
        <level uniqueName="[products].[ProductType].[ProductType]" sourceCaption="ProductType" count="2">
          <ranges>
            <range startItem="0">
              <i n="[products].[ProductType].&amp;[Hoodie]" c="Hoodie"/>
              <i n="[products].[ProductType].&amp;[T-shirt]" c="T-shirt"/>
            </range>
          </ranges>
        </level>
      </levels>
      <selections count="1">
        <selection n="[products].[ProductType].&amp;[T-shir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E32A3218-09DB-43BD-ADA5-358ABD56AE61}" sourceName="[regions].[RegionName]">
  <pivotTables>
    <pivotTable tabId="24" name="1"/>
    <pivotTable tabId="24" name="2"/>
    <pivotTable tabId="24" name="3"/>
    <pivotTable tabId="24" name="4"/>
    <pivotTable tabId="24" name="byproduct"/>
    <pivotTable tabId="24" name="PivotTable14"/>
    <pivotTable tabId="24" name="PivotTable9"/>
    <pivotTable tabId="24" name="PivotTable15"/>
    <pivotTable tabId="24" name="PivotTable16"/>
  </pivotTables>
  <data>
    <olap pivotCacheId="798647885">
      <levels count="2">
        <level uniqueName="[regions].[RegionName].[(All)]" sourceCaption="(All)" count="0"/>
        <level uniqueName="[regions].[RegionName].[RegionName]" sourceCaption="RegionName" count="5">
          <ranges>
            <range startItem="0">
              <i n="[regions].[RegionName].&amp;[Casablanca-Settat]" c="Casablanca-Settat"/>
              <i n="[regions].[RegionName].&amp;[Fès-Meknès]" c="Fès-Meknès"/>
              <i n="[regions].[RegionName].&amp;[Marrakesh-Safi]" c="Marrakesh-Safi"/>
              <i n="[regions].[RegionName].&amp;[Rabat-Salé-Kénitra]" c="Rabat-Salé-Kénitra"/>
              <i n="[regions].[RegionName].&amp;[Tanger-Tétouan-Al Hoceïma]" c="Tanger-Tétouan-Al Hoceïma"/>
            </range>
          </ranges>
        </level>
      </levels>
      <selections count="1">
        <selection n="[regions].[Region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EEA6D62-40AC-434E-A89E-9DBE2AFAB330}" sourceName="[sales 1].[year]">
  <pivotTables>
    <pivotTable tabId="24" name="1"/>
    <pivotTable tabId="24" name="2"/>
    <pivotTable tabId="24" name="3"/>
    <pivotTable tabId="24" name="4"/>
    <pivotTable tabId="24" name="byproduct"/>
    <pivotTable tabId="24" name="byregion"/>
    <pivotTable tabId="24" name="PivotTable14"/>
    <pivotTable tabId="24" name="PivotTable9"/>
    <pivotTable tabId="24" name="PivotTable15"/>
    <pivotTable tabId="24" name="PivotTable16"/>
  </pivotTables>
  <data>
    <olap pivotCacheId="798647885">
      <levels count="2">
        <level uniqueName="[sales 1].[year].[(All)]" sourceCaption="(All)" count="0"/>
        <level uniqueName="[sales 1].[year].[year]" sourceCaption="year" count="2">
          <ranges>
            <range startItem="0">
              <i n="[sales 1].[year].&amp;[2023]" c="2023"/>
              <i n="[sales 1].[year].&amp;[2024]" c="2024"/>
            </range>
          </ranges>
        </level>
      </levels>
      <selections count="1">
        <selection n="[sales 1].[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FCA9530-05CE-403C-9B62-BFB306A066F9}" sourceName="[sales 1].[quarter]">
  <pivotTables>
    <pivotTable tabId="24" name="1"/>
    <pivotTable tabId="24" name="2"/>
    <pivotTable tabId="24" name="3"/>
    <pivotTable tabId="24" name="4"/>
    <pivotTable tabId="24" name="byproduct"/>
    <pivotTable tabId="24" name="byregion"/>
    <pivotTable tabId="24" name="PivotTable14"/>
    <pivotTable tabId="24" name="PivotTable9"/>
    <pivotTable tabId="24" name="PivotTable15"/>
    <pivotTable tabId="24" name="PivotTable16"/>
  </pivotTables>
  <data>
    <olap pivotCacheId="798647885">
      <levels count="2">
        <level uniqueName="[sales 1].[quarter].[(All)]" sourceCaption="(All)" count="0"/>
        <level uniqueName="[sales 1].[quarter].[quarter]" sourceCaption="quarter" count="4">
          <ranges>
            <range startItem="0">
              <i n="[sales 1].[quarter].&amp;[Q1]" c="Q1"/>
              <i n="[sales 1].[quarter].&amp;[Q2]" c="Q2"/>
              <i n="[sales 1].[quarter].&amp;[Q3]" c="Q3"/>
              <i n="[sales 1].[quarter].&amp;[Q4]" c="Q4"/>
            </range>
          </ranges>
        </level>
      </levels>
      <selections count="1">
        <selection n="[sales 1].[quart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D5716B8-0DF6-41A7-A150-A943576F0CD7}" sourceName="[sales 1].[month]">
  <pivotTables>
    <pivotTable tabId="24" name="1"/>
    <pivotTable tabId="24" name="2"/>
    <pivotTable tabId="24" name="3"/>
    <pivotTable tabId="24" name="4"/>
    <pivotTable tabId="24" name="byproduct"/>
    <pivotTable tabId="24" name="byregion"/>
    <pivotTable tabId="24" name="PivotTable14"/>
    <pivotTable tabId="24" name="PivotTable9"/>
    <pivotTable tabId="24" name="PivotTable15"/>
    <pivotTable tabId="24" name="PivotTable16"/>
  </pivotTables>
  <data>
    <olap pivotCacheId="798647885">
      <levels count="2">
        <level uniqueName="[sales 1].[month].[(All)]" sourceCaption="(All)" count="0"/>
        <level uniqueName="[sales 1].[month].[month]" sourceCaption="month" count="12">
          <ranges>
            <range startItem="0">
              <i n="[sales 1].[month].&amp;[Apr]" c="Apr"/>
              <i n="[sales 1].[month].&amp;[Aug]" c="Aug"/>
              <i n="[sales 1].[month].&amp;[Dec]" c="Dec"/>
              <i n="[sales 1].[month].&amp;[Feb]" c="Feb"/>
              <i n="[sales 1].[month].&amp;[Jan]" c="Jan"/>
              <i n="[sales 1].[month].&amp;[Jul]" c="Jul"/>
              <i n="[sales 1].[month].&amp;[Jun]" c="Jun"/>
              <i n="[sales 1].[month].&amp;[Mar]" c="Mar"/>
              <i n="[sales 1].[month].&amp;[May]" c="May"/>
              <i n="[sales 1].[month].&amp;[Nov]" c="Nov"/>
              <i n="[sales 1].[month].&amp;[Oct]" c="Oct"/>
              <i n="[sales 1].[month].&amp;[Sep]" c="Sep"/>
            </range>
          </ranges>
        </level>
      </levels>
      <selections count="1">
        <selection n="[sales 1].[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Name" xr10:uid="{1C284282-49F5-44F2-AB94-000BD786F48F}" cache="Slicer_CityName" caption="CityName" level="1" rowHeight="241300"/>
  <slicer name="ProductType" xr10:uid="{DAD419BA-B958-43EE-96B1-BF1871DDE23B}" cache="Slicer_ProductType" caption="ProductType" level="1" rowHeight="241300"/>
  <slicer name="RegionName" xr10:uid="{869169C6-817E-4897-92EC-5214C81C3DD2}" cache="Slicer_RegionName" caption="RegionName" level="1" rowHeight="241300"/>
  <slicer name="year" xr10:uid="{252343C8-AA32-487A-AC56-02C8C3E3F25D}" cache="Slicer_year" caption="year" level="1" rowHeight="241300"/>
  <slicer name="quarter" xr10:uid="{4DB02529-81DA-4156-966D-D917DD129777}" cache="Slicer_quarter" caption="quarter" level="1" rowHeight="241300"/>
  <slicer name="month" xr10:uid="{A6D03259-6ABD-45FC-B424-9FC6CEE043D7}" cache="Slicer_month" caption="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Type 1" xr10:uid="{BE18DA51-B6EB-43B3-848F-A0BB5CB8D3FC}" cache="Slicer_ProductType" caption="ProductType" showCaption="0" level="1" style="Slicer Style 111" rowHeight="241300"/>
  <slicer name="year 1" xr10:uid="{F9CAEA4A-9C28-4E2A-B4BB-D390F93906CC}" cache="Slicer_year" caption="year" showCaption="0" level="1" style="Slicer Style 111" rowHeight="241300"/>
  <slicer name="quarter 1" xr10:uid="{B3E20344-E0B3-4EC5-8796-F67C99A7C704}" cache="Slicer_quarter" caption="quarter" columnCount="2" showCaption="0" level="1" style="Slicer Style 111" rowHeight="241300"/>
  <slicer name="month 1" xr10:uid="{E5E7EF31-6473-4282-AC33-729AAEADD3FB}" cache="Slicer_month" caption="month" showCaption="0" level="1" style="Slicer Style 11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8AEC3B-C13C-43CB-ACFF-CDDD21EE5F8B}" name="cities" displayName="cities" ref="A1:C11" tableType="queryTable" totalsRowShown="0">
  <autoFilter ref="A1:C11" xr:uid="{3F8AEC3B-C13C-43CB-ACFF-CDDD21EE5F8B}"/>
  <tableColumns count="3">
    <tableColumn id="1" xr3:uid="{EC929426-2744-440B-8E5C-87624B4E08E4}" uniqueName="1" name="CityID" queryTableFieldId="1"/>
    <tableColumn id="2" xr3:uid="{C372E22C-0B3A-44B3-BDDB-328DA73619D4}" uniqueName="2" name="CityName" queryTableFieldId="2" dataDxfId="57"/>
    <tableColumn id="3" xr3:uid="{35FEFD3D-D0D9-406A-83A2-3360A08BE727}" uniqueName="3" name="RegionID" queryTableFieldId="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22BA2BC-7720-4F5F-B468-AAA08931003F}" name="rawmaterials" displayName="rawmaterials" ref="A1:D5" tableType="queryTable" totalsRowShown="0">
  <autoFilter ref="A1:D5" xr:uid="{D22BA2BC-7720-4F5F-B468-AAA08931003F}"/>
  <tableColumns count="4">
    <tableColumn id="1" xr3:uid="{EC9B2051-8CC9-4ED8-86C0-2E99DDFCF511}" uniqueName="1" name="MaterialID" queryTableFieldId="1"/>
    <tableColumn id="2" xr3:uid="{A9FB167D-9F9F-40F1-973A-CEAAC04073EF}" uniqueName="2" name="MaterialName" queryTableFieldId="2" dataDxfId="43"/>
    <tableColumn id="3" xr3:uid="{EC3941CD-7210-414A-B99B-DF6C8B5590E0}" uniqueName="3" name="UnitCost" queryTableFieldId="3"/>
    <tableColumn id="4" xr3:uid="{5D7C397E-61B8-4813-8649-B562F44FE1BF}" uniqueName="4" name="UnitOfMeasure" queryTableFieldId="4" dataDxfId="4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87CAD0C-4C8A-4D67-ADA0-387D99EFD8A5}" name="regions" displayName="regions" ref="A1:B6" tableType="queryTable" totalsRowShown="0">
  <autoFilter ref="A1:B6" xr:uid="{987CAD0C-4C8A-4D67-ADA0-387D99EFD8A5}"/>
  <tableColumns count="2">
    <tableColumn id="1" xr3:uid="{C8A876C5-D840-475C-B023-1C0A3B815F6D}" uniqueName="1" name="RegionID" queryTableFieldId="1"/>
    <tableColumn id="2" xr3:uid="{5C9B8B28-E050-4827-A98B-A6BC8EA9EB1F}" uniqueName="2" name="RegionName" queryTableFieldId="2" dataDxfId="41"/>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3F481F-FB76-4E96-BA27-BBF2A7462BCC}" name="sales" displayName="sales" ref="A1:S1913" tableType="queryTable" totalsRowShown="0">
  <autoFilter ref="A1:S1913" xr:uid="{A23F481F-FB76-4E96-BA27-BBF2A7462BCC}"/>
  <tableColumns count="19">
    <tableColumn id="1" xr3:uid="{9FDCFFFB-FA18-4BDC-8BF8-DCFB669B162E}" uniqueName="1" name="SaleID" queryTableFieldId="1"/>
    <tableColumn id="2" xr3:uid="{49380D0E-5D4A-4285-BC73-DA027370F978}" uniqueName="2" name="ProductID" queryTableFieldId="2"/>
    <tableColumn id="3" xr3:uid="{8AF4DC0F-4E3B-48CA-A731-CF7FCEE74916}" uniqueName="3" name="CustomerID" queryTableFieldId="3"/>
    <tableColumn id="4" xr3:uid="{806E8EA6-F0E7-4D0B-AB94-76B381E91526}" uniqueName="4" name="CityID" queryTableFieldId="4"/>
    <tableColumn id="5" xr3:uid="{9C1F8875-C25C-4087-8E10-DDBD4983C03C}" uniqueName="5" name="QuantitySold" queryTableFieldId="5"/>
    <tableColumn id="6" xr3:uid="{D9EB0D46-B709-406A-9E58-552B53E5CDA7}" uniqueName="6" name="SaleDate" queryTableFieldId="6" dataDxfId="40"/>
    <tableColumn id="7" xr3:uid="{C26B66A7-0102-4704-B39A-0068647881FF}" uniqueName="7" name="DiscountApplied" queryTableFieldId="7"/>
    <tableColumn id="8" xr3:uid="{94678A14-43EE-4579-99AB-42256B1BD876}" uniqueName="8" name="unitPrice" queryTableFieldId="8" dataDxfId="39">
      <calculatedColumnFormula>VLOOKUP(sales[[#This Row],[ProductID]],products[],4,FALSE)</calculatedColumnFormula>
    </tableColumn>
    <tableColumn id="9" xr3:uid="{725122A2-9C01-455E-BBA9-94C21B7B5A32}" uniqueName="9" name="unitCost" queryTableFieldId="9" dataDxfId="38">
      <calculatedColumnFormula>VLOOKUP(sales[[#This Row],[ProductID]],products[],5,FALSE)</calculatedColumnFormula>
    </tableColumn>
    <tableColumn id="10" xr3:uid="{9422E78E-1694-4681-AEEF-FC394329D9B7}" uniqueName="10" name="TotalRevenue" queryTableFieldId="10" dataDxfId="37">
      <calculatedColumnFormula>sales[[#This Row],[QuantitySold]]*sales[[#This Row],[unitPrice]]</calculatedColumnFormula>
    </tableColumn>
    <tableColumn id="11" xr3:uid="{7D72C875-8EDE-443D-9272-D060B7B5D0C5}" uniqueName="11" name="netRevenue" queryTableFieldId="11" dataDxfId="36">
      <calculatedColumnFormula>sales[[#This Row],[TotalRevenue]]-sales[[#This Row],[DiscountApplied]]</calculatedColumnFormula>
    </tableColumn>
    <tableColumn id="12" xr3:uid="{1CCF66E2-1132-44A4-ACD5-3B29D431B303}" uniqueName="12" name="year" queryTableFieldId="12" dataDxfId="35">
      <calculatedColumnFormula>TEXT(sales[[#This Row],[SaleDate]],"yyyy")</calculatedColumnFormula>
    </tableColumn>
    <tableColumn id="13" xr3:uid="{28D6D40B-FCA2-48A4-872E-D568C993A2C3}" uniqueName="13" name="month" queryTableFieldId="13" dataDxfId="34">
      <calculatedColumnFormula>TEXT(sales[[#This Row],[SaleDate]],"MMM")</calculatedColumnFormula>
    </tableColumn>
    <tableColumn id="14" xr3:uid="{21F54A17-9E80-4383-9A74-5B57DB9A3DD7}" uniqueName="14" name="day" queryTableFieldId="14" dataDxfId="33">
      <calculatedColumnFormula>TEXT(sales[[#This Row],[SaleDate]],"DDD")</calculatedColumnFormula>
    </tableColumn>
    <tableColumn id="15" xr3:uid="{085681BD-2ACE-4A9C-9C0C-F4E7F55458D0}" uniqueName="15" name="quarter" queryTableFieldId="15" dataDxfId="32">
      <calculatedColumnFormula>"Q"&amp;ROUNDUP(MONTH(F2)/3,0)</calculatedColumnFormula>
    </tableColumn>
    <tableColumn id="16" xr3:uid="{B1673A36-E698-4F5F-81A8-89D3D5B69701}" uniqueName="16" name="Profit" queryTableFieldId="16" dataDxfId="31">
      <calculatedColumnFormula>sales[[#This Row],[netRevenue]]-(sales[[#This Row],[unitCost]]*sales[[#This Row],[QuantitySold]])</calculatedColumnFormula>
    </tableColumn>
    <tableColumn id="17" xr3:uid="{D97C6CBC-7573-4ED1-8640-F49FCA081689}" uniqueName="17" name="totalcost" queryTableFieldId="17" dataDxfId="30">
      <calculatedColumnFormula>sales[[#This Row],[unitCost]]*sales[[#This Row],[QuantitySold]]</calculatedColumnFormula>
    </tableColumn>
    <tableColumn id="18" xr3:uid="{DB3348FB-4A13-43EF-AB21-D8F16868B13E}" uniqueName="18" name="profit%" queryTableFieldId="18" dataDxfId="29" dataCellStyle="Percent">
      <calculatedColumnFormula>(sales[[#This Row],[unitPrice]]-sales[[#This Row],[unitCost]])/sales[[#This Row],[unitCost]]</calculatedColumnFormula>
    </tableColumn>
    <tableColumn id="19" xr3:uid="{6B404024-BA46-432E-AFF5-56233A4AAB64}" uniqueName="19" name="days" queryTableFieldId="19" dataDxfId="28">
      <calculatedColumnFormula>TEXT(sales[[#This Row],[SaleDate]],"dd")</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4CAE6BB-2375-41AB-B963-A4105085DFF6}" name="shipping" displayName="shipping" ref="A1:F1454" tableType="queryTable" totalsRowShown="0">
  <autoFilter ref="A1:F1454" xr:uid="{54CAE6BB-2375-41AB-B963-A4105085DFF6}"/>
  <tableColumns count="6">
    <tableColumn id="1" xr3:uid="{3E783756-DBB8-4E17-A2C1-F1E0379D06DA}" uniqueName="1" name="ShippingID" queryTableFieldId="1"/>
    <tableColumn id="2" xr3:uid="{E6A66620-8EDA-4DFF-8058-C92C3B91112E}" uniqueName="2" name="SaleID" queryTableFieldId="2"/>
    <tableColumn id="3" xr3:uid="{0D639E87-FF45-4C90-85BD-37E0B1B54569}" uniqueName="3" name="ShippingMethodID" queryTableFieldId="3"/>
    <tableColumn id="4" xr3:uid="{4F5E1D47-D103-4334-9100-06247D3C6C1D}" uniqueName="4" name="ShippingDate" queryTableFieldId="4" dataDxfId="27"/>
    <tableColumn id="5" xr3:uid="{801247DB-556F-410B-9B5D-EB58F667CD94}" uniqueName="5" name="DestinationCityID" queryTableFieldId="5"/>
    <tableColumn id="6" xr3:uid="{DB41621B-1A1E-4DA7-AB8E-88B47558EF5E}" uniqueName="6" name="ShippingCost" queryTableFieldId="6"/>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BE04F6-1308-4815-9C8E-CB6ED53C3782}" name="shippingmethods" displayName="shippingmethods" ref="A1:C4" tableType="queryTable" totalsRowShown="0">
  <autoFilter ref="A1:C4" xr:uid="{ACBE04F6-1308-4815-9C8E-CB6ED53C3782}"/>
  <tableColumns count="3">
    <tableColumn id="1" xr3:uid="{F06B3730-2F1D-48FC-8DD6-F442D42BA7CD}" uniqueName="1" name="ShippingMethodID" queryTableFieldId="1"/>
    <tableColumn id="2" xr3:uid="{A134CEE7-2312-48BC-B79D-2D6B27D3853A}" uniqueName="2" name="MethodName" queryTableFieldId="2" dataDxfId="26"/>
    <tableColumn id="3" xr3:uid="{DA70AF78-C7AA-414E-BD6B-616BDFBE9EDE}" uniqueName="3" name="BaseCost" queryTableFieldId="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5016CC3-645E-4445-AF7E-9AE77D6CF6D3}" name="suppliers" displayName="suppliers" ref="A1:D4" tableType="queryTable" totalsRowShown="0">
  <autoFilter ref="A1:D4" xr:uid="{B5016CC3-645E-4445-AF7E-9AE77D6CF6D3}"/>
  <tableColumns count="4">
    <tableColumn id="1" xr3:uid="{A6491899-D4E9-471B-9E4D-6AEAF135A9FC}" uniqueName="1" name="SupplierID" queryTableFieldId="1"/>
    <tableColumn id="2" xr3:uid="{CBF8F7BA-DB96-4907-92E0-3090AF3F7C45}" uniqueName="2" name="SupplierName" queryTableFieldId="2" dataDxfId="25"/>
    <tableColumn id="3" xr3:uid="{3AB646A3-68D7-4558-9C5A-B761503A7BAC}" uniqueName="3" name="CityID" queryTableFieldId="3"/>
    <tableColumn id="4" xr3:uid="{33E2EDC7-23EF-4B0B-9708-B2E5A3E32E1A}" uniqueName="4" name="ContactInfo" queryTableFieldId="4" dataDxfId="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E60079-EA22-4713-AF57-18FCA86BDF55}" name="customers" displayName="customers" ref="A1:D51" tableType="queryTable" totalsRowShown="0">
  <autoFilter ref="A1:D51" xr:uid="{61E60079-EA22-4713-AF57-18FCA86BDF55}"/>
  <tableColumns count="4">
    <tableColumn id="1" xr3:uid="{AEEBA48A-371C-4382-8126-07958DEDFBEE}" uniqueName="1" name="CustomerID" queryTableFieldId="1"/>
    <tableColumn id="2" xr3:uid="{4A7C5542-886E-46FC-8507-16270ECF6B7E}" uniqueName="2" name="CustomerName" queryTableFieldId="2" dataDxfId="56"/>
    <tableColumn id="3" xr3:uid="{8326CDAF-ACDC-4E63-A621-A7DD2DC32C4C}" uniqueName="3" name="CityID" queryTableFieldId="3"/>
    <tableColumn id="4" xr3:uid="{3D70649C-7BDF-4FE0-B3DE-22A03456294B}" uniqueName="4" name="ContactInfo" queryTableFieldId="4" dataDxfId="5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25E84F-96D9-48FA-944A-A0FB531FC158}" name="expenses" displayName="expenses" ref="A1:E51" tableType="queryTable" totalsRowShown="0">
  <autoFilter ref="A1:E51" xr:uid="{0925E84F-96D9-48FA-944A-A0FB531FC158}"/>
  <tableColumns count="5">
    <tableColumn id="1" xr3:uid="{97D68493-9943-4478-9395-97419245C1C9}" uniqueName="1" name="ExpenseID" queryTableFieldId="1"/>
    <tableColumn id="2" xr3:uid="{1EE780D6-F46A-409E-B2AD-3B7038C17D0D}" uniqueName="2" name="ExpenseCategory" queryTableFieldId="2" dataDxfId="54"/>
    <tableColumn id="3" xr3:uid="{805C84B8-D71D-4E0C-97B8-0D654DBB42DC}" uniqueName="3" name="Description" queryTableFieldId="3" dataDxfId="53"/>
    <tableColumn id="4" xr3:uid="{688AD586-EE0B-47D2-80C1-147A6EEB7121}" uniqueName="4" name="Amount" queryTableFieldId="4"/>
    <tableColumn id="5" xr3:uid="{0ED3170B-7CBB-483B-A478-6B800A242BF5}" uniqueName="5" name="ExpenseDate" queryTableFieldId="5" dataDxfId="5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952B64-539A-405D-B034-A9A632353565}" name="inventory" displayName="inventory" ref="A1:D6" tableType="queryTable" totalsRowShown="0">
  <autoFilter ref="A1:D6" xr:uid="{95952B64-539A-405D-B034-A9A632353565}"/>
  <tableColumns count="4">
    <tableColumn id="1" xr3:uid="{D7702815-3BFC-4FE7-AAF7-76B5B9773BD1}" uniqueName="1" name="InventoryID" queryTableFieldId="1"/>
    <tableColumn id="2" xr3:uid="{D3B0DE9E-56AB-497A-A066-CDCB42C78754}" uniqueName="2" name="ProductID" queryTableFieldId="2"/>
    <tableColumn id="3" xr3:uid="{CB0EFCA9-8F60-4074-A94E-FD4C5806E5F8}" uniqueName="3" name="QuantityInStock" queryTableFieldId="3"/>
    <tableColumn id="4" xr3:uid="{0E7C2460-B13A-49E7-B7F4-13691D224B71}" uniqueName="4" name="LastUpdated" queryTableFieldId="4" dataDxfId="5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0D874E-F6DD-4640-BEAD-7A53ACAA2D44}" name="marketingcampaigns" displayName="marketingcampaigns" ref="A1:G11" tableType="queryTable" totalsRowShown="0">
  <autoFilter ref="A1:G11" xr:uid="{0B0D874E-F6DD-4640-BEAD-7A53ACAA2D44}"/>
  <tableColumns count="7">
    <tableColumn id="1" xr3:uid="{4DCD58B8-46C9-446A-ADEC-87DDFA164AF6}" uniqueName="1" name="CampaignID" queryTableFieldId="1"/>
    <tableColumn id="2" xr3:uid="{671B0E2E-5DAD-4B6C-B097-A30F22D46827}" uniqueName="2" name="CampaignName" queryTableFieldId="2" dataDxfId="50"/>
    <tableColumn id="3" xr3:uid="{69C92768-46CB-4643-8BCC-AFB9BC79D199}" uniqueName="3" name="StartDate" queryTableFieldId="3" dataDxfId="49"/>
    <tableColumn id="4" xr3:uid="{B85D6670-4425-4BFA-9174-3F231FAA3E48}" uniqueName="4" name="EndDate" queryTableFieldId="4" dataDxfId="48"/>
    <tableColumn id="5" xr3:uid="{2D36D40D-0E4B-493A-BA8E-D92EADB17E4B}" uniqueName="5" name="TargetRegionID" queryTableFieldId="5"/>
    <tableColumn id="6" xr3:uid="{DD5AAA8A-9439-4804-9213-DE331ED96D48}" uniqueName="6" name="Budget" queryTableFieldId="6"/>
    <tableColumn id="7" xr3:uid="{618250D6-2147-4ECB-8ADD-C42B257AA19F}" uniqueName="7" name="ActualCost" queryTableFieldId="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5265ED-6275-466F-A661-7F9DF9529019}" name="production" displayName="production" ref="A1:G29" tableType="queryTable" totalsRowShown="0">
  <autoFilter ref="A1:G29" xr:uid="{B85265ED-6275-466F-A661-7F9DF9529019}"/>
  <tableColumns count="7">
    <tableColumn id="1" xr3:uid="{C8AACDAC-5B3A-4B2A-A023-6044EF0BE56E}" uniqueName="1" name="ProductionID" queryTableFieldId="1"/>
    <tableColumn id="2" xr3:uid="{8338F36B-337B-41C2-81C1-95CB75A81C07}" uniqueName="2" name="ProductID" queryTableFieldId="2"/>
    <tableColumn id="3" xr3:uid="{6D8C11FE-E802-4D60-87D6-42146075CFF8}" uniqueName="3" name="QuantityProduced" queryTableFieldId="3"/>
    <tableColumn id="4" xr3:uid="{C1B0131A-BF40-4604-AE9D-A7AFD9DAC34C}" uniqueName="4" name="ProductionDate" queryTableFieldId="4" dataDxfId="47"/>
    <tableColumn id="5" xr3:uid="{D27BA377-2758-4646-9F9A-94AEA176A743}" uniqueName="5" name="TotalMaterialCost" queryTableFieldId="5"/>
    <tableColumn id="6" xr3:uid="{851797CA-1294-415E-B393-A42D03D03661}" uniqueName="6" name="LaborCost" queryTableFieldId="6"/>
    <tableColumn id="7" xr3:uid="{F1FFF44E-021B-4F62-80B6-1909F62FCCF8}" uniqueName="7" name="totalCost" queryTableFieldId="7" dataDxfId="46">
      <calculatedColumnFormula>production[[#This Row],[TotalMaterialCost]]+production[[#This Row],[LaborCost]]</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8E9361-136B-43BF-91C9-1F354D0CC86A}" name="productionmaterialusage" displayName="productionmaterialusage" ref="A1:E102" tableType="queryTable" totalsRowShown="0">
  <autoFilter ref="A1:E102" xr:uid="{4A8E9361-136B-43BF-91C9-1F354D0CC86A}"/>
  <tableColumns count="5">
    <tableColumn id="1" xr3:uid="{2F22D1C6-740A-44D7-AC41-DE484EE272D4}" uniqueName="1" name="UsageID" queryTableFieldId="1"/>
    <tableColumn id="2" xr3:uid="{251B9F17-085F-40B5-88C5-EDCC3660758B}" uniqueName="2" name="ProductionID" queryTableFieldId="2"/>
    <tableColumn id="3" xr3:uid="{FEAD9F77-925E-4945-9C03-8CDBD244F1BF}" uniqueName="3" name="MaterialID" queryTableFieldId="3"/>
    <tableColumn id="4" xr3:uid="{9FEFAADD-E72D-4E58-A635-1A141E063784}" uniqueName="4" name="QuantityUsed" queryTableFieldId="4"/>
    <tableColumn id="5" xr3:uid="{F760E15A-0F47-4AFF-B796-44498733AD86}" uniqueName="5" name="SupplierID" queryTableFieldId="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E510201-484C-4AD4-B4AB-15D22440B33D}" name="productmaterials" displayName="productmaterials" ref="A1:D19" tableType="queryTable" totalsRowShown="0">
  <autoFilter ref="A1:D19" xr:uid="{0E510201-484C-4AD4-B4AB-15D22440B33D}"/>
  <tableColumns count="4">
    <tableColumn id="1" xr3:uid="{3B9A77B7-8BAA-4841-9F16-206C7340F554}" uniqueName="1" name="ProductMaterialID" queryTableFieldId="1"/>
    <tableColumn id="2" xr3:uid="{C55EBE30-2F24-46F8-8C4A-77167E1B2F33}" uniqueName="2" name="ProductID" queryTableFieldId="2"/>
    <tableColumn id="3" xr3:uid="{CC6EC866-C601-493A-8930-885A8EDB41E7}" uniqueName="3" name="MaterialID" queryTableFieldId="3"/>
    <tableColumn id="4" xr3:uid="{C07515BC-CDF3-42A0-AC49-26F094DABEAB}" uniqueName="4" name="QuantityRequired" queryTableFieldId="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44FBEA6-DE4C-4029-A075-263EEB1C1916}" name="products" displayName="products" ref="A1:E6" tableType="queryTable" totalsRowShown="0">
  <autoFilter ref="A1:E6" xr:uid="{F44FBEA6-DE4C-4029-A075-263EEB1C1916}"/>
  <tableColumns count="5">
    <tableColumn id="1" xr3:uid="{48DE959C-903E-4A92-9362-EC11CD3EEEA9}" uniqueName="1" name="ProductID" queryTableFieldId="1"/>
    <tableColumn id="2" xr3:uid="{66F9F938-0C7A-4EF3-9C46-81CCF7308AAA}" uniqueName="2" name="ProductName" queryTableFieldId="2" dataDxfId="45"/>
    <tableColumn id="3" xr3:uid="{71DDD75C-2ECB-4C27-BC53-7B262C8749D5}" uniqueName="3" name="ProductType" queryTableFieldId="3" dataDxfId="44"/>
    <tableColumn id="4" xr3:uid="{5CCD739F-D2C1-4D8D-9DB8-F54C93963E53}" uniqueName="4" name="UnitPrice" queryTableFieldId="4"/>
    <tableColumn id="5" xr3:uid="{641AEB68-A1F7-4363-A536-26BB46627C2C}" uniqueName="5" name="unitCost" queryTableField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D6CD-5E74-4F59-8AD3-972916AE963C}">
  <dimension ref="A1:C11"/>
  <sheetViews>
    <sheetView workbookViewId="0">
      <selection sqref="A1:C11"/>
    </sheetView>
  </sheetViews>
  <sheetFormatPr defaultRowHeight="15" x14ac:dyDescent="0.25"/>
  <cols>
    <col min="1" max="1" width="8.5703125" bestFit="1" customWidth="1"/>
    <col min="2" max="2" width="12" bestFit="1" customWidth="1"/>
    <col min="3" max="3" width="11.28515625" bestFit="1" customWidth="1"/>
  </cols>
  <sheetData>
    <row r="1" spans="1:3" x14ac:dyDescent="0.25">
      <c r="A1" t="s">
        <v>0</v>
      </c>
      <c r="B1" t="s">
        <v>1</v>
      </c>
      <c r="C1" t="s">
        <v>2</v>
      </c>
    </row>
    <row r="2" spans="1:3" x14ac:dyDescent="0.25">
      <c r="A2">
        <v>1</v>
      </c>
      <c r="B2" t="s">
        <v>3</v>
      </c>
      <c r="C2">
        <v>1</v>
      </c>
    </row>
    <row r="3" spans="1:3" x14ac:dyDescent="0.25">
      <c r="A3">
        <v>2</v>
      </c>
      <c r="B3" t="s">
        <v>4</v>
      </c>
      <c r="C3">
        <v>1</v>
      </c>
    </row>
    <row r="4" spans="1:3" x14ac:dyDescent="0.25">
      <c r="A4">
        <v>3</v>
      </c>
      <c r="B4" t="s">
        <v>5</v>
      </c>
      <c r="C4">
        <v>2</v>
      </c>
    </row>
    <row r="5" spans="1:3" x14ac:dyDescent="0.25">
      <c r="A5">
        <v>4</v>
      </c>
      <c r="B5" t="s">
        <v>6</v>
      </c>
      <c r="C5">
        <v>2</v>
      </c>
    </row>
    <row r="6" spans="1:3" x14ac:dyDescent="0.25">
      <c r="A6">
        <v>5</v>
      </c>
      <c r="B6" t="s">
        <v>7</v>
      </c>
      <c r="C6">
        <v>3</v>
      </c>
    </row>
    <row r="7" spans="1:3" x14ac:dyDescent="0.25">
      <c r="A7">
        <v>6</v>
      </c>
      <c r="B7" t="s">
        <v>8</v>
      </c>
      <c r="C7">
        <v>3</v>
      </c>
    </row>
    <row r="8" spans="1:3" x14ac:dyDescent="0.25">
      <c r="A8">
        <v>7</v>
      </c>
      <c r="B8" t="s">
        <v>9</v>
      </c>
      <c r="C8">
        <v>4</v>
      </c>
    </row>
    <row r="9" spans="1:3" x14ac:dyDescent="0.25">
      <c r="A9">
        <v>8</v>
      </c>
      <c r="B9" t="s">
        <v>10</v>
      </c>
      <c r="C9">
        <v>4</v>
      </c>
    </row>
    <row r="10" spans="1:3" x14ac:dyDescent="0.25">
      <c r="A10">
        <v>9</v>
      </c>
      <c r="B10" t="s">
        <v>11</v>
      </c>
      <c r="C10">
        <v>5</v>
      </c>
    </row>
    <row r="11" spans="1:3" x14ac:dyDescent="0.25">
      <c r="A11">
        <v>10</v>
      </c>
      <c r="B11" t="s">
        <v>12</v>
      </c>
      <c r="C11">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B4EC4-DBBF-40C3-BD34-186CB0FB08E5}">
  <dimension ref="A1:D5"/>
  <sheetViews>
    <sheetView workbookViewId="0">
      <selection sqref="A1:D5"/>
    </sheetView>
  </sheetViews>
  <sheetFormatPr defaultRowHeight="15" x14ac:dyDescent="0.25"/>
  <cols>
    <col min="1" max="1" width="12.5703125" bestFit="1" customWidth="1"/>
    <col min="2" max="2" width="16.140625" bestFit="1" customWidth="1"/>
    <col min="3" max="3" width="10.85546875" bestFit="1" customWidth="1"/>
    <col min="4" max="4" width="17" bestFit="1" customWidth="1"/>
  </cols>
  <sheetData>
    <row r="1" spans="1:4" x14ac:dyDescent="0.25">
      <c r="A1" t="s">
        <v>156</v>
      </c>
      <c r="B1" t="s">
        <v>171</v>
      </c>
      <c r="C1" t="s">
        <v>172</v>
      </c>
      <c r="D1" t="s">
        <v>173</v>
      </c>
    </row>
    <row r="2" spans="1:4" x14ac:dyDescent="0.25">
      <c r="A2">
        <v>1</v>
      </c>
      <c r="B2" t="s">
        <v>174</v>
      </c>
      <c r="C2">
        <v>20</v>
      </c>
      <c r="D2" t="s">
        <v>175</v>
      </c>
    </row>
    <row r="3" spans="1:4" x14ac:dyDescent="0.25">
      <c r="A3">
        <v>2</v>
      </c>
      <c r="B3" t="s">
        <v>176</v>
      </c>
      <c r="C3">
        <v>15</v>
      </c>
      <c r="D3" t="s">
        <v>175</v>
      </c>
    </row>
    <row r="4" spans="1:4" x14ac:dyDescent="0.25">
      <c r="A4">
        <v>3</v>
      </c>
      <c r="B4" t="s">
        <v>177</v>
      </c>
      <c r="C4">
        <v>50</v>
      </c>
      <c r="D4" t="s">
        <v>178</v>
      </c>
    </row>
    <row r="5" spans="1:4" x14ac:dyDescent="0.25">
      <c r="A5">
        <v>4</v>
      </c>
      <c r="B5" t="s">
        <v>179</v>
      </c>
      <c r="C5">
        <v>5</v>
      </c>
      <c r="D5" t="s">
        <v>175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8D26F-B1AB-419F-B7E2-39DB327E3E55}">
  <dimension ref="A1:B6"/>
  <sheetViews>
    <sheetView workbookViewId="0">
      <selection sqref="A1:B6"/>
    </sheetView>
  </sheetViews>
  <sheetFormatPr defaultRowHeight="15" x14ac:dyDescent="0.25"/>
  <cols>
    <col min="1" max="1" width="11.28515625" bestFit="1" customWidth="1"/>
    <col min="2" max="2" width="26.140625" bestFit="1" customWidth="1"/>
  </cols>
  <sheetData>
    <row r="1" spans="1:2" x14ac:dyDescent="0.25">
      <c r="A1" t="s">
        <v>2</v>
      </c>
      <c r="B1" t="s">
        <v>180</v>
      </c>
    </row>
    <row r="2" spans="1:2" x14ac:dyDescent="0.25">
      <c r="A2">
        <v>1</v>
      </c>
      <c r="B2" t="s">
        <v>181</v>
      </c>
    </row>
    <row r="3" spans="1:2" x14ac:dyDescent="0.25">
      <c r="A3">
        <v>2</v>
      </c>
      <c r="B3" t="s">
        <v>182</v>
      </c>
    </row>
    <row r="4" spans="1:2" x14ac:dyDescent="0.25">
      <c r="A4">
        <v>3</v>
      </c>
      <c r="B4" t="s">
        <v>183</v>
      </c>
    </row>
    <row r="5" spans="1:2" x14ac:dyDescent="0.25">
      <c r="A5">
        <v>4</v>
      </c>
      <c r="B5" t="s">
        <v>184</v>
      </c>
    </row>
    <row r="6" spans="1:2" x14ac:dyDescent="0.25">
      <c r="A6">
        <v>5</v>
      </c>
      <c r="B6" t="s">
        <v>185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898C-67CB-4155-B696-0DCC9BC0E61F}">
  <dimension ref="A1:S1913"/>
  <sheetViews>
    <sheetView topLeftCell="A1681" workbookViewId="0">
      <selection activeCell="D1715" sqref="D1715"/>
    </sheetView>
  </sheetViews>
  <sheetFormatPr defaultRowHeight="15" x14ac:dyDescent="0.25"/>
  <cols>
    <col min="1" max="1" width="8.85546875" bestFit="1" customWidth="1"/>
    <col min="2" max="2" width="12" bestFit="1" customWidth="1"/>
    <col min="3" max="3" width="13.7109375" bestFit="1" customWidth="1"/>
    <col min="4" max="4" width="8.5703125" bestFit="1" customWidth="1"/>
    <col min="5" max="5" width="14.85546875" bestFit="1" customWidth="1"/>
    <col min="6" max="6" width="11.140625" bestFit="1" customWidth="1"/>
    <col min="7" max="7" width="18.140625" bestFit="1" customWidth="1"/>
    <col min="8" max="8" width="11.28515625" bestFit="1" customWidth="1"/>
    <col min="9" max="9" width="10.7109375" bestFit="1" customWidth="1"/>
    <col min="10" max="10" width="15.7109375" bestFit="1" customWidth="1"/>
    <col min="11" max="11" width="14.140625" bestFit="1" customWidth="1"/>
    <col min="12" max="12" width="7.140625" bestFit="1" customWidth="1"/>
    <col min="14" max="14" width="6.42578125" bestFit="1" customWidth="1"/>
    <col min="15" max="15" width="9.85546875" bestFit="1" customWidth="1"/>
    <col min="16" max="16" width="8.28515625" bestFit="1" customWidth="1"/>
    <col min="17" max="17" width="11" bestFit="1" customWidth="1"/>
    <col min="18" max="18" width="9.85546875" style="7" bestFit="1" customWidth="1"/>
    <col min="19" max="19" width="7.28515625" bestFit="1" customWidth="1"/>
  </cols>
  <sheetData>
    <row r="1" spans="1:19" x14ac:dyDescent="0.25">
      <c r="A1" t="s">
        <v>186</v>
      </c>
      <c r="B1" t="s">
        <v>130</v>
      </c>
      <c r="C1" t="s">
        <v>13</v>
      </c>
      <c r="D1" t="s">
        <v>0</v>
      </c>
      <c r="E1" t="s">
        <v>187</v>
      </c>
      <c r="F1" t="s">
        <v>188</v>
      </c>
      <c r="G1" t="s">
        <v>189</v>
      </c>
      <c r="H1" t="s">
        <v>207</v>
      </c>
      <c r="I1" t="s">
        <v>209</v>
      </c>
      <c r="J1" t="s">
        <v>210</v>
      </c>
      <c r="K1" t="s">
        <v>211</v>
      </c>
      <c r="L1" t="s">
        <v>212</v>
      </c>
      <c r="M1" t="s">
        <v>213</v>
      </c>
      <c r="N1" t="s">
        <v>214</v>
      </c>
      <c r="O1" t="s">
        <v>215</v>
      </c>
      <c r="P1" t="s">
        <v>219</v>
      </c>
      <c r="Q1" t="s">
        <v>221</v>
      </c>
      <c r="R1" s="7" t="s">
        <v>228</v>
      </c>
      <c r="S1" t="s">
        <v>236</v>
      </c>
    </row>
    <row r="2" spans="1:19" x14ac:dyDescent="0.25">
      <c r="A2">
        <v>17</v>
      </c>
      <c r="B2">
        <v>1</v>
      </c>
      <c r="C2">
        <v>43</v>
      </c>
      <c r="D2">
        <v>5</v>
      </c>
      <c r="E2">
        <v>6</v>
      </c>
      <c r="F2" s="1">
        <v>45199</v>
      </c>
      <c r="G2">
        <v>0</v>
      </c>
      <c r="H2">
        <f>VLOOKUP(sales[[#This Row],[ProductID]],products[],4,FALSE)</f>
        <v>300</v>
      </c>
      <c r="I2">
        <f>VLOOKUP(sales[[#This Row],[ProductID]],products[],5,FALSE)</f>
        <v>220</v>
      </c>
      <c r="J2">
        <f>sales[[#This Row],[QuantitySold]]*sales[[#This Row],[unitPrice]]</f>
        <v>1800</v>
      </c>
      <c r="K2">
        <f>sales[[#This Row],[TotalRevenue]]-sales[[#This Row],[DiscountApplied]]</f>
        <v>1800</v>
      </c>
      <c r="L2" t="str">
        <f>TEXT(sales[[#This Row],[SaleDate]],"yyyy")</f>
        <v>2023</v>
      </c>
      <c r="M2" t="str">
        <f>TEXT(sales[[#This Row],[SaleDate]],"MMM")</f>
        <v>Sep</v>
      </c>
      <c r="N2" t="str">
        <f>TEXT(sales[[#This Row],[SaleDate]],"DDD")</f>
        <v>Sat</v>
      </c>
      <c r="O2" t="str">
        <f t="shared" ref="O2:O65" si="0">"Q"&amp;ROUNDUP(MONTH(F2)/3,0)</f>
        <v>Q3</v>
      </c>
      <c r="P2">
        <f>sales[[#This Row],[netRevenue]]-(sales[[#This Row],[unitCost]]*sales[[#This Row],[QuantitySold]])</f>
        <v>480</v>
      </c>
      <c r="Q2">
        <f>sales[[#This Row],[unitCost]]*sales[[#This Row],[QuantitySold]]</f>
        <v>1320</v>
      </c>
      <c r="R2" s="7">
        <f>(sales[[#This Row],[unitPrice]]-sales[[#This Row],[unitCost]])/sales[[#This Row],[unitCost]]</f>
        <v>0.36363636363636365</v>
      </c>
      <c r="S2" t="str">
        <f>TEXT(sales[[#This Row],[SaleDate]],"dd")</f>
        <v>30</v>
      </c>
    </row>
    <row r="3" spans="1:19" x14ac:dyDescent="0.25">
      <c r="A3">
        <v>37</v>
      </c>
      <c r="B3">
        <v>1</v>
      </c>
      <c r="C3">
        <v>37</v>
      </c>
      <c r="D3">
        <v>5</v>
      </c>
      <c r="E3">
        <v>2</v>
      </c>
      <c r="F3" s="1">
        <v>45059</v>
      </c>
      <c r="G3">
        <v>0</v>
      </c>
      <c r="H3">
        <f>VLOOKUP(sales[[#This Row],[ProductID]],products[],4,FALSE)</f>
        <v>300</v>
      </c>
      <c r="I3">
        <f>VLOOKUP(sales[[#This Row],[ProductID]],products[],5,FALSE)</f>
        <v>220</v>
      </c>
      <c r="J3">
        <f>sales[[#This Row],[QuantitySold]]*sales[[#This Row],[unitPrice]]</f>
        <v>600</v>
      </c>
      <c r="K3">
        <f>sales[[#This Row],[TotalRevenue]]-sales[[#This Row],[DiscountApplied]]</f>
        <v>600</v>
      </c>
      <c r="L3" t="str">
        <f>TEXT(sales[[#This Row],[SaleDate]],"yyyy")</f>
        <v>2023</v>
      </c>
      <c r="M3" t="str">
        <f>TEXT(sales[[#This Row],[SaleDate]],"MMM")</f>
        <v>May</v>
      </c>
      <c r="N3" t="str">
        <f>TEXT(sales[[#This Row],[SaleDate]],"DDD")</f>
        <v>Sat</v>
      </c>
      <c r="O3" t="str">
        <f t="shared" si="0"/>
        <v>Q2</v>
      </c>
      <c r="P3">
        <f>sales[[#This Row],[netRevenue]]-(sales[[#This Row],[unitCost]]*sales[[#This Row],[QuantitySold]])</f>
        <v>160</v>
      </c>
      <c r="Q3">
        <f>sales[[#This Row],[unitCost]]*sales[[#This Row],[QuantitySold]]</f>
        <v>440</v>
      </c>
      <c r="R3" s="7">
        <f>(sales[[#This Row],[unitPrice]]-sales[[#This Row],[unitCost]])/sales[[#This Row],[unitCost]]</f>
        <v>0.36363636363636365</v>
      </c>
      <c r="S3" t="str">
        <f>TEXT(sales[[#This Row],[SaleDate]],"dd")</f>
        <v>13</v>
      </c>
    </row>
    <row r="4" spans="1:19" x14ac:dyDescent="0.25">
      <c r="A4">
        <v>44</v>
      </c>
      <c r="B4">
        <v>1</v>
      </c>
      <c r="C4">
        <v>4</v>
      </c>
      <c r="D4">
        <v>5</v>
      </c>
      <c r="E4">
        <v>10</v>
      </c>
      <c r="F4" s="1">
        <v>45268</v>
      </c>
      <c r="G4">
        <v>0</v>
      </c>
      <c r="H4">
        <f>VLOOKUP(sales[[#This Row],[ProductID]],products[],4,FALSE)</f>
        <v>300</v>
      </c>
      <c r="I4">
        <f>VLOOKUP(sales[[#This Row],[ProductID]],products[],5,FALSE)</f>
        <v>220</v>
      </c>
      <c r="J4">
        <f>sales[[#This Row],[QuantitySold]]*sales[[#This Row],[unitPrice]]</f>
        <v>3000</v>
      </c>
      <c r="K4">
        <f>sales[[#This Row],[TotalRevenue]]-sales[[#This Row],[DiscountApplied]]</f>
        <v>3000</v>
      </c>
      <c r="L4" t="str">
        <f>TEXT(sales[[#This Row],[SaleDate]],"yyyy")</f>
        <v>2023</v>
      </c>
      <c r="M4" t="str">
        <f>TEXT(sales[[#This Row],[SaleDate]],"MMM")</f>
        <v>Dec</v>
      </c>
      <c r="N4" t="str">
        <f>TEXT(sales[[#This Row],[SaleDate]],"DDD")</f>
        <v>Fri</v>
      </c>
      <c r="O4" t="str">
        <f t="shared" si="0"/>
        <v>Q4</v>
      </c>
      <c r="P4">
        <f>sales[[#This Row],[netRevenue]]-(sales[[#This Row],[unitCost]]*sales[[#This Row],[QuantitySold]])</f>
        <v>800</v>
      </c>
      <c r="Q4">
        <f>sales[[#This Row],[unitCost]]*sales[[#This Row],[QuantitySold]]</f>
        <v>2200</v>
      </c>
      <c r="R4" s="7">
        <f>(sales[[#This Row],[unitPrice]]-sales[[#This Row],[unitCost]])/sales[[#This Row],[unitCost]]</f>
        <v>0.36363636363636365</v>
      </c>
      <c r="S4" t="str">
        <f>TEXT(sales[[#This Row],[SaleDate]],"dd")</f>
        <v>08</v>
      </c>
    </row>
    <row r="5" spans="1:19" x14ac:dyDescent="0.25">
      <c r="A5">
        <v>50</v>
      </c>
      <c r="B5">
        <v>1</v>
      </c>
      <c r="C5">
        <v>14</v>
      </c>
      <c r="D5">
        <v>5</v>
      </c>
      <c r="E5">
        <v>2</v>
      </c>
      <c r="F5" s="1">
        <v>45253</v>
      </c>
      <c r="G5">
        <v>0</v>
      </c>
      <c r="H5">
        <f>VLOOKUP(sales[[#This Row],[ProductID]],products[],4,FALSE)</f>
        <v>300</v>
      </c>
      <c r="I5">
        <f>VLOOKUP(sales[[#This Row],[ProductID]],products[],5,FALSE)</f>
        <v>220</v>
      </c>
      <c r="J5">
        <f>sales[[#This Row],[QuantitySold]]*sales[[#This Row],[unitPrice]]</f>
        <v>600</v>
      </c>
      <c r="K5">
        <f>sales[[#This Row],[TotalRevenue]]-sales[[#This Row],[DiscountApplied]]</f>
        <v>600</v>
      </c>
      <c r="L5" t="str">
        <f>TEXT(sales[[#This Row],[SaleDate]],"yyyy")</f>
        <v>2023</v>
      </c>
      <c r="M5" t="str">
        <f>TEXT(sales[[#This Row],[SaleDate]],"MMM")</f>
        <v>Nov</v>
      </c>
      <c r="N5" t="str">
        <f>TEXT(sales[[#This Row],[SaleDate]],"DDD")</f>
        <v>Thu</v>
      </c>
      <c r="O5" t="str">
        <f t="shared" si="0"/>
        <v>Q4</v>
      </c>
      <c r="P5">
        <f>sales[[#This Row],[netRevenue]]-(sales[[#This Row],[unitCost]]*sales[[#This Row],[QuantitySold]])</f>
        <v>160</v>
      </c>
      <c r="Q5">
        <f>sales[[#This Row],[unitCost]]*sales[[#This Row],[QuantitySold]]</f>
        <v>440</v>
      </c>
      <c r="R5" s="7">
        <f>(sales[[#This Row],[unitPrice]]-sales[[#This Row],[unitCost]])/sales[[#This Row],[unitCost]]</f>
        <v>0.36363636363636365</v>
      </c>
      <c r="S5" t="str">
        <f>TEXT(sales[[#This Row],[SaleDate]],"dd")</f>
        <v>23</v>
      </c>
    </row>
    <row r="6" spans="1:19" x14ac:dyDescent="0.25">
      <c r="A6">
        <v>56</v>
      </c>
      <c r="B6">
        <v>1</v>
      </c>
      <c r="C6">
        <v>30</v>
      </c>
      <c r="D6">
        <v>5</v>
      </c>
      <c r="E6">
        <v>2</v>
      </c>
      <c r="F6" s="1">
        <v>44935</v>
      </c>
      <c r="G6">
        <v>0</v>
      </c>
      <c r="H6">
        <f>VLOOKUP(sales[[#This Row],[ProductID]],products[],4,FALSE)</f>
        <v>300</v>
      </c>
      <c r="I6">
        <f>VLOOKUP(sales[[#This Row],[ProductID]],products[],5,FALSE)</f>
        <v>220</v>
      </c>
      <c r="J6">
        <f>sales[[#This Row],[QuantitySold]]*sales[[#This Row],[unitPrice]]</f>
        <v>600</v>
      </c>
      <c r="K6">
        <f>sales[[#This Row],[TotalRevenue]]-sales[[#This Row],[DiscountApplied]]</f>
        <v>600</v>
      </c>
      <c r="L6" t="str">
        <f>TEXT(sales[[#This Row],[SaleDate]],"yyyy")</f>
        <v>2023</v>
      </c>
      <c r="M6" t="str">
        <f>TEXT(sales[[#This Row],[SaleDate]],"MMM")</f>
        <v>Jan</v>
      </c>
      <c r="N6" t="str">
        <f>TEXT(sales[[#This Row],[SaleDate]],"DDD")</f>
        <v>Mon</v>
      </c>
      <c r="O6" t="str">
        <f t="shared" si="0"/>
        <v>Q1</v>
      </c>
      <c r="P6">
        <f>sales[[#This Row],[netRevenue]]-(sales[[#This Row],[unitCost]]*sales[[#This Row],[QuantitySold]])</f>
        <v>160</v>
      </c>
      <c r="Q6">
        <f>sales[[#This Row],[unitCost]]*sales[[#This Row],[QuantitySold]]</f>
        <v>440</v>
      </c>
      <c r="R6" s="7">
        <f>(sales[[#This Row],[unitPrice]]-sales[[#This Row],[unitCost]])/sales[[#This Row],[unitCost]]</f>
        <v>0.36363636363636365</v>
      </c>
      <c r="S6" t="str">
        <f>TEXT(sales[[#This Row],[SaleDate]],"dd")</f>
        <v>09</v>
      </c>
    </row>
    <row r="7" spans="1:19" x14ac:dyDescent="0.25">
      <c r="A7">
        <v>67</v>
      </c>
      <c r="B7">
        <v>1</v>
      </c>
      <c r="C7">
        <v>27</v>
      </c>
      <c r="D7">
        <v>5</v>
      </c>
      <c r="E7">
        <v>10</v>
      </c>
      <c r="F7" s="1">
        <v>45137</v>
      </c>
      <c r="G7">
        <v>0</v>
      </c>
      <c r="H7">
        <f>VLOOKUP(sales[[#This Row],[ProductID]],products[],4,FALSE)</f>
        <v>300</v>
      </c>
      <c r="I7">
        <f>VLOOKUP(sales[[#This Row],[ProductID]],products[],5,FALSE)</f>
        <v>220</v>
      </c>
      <c r="J7">
        <f>sales[[#This Row],[QuantitySold]]*sales[[#This Row],[unitPrice]]</f>
        <v>3000</v>
      </c>
      <c r="K7">
        <f>sales[[#This Row],[TotalRevenue]]-sales[[#This Row],[DiscountApplied]]</f>
        <v>3000</v>
      </c>
      <c r="L7" t="str">
        <f>TEXT(sales[[#This Row],[SaleDate]],"yyyy")</f>
        <v>2023</v>
      </c>
      <c r="M7" t="str">
        <f>TEXT(sales[[#This Row],[SaleDate]],"MMM")</f>
        <v>Jul</v>
      </c>
      <c r="N7" t="str">
        <f>TEXT(sales[[#This Row],[SaleDate]],"DDD")</f>
        <v>Sun</v>
      </c>
      <c r="O7" t="str">
        <f t="shared" si="0"/>
        <v>Q3</v>
      </c>
      <c r="P7">
        <f>sales[[#This Row],[netRevenue]]-(sales[[#This Row],[unitCost]]*sales[[#This Row],[QuantitySold]])</f>
        <v>800</v>
      </c>
      <c r="Q7">
        <f>sales[[#This Row],[unitCost]]*sales[[#This Row],[QuantitySold]]</f>
        <v>2200</v>
      </c>
      <c r="R7" s="7">
        <f>(sales[[#This Row],[unitPrice]]-sales[[#This Row],[unitCost]])/sales[[#This Row],[unitCost]]</f>
        <v>0.36363636363636365</v>
      </c>
      <c r="S7" t="str">
        <f>TEXT(sales[[#This Row],[SaleDate]],"dd")</f>
        <v>30</v>
      </c>
    </row>
    <row r="8" spans="1:19" x14ac:dyDescent="0.25">
      <c r="A8">
        <v>74</v>
      </c>
      <c r="B8">
        <v>1</v>
      </c>
      <c r="C8">
        <v>10</v>
      </c>
      <c r="D8">
        <v>5</v>
      </c>
      <c r="E8">
        <v>5</v>
      </c>
      <c r="F8" s="1">
        <v>44934</v>
      </c>
      <c r="G8">
        <v>0</v>
      </c>
      <c r="H8">
        <f>VLOOKUP(sales[[#This Row],[ProductID]],products[],4,FALSE)</f>
        <v>300</v>
      </c>
      <c r="I8">
        <f>VLOOKUP(sales[[#This Row],[ProductID]],products[],5,FALSE)</f>
        <v>220</v>
      </c>
      <c r="J8">
        <f>sales[[#This Row],[QuantitySold]]*sales[[#This Row],[unitPrice]]</f>
        <v>1500</v>
      </c>
      <c r="K8">
        <f>sales[[#This Row],[TotalRevenue]]-sales[[#This Row],[DiscountApplied]]</f>
        <v>1500</v>
      </c>
      <c r="L8" t="str">
        <f>TEXT(sales[[#This Row],[SaleDate]],"yyyy")</f>
        <v>2023</v>
      </c>
      <c r="M8" t="str">
        <f>TEXT(sales[[#This Row],[SaleDate]],"MMM")</f>
        <v>Jan</v>
      </c>
      <c r="N8" t="str">
        <f>TEXT(sales[[#This Row],[SaleDate]],"DDD")</f>
        <v>Sun</v>
      </c>
      <c r="O8" t="str">
        <f t="shared" si="0"/>
        <v>Q1</v>
      </c>
      <c r="P8">
        <f>sales[[#This Row],[netRevenue]]-(sales[[#This Row],[unitCost]]*sales[[#This Row],[QuantitySold]])</f>
        <v>400</v>
      </c>
      <c r="Q8">
        <f>sales[[#This Row],[unitCost]]*sales[[#This Row],[QuantitySold]]</f>
        <v>1100</v>
      </c>
      <c r="R8" s="7">
        <f>(sales[[#This Row],[unitPrice]]-sales[[#This Row],[unitCost]])/sales[[#This Row],[unitCost]]</f>
        <v>0.36363636363636365</v>
      </c>
      <c r="S8" t="str">
        <f>TEXT(sales[[#This Row],[SaleDate]],"dd")</f>
        <v>08</v>
      </c>
    </row>
    <row r="9" spans="1:19" x14ac:dyDescent="0.25">
      <c r="A9">
        <v>101</v>
      </c>
      <c r="B9">
        <v>1</v>
      </c>
      <c r="C9">
        <v>48</v>
      </c>
      <c r="D9">
        <v>5</v>
      </c>
      <c r="E9">
        <v>3</v>
      </c>
      <c r="F9" s="1">
        <v>44941</v>
      </c>
      <c r="G9">
        <v>0</v>
      </c>
      <c r="H9">
        <f>VLOOKUP(sales[[#This Row],[ProductID]],products[],4,FALSE)</f>
        <v>300</v>
      </c>
      <c r="I9">
        <f>VLOOKUP(sales[[#This Row],[ProductID]],products[],5,FALSE)</f>
        <v>220</v>
      </c>
      <c r="J9">
        <f>sales[[#This Row],[QuantitySold]]*sales[[#This Row],[unitPrice]]</f>
        <v>900</v>
      </c>
      <c r="K9">
        <f>sales[[#This Row],[TotalRevenue]]-sales[[#This Row],[DiscountApplied]]</f>
        <v>900</v>
      </c>
      <c r="L9" t="str">
        <f>TEXT(sales[[#This Row],[SaleDate]],"yyyy")</f>
        <v>2023</v>
      </c>
      <c r="M9" t="str">
        <f>TEXT(sales[[#This Row],[SaleDate]],"MMM")</f>
        <v>Jan</v>
      </c>
      <c r="N9" t="str">
        <f>TEXT(sales[[#This Row],[SaleDate]],"DDD")</f>
        <v>Sun</v>
      </c>
      <c r="O9" t="str">
        <f t="shared" si="0"/>
        <v>Q1</v>
      </c>
      <c r="P9">
        <f>sales[[#This Row],[netRevenue]]-(sales[[#This Row],[unitCost]]*sales[[#This Row],[QuantitySold]])</f>
        <v>240</v>
      </c>
      <c r="Q9">
        <f>sales[[#This Row],[unitCost]]*sales[[#This Row],[QuantitySold]]</f>
        <v>660</v>
      </c>
      <c r="R9" s="7">
        <f>(sales[[#This Row],[unitPrice]]-sales[[#This Row],[unitCost]])/sales[[#This Row],[unitCost]]</f>
        <v>0.36363636363636365</v>
      </c>
      <c r="S9" t="str">
        <f>TEXT(sales[[#This Row],[SaleDate]],"dd")</f>
        <v>15</v>
      </c>
    </row>
    <row r="10" spans="1:19" x14ac:dyDescent="0.25">
      <c r="A10">
        <v>121</v>
      </c>
      <c r="B10">
        <v>1</v>
      </c>
      <c r="C10">
        <v>24</v>
      </c>
      <c r="D10">
        <v>5</v>
      </c>
      <c r="E10">
        <v>6</v>
      </c>
      <c r="F10" s="1">
        <v>45078</v>
      </c>
      <c r="G10">
        <v>0</v>
      </c>
      <c r="H10">
        <f>VLOOKUP(sales[[#This Row],[ProductID]],products[],4,FALSE)</f>
        <v>300</v>
      </c>
      <c r="I10">
        <f>VLOOKUP(sales[[#This Row],[ProductID]],products[],5,FALSE)</f>
        <v>220</v>
      </c>
      <c r="J10">
        <f>sales[[#This Row],[QuantitySold]]*sales[[#This Row],[unitPrice]]</f>
        <v>1800</v>
      </c>
      <c r="K10">
        <f>sales[[#This Row],[TotalRevenue]]-sales[[#This Row],[DiscountApplied]]</f>
        <v>1800</v>
      </c>
      <c r="L10" t="str">
        <f>TEXT(sales[[#This Row],[SaleDate]],"yyyy")</f>
        <v>2023</v>
      </c>
      <c r="M10" t="str">
        <f>TEXT(sales[[#This Row],[SaleDate]],"MMM")</f>
        <v>Jun</v>
      </c>
      <c r="N10" t="str">
        <f>TEXT(sales[[#This Row],[SaleDate]],"DDD")</f>
        <v>Thu</v>
      </c>
      <c r="O10" t="str">
        <f t="shared" si="0"/>
        <v>Q2</v>
      </c>
      <c r="P10">
        <f>sales[[#This Row],[netRevenue]]-(sales[[#This Row],[unitCost]]*sales[[#This Row],[QuantitySold]])</f>
        <v>480</v>
      </c>
      <c r="Q10">
        <f>sales[[#This Row],[unitCost]]*sales[[#This Row],[QuantitySold]]</f>
        <v>1320</v>
      </c>
      <c r="R10" s="7">
        <f>(sales[[#This Row],[unitPrice]]-sales[[#This Row],[unitCost]])/sales[[#This Row],[unitCost]]</f>
        <v>0.36363636363636365</v>
      </c>
      <c r="S10" t="str">
        <f>TEXT(sales[[#This Row],[SaleDate]],"dd")</f>
        <v>01</v>
      </c>
    </row>
    <row r="11" spans="1:19" x14ac:dyDescent="0.25">
      <c r="A11">
        <v>122</v>
      </c>
      <c r="B11">
        <v>1</v>
      </c>
      <c r="C11">
        <v>3</v>
      </c>
      <c r="D11">
        <v>5</v>
      </c>
      <c r="E11">
        <v>5</v>
      </c>
      <c r="F11" s="1">
        <v>45156</v>
      </c>
      <c r="G11">
        <v>0</v>
      </c>
      <c r="H11">
        <f>VLOOKUP(sales[[#This Row],[ProductID]],products[],4,FALSE)</f>
        <v>300</v>
      </c>
      <c r="I11">
        <f>VLOOKUP(sales[[#This Row],[ProductID]],products[],5,FALSE)</f>
        <v>220</v>
      </c>
      <c r="J11">
        <f>sales[[#This Row],[QuantitySold]]*sales[[#This Row],[unitPrice]]</f>
        <v>1500</v>
      </c>
      <c r="K11">
        <f>sales[[#This Row],[TotalRevenue]]-sales[[#This Row],[DiscountApplied]]</f>
        <v>1500</v>
      </c>
      <c r="L11" t="str">
        <f>TEXT(sales[[#This Row],[SaleDate]],"yyyy")</f>
        <v>2023</v>
      </c>
      <c r="M11" t="str">
        <f>TEXT(sales[[#This Row],[SaleDate]],"MMM")</f>
        <v>Aug</v>
      </c>
      <c r="N11" t="str">
        <f>TEXT(sales[[#This Row],[SaleDate]],"DDD")</f>
        <v>Fri</v>
      </c>
      <c r="O11" t="str">
        <f t="shared" si="0"/>
        <v>Q3</v>
      </c>
      <c r="P11">
        <f>sales[[#This Row],[netRevenue]]-(sales[[#This Row],[unitCost]]*sales[[#This Row],[QuantitySold]])</f>
        <v>400</v>
      </c>
      <c r="Q11">
        <f>sales[[#This Row],[unitCost]]*sales[[#This Row],[QuantitySold]]</f>
        <v>1100</v>
      </c>
      <c r="R11" s="7">
        <f>(sales[[#This Row],[unitPrice]]-sales[[#This Row],[unitCost]])/sales[[#This Row],[unitCost]]</f>
        <v>0.36363636363636365</v>
      </c>
      <c r="S11" t="str">
        <f>TEXT(sales[[#This Row],[SaleDate]],"dd")</f>
        <v>18</v>
      </c>
    </row>
    <row r="12" spans="1:19" x14ac:dyDescent="0.25">
      <c r="A12">
        <v>148</v>
      </c>
      <c r="B12">
        <v>1</v>
      </c>
      <c r="C12">
        <v>30</v>
      </c>
      <c r="D12">
        <v>5</v>
      </c>
      <c r="E12">
        <v>2</v>
      </c>
      <c r="F12" s="1">
        <v>45096</v>
      </c>
      <c r="G12">
        <v>0</v>
      </c>
      <c r="H12">
        <f>VLOOKUP(sales[[#This Row],[ProductID]],products[],4,FALSE)</f>
        <v>300</v>
      </c>
      <c r="I12">
        <f>VLOOKUP(sales[[#This Row],[ProductID]],products[],5,FALSE)</f>
        <v>220</v>
      </c>
      <c r="J12">
        <f>sales[[#This Row],[QuantitySold]]*sales[[#This Row],[unitPrice]]</f>
        <v>600</v>
      </c>
      <c r="K12">
        <f>sales[[#This Row],[TotalRevenue]]-sales[[#This Row],[DiscountApplied]]</f>
        <v>600</v>
      </c>
      <c r="L12" t="str">
        <f>TEXT(sales[[#This Row],[SaleDate]],"yyyy")</f>
        <v>2023</v>
      </c>
      <c r="M12" t="str">
        <f>TEXT(sales[[#This Row],[SaleDate]],"MMM")</f>
        <v>Jun</v>
      </c>
      <c r="N12" t="str">
        <f>TEXT(sales[[#This Row],[SaleDate]],"DDD")</f>
        <v>Mon</v>
      </c>
      <c r="O12" t="str">
        <f t="shared" si="0"/>
        <v>Q2</v>
      </c>
      <c r="P12">
        <f>sales[[#This Row],[netRevenue]]-(sales[[#This Row],[unitCost]]*sales[[#This Row],[QuantitySold]])</f>
        <v>160</v>
      </c>
      <c r="Q12">
        <f>sales[[#This Row],[unitCost]]*sales[[#This Row],[QuantitySold]]</f>
        <v>440</v>
      </c>
      <c r="R12" s="7">
        <f>(sales[[#This Row],[unitPrice]]-sales[[#This Row],[unitCost]])/sales[[#This Row],[unitCost]]</f>
        <v>0.36363636363636365</v>
      </c>
      <c r="S12" t="str">
        <f>TEXT(sales[[#This Row],[SaleDate]],"dd")</f>
        <v>19</v>
      </c>
    </row>
    <row r="13" spans="1:19" x14ac:dyDescent="0.25">
      <c r="A13">
        <v>159</v>
      </c>
      <c r="B13">
        <v>1</v>
      </c>
      <c r="C13">
        <v>41</v>
      </c>
      <c r="D13">
        <v>5</v>
      </c>
      <c r="E13">
        <v>5</v>
      </c>
      <c r="F13" s="1">
        <v>45264</v>
      </c>
      <c r="G13">
        <v>0</v>
      </c>
      <c r="H13">
        <f>VLOOKUP(sales[[#This Row],[ProductID]],products[],4,FALSE)</f>
        <v>300</v>
      </c>
      <c r="I13">
        <f>VLOOKUP(sales[[#This Row],[ProductID]],products[],5,FALSE)</f>
        <v>220</v>
      </c>
      <c r="J13">
        <f>sales[[#This Row],[QuantitySold]]*sales[[#This Row],[unitPrice]]</f>
        <v>1500</v>
      </c>
      <c r="K13">
        <f>sales[[#This Row],[TotalRevenue]]-sales[[#This Row],[DiscountApplied]]</f>
        <v>1500</v>
      </c>
      <c r="L13" t="str">
        <f>TEXT(sales[[#This Row],[SaleDate]],"yyyy")</f>
        <v>2023</v>
      </c>
      <c r="M13" t="str">
        <f>TEXT(sales[[#This Row],[SaleDate]],"MMM")</f>
        <v>Dec</v>
      </c>
      <c r="N13" t="str">
        <f>TEXT(sales[[#This Row],[SaleDate]],"DDD")</f>
        <v>Mon</v>
      </c>
      <c r="O13" t="str">
        <f t="shared" si="0"/>
        <v>Q4</v>
      </c>
      <c r="P13">
        <f>sales[[#This Row],[netRevenue]]-(sales[[#This Row],[unitCost]]*sales[[#This Row],[QuantitySold]])</f>
        <v>400</v>
      </c>
      <c r="Q13">
        <f>sales[[#This Row],[unitCost]]*sales[[#This Row],[QuantitySold]]</f>
        <v>1100</v>
      </c>
      <c r="R13" s="7">
        <f>(sales[[#This Row],[unitPrice]]-sales[[#This Row],[unitCost]])/sales[[#This Row],[unitCost]]</f>
        <v>0.36363636363636365</v>
      </c>
      <c r="S13" t="str">
        <f>TEXT(sales[[#This Row],[SaleDate]],"dd")</f>
        <v>04</v>
      </c>
    </row>
    <row r="14" spans="1:19" x14ac:dyDescent="0.25">
      <c r="A14">
        <v>164</v>
      </c>
      <c r="B14">
        <v>1</v>
      </c>
      <c r="C14">
        <v>5</v>
      </c>
      <c r="D14">
        <v>5</v>
      </c>
      <c r="E14">
        <v>4</v>
      </c>
      <c r="F14" s="1">
        <v>45061</v>
      </c>
      <c r="G14">
        <v>0</v>
      </c>
      <c r="H14">
        <f>VLOOKUP(sales[[#This Row],[ProductID]],products[],4,FALSE)</f>
        <v>300</v>
      </c>
      <c r="I14">
        <f>VLOOKUP(sales[[#This Row],[ProductID]],products[],5,FALSE)</f>
        <v>220</v>
      </c>
      <c r="J14">
        <f>sales[[#This Row],[QuantitySold]]*sales[[#This Row],[unitPrice]]</f>
        <v>1200</v>
      </c>
      <c r="K14">
        <f>sales[[#This Row],[TotalRevenue]]-sales[[#This Row],[DiscountApplied]]</f>
        <v>1200</v>
      </c>
      <c r="L14" t="str">
        <f>TEXT(sales[[#This Row],[SaleDate]],"yyyy")</f>
        <v>2023</v>
      </c>
      <c r="M14" t="str">
        <f>TEXT(sales[[#This Row],[SaleDate]],"MMM")</f>
        <v>May</v>
      </c>
      <c r="N14" t="str">
        <f>TEXT(sales[[#This Row],[SaleDate]],"DDD")</f>
        <v>Mon</v>
      </c>
      <c r="O14" t="str">
        <f t="shared" si="0"/>
        <v>Q2</v>
      </c>
      <c r="P14">
        <f>sales[[#This Row],[netRevenue]]-(sales[[#This Row],[unitCost]]*sales[[#This Row],[QuantitySold]])</f>
        <v>320</v>
      </c>
      <c r="Q14">
        <f>sales[[#This Row],[unitCost]]*sales[[#This Row],[QuantitySold]]</f>
        <v>880</v>
      </c>
      <c r="R14" s="7">
        <f>(sales[[#This Row],[unitPrice]]-sales[[#This Row],[unitCost]])/sales[[#This Row],[unitCost]]</f>
        <v>0.36363636363636365</v>
      </c>
      <c r="S14" t="str">
        <f>TEXT(sales[[#This Row],[SaleDate]],"dd")</f>
        <v>15</v>
      </c>
    </row>
    <row r="15" spans="1:19" x14ac:dyDescent="0.25">
      <c r="A15">
        <v>165</v>
      </c>
      <c r="B15">
        <v>1</v>
      </c>
      <c r="C15">
        <v>50</v>
      </c>
      <c r="D15">
        <v>5</v>
      </c>
      <c r="E15">
        <v>8</v>
      </c>
      <c r="F15" s="1">
        <v>45038</v>
      </c>
      <c r="G15">
        <v>0</v>
      </c>
      <c r="H15">
        <f>VLOOKUP(sales[[#This Row],[ProductID]],products[],4,FALSE)</f>
        <v>300</v>
      </c>
      <c r="I15">
        <f>VLOOKUP(sales[[#This Row],[ProductID]],products[],5,FALSE)</f>
        <v>220</v>
      </c>
      <c r="J15">
        <f>sales[[#This Row],[QuantitySold]]*sales[[#This Row],[unitPrice]]</f>
        <v>2400</v>
      </c>
      <c r="K15">
        <f>sales[[#This Row],[TotalRevenue]]-sales[[#This Row],[DiscountApplied]]</f>
        <v>2400</v>
      </c>
      <c r="L15" t="str">
        <f>TEXT(sales[[#This Row],[SaleDate]],"yyyy")</f>
        <v>2023</v>
      </c>
      <c r="M15" t="str">
        <f>TEXT(sales[[#This Row],[SaleDate]],"MMM")</f>
        <v>Apr</v>
      </c>
      <c r="N15" t="str">
        <f>TEXT(sales[[#This Row],[SaleDate]],"DDD")</f>
        <v>Sat</v>
      </c>
      <c r="O15" t="str">
        <f t="shared" si="0"/>
        <v>Q2</v>
      </c>
      <c r="P15">
        <f>sales[[#This Row],[netRevenue]]-(sales[[#This Row],[unitCost]]*sales[[#This Row],[QuantitySold]])</f>
        <v>640</v>
      </c>
      <c r="Q15">
        <f>sales[[#This Row],[unitCost]]*sales[[#This Row],[QuantitySold]]</f>
        <v>1760</v>
      </c>
      <c r="R15" s="7">
        <f>(sales[[#This Row],[unitPrice]]-sales[[#This Row],[unitCost]])/sales[[#This Row],[unitCost]]</f>
        <v>0.36363636363636365</v>
      </c>
      <c r="S15" t="str">
        <f>TEXT(sales[[#This Row],[SaleDate]],"dd")</f>
        <v>22</v>
      </c>
    </row>
    <row r="16" spans="1:19" x14ac:dyDescent="0.25">
      <c r="A16">
        <v>172</v>
      </c>
      <c r="B16">
        <v>1</v>
      </c>
      <c r="C16">
        <v>28</v>
      </c>
      <c r="D16">
        <v>5</v>
      </c>
      <c r="E16">
        <v>4</v>
      </c>
      <c r="F16" s="1">
        <v>45019</v>
      </c>
      <c r="G16">
        <v>0</v>
      </c>
      <c r="H16">
        <f>VLOOKUP(sales[[#This Row],[ProductID]],products[],4,FALSE)</f>
        <v>300</v>
      </c>
      <c r="I16">
        <f>VLOOKUP(sales[[#This Row],[ProductID]],products[],5,FALSE)</f>
        <v>220</v>
      </c>
      <c r="J16">
        <f>sales[[#This Row],[QuantitySold]]*sales[[#This Row],[unitPrice]]</f>
        <v>1200</v>
      </c>
      <c r="K16">
        <f>sales[[#This Row],[TotalRevenue]]-sales[[#This Row],[DiscountApplied]]</f>
        <v>1200</v>
      </c>
      <c r="L16" t="str">
        <f>TEXT(sales[[#This Row],[SaleDate]],"yyyy")</f>
        <v>2023</v>
      </c>
      <c r="M16" t="str">
        <f>TEXT(sales[[#This Row],[SaleDate]],"MMM")</f>
        <v>Apr</v>
      </c>
      <c r="N16" t="str">
        <f>TEXT(sales[[#This Row],[SaleDate]],"DDD")</f>
        <v>Mon</v>
      </c>
      <c r="O16" t="str">
        <f t="shared" si="0"/>
        <v>Q2</v>
      </c>
      <c r="P16">
        <f>sales[[#This Row],[netRevenue]]-(sales[[#This Row],[unitCost]]*sales[[#This Row],[QuantitySold]])</f>
        <v>320</v>
      </c>
      <c r="Q16">
        <f>sales[[#This Row],[unitCost]]*sales[[#This Row],[QuantitySold]]</f>
        <v>880</v>
      </c>
      <c r="R16" s="7">
        <f>(sales[[#This Row],[unitPrice]]-sales[[#This Row],[unitCost]])/sales[[#This Row],[unitCost]]</f>
        <v>0.36363636363636365</v>
      </c>
      <c r="S16" t="str">
        <f>TEXT(sales[[#This Row],[SaleDate]],"dd")</f>
        <v>03</v>
      </c>
    </row>
    <row r="17" spans="1:19" x14ac:dyDescent="0.25">
      <c r="A17">
        <v>179</v>
      </c>
      <c r="B17">
        <v>1</v>
      </c>
      <c r="C17">
        <v>42</v>
      </c>
      <c r="D17">
        <v>5</v>
      </c>
      <c r="E17">
        <v>2</v>
      </c>
      <c r="F17" s="1">
        <v>45064</v>
      </c>
      <c r="G17">
        <v>0</v>
      </c>
      <c r="H17">
        <f>VLOOKUP(sales[[#This Row],[ProductID]],products[],4,FALSE)</f>
        <v>300</v>
      </c>
      <c r="I17">
        <f>VLOOKUP(sales[[#This Row],[ProductID]],products[],5,FALSE)</f>
        <v>220</v>
      </c>
      <c r="J17">
        <f>sales[[#This Row],[QuantitySold]]*sales[[#This Row],[unitPrice]]</f>
        <v>600</v>
      </c>
      <c r="K17">
        <f>sales[[#This Row],[TotalRevenue]]-sales[[#This Row],[DiscountApplied]]</f>
        <v>600</v>
      </c>
      <c r="L17" t="str">
        <f>TEXT(sales[[#This Row],[SaleDate]],"yyyy")</f>
        <v>2023</v>
      </c>
      <c r="M17" t="str">
        <f>TEXT(sales[[#This Row],[SaleDate]],"MMM")</f>
        <v>May</v>
      </c>
      <c r="N17" t="str">
        <f>TEXT(sales[[#This Row],[SaleDate]],"DDD")</f>
        <v>Thu</v>
      </c>
      <c r="O17" t="str">
        <f t="shared" si="0"/>
        <v>Q2</v>
      </c>
      <c r="P17">
        <f>sales[[#This Row],[netRevenue]]-(sales[[#This Row],[unitCost]]*sales[[#This Row],[QuantitySold]])</f>
        <v>160</v>
      </c>
      <c r="Q17">
        <f>sales[[#This Row],[unitCost]]*sales[[#This Row],[QuantitySold]]</f>
        <v>440</v>
      </c>
      <c r="R17" s="7">
        <f>(sales[[#This Row],[unitPrice]]-sales[[#This Row],[unitCost]])/sales[[#This Row],[unitCost]]</f>
        <v>0.36363636363636365</v>
      </c>
      <c r="S17" t="str">
        <f>TEXT(sales[[#This Row],[SaleDate]],"dd")</f>
        <v>18</v>
      </c>
    </row>
    <row r="18" spans="1:19" x14ac:dyDescent="0.25">
      <c r="A18">
        <v>225</v>
      </c>
      <c r="B18">
        <v>1</v>
      </c>
      <c r="C18">
        <v>50</v>
      </c>
      <c r="D18">
        <v>5</v>
      </c>
      <c r="E18">
        <v>3</v>
      </c>
      <c r="F18" s="1">
        <v>45248</v>
      </c>
      <c r="G18">
        <v>0</v>
      </c>
      <c r="H18">
        <f>VLOOKUP(sales[[#This Row],[ProductID]],products[],4,FALSE)</f>
        <v>300</v>
      </c>
      <c r="I18">
        <f>VLOOKUP(sales[[#This Row],[ProductID]],products[],5,FALSE)</f>
        <v>220</v>
      </c>
      <c r="J18">
        <f>sales[[#This Row],[QuantitySold]]*sales[[#This Row],[unitPrice]]</f>
        <v>900</v>
      </c>
      <c r="K18">
        <f>sales[[#This Row],[TotalRevenue]]-sales[[#This Row],[DiscountApplied]]</f>
        <v>900</v>
      </c>
      <c r="L18" t="str">
        <f>TEXT(sales[[#This Row],[SaleDate]],"yyyy")</f>
        <v>2023</v>
      </c>
      <c r="M18" t="str">
        <f>TEXT(sales[[#This Row],[SaleDate]],"MMM")</f>
        <v>Nov</v>
      </c>
      <c r="N18" t="str">
        <f>TEXT(sales[[#This Row],[SaleDate]],"DDD")</f>
        <v>Sat</v>
      </c>
      <c r="O18" t="str">
        <f t="shared" si="0"/>
        <v>Q4</v>
      </c>
      <c r="P18">
        <f>sales[[#This Row],[netRevenue]]-(sales[[#This Row],[unitCost]]*sales[[#This Row],[QuantitySold]])</f>
        <v>240</v>
      </c>
      <c r="Q18">
        <f>sales[[#This Row],[unitCost]]*sales[[#This Row],[QuantitySold]]</f>
        <v>660</v>
      </c>
      <c r="R18" s="7">
        <f>(sales[[#This Row],[unitPrice]]-sales[[#This Row],[unitCost]])/sales[[#This Row],[unitCost]]</f>
        <v>0.36363636363636365</v>
      </c>
      <c r="S18" t="str">
        <f>TEXT(sales[[#This Row],[SaleDate]],"dd")</f>
        <v>18</v>
      </c>
    </row>
    <row r="19" spans="1:19" x14ac:dyDescent="0.25">
      <c r="A19">
        <v>248</v>
      </c>
      <c r="B19">
        <v>1</v>
      </c>
      <c r="C19">
        <v>21</v>
      </c>
      <c r="D19">
        <v>5</v>
      </c>
      <c r="E19">
        <v>11</v>
      </c>
      <c r="F19" s="1">
        <v>45036</v>
      </c>
      <c r="G19">
        <v>0</v>
      </c>
      <c r="H19">
        <f>VLOOKUP(sales[[#This Row],[ProductID]],products[],4,FALSE)</f>
        <v>300</v>
      </c>
      <c r="I19">
        <f>VLOOKUP(sales[[#This Row],[ProductID]],products[],5,FALSE)</f>
        <v>220</v>
      </c>
      <c r="J19">
        <f>sales[[#This Row],[QuantitySold]]*sales[[#This Row],[unitPrice]]</f>
        <v>3300</v>
      </c>
      <c r="K19">
        <f>sales[[#This Row],[TotalRevenue]]-sales[[#This Row],[DiscountApplied]]</f>
        <v>3300</v>
      </c>
      <c r="L19" t="str">
        <f>TEXT(sales[[#This Row],[SaleDate]],"yyyy")</f>
        <v>2023</v>
      </c>
      <c r="M19" t="str">
        <f>TEXT(sales[[#This Row],[SaleDate]],"MMM")</f>
        <v>Apr</v>
      </c>
      <c r="N19" t="str">
        <f>TEXT(sales[[#This Row],[SaleDate]],"DDD")</f>
        <v>Thu</v>
      </c>
      <c r="O19" t="str">
        <f t="shared" si="0"/>
        <v>Q2</v>
      </c>
      <c r="P19">
        <f>sales[[#This Row],[netRevenue]]-(sales[[#This Row],[unitCost]]*sales[[#This Row],[QuantitySold]])</f>
        <v>880</v>
      </c>
      <c r="Q19">
        <f>sales[[#This Row],[unitCost]]*sales[[#This Row],[QuantitySold]]</f>
        <v>2420</v>
      </c>
      <c r="R19" s="7">
        <f>(sales[[#This Row],[unitPrice]]-sales[[#This Row],[unitCost]])/sales[[#This Row],[unitCost]]</f>
        <v>0.36363636363636365</v>
      </c>
      <c r="S19" t="str">
        <f>TEXT(sales[[#This Row],[SaleDate]],"dd")</f>
        <v>20</v>
      </c>
    </row>
    <row r="20" spans="1:19" x14ac:dyDescent="0.25">
      <c r="A20">
        <v>268</v>
      </c>
      <c r="B20">
        <v>1</v>
      </c>
      <c r="C20">
        <v>42</v>
      </c>
      <c r="D20">
        <v>5</v>
      </c>
      <c r="E20">
        <v>8</v>
      </c>
      <c r="F20" s="1">
        <v>45038</v>
      </c>
      <c r="G20">
        <v>0</v>
      </c>
      <c r="H20">
        <f>VLOOKUP(sales[[#This Row],[ProductID]],products[],4,FALSE)</f>
        <v>300</v>
      </c>
      <c r="I20">
        <f>VLOOKUP(sales[[#This Row],[ProductID]],products[],5,FALSE)</f>
        <v>220</v>
      </c>
      <c r="J20">
        <f>sales[[#This Row],[QuantitySold]]*sales[[#This Row],[unitPrice]]</f>
        <v>2400</v>
      </c>
      <c r="K20">
        <f>sales[[#This Row],[TotalRevenue]]-sales[[#This Row],[DiscountApplied]]</f>
        <v>2400</v>
      </c>
      <c r="L20" t="str">
        <f>TEXT(sales[[#This Row],[SaleDate]],"yyyy")</f>
        <v>2023</v>
      </c>
      <c r="M20" t="str">
        <f>TEXT(sales[[#This Row],[SaleDate]],"MMM")</f>
        <v>Apr</v>
      </c>
      <c r="N20" t="str">
        <f>TEXT(sales[[#This Row],[SaleDate]],"DDD")</f>
        <v>Sat</v>
      </c>
      <c r="O20" t="str">
        <f t="shared" si="0"/>
        <v>Q2</v>
      </c>
      <c r="P20">
        <f>sales[[#This Row],[netRevenue]]-(sales[[#This Row],[unitCost]]*sales[[#This Row],[QuantitySold]])</f>
        <v>640</v>
      </c>
      <c r="Q20">
        <f>sales[[#This Row],[unitCost]]*sales[[#This Row],[QuantitySold]]</f>
        <v>1760</v>
      </c>
      <c r="R20" s="7">
        <f>(sales[[#This Row],[unitPrice]]-sales[[#This Row],[unitCost]])/sales[[#This Row],[unitCost]]</f>
        <v>0.36363636363636365</v>
      </c>
      <c r="S20" t="str">
        <f>TEXT(sales[[#This Row],[SaleDate]],"dd")</f>
        <v>22</v>
      </c>
    </row>
    <row r="21" spans="1:19" x14ac:dyDescent="0.25">
      <c r="A21">
        <v>269</v>
      </c>
      <c r="B21">
        <v>1</v>
      </c>
      <c r="C21">
        <v>19</v>
      </c>
      <c r="D21">
        <v>5</v>
      </c>
      <c r="E21">
        <v>6</v>
      </c>
      <c r="F21" s="1">
        <v>45103</v>
      </c>
      <c r="G21">
        <v>0</v>
      </c>
      <c r="H21">
        <f>VLOOKUP(sales[[#This Row],[ProductID]],products[],4,FALSE)</f>
        <v>300</v>
      </c>
      <c r="I21">
        <f>VLOOKUP(sales[[#This Row],[ProductID]],products[],5,FALSE)</f>
        <v>220</v>
      </c>
      <c r="J21">
        <f>sales[[#This Row],[QuantitySold]]*sales[[#This Row],[unitPrice]]</f>
        <v>1800</v>
      </c>
      <c r="K21">
        <f>sales[[#This Row],[TotalRevenue]]-sales[[#This Row],[DiscountApplied]]</f>
        <v>1800</v>
      </c>
      <c r="L21" t="str">
        <f>TEXT(sales[[#This Row],[SaleDate]],"yyyy")</f>
        <v>2023</v>
      </c>
      <c r="M21" t="str">
        <f>TEXT(sales[[#This Row],[SaleDate]],"MMM")</f>
        <v>Jun</v>
      </c>
      <c r="N21" t="str">
        <f>TEXT(sales[[#This Row],[SaleDate]],"DDD")</f>
        <v>Mon</v>
      </c>
      <c r="O21" t="str">
        <f t="shared" si="0"/>
        <v>Q2</v>
      </c>
      <c r="P21">
        <f>sales[[#This Row],[netRevenue]]-(sales[[#This Row],[unitCost]]*sales[[#This Row],[QuantitySold]])</f>
        <v>480</v>
      </c>
      <c r="Q21">
        <f>sales[[#This Row],[unitCost]]*sales[[#This Row],[QuantitySold]]</f>
        <v>1320</v>
      </c>
      <c r="R21" s="7">
        <f>(sales[[#This Row],[unitPrice]]-sales[[#This Row],[unitCost]])/sales[[#This Row],[unitCost]]</f>
        <v>0.36363636363636365</v>
      </c>
      <c r="S21" t="str">
        <f>TEXT(sales[[#This Row],[SaleDate]],"dd")</f>
        <v>26</v>
      </c>
    </row>
    <row r="22" spans="1:19" x14ac:dyDescent="0.25">
      <c r="A22">
        <v>273</v>
      </c>
      <c r="B22">
        <v>1</v>
      </c>
      <c r="C22">
        <v>10</v>
      </c>
      <c r="D22">
        <v>5</v>
      </c>
      <c r="E22">
        <v>1</v>
      </c>
      <c r="F22" s="1">
        <v>44936</v>
      </c>
      <c r="G22">
        <v>0</v>
      </c>
      <c r="H22">
        <f>VLOOKUP(sales[[#This Row],[ProductID]],products[],4,FALSE)</f>
        <v>300</v>
      </c>
      <c r="I22">
        <f>VLOOKUP(sales[[#This Row],[ProductID]],products[],5,FALSE)</f>
        <v>220</v>
      </c>
      <c r="J22">
        <f>sales[[#This Row],[QuantitySold]]*sales[[#This Row],[unitPrice]]</f>
        <v>300</v>
      </c>
      <c r="K22">
        <f>sales[[#This Row],[TotalRevenue]]-sales[[#This Row],[DiscountApplied]]</f>
        <v>300</v>
      </c>
      <c r="L22" t="str">
        <f>TEXT(sales[[#This Row],[SaleDate]],"yyyy")</f>
        <v>2023</v>
      </c>
      <c r="M22" t="str">
        <f>TEXT(sales[[#This Row],[SaleDate]],"MMM")</f>
        <v>Jan</v>
      </c>
      <c r="N22" t="str">
        <f>TEXT(sales[[#This Row],[SaleDate]],"DDD")</f>
        <v>Tue</v>
      </c>
      <c r="O22" t="str">
        <f t="shared" si="0"/>
        <v>Q1</v>
      </c>
      <c r="P22">
        <f>sales[[#This Row],[netRevenue]]-(sales[[#This Row],[unitCost]]*sales[[#This Row],[QuantitySold]])</f>
        <v>80</v>
      </c>
      <c r="Q22">
        <f>sales[[#This Row],[unitCost]]*sales[[#This Row],[QuantitySold]]</f>
        <v>220</v>
      </c>
      <c r="R22" s="7">
        <f>(sales[[#This Row],[unitPrice]]-sales[[#This Row],[unitCost]])/sales[[#This Row],[unitCost]]</f>
        <v>0.36363636363636365</v>
      </c>
      <c r="S22" t="str">
        <f>TEXT(sales[[#This Row],[SaleDate]],"dd")</f>
        <v>10</v>
      </c>
    </row>
    <row r="23" spans="1:19" x14ac:dyDescent="0.25">
      <c r="A23">
        <v>335</v>
      </c>
      <c r="B23">
        <v>1</v>
      </c>
      <c r="C23">
        <v>1</v>
      </c>
      <c r="D23">
        <v>5</v>
      </c>
      <c r="E23">
        <v>5</v>
      </c>
      <c r="F23" s="1">
        <v>45225</v>
      </c>
      <c r="G23">
        <v>0</v>
      </c>
      <c r="H23">
        <f>VLOOKUP(sales[[#This Row],[ProductID]],products[],4,FALSE)</f>
        <v>300</v>
      </c>
      <c r="I23">
        <f>VLOOKUP(sales[[#This Row],[ProductID]],products[],5,FALSE)</f>
        <v>220</v>
      </c>
      <c r="J23">
        <f>sales[[#This Row],[QuantitySold]]*sales[[#This Row],[unitPrice]]</f>
        <v>1500</v>
      </c>
      <c r="K23">
        <f>sales[[#This Row],[TotalRevenue]]-sales[[#This Row],[DiscountApplied]]</f>
        <v>1500</v>
      </c>
      <c r="L23" t="str">
        <f>TEXT(sales[[#This Row],[SaleDate]],"yyyy")</f>
        <v>2023</v>
      </c>
      <c r="M23" t="str">
        <f>TEXT(sales[[#This Row],[SaleDate]],"MMM")</f>
        <v>Oct</v>
      </c>
      <c r="N23" t="str">
        <f>TEXT(sales[[#This Row],[SaleDate]],"DDD")</f>
        <v>Thu</v>
      </c>
      <c r="O23" t="str">
        <f t="shared" si="0"/>
        <v>Q4</v>
      </c>
      <c r="P23">
        <f>sales[[#This Row],[netRevenue]]-(sales[[#This Row],[unitCost]]*sales[[#This Row],[QuantitySold]])</f>
        <v>400</v>
      </c>
      <c r="Q23">
        <f>sales[[#This Row],[unitCost]]*sales[[#This Row],[QuantitySold]]</f>
        <v>1100</v>
      </c>
      <c r="R23" s="7">
        <f>(sales[[#This Row],[unitPrice]]-sales[[#This Row],[unitCost]])/sales[[#This Row],[unitCost]]</f>
        <v>0.36363636363636365</v>
      </c>
      <c r="S23" t="str">
        <f>TEXT(sales[[#This Row],[SaleDate]],"dd")</f>
        <v>26</v>
      </c>
    </row>
    <row r="24" spans="1:19" x14ac:dyDescent="0.25">
      <c r="A24">
        <v>337</v>
      </c>
      <c r="B24">
        <v>1</v>
      </c>
      <c r="C24">
        <v>4</v>
      </c>
      <c r="D24">
        <v>5</v>
      </c>
      <c r="E24">
        <v>8</v>
      </c>
      <c r="F24" s="1">
        <v>45128</v>
      </c>
      <c r="G24">
        <v>0</v>
      </c>
      <c r="H24">
        <f>VLOOKUP(sales[[#This Row],[ProductID]],products[],4,FALSE)</f>
        <v>300</v>
      </c>
      <c r="I24">
        <f>VLOOKUP(sales[[#This Row],[ProductID]],products[],5,FALSE)</f>
        <v>220</v>
      </c>
      <c r="J24">
        <f>sales[[#This Row],[QuantitySold]]*sales[[#This Row],[unitPrice]]</f>
        <v>2400</v>
      </c>
      <c r="K24">
        <f>sales[[#This Row],[TotalRevenue]]-sales[[#This Row],[DiscountApplied]]</f>
        <v>2400</v>
      </c>
      <c r="L24" t="str">
        <f>TEXT(sales[[#This Row],[SaleDate]],"yyyy")</f>
        <v>2023</v>
      </c>
      <c r="M24" t="str">
        <f>TEXT(sales[[#This Row],[SaleDate]],"MMM")</f>
        <v>Jul</v>
      </c>
      <c r="N24" t="str">
        <f>TEXT(sales[[#This Row],[SaleDate]],"DDD")</f>
        <v>Fri</v>
      </c>
      <c r="O24" t="str">
        <f t="shared" si="0"/>
        <v>Q3</v>
      </c>
      <c r="P24">
        <f>sales[[#This Row],[netRevenue]]-(sales[[#This Row],[unitCost]]*sales[[#This Row],[QuantitySold]])</f>
        <v>640</v>
      </c>
      <c r="Q24">
        <f>sales[[#This Row],[unitCost]]*sales[[#This Row],[QuantitySold]]</f>
        <v>1760</v>
      </c>
      <c r="R24" s="7">
        <f>(sales[[#This Row],[unitPrice]]-sales[[#This Row],[unitCost]])/sales[[#This Row],[unitCost]]</f>
        <v>0.36363636363636365</v>
      </c>
      <c r="S24" t="str">
        <f>TEXT(sales[[#This Row],[SaleDate]],"dd")</f>
        <v>21</v>
      </c>
    </row>
    <row r="25" spans="1:19" x14ac:dyDescent="0.25">
      <c r="A25">
        <v>356</v>
      </c>
      <c r="B25">
        <v>1</v>
      </c>
      <c r="C25">
        <v>50</v>
      </c>
      <c r="D25">
        <v>5</v>
      </c>
      <c r="E25">
        <v>1</v>
      </c>
      <c r="F25" s="1">
        <v>45260</v>
      </c>
      <c r="G25">
        <v>0</v>
      </c>
      <c r="H25">
        <f>VLOOKUP(sales[[#This Row],[ProductID]],products[],4,FALSE)</f>
        <v>300</v>
      </c>
      <c r="I25">
        <f>VLOOKUP(sales[[#This Row],[ProductID]],products[],5,FALSE)</f>
        <v>220</v>
      </c>
      <c r="J25">
        <f>sales[[#This Row],[QuantitySold]]*sales[[#This Row],[unitPrice]]</f>
        <v>300</v>
      </c>
      <c r="K25">
        <f>sales[[#This Row],[TotalRevenue]]-sales[[#This Row],[DiscountApplied]]</f>
        <v>300</v>
      </c>
      <c r="L25" t="str">
        <f>TEXT(sales[[#This Row],[SaleDate]],"yyyy")</f>
        <v>2023</v>
      </c>
      <c r="M25" t="str">
        <f>TEXT(sales[[#This Row],[SaleDate]],"MMM")</f>
        <v>Nov</v>
      </c>
      <c r="N25" t="str">
        <f>TEXT(sales[[#This Row],[SaleDate]],"DDD")</f>
        <v>Thu</v>
      </c>
      <c r="O25" t="str">
        <f t="shared" si="0"/>
        <v>Q4</v>
      </c>
      <c r="P25">
        <f>sales[[#This Row],[netRevenue]]-(sales[[#This Row],[unitCost]]*sales[[#This Row],[QuantitySold]])</f>
        <v>80</v>
      </c>
      <c r="Q25">
        <f>sales[[#This Row],[unitCost]]*sales[[#This Row],[QuantitySold]]</f>
        <v>220</v>
      </c>
      <c r="R25" s="7">
        <f>(sales[[#This Row],[unitPrice]]-sales[[#This Row],[unitCost]])/sales[[#This Row],[unitCost]]</f>
        <v>0.36363636363636365</v>
      </c>
      <c r="S25" t="str">
        <f>TEXT(sales[[#This Row],[SaleDate]],"dd")</f>
        <v>30</v>
      </c>
    </row>
    <row r="26" spans="1:19" x14ac:dyDescent="0.25">
      <c r="A26">
        <v>359</v>
      </c>
      <c r="B26">
        <v>1</v>
      </c>
      <c r="C26">
        <v>42</v>
      </c>
      <c r="D26">
        <v>5</v>
      </c>
      <c r="E26">
        <v>3</v>
      </c>
      <c r="F26" s="1">
        <v>44954</v>
      </c>
      <c r="G26">
        <v>0</v>
      </c>
      <c r="H26">
        <f>VLOOKUP(sales[[#This Row],[ProductID]],products[],4,FALSE)</f>
        <v>300</v>
      </c>
      <c r="I26">
        <f>VLOOKUP(sales[[#This Row],[ProductID]],products[],5,FALSE)</f>
        <v>220</v>
      </c>
      <c r="J26">
        <f>sales[[#This Row],[QuantitySold]]*sales[[#This Row],[unitPrice]]</f>
        <v>900</v>
      </c>
      <c r="K26">
        <f>sales[[#This Row],[TotalRevenue]]-sales[[#This Row],[DiscountApplied]]</f>
        <v>900</v>
      </c>
      <c r="L26" t="str">
        <f>TEXT(sales[[#This Row],[SaleDate]],"yyyy")</f>
        <v>2023</v>
      </c>
      <c r="M26" t="str">
        <f>TEXT(sales[[#This Row],[SaleDate]],"MMM")</f>
        <v>Jan</v>
      </c>
      <c r="N26" t="str">
        <f>TEXT(sales[[#This Row],[SaleDate]],"DDD")</f>
        <v>Sat</v>
      </c>
      <c r="O26" t="str">
        <f t="shared" si="0"/>
        <v>Q1</v>
      </c>
      <c r="P26">
        <f>sales[[#This Row],[netRevenue]]-(sales[[#This Row],[unitCost]]*sales[[#This Row],[QuantitySold]])</f>
        <v>240</v>
      </c>
      <c r="Q26">
        <f>sales[[#This Row],[unitCost]]*sales[[#This Row],[QuantitySold]]</f>
        <v>660</v>
      </c>
      <c r="R26" s="7">
        <f>(sales[[#This Row],[unitPrice]]-sales[[#This Row],[unitCost]])/sales[[#This Row],[unitCost]]</f>
        <v>0.36363636363636365</v>
      </c>
      <c r="S26" t="str">
        <f>TEXT(sales[[#This Row],[SaleDate]],"dd")</f>
        <v>28</v>
      </c>
    </row>
    <row r="27" spans="1:19" x14ac:dyDescent="0.25">
      <c r="A27">
        <v>375</v>
      </c>
      <c r="B27">
        <v>1</v>
      </c>
      <c r="C27">
        <v>5</v>
      </c>
      <c r="D27">
        <v>5</v>
      </c>
      <c r="E27">
        <v>4</v>
      </c>
      <c r="F27" s="1">
        <v>45241</v>
      </c>
      <c r="G27">
        <v>0</v>
      </c>
      <c r="H27">
        <f>VLOOKUP(sales[[#This Row],[ProductID]],products[],4,FALSE)</f>
        <v>300</v>
      </c>
      <c r="I27">
        <f>VLOOKUP(sales[[#This Row],[ProductID]],products[],5,FALSE)</f>
        <v>220</v>
      </c>
      <c r="J27">
        <f>sales[[#This Row],[QuantitySold]]*sales[[#This Row],[unitPrice]]</f>
        <v>1200</v>
      </c>
      <c r="K27">
        <f>sales[[#This Row],[TotalRevenue]]-sales[[#This Row],[DiscountApplied]]</f>
        <v>1200</v>
      </c>
      <c r="L27" t="str">
        <f>TEXT(sales[[#This Row],[SaleDate]],"yyyy")</f>
        <v>2023</v>
      </c>
      <c r="M27" t="str">
        <f>TEXT(sales[[#This Row],[SaleDate]],"MMM")</f>
        <v>Nov</v>
      </c>
      <c r="N27" t="str">
        <f>TEXT(sales[[#This Row],[SaleDate]],"DDD")</f>
        <v>Sat</v>
      </c>
      <c r="O27" t="str">
        <f t="shared" si="0"/>
        <v>Q4</v>
      </c>
      <c r="P27">
        <f>sales[[#This Row],[netRevenue]]-(sales[[#This Row],[unitCost]]*sales[[#This Row],[QuantitySold]])</f>
        <v>320</v>
      </c>
      <c r="Q27">
        <f>sales[[#This Row],[unitCost]]*sales[[#This Row],[QuantitySold]]</f>
        <v>880</v>
      </c>
      <c r="R27" s="7">
        <f>(sales[[#This Row],[unitPrice]]-sales[[#This Row],[unitCost]])/sales[[#This Row],[unitCost]]</f>
        <v>0.36363636363636365</v>
      </c>
      <c r="S27" t="str">
        <f>TEXT(sales[[#This Row],[SaleDate]],"dd")</f>
        <v>11</v>
      </c>
    </row>
    <row r="28" spans="1:19" x14ac:dyDescent="0.25">
      <c r="A28">
        <v>414</v>
      </c>
      <c r="B28">
        <v>1</v>
      </c>
      <c r="C28">
        <v>23</v>
      </c>
      <c r="D28">
        <v>5</v>
      </c>
      <c r="E28">
        <v>11</v>
      </c>
      <c r="F28" s="1">
        <v>45130</v>
      </c>
      <c r="G28">
        <v>0</v>
      </c>
      <c r="H28">
        <f>VLOOKUP(sales[[#This Row],[ProductID]],products[],4,FALSE)</f>
        <v>300</v>
      </c>
      <c r="I28">
        <f>VLOOKUP(sales[[#This Row],[ProductID]],products[],5,FALSE)</f>
        <v>220</v>
      </c>
      <c r="J28">
        <f>sales[[#This Row],[QuantitySold]]*sales[[#This Row],[unitPrice]]</f>
        <v>3300</v>
      </c>
      <c r="K28">
        <f>sales[[#This Row],[TotalRevenue]]-sales[[#This Row],[DiscountApplied]]</f>
        <v>3300</v>
      </c>
      <c r="L28" t="str">
        <f>TEXT(sales[[#This Row],[SaleDate]],"yyyy")</f>
        <v>2023</v>
      </c>
      <c r="M28" t="str">
        <f>TEXT(sales[[#This Row],[SaleDate]],"MMM")</f>
        <v>Jul</v>
      </c>
      <c r="N28" t="str">
        <f>TEXT(sales[[#This Row],[SaleDate]],"DDD")</f>
        <v>Sun</v>
      </c>
      <c r="O28" t="str">
        <f t="shared" si="0"/>
        <v>Q3</v>
      </c>
      <c r="P28">
        <f>sales[[#This Row],[netRevenue]]-(sales[[#This Row],[unitCost]]*sales[[#This Row],[QuantitySold]])</f>
        <v>880</v>
      </c>
      <c r="Q28">
        <f>sales[[#This Row],[unitCost]]*sales[[#This Row],[QuantitySold]]</f>
        <v>2420</v>
      </c>
      <c r="R28" s="7">
        <f>(sales[[#This Row],[unitPrice]]-sales[[#This Row],[unitCost]])/sales[[#This Row],[unitCost]]</f>
        <v>0.36363636363636365</v>
      </c>
      <c r="S28" t="str">
        <f>TEXT(sales[[#This Row],[SaleDate]],"dd")</f>
        <v>23</v>
      </c>
    </row>
    <row r="29" spans="1:19" x14ac:dyDescent="0.25">
      <c r="A29">
        <v>437</v>
      </c>
      <c r="B29">
        <v>1</v>
      </c>
      <c r="C29">
        <v>19</v>
      </c>
      <c r="D29">
        <v>5</v>
      </c>
      <c r="E29">
        <v>1</v>
      </c>
      <c r="F29" s="1">
        <v>45260</v>
      </c>
      <c r="G29">
        <v>0</v>
      </c>
      <c r="H29">
        <f>VLOOKUP(sales[[#This Row],[ProductID]],products[],4,FALSE)</f>
        <v>300</v>
      </c>
      <c r="I29">
        <f>VLOOKUP(sales[[#This Row],[ProductID]],products[],5,FALSE)</f>
        <v>220</v>
      </c>
      <c r="J29">
        <f>sales[[#This Row],[QuantitySold]]*sales[[#This Row],[unitPrice]]</f>
        <v>300</v>
      </c>
      <c r="K29">
        <f>sales[[#This Row],[TotalRevenue]]-sales[[#This Row],[DiscountApplied]]</f>
        <v>300</v>
      </c>
      <c r="L29" t="str">
        <f>TEXT(sales[[#This Row],[SaleDate]],"yyyy")</f>
        <v>2023</v>
      </c>
      <c r="M29" t="str">
        <f>TEXT(sales[[#This Row],[SaleDate]],"MMM")</f>
        <v>Nov</v>
      </c>
      <c r="N29" t="str">
        <f>TEXT(sales[[#This Row],[SaleDate]],"DDD")</f>
        <v>Thu</v>
      </c>
      <c r="O29" t="str">
        <f t="shared" si="0"/>
        <v>Q4</v>
      </c>
      <c r="P29">
        <f>sales[[#This Row],[netRevenue]]-(sales[[#This Row],[unitCost]]*sales[[#This Row],[QuantitySold]])</f>
        <v>80</v>
      </c>
      <c r="Q29">
        <f>sales[[#This Row],[unitCost]]*sales[[#This Row],[QuantitySold]]</f>
        <v>220</v>
      </c>
      <c r="R29" s="7">
        <f>(sales[[#This Row],[unitPrice]]-sales[[#This Row],[unitCost]])/sales[[#This Row],[unitCost]]</f>
        <v>0.36363636363636365</v>
      </c>
      <c r="S29" t="str">
        <f>TEXT(sales[[#This Row],[SaleDate]],"dd")</f>
        <v>30</v>
      </c>
    </row>
    <row r="30" spans="1:19" x14ac:dyDescent="0.25">
      <c r="A30">
        <v>442</v>
      </c>
      <c r="B30">
        <v>1</v>
      </c>
      <c r="C30">
        <v>33</v>
      </c>
      <c r="D30">
        <v>5</v>
      </c>
      <c r="E30">
        <v>6</v>
      </c>
      <c r="F30" s="1">
        <v>45151</v>
      </c>
      <c r="G30">
        <v>0</v>
      </c>
      <c r="H30">
        <f>VLOOKUP(sales[[#This Row],[ProductID]],products[],4,FALSE)</f>
        <v>300</v>
      </c>
      <c r="I30">
        <f>VLOOKUP(sales[[#This Row],[ProductID]],products[],5,FALSE)</f>
        <v>220</v>
      </c>
      <c r="J30">
        <f>sales[[#This Row],[QuantitySold]]*sales[[#This Row],[unitPrice]]</f>
        <v>1800</v>
      </c>
      <c r="K30">
        <f>sales[[#This Row],[TotalRevenue]]-sales[[#This Row],[DiscountApplied]]</f>
        <v>1800</v>
      </c>
      <c r="L30" t="str">
        <f>TEXT(sales[[#This Row],[SaleDate]],"yyyy")</f>
        <v>2023</v>
      </c>
      <c r="M30" t="str">
        <f>TEXT(sales[[#This Row],[SaleDate]],"MMM")</f>
        <v>Aug</v>
      </c>
      <c r="N30" t="str">
        <f>TEXT(sales[[#This Row],[SaleDate]],"DDD")</f>
        <v>Sun</v>
      </c>
      <c r="O30" t="str">
        <f t="shared" si="0"/>
        <v>Q3</v>
      </c>
      <c r="P30">
        <f>sales[[#This Row],[netRevenue]]-(sales[[#This Row],[unitCost]]*sales[[#This Row],[QuantitySold]])</f>
        <v>480</v>
      </c>
      <c r="Q30">
        <f>sales[[#This Row],[unitCost]]*sales[[#This Row],[QuantitySold]]</f>
        <v>1320</v>
      </c>
      <c r="R30" s="7">
        <f>(sales[[#This Row],[unitPrice]]-sales[[#This Row],[unitCost]])/sales[[#This Row],[unitCost]]</f>
        <v>0.36363636363636365</v>
      </c>
      <c r="S30" t="str">
        <f>TEXT(sales[[#This Row],[SaleDate]],"dd")</f>
        <v>13</v>
      </c>
    </row>
    <row r="31" spans="1:19" x14ac:dyDescent="0.25">
      <c r="A31">
        <v>458</v>
      </c>
      <c r="B31">
        <v>1</v>
      </c>
      <c r="C31">
        <v>31</v>
      </c>
      <c r="D31">
        <v>5</v>
      </c>
      <c r="E31">
        <v>2</v>
      </c>
      <c r="F31" s="1">
        <v>45026</v>
      </c>
      <c r="G31">
        <v>0</v>
      </c>
      <c r="H31">
        <f>VLOOKUP(sales[[#This Row],[ProductID]],products[],4,FALSE)</f>
        <v>300</v>
      </c>
      <c r="I31">
        <f>VLOOKUP(sales[[#This Row],[ProductID]],products[],5,FALSE)</f>
        <v>220</v>
      </c>
      <c r="J31">
        <f>sales[[#This Row],[QuantitySold]]*sales[[#This Row],[unitPrice]]</f>
        <v>600</v>
      </c>
      <c r="K31">
        <f>sales[[#This Row],[TotalRevenue]]-sales[[#This Row],[DiscountApplied]]</f>
        <v>600</v>
      </c>
      <c r="L31" t="str">
        <f>TEXT(sales[[#This Row],[SaleDate]],"yyyy")</f>
        <v>2023</v>
      </c>
      <c r="M31" t="str">
        <f>TEXT(sales[[#This Row],[SaleDate]],"MMM")</f>
        <v>Apr</v>
      </c>
      <c r="N31" t="str">
        <f>TEXT(sales[[#This Row],[SaleDate]],"DDD")</f>
        <v>Mon</v>
      </c>
      <c r="O31" t="str">
        <f t="shared" si="0"/>
        <v>Q2</v>
      </c>
      <c r="P31">
        <f>sales[[#This Row],[netRevenue]]-(sales[[#This Row],[unitCost]]*sales[[#This Row],[QuantitySold]])</f>
        <v>160</v>
      </c>
      <c r="Q31">
        <f>sales[[#This Row],[unitCost]]*sales[[#This Row],[QuantitySold]]</f>
        <v>440</v>
      </c>
      <c r="R31" s="7">
        <f>(sales[[#This Row],[unitPrice]]-sales[[#This Row],[unitCost]])/sales[[#This Row],[unitCost]]</f>
        <v>0.36363636363636365</v>
      </c>
      <c r="S31" t="str">
        <f>TEXT(sales[[#This Row],[SaleDate]],"dd")</f>
        <v>10</v>
      </c>
    </row>
    <row r="32" spans="1:19" x14ac:dyDescent="0.25">
      <c r="A32">
        <v>459</v>
      </c>
      <c r="B32">
        <v>1</v>
      </c>
      <c r="C32">
        <v>19</v>
      </c>
      <c r="D32">
        <v>5</v>
      </c>
      <c r="E32">
        <v>6</v>
      </c>
      <c r="F32" s="1">
        <v>45071</v>
      </c>
      <c r="G32">
        <v>0</v>
      </c>
      <c r="H32">
        <f>VLOOKUP(sales[[#This Row],[ProductID]],products[],4,FALSE)</f>
        <v>300</v>
      </c>
      <c r="I32">
        <f>VLOOKUP(sales[[#This Row],[ProductID]],products[],5,FALSE)</f>
        <v>220</v>
      </c>
      <c r="J32">
        <f>sales[[#This Row],[QuantitySold]]*sales[[#This Row],[unitPrice]]</f>
        <v>1800</v>
      </c>
      <c r="K32">
        <f>sales[[#This Row],[TotalRevenue]]-sales[[#This Row],[DiscountApplied]]</f>
        <v>1800</v>
      </c>
      <c r="L32" t="str">
        <f>TEXT(sales[[#This Row],[SaleDate]],"yyyy")</f>
        <v>2023</v>
      </c>
      <c r="M32" t="str">
        <f>TEXT(sales[[#This Row],[SaleDate]],"MMM")</f>
        <v>May</v>
      </c>
      <c r="N32" t="str">
        <f>TEXT(sales[[#This Row],[SaleDate]],"DDD")</f>
        <v>Thu</v>
      </c>
      <c r="O32" t="str">
        <f t="shared" si="0"/>
        <v>Q2</v>
      </c>
      <c r="P32">
        <f>sales[[#This Row],[netRevenue]]-(sales[[#This Row],[unitCost]]*sales[[#This Row],[QuantitySold]])</f>
        <v>480</v>
      </c>
      <c r="Q32">
        <f>sales[[#This Row],[unitCost]]*sales[[#This Row],[QuantitySold]]</f>
        <v>1320</v>
      </c>
      <c r="R32" s="7">
        <f>(sales[[#This Row],[unitPrice]]-sales[[#This Row],[unitCost]])/sales[[#This Row],[unitCost]]</f>
        <v>0.36363636363636365</v>
      </c>
      <c r="S32" t="str">
        <f>TEXT(sales[[#This Row],[SaleDate]],"dd")</f>
        <v>25</v>
      </c>
    </row>
    <row r="33" spans="1:19" x14ac:dyDescent="0.25">
      <c r="A33">
        <v>493</v>
      </c>
      <c r="B33">
        <v>1</v>
      </c>
      <c r="C33">
        <v>14</v>
      </c>
      <c r="D33">
        <v>5</v>
      </c>
      <c r="E33">
        <v>10</v>
      </c>
      <c r="F33" s="1">
        <v>45230</v>
      </c>
      <c r="G33">
        <v>0</v>
      </c>
      <c r="H33">
        <f>VLOOKUP(sales[[#This Row],[ProductID]],products[],4,FALSE)</f>
        <v>300</v>
      </c>
      <c r="I33">
        <f>VLOOKUP(sales[[#This Row],[ProductID]],products[],5,FALSE)</f>
        <v>220</v>
      </c>
      <c r="J33">
        <f>sales[[#This Row],[QuantitySold]]*sales[[#This Row],[unitPrice]]</f>
        <v>3000</v>
      </c>
      <c r="K33">
        <f>sales[[#This Row],[TotalRevenue]]-sales[[#This Row],[DiscountApplied]]</f>
        <v>3000</v>
      </c>
      <c r="L33" t="str">
        <f>TEXT(sales[[#This Row],[SaleDate]],"yyyy")</f>
        <v>2023</v>
      </c>
      <c r="M33" t="str">
        <f>TEXT(sales[[#This Row],[SaleDate]],"MMM")</f>
        <v>Oct</v>
      </c>
      <c r="N33" t="str">
        <f>TEXT(sales[[#This Row],[SaleDate]],"DDD")</f>
        <v>Tue</v>
      </c>
      <c r="O33" t="str">
        <f t="shared" si="0"/>
        <v>Q4</v>
      </c>
      <c r="P33">
        <f>sales[[#This Row],[netRevenue]]-(sales[[#This Row],[unitCost]]*sales[[#This Row],[QuantitySold]])</f>
        <v>800</v>
      </c>
      <c r="Q33">
        <f>sales[[#This Row],[unitCost]]*sales[[#This Row],[QuantitySold]]</f>
        <v>2200</v>
      </c>
      <c r="R33" s="7">
        <f>(sales[[#This Row],[unitPrice]]-sales[[#This Row],[unitCost]])/sales[[#This Row],[unitCost]]</f>
        <v>0.36363636363636365</v>
      </c>
      <c r="S33" t="str">
        <f>TEXT(sales[[#This Row],[SaleDate]],"dd")</f>
        <v>31</v>
      </c>
    </row>
    <row r="34" spans="1:19" x14ac:dyDescent="0.25">
      <c r="A34">
        <v>502</v>
      </c>
      <c r="B34">
        <v>1</v>
      </c>
      <c r="C34">
        <v>21</v>
      </c>
      <c r="D34">
        <v>5</v>
      </c>
      <c r="E34">
        <v>5</v>
      </c>
      <c r="F34" s="1">
        <v>45221</v>
      </c>
      <c r="G34">
        <v>0</v>
      </c>
      <c r="H34">
        <f>VLOOKUP(sales[[#This Row],[ProductID]],products[],4,FALSE)</f>
        <v>300</v>
      </c>
      <c r="I34">
        <f>VLOOKUP(sales[[#This Row],[ProductID]],products[],5,FALSE)</f>
        <v>220</v>
      </c>
      <c r="J34">
        <f>sales[[#This Row],[QuantitySold]]*sales[[#This Row],[unitPrice]]</f>
        <v>1500</v>
      </c>
      <c r="K34">
        <f>sales[[#This Row],[TotalRevenue]]-sales[[#This Row],[DiscountApplied]]</f>
        <v>1500</v>
      </c>
      <c r="L34" t="str">
        <f>TEXT(sales[[#This Row],[SaleDate]],"yyyy")</f>
        <v>2023</v>
      </c>
      <c r="M34" t="str">
        <f>TEXT(sales[[#This Row],[SaleDate]],"MMM")</f>
        <v>Oct</v>
      </c>
      <c r="N34" t="str">
        <f>TEXT(sales[[#This Row],[SaleDate]],"DDD")</f>
        <v>Sun</v>
      </c>
      <c r="O34" t="str">
        <f t="shared" si="0"/>
        <v>Q4</v>
      </c>
      <c r="P34">
        <f>sales[[#This Row],[netRevenue]]-(sales[[#This Row],[unitCost]]*sales[[#This Row],[QuantitySold]])</f>
        <v>400</v>
      </c>
      <c r="Q34">
        <f>sales[[#This Row],[unitCost]]*sales[[#This Row],[QuantitySold]]</f>
        <v>1100</v>
      </c>
      <c r="R34" s="7">
        <f>(sales[[#This Row],[unitPrice]]-sales[[#This Row],[unitCost]])/sales[[#This Row],[unitCost]]</f>
        <v>0.36363636363636365</v>
      </c>
      <c r="S34" t="str">
        <f>TEXT(sales[[#This Row],[SaleDate]],"dd")</f>
        <v>22</v>
      </c>
    </row>
    <row r="35" spans="1:19" x14ac:dyDescent="0.25">
      <c r="A35">
        <v>541</v>
      </c>
      <c r="B35">
        <v>1</v>
      </c>
      <c r="C35">
        <v>27</v>
      </c>
      <c r="D35">
        <v>5</v>
      </c>
      <c r="E35">
        <v>4</v>
      </c>
      <c r="F35" s="1">
        <v>44992</v>
      </c>
      <c r="G35">
        <v>0</v>
      </c>
      <c r="H35">
        <f>VLOOKUP(sales[[#This Row],[ProductID]],products[],4,FALSE)</f>
        <v>300</v>
      </c>
      <c r="I35">
        <f>VLOOKUP(sales[[#This Row],[ProductID]],products[],5,FALSE)</f>
        <v>220</v>
      </c>
      <c r="J35">
        <f>sales[[#This Row],[QuantitySold]]*sales[[#This Row],[unitPrice]]</f>
        <v>1200</v>
      </c>
      <c r="K35">
        <f>sales[[#This Row],[TotalRevenue]]-sales[[#This Row],[DiscountApplied]]</f>
        <v>1200</v>
      </c>
      <c r="L35" t="str">
        <f>TEXT(sales[[#This Row],[SaleDate]],"yyyy")</f>
        <v>2023</v>
      </c>
      <c r="M35" t="str">
        <f>TEXT(sales[[#This Row],[SaleDate]],"MMM")</f>
        <v>Mar</v>
      </c>
      <c r="N35" t="str">
        <f>TEXT(sales[[#This Row],[SaleDate]],"DDD")</f>
        <v>Tue</v>
      </c>
      <c r="O35" t="str">
        <f t="shared" si="0"/>
        <v>Q1</v>
      </c>
      <c r="P35">
        <f>sales[[#This Row],[netRevenue]]-(sales[[#This Row],[unitCost]]*sales[[#This Row],[QuantitySold]])</f>
        <v>320</v>
      </c>
      <c r="Q35">
        <f>sales[[#This Row],[unitCost]]*sales[[#This Row],[QuantitySold]]</f>
        <v>880</v>
      </c>
      <c r="R35" s="7">
        <f>(sales[[#This Row],[unitPrice]]-sales[[#This Row],[unitCost]])/sales[[#This Row],[unitCost]]</f>
        <v>0.36363636363636365</v>
      </c>
      <c r="S35" t="str">
        <f>TEXT(sales[[#This Row],[SaleDate]],"dd")</f>
        <v>07</v>
      </c>
    </row>
    <row r="36" spans="1:19" x14ac:dyDescent="0.25">
      <c r="A36">
        <v>552</v>
      </c>
      <c r="B36">
        <v>1</v>
      </c>
      <c r="C36">
        <v>33</v>
      </c>
      <c r="D36">
        <v>5</v>
      </c>
      <c r="E36">
        <v>8</v>
      </c>
      <c r="F36" s="1">
        <v>45222</v>
      </c>
      <c r="G36">
        <v>0</v>
      </c>
      <c r="H36">
        <f>VLOOKUP(sales[[#This Row],[ProductID]],products[],4,FALSE)</f>
        <v>300</v>
      </c>
      <c r="I36">
        <f>VLOOKUP(sales[[#This Row],[ProductID]],products[],5,FALSE)</f>
        <v>220</v>
      </c>
      <c r="J36">
        <f>sales[[#This Row],[QuantitySold]]*sales[[#This Row],[unitPrice]]</f>
        <v>2400</v>
      </c>
      <c r="K36">
        <f>sales[[#This Row],[TotalRevenue]]-sales[[#This Row],[DiscountApplied]]</f>
        <v>2400</v>
      </c>
      <c r="L36" t="str">
        <f>TEXT(sales[[#This Row],[SaleDate]],"yyyy")</f>
        <v>2023</v>
      </c>
      <c r="M36" t="str">
        <f>TEXT(sales[[#This Row],[SaleDate]],"MMM")</f>
        <v>Oct</v>
      </c>
      <c r="N36" t="str">
        <f>TEXT(sales[[#This Row],[SaleDate]],"DDD")</f>
        <v>Mon</v>
      </c>
      <c r="O36" t="str">
        <f t="shared" si="0"/>
        <v>Q4</v>
      </c>
      <c r="P36">
        <f>sales[[#This Row],[netRevenue]]-(sales[[#This Row],[unitCost]]*sales[[#This Row],[QuantitySold]])</f>
        <v>640</v>
      </c>
      <c r="Q36">
        <f>sales[[#This Row],[unitCost]]*sales[[#This Row],[QuantitySold]]</f>
        <v>1760</v>
      </c>
      <c r="R36" s="7">
        <f>(sales[[#This Row],[unitPrice]]-sales[[#This Row],[unitCost]])/sales[[#This Row],[unitCost]]</f>
        <v>0.36363636363636365</v>
      </c>
      <c r="S36" t="str">
        <f>TEXT(sales[[#This Row],[SaleDate]],"dd")</f>
        <v>23</v>
      </c>
    </row>
    <row r="37" spans="1:19" x14ac:dyDescent="0.25">
      <c r="A37">
        <v>566</v>
      </c>
      <c r="B37">
        <v>1</v>
      </c>
      <c r="C37">
        <v>48</v>
      </c>
      <c r="D37">
        <v>5</v>
      </c>
      <c r="E37">
        <v>1</v>
      </c>
      <c r="F37" s="1">
        <v>45149</v>
      </c>
      <c r="G37">
        <v>0</v>
      </c>
      <c r="H37">
        <f>VLOOKUP(sales[[#This Row],[ProductID]],products[],4,FALSE)</f>
        <v>300</v>
      </c>
      <c r="I37">
        <f>VLOOKUP(sales[[#This Row],[ProductID]],products[],5,FALSE)</f>
        <v>220</v>
      </c>
      <c r="J37">
        <f>sales[[#This Row],[QuantitySold]]*sales[[#This Row],[unitPrice]]</f>
        <v>300</v>
      </c>
      <c r="K37">
        <f>sales[[#This Row],[TotalRevenue]]-sales[[#This Row],[DiscountApplied]]</f>
        <v>300</v>
      </c>
      <c r="L37" t="str">
        <f>TEXT(sales[[#This Row],[SaleDate]],"yyyy")</f>
        <v>2023</v>
      </c>
      <c r="M37" t="str">
        <f>TEXT(sales[[#This Row],[SaleDate]],"MMM")</f>
        <v>Aug</v>
      </c>
      <c r="N37" t="str">
        <f>TEXT(sales[[#This Row],[SaleDate]],"DDD")</f>
        <v>Fri</v>
      </c>
      <c r="O37" t="str">
        <f t="shared" si="0"/>
        <v>Q3</v>
      </c>
      <c r="P37">
        <f>sales[[#This Row],[netRevenue]]-(sales[[#This Row],[unitCost]]*sales[[#This Row],[QuantitySold]])</f>
        <v>80</v>
      </c>
      <c r="Q37">
        <f>sales[[#This Row],[unitCost]]*sales[[#This Row],[QuantitySold]]</f>
        <v>220</v>
      </c>
      <c r="R37" s="7">
        <f>(sales[[#This Row],[unitPrice]]-sales[[#This Row],[unitCost]])/sales[[#This Row],[unitCost]]</f>
        <v>0.36363636363636365</v>
      </c>
      <c r="S37" t="str">
        <f>TEXT(sales[[#This Row],[SaleDate]],"dd")</f>
        <v>11</v>
      </c>
    </row>
    <row r="38" spans="1:19" x14ac:dyDescent="0.25">
      <c r="A38">
        <v>567</v>
      </c>
      <c r="B38">
        <v>1</v>
      </c>
      <c r="C38">
        <v>19</v>
      </c>
      <c r="D38">
        <v>5</v>
      </c>
      <c r="E38">
        <v>2</v>
      </c>
      <c r="F38" s="1">
        <v>44928</v>
      </c>
      <c r="G38">
        <v>0</v>
      </c>
      <c r="H38">
        <f>VLOOKUP(sales[[#This Row],[ProductID]],products[],4,FALSE)</f>
        <v>300</v>
      </c>
      <c r="I38">
        <f>VLOOKUP(sales[[#This Row],[ProductID]],products[],5,FALSE)</f>
        <v>220</v>
      </c>
      <c r="J38">
        <f>sales[[#This Row],[QuantitySold]]*sales[[#This Row],[unitPrice]]</f>
        <v>600</v>
      </c>
      <c r="K38">
        <f>sales[[#This Row],[TotalRevenue]]-sales[[#This Row],[DiscountApplied]]</f>
        <v>600</v>
      </c>
      <c r="L38" t="str">
        <f>TEXT(sales[[#This Row],[SaleDate]],"yyyy")</f>
        <v>2023</v>
      </c>
      <c r="M38" t="str">
        <f>TEXT(sales[[#This Row],[SaleDate]],"MMM")</f>
        <v>Jan</v>
      </c>
      <c r="N38" t="str">
        <f>TEXT(sales[[#This Row],[SaleDate]],"DDD")</f>
        <v>Mon</v>
      </c>
      <c r="O38" t="str">
        <f t="shared" si="0"/>
        <v>Q1</v>
      </c>
      <c r="P38">
        <f>sales[[#This Row],[netRevenue]]-(sales[[#This Row],[unitCost]]*sales[[#This Row],[QuantitySold]])</f>
        <v>160</v>
      </c>
      <c r="Q38">
        <f>sales[[#This Row],[unitCost]]*sales[[#This Row],[QuantitySold]]</f>
        <v>440</v>
      </c>
      <c r="R38" s="7">
        <f>(sales[[#This Row],[unitPrice]]-sales[[#This Row],[unitCost]])/sales[[#This Row],[unitCost]]</f>
        <v>0.36363636363636365</v>
      </c>
      <c r="S38" t="str">
        <f>TEXT(sales[[#This Row],[SaleDate]],"dd")</f>
        <v>02</v>
      </c>
    </row>
    <row r="39" spans="1:19" x14ac:dyDescent="0.25">
      <c r="A39">
        <v>568</v>
      </c>
      <c r="B39">
        <v>1</v>
      </c>
      <c r="C39">
        <v>21</v>
      </c>
      <c r="D39">
        <v>5</v>
      </c>
      <c r="E39">
        <v>5</v>
      </c>
      <c r="F39" s="1">
        <v>45121</v>
      </c>
      <c r="G39">
        <v>0</v>
      </c>
      <c r="H39">
        <f>VLOOKUP(sales[[#This Row],[ProductID]],products[],4,FALSE)</f>
        <v>300</v>
      </c>
      <c r="I39">
        <f>VLOOKUP(sales[[#This Row],[ProductID]],products[],5,FALSE)</f>
        <v>220</v>
      </c>
      <c r="J39">
        <f>sales[[#This Row],[QuantitySold]]*sales[[#This Row],[unitPrice]]</f>
        <v>1500</v>
      </c>
      <c r="K39">
        <f>sales[[#This Row],[TotalRevenue]]-sales[[#This Row],[DiscountApplied]]</f>
        <v>1500</v>
      </c>
      <c r="L39" t="str">
        <f>TEXT(sales[[#This Row],[SaleDate]],"yyyy")</f>
        <v>2023</v>
      </c>
      <c r="M39" t="str">
        <f>TEXT(sales[[#This Row],[SaleDate]],"MMM")</f>
        <v>Jul</v>
      </c>
      <c r="N39" t="str">
        <f>TEXT(sales[[#This Row],[SaleDate]],"DDD")</f>
        <v>Fri</v>
      </c>
      <c r="O39" t="str">
        <f t="shared" si="0"/>
        <v>Q3</v>
      </c>
      <c r="P39">
        <f>sales[[#This Row],[netRevenue]]-(sales[[#This Row],[unitCost]]*sales[[#This Row],[QuantitySold]])</f>
        <v>400</v>
      </c>
      <c r="Q39">
        <f>sales[[#This Row],[unitCost]]*sales[[#This Row],[QuantitySold]]</f>
        <v>1100</v>
      </c>
      <c r="R39" s="7">
        <f>(sales[[#This Row],[unitPrice]]-sales[[#This Row],[unitCost]])/sales[[#This Row],[unitCost]]</f>
        <v>0.36363636363636365</v>
      </c>
      <c r="S39" t="str">
        <f>TEXT(sales[[#This Row],[SaleDate]],"dd")</f>
        <v>14</v>
      </c>
    </row>
    <row r="40" spans="1:19" x14ac:dyDescent="0.25">
      <c r="A40">
        <v>575</v>
      </c>
      <c r="B40">
        <v>1</v>
      </c>
      <c r="C40">
        <v>44</v>
      </c>
      <c r="D40">
        <v>5</v>
      </c>
      <c r="E40">
        <v>5</v>
      </c>
      <c r="F40" s="1">
        <v>45243</v>
      </c>
      <c r="G40">
        <v>0</v>
      </c>
      <c r="H40">
        <f>VLOOKUP(sales[[#This Row],[ProductID]],products[],4,FALSE)</f>
        <v>300</v>
      </c>
      <c r="I40">
        <f>VLOOKUP(sales[[#This Row],[ProductID]],products[],5,FALSE)</f>
        <v>220</v>
      </c>
      <c r="J40">
        <f>sales[[#This Row],[QuantitySold]]*sales[[#This Row],[unitPrice]]</f>
        <v>1500</v>
      </c>
      <c r="K40">
        <f>sales[[#This Row],[TotalRevenue]]-sales[[#This Row],[DiscountApplied]]</f>
        <v>1500</v>
      </c>
      <c r="L40" t="str">
        <f>TEXT(sales[[#This Row],[SaleDate]],"yyyy")</f>
        <v>2023</v>
      </c>
      <c r="M40" t="str">
        <f>TEXT(sales[[#This Row],[SaleDate]],"MMM")</f>
        <v>Nov</v>
      </c>
      <c r="N40" t="str">
        <f>TEXT(sales[[#This Row],[SaleDate]],"DDD")</f>
        <v>Mon</v>
      </c>
      <c r="O40" t="str">
        <f t="shared" si="0"/>
        <v>Q4</v>
      </c>
      <c r="P40">
        <f>sales[[#This Row],[netRevenue]]-(sales[[#This Row],[unitCost]]*sales[[#This Row],[QuantitySold]])</f>
        <v>400</v>
      </c>
      <c r="Q40">
        <f>sales[[#This Row],[unitCost]]*sales[[#This Row],[QuantitySold]]</f>
        <v>1100</v>
      </c>
      <c r="R40" s="7">
        <f>(sales[[#This Row],[unitPrice]]-sales[[#This Row],[unitCost]])/sales[[#This Row],[unitCost]]</f>
        <v>0.36363636363636365</v>
      </c>
      <c r="S40" t="str">
        <f>TEXT(sales[[#This Row],[SaleDate]],"dd")</f>
        <v>13</v>
      </c>
    </row>
    <row r="41" spans="1:19" x14ac:dyDescent="0.25">
      <c r="A41">
        <v>615</v>
      </c>
      <c r="B41">
        <v>1</v>
      </c>
      <c r="C41">
        <v>20</v>
      </c>
      <c r="D41">
        <v>5</v>
      </c>
      <c r="E41">
        <v>5</v>
      </c>
      <c r="F41" s="1">
        <v>45185</v>
      </c>
      <c r="G41">
        <v>0</v>
      </c>
      <c r="H41">
        <f>VLOOKUP(sales[[#This Row],[ProductID]],products[],4,FALSE)</f>
        <v>300</v>
      </c>
      <c r="I41">
        <f>VLOOKUP(sales[[#This Row],[ProductID]],products[],5,FALSE)</f>
        <v>220</v>
      </c>
      <c r="J41">
        <f>sales[[#This Row],[QuantitySold]]*sales[[#This Row],[unitPrice]]</f>
        <v>1500</v>
      </c>
      <c r="K41">
        <f>sales[[#This Row],[TotalRevenue]]-sales[[#This Row],[DiscountApplied]]</f>
        <v>1500</v>
      </c>
      <c r="L41" t="str">
        <f>TEXT(sales[[#This Row],[SaleDate]],"yyyy")</f>
        <v>2023</v>
      </c>
      <c r="M41" t="str">
        <f>TEXT(sales[[#This Row],[SaleDate]],"MMM")</f>
        <v>Sep</v>
      </c>
      <c r="N41" t="str">
        <f>TEXT(sales[[#This Row],[SaleDate]],"DDD")</f>
        <v>Sat</v>
      </c>
      <c r="O41" t="str">
        <f t="shared" si="0"/>
        <v>Q3</v>
      </c>
      <c r="P41">
        <f>sales[[#This Row],[netRevenue]]-(sales[[#This Row],[unitCost]]*sales[[#This Row],[QuantitySold]])</f>
        <v>400</v>
      </c>
      <c r="Q41">
        <f>sales[[#This Row],[unitCost]]*sales[[#This Row],[QuantitySold]]</f>
        <v>1100</v>
      </c>
      <c r="R41" s="7">
        <f>(sales[[#This Row],[unitPrice]]-sales[[#This Row],[unitCost]])/sales[[#This Row],[unitCost]]</f>
        <v>0.36363636363636365</v>
      </c>
      <c r="S41" t="str">
        <f>TEXT(sales[[#This Row],[SaleDate]],"dd")</f>
        <v>16</v>
      </c>
    </row>
    <row r="42" spans="1:19" x14ac:dyDescent="0.25">
      <c r="A42">
        <v>616</v>
      </c>
      <c r="B42">
        <v>1</v>
      </c>
      <c r="C42">
        <v>38</v>
      </c>
      <c r="D42">
        <v>5</v>
      </c>
      <c r="E42">
        <v>1</v>
      </c>
      <c r="F42" s="1">
        <v>44933</v>
      </c>
      <c r="G42">
        <v>0</v>
      </c>
      <c r="H42">
        <f>VLOOKUP(sales[[#This Row],[ProductID]],products[],4,FALSE)</f>
        <v>300</v>
      </c>
      <c r="I42">
        <f>VLOOKUP(sales[[#This Row],[ProductID]],products[],5,FALSE)</f>
        <v>220</v>
      </c>
      <c r="J42">
        <f>sales[[#This Row],[QuantitySold]]*sales[[#This Row],[unitPrice]]</f>
        <v>300</v>
      </c>
      <c r="K42">
        <f>sales[[#This Row],[TotalRevenue]]-sales[[#This Row],[DiscountApplied]]</f>
        <v>300</v>
      </c>
      <c r="L42" t="str">
        <f>TEXT(sales[[#This Row],[SaleDate]],"yyyy")</f>
        <v>2023</v>
      </c>
      <c r="M42" t="str">
        <f>TEXT(sales[[#This Row],[SaleDate]],"MMM")</f>
        <v>Jan</v>
      </c>
      <c r="N42" t="str">
        <f>TEXT(sales[[#This Row],[SaleDate]],"DDD")</f>
        <v>Sat</v>
      </c>
      <c r="O42" t="str">
        <f t="shared" si="0"/>
        <v>Q1</v>
      </c>
      <c r="P42">
        <f>sales[[#This Row],[netRevenue]]-(sales[[#This Row],[unitCost]]*sales[[#This Row],[QuantitySold]])</f>
        <v>80</v>
      </c>
      <c r="Q42">
        <f>sales[[#This Row],[unitCost]]*sales[[#This Row],[QuantitySold]]</f>
        <v>220</v>
      </c>
      <c r="R42" s="7">
        <f>(sales[[#This Row],[unitPrice]]-sales[[#This Row],[unitCost]])/sales[[#This Row],[unitCost]]</f>
        <v>0.36363636363636365</v>
      </c>
      <c r="S42" t="str">
        <f>TEXT(sales[[#This Row],[SaleDate]],"dd")</f>
        <v>07</v>
      </c>
    </row>
    <row r="43" spans="1:19" x14ac:dyDescent="0.25">
      <c r="A43">
        <v>638</v>
      </c>
      <c r="B43">
        <v>1</v>
      </c>
      <c r="C43">
        <v>32</v>
      </c>
      <c r="D43">
        <v>5</v>
      </c>
      <c r="E43">
        <v>4</v>
      </c>
      <c r="F43" s="1">
        <v>45008</v>
      </c>
      <c r="G43">
        <v>0</v>
      </c>
      <c r="H43">
        <f>VLOOKUP(sales[[#This Row],[ProductID]],products[],4,FALSE)</f>
        <v>300</v>
      </c>
      <c r="I43">
        <f>VLOOKUP(sales[[#This Row],[ProductID]],products[],5,FALSE)</f>
        <v>220</v>
      </c>
      <c r="J43">
        <f>sales[[#This Row],[QuantitySold]]*sales[[#This Row],[unitPrice]]</f>
        <v>1200</v>
      </c>
      <c r="K43">
        <f>sales[[#This Row],[TotalRevenue]]-sales[[#This Row],[DiscountApplied]]</f>
        <v>1200</v>
      </c>
      <c r="L43" t="str">
        <f>TEXT(sales[[#This Row],[SaleDate]],"yyyy")</f>
        <v>2023</v>
      </c>
      <c r="M43" t="str">
        <f>TEXT(sales[[#This Row],[SaleDate]],"MMM")</f>
        <v>Mar</v>
      </c>
      <c r="N43" t="str">
        <f>TEXT(sales[[#This Row],[SaleDate]],"DDD")</f>
        <v>Thu</v>
      </c>
      <c r="O43" t="str">
        <f t="shared" si="0"/>
        <v>Q1</v>
      </c>
      <c r="P43">
        <f>sales[[#This Row],[netRevenue]]-(sales[[#This Row],[unitCost]]*sales[[#This Row],[QuantitySold]])</f>
        <v>320</v>
      </c>
      <c r="Q43">
        <f>sales[[#This Row],[unitCost]]*sales[[#This Row],[QuantitySold]]</f>
        <v>880</v>
      </c>
      <c r="R43" s="7">
        <f>(sales[[#This Row],[unitPrice]]-sales[[#This Row],[unitCost]])/sales[[#This Row],[unitCost]]</f>
        <v>0.36363636363636365</v>
      </c>
      <c r="S43" t="str">
        <f>TEXT(sales[[#This Row],[SaleDate]],"dd")</f>
        <v>23</v>
      </c>
    </row>
    <row r="44" spans="1:19" x14ac:dyDescent="0.25">
      <c r="A44">
        <v>641</v>
      </c>
      <c r="B44">
        <v>1</v>
      </c>
      <c r="C44">
        <v>32</v>
      </c>
      <c r="D44">
        <v>5</v>
      </c>
      <c r="E44">
        <v>5</v>
      </c>
      <c r="F44" s="1">
        <v>45097</v>
      </c>
      <c r="G44">
        <v>0</v>
      </c>
      <c r="H44">
        <f>VLOOKUP(sales[[#This Row],[ProductID]],products[],4,FALSE)</f>
        <v>300</v>
      </c>
      <c r="I44">
        <f>VLOOKUP(sales[[#This Row],[ProductID]],products[],5,FALSE)</f>
        <v>220</v>
      </c>
      <c r="J44">
        <f>sales[[#This Row],[QuantitySold]]*sales[[#This Row],[unitPrice]]</f>
        <v>1500</v>
      </c>
      <c r="K44">
        <f>sales[[#This Row],[TotalRevenue]]-sales[[#This Row],[DiscountApplied]]</f>
        <v>1500</v>
      </c>
      <c r="L44" t="str">
        <f>TEXT(sales[[#This Row],[SaleDate]],"yyyy")</f>
        <v>2023</v>
      </c>
      <c r="M44" t="str">
        <f>TEXT(sales[[#This Row],[SaleDate]],"MMM")</f>
        <v>Jun</v>
      </c>
      <c r="N44" t="str">
        <f>TEXT(sales[[#This Row],[SaleDate]],"DDD")</f>
        <v>Tue</v>
      </c>
      <c r="O44" t="str">
        <f t="shared" si="0"/>
        <v>Q2</v>
      </c>
      <c r="P44">
        <f>sales[[#This Row],[netRevenue]]-(sales[[#This Row],[unitCost]]*sales[[#This Row],[QuantitySold]])</f>
        <v>400</v>
      </c>
      <c r="Q44">
        <f>sales[[#This Row],[unitCost]]*sales[[#This Row],[QuantitySold]]</f>
        <v>1100</v>
      </c>
      <c r="R44" s="7">
        <f>(sales[[#This Row],[unitPrice]]-sales[[#This Row],[unitCost]])/sales[[#This Row],[unitCost]]</f>
        <v>0.36363636363636365</v>
      </c>
      <c r="S44" t="str">
        <f>TEXT(sales[[#This Row],[SaleDate]],"dd")</f>
        <v>20</v>
      </c>
    </row>
    <row r="45" spans="1:19" x14ac:dyDescent="0.25">
      <c r="A45">
        <v>657</v>
      </c>
      <c r="B45">
        <v>1</v>
      </c>
      <c r="C45">
        <v>4</v>
      </c>
      <c r="D45">
        <v>5</v>
      </c>
      <c r="E45">
        <v>4</v>
      </c>
      <c r="F45" s="1">
        <v>45065</v>
      </c>
      <c r="G45">
        <v>0</v>
      </c>
      <c r="H45">
        <f>VLOOKUP(sales[[#This Row],[ProductID]],products[],4,FALSE)</f>
        <v>300</v>
      </c>
      <c r="I45">
        <f>VLOOKUP(sales[[#This Row],[ProductID]],products[],5,FALSE)</f>
        <v>220</v>
      </c>
      <c r="J45">
        <f>sales[[#This Row],[QuantitySold]]*sales[[#This Row],[unitPrice]]</f>
        <v>1200</v>
      </c>
      <c r="K45">
        <f>sales[[#This Row],[TotalRevenue]]-sales[[#This Row],[DiscountApplied]]</f>
        <v>1200</v>
      </c>
      <c r="L45" t="str">
        <f>TEXT(sales[[#This Row],[SaleDate]],"yyyy")</f>
        <v>2023</v>
      </c>
      <c r="M45" t="str">
        <f>TEXT(sales[[#This Row],[SaleDate]],"MMM")</f>
        <v>May</v>
      </c>
      <c r="N45" t="str">
        <f>TEXT(sales[[#This Row],[SaleDate]],"DDD")</f>
        <v>Fri</v>
      </c>
      <c r="O45" t="str">
        <f t="shared" si="0"/>
        <v>Q2</v>
      </c>
      <c r="P45">
        <f>sales[[#This Row],[netRevenue]]-(sales[[#This Row],[unitCost]]*sales[[#This Row],[QuantitySold]])</f>
        <v>320</v>
      </c>
      <c r="Q45">
        <f>sales[[#This Row],[unitCost]]*sales[[#This Row],[QuantitySold]]</f>
        <v>880</v>
      </c>
      <c r="R45" s="7">
        <f>(sales[[#This Row],[unitPrice]]-sales[[#This Row],[unitCost]])/sales[[#This Row],[unitCost]]</f>
        <v>0.36363636363636365</v>
      </c>
      <c r="S45" t="str">
        <f>TEXT(sales[[#This Row],[SaleDate]],"dd")</f>
        <v>19</v>
      </c>
    </row>
    <row r="46" spans="1:19" x14ac:dyDescent="0.25">
      <c r="A46">
        <v>669</v>
      </c>
      <c r="B46">
        <v>1</v>
      </c>
      <c r="C46">
        <v>29</v>
      </c>
      <c r="D46">
        <v>5</v>
      </c>
      <c r="E46">
        <v>2</v>
      </c>
      <c r="F46" s="1">
        <v>45111</v>
      </c>
      <c r="G46">
        <v>0</v>
      </c>
      <c r="H46">
        <f>VLOOKUP(sales[[#This Row],[ProductID]],products[],4,FALSE)</f>
        <v>300</v>
      </c>
      <c r="I46">
        <f>VLOOKUP(sales[[#This Row],[ProductID]],products[],5,FALSE)</f>
        <v>220</v>
      </c>
      <c r="J46">
        <f>sales[[#This Row],[QuantitySold]]*sales[[#This Row],[unitPrice]]</f>
        <v>600</v>
      </c>
      <c r="K46">
        <f>sales[[#This Row],[TotalRevenue]]-sales[[#This Row],[DiscountApplied]]</f>
        <v>600</v>
      </c>
      <c r="L46" t="str">
        <f>TEXT(sales[[#This Row],[SaleDate]],"yyyy")</f>
        <v>2023</v>
      </c>
      <c r="M46" t="str">
        <f>TEXT(sales[[#This Row],[SaleDate]],"MMM")</f>
        <v>Jul</v>
      </c>
      <c r="N46" t="str">
        <f>TEXT(sales[[#This Row],[SaleDate]],"DDD")</f>
        <v>Tue</v>
      </c>
      <c r="O46" t="str">
        <f t="shared" si="0"/>
        <v>Q3</v>
      </c>
      <c r="P46">
        <f>sales[[#This Row],[netRevenue]]-(sales[[#This Row],[unitCost]]*sales[[#This Row],[QuantitySold]])</f>
        <v>160</v>
      </c>
      <c r="Q46">
        <f>sales[[#This Row],[unitCost]]*sales[[#This Row],[QuantitySold]]</f>
        <v>440</v>
      </c>
      <c r="R46" s="7">
        <f>(sales[[#This Row],[unitPrice]]-sales[[#This Row],[unitCost]])/sales[[#This Row],[unitCost]]</f>
        <v>0.36363636363636365</v>
      </c>
      <c r="S46" t="str">
        <f>TEXT(sales[[#This Row],[SaleDate]],"dd")</f>
        <v>04</v>
      </c>
    </row>
    <row r="47" spans="1:19" x14ac:dyDescent="0.25">
      <c r="A47">
        <v>676</v>
      </c>
      <c r="B47">
        <v>1</v>
      </c>
      <c r="C47">
        <v>11</v>
      </c>
      <c r="D47">
        <v>5</v>
      </c>
      <c r="E47">
        <v>11</v>
      </c>
      <c r="F47" s="1">
        <v>45082</v>
      </c>
      <c r="G47">
        <v>0</v>
      </c>
      <c r="H47">
        <f>VLOOKUP(sales[[#This Row],[ProductID]],products[],4,FALSE)</f>
        <v>300</v>
      </c>
      <c r="I47">
        <f>VLOOKUP(sales[[#This Row],[ProductID]],products[],5,FALSE)</f>
        <v>220</v>
      </c>
      <c r="J47">
        <f>sales[[#This Row],[QuantitySold]]*sales[[#This Row],[unitPrice]]</f>
        <v>3300</v>
      </c>
      <c r="K47">
        <f>sales[[#This Row],[TotalRevenue]]-sales[[#This Row],[DiscountApplied]]</f>
        <v>3300</v>
      </c>
      <c r="L47" t="str">
        <f>TEXT(sales[[#This Row],[SaleDate]],"yyyy")</f>
        <v>2023</v>
      </c>
      <c r="M47" t="str">
        <f>TEXT(sales[[#This Row],[SaleDate]],"MMM")</f>
        <v>Jun</v>
      </c>
      <c r="N47" t="str">
        <f>TEXT(sales[[#This Row],[SaleDate]],"DDD")</f>
        <v>Mon</v>
      </c>
      <c r="O47" t="str">
        <f t="shared" si="0"/>
        <v>Q2</v>
      </c>
      <c r="P47">
        <f>sales[[#This Row],[netRevenue]]-(sales[[#This Row],[unitCost]]*sales[[#This Row],[QuantitySold]])</f>
        <v>880</v>
      </c>
      <c r="Q47">
        <f>sales[[#This Row],[unitCost]]*sales[[#This Row],[QuantitySold]]</f>
        <v>2420</v>
      </c>
      <c r="R47" s="7">
        <f>(sales[[#This Row],[unitPrice]]-sales[[#This Row],[unitCost]])/sales[[#This Row],[unitCost]]</f>
        <v>0.36363636363636365</v>
      </c>
      <c r="S47" t="str">
        <f>TEXT(sales[[#This Row],[SaleDate]],"dd")</f>
        <v>05</v>
      </c>
    </row>
    <row r="48" spans="1:19" x14ac:dyDescent="0.25">
      <c r="A48">
        <v>680</v>
      </c>
      <c r="B48">
        <v>1</v>
      </c>
      <c r="C48">
        <v>25</v>
      </c>
      <c r="D48">
        <v>5</v>
      </c>
      <c r="E48">
        <v>5</v>
      </c>
      <c r="F48" s="1">
        <v>44930</v>
      </c>
      <c r="G48">
        <v>0</v>
      </c>
      <c r="H48">
        <f>VLOOKUP(sales[[#This Row],[ProductID]],products[],4,FALSE)</f>
        <v>300</v>
      </c>
      <c r="I48">
        <f>VLOOKUP(sales[[#This Row],[ProductID]],products[],5,FALSE)</f>
        <v>220</v>
      </c>
      <c r="J48">
        <f>sales[[#This Row],[QuantitySold]]*sales[[#This Row],[unitPrice]]</f>
        <v>1500</v>
      </c>
      <c r="K48">
        <f>sales[[#This Row],[TotalRevenue]]-sales[[#This Row],[DiscountApplied]]</f>
        <v>1500</v>
      </c>
      <c r="L48" t="str">
        <f>TEXT(sales[[#This Row],[SaleDate]],"yyyy")</f>
        <v>2023</v>
      </c>
      <c r="M48" t="str">
        <f>TEXT(sales[[#This Row],[SaleDate]],"MMM")</f>
        <v>Jan</v>
      </c>
      <c r="N48" t="str">
        <f>TEXT(sales[[#This Row],[SaleDate]],"DDD")</f>
        <v>Wed</v>
      </c>
      <c r="O48" t="str">
        <f t="shared" si="0"/>
        <v>Q1</v>
      </c>
      <c r="P48">
        <f>sales[[#This Row],[netRevenue]]-(sales[[#This Row],[unitCost]]*sales[[#This Row],[QuantitySold]])</f>
        <v>400</v>
      </c>
      <c r="Q48">
        <f>sales[[#This Row],[unitCost]]*sales[[#This Row],[QuantitySold]]</f>
        <v>1100</v>
      </c>
      <c r="R48" s="7">
        <f>(sales[[#This Row],[unitPrice]]-sales[[#This Row],[unitCost]])/sales[[#This Row],[unitCost]]</f>
        <v>0.36363636363636365</v>
      </c>
      <c r="S48" t="str">
        <f>TEXT(sales[[#This Row],[SaleDate]],"dd")</f>
        <v>04</v>
      </c>
    </row>
    <row r="49" spans="1:19" x14ac:dyDescent="0.25">
      <c r="A49">
        <v>697</v>
      </c>
      <c r="B49">
        <v>1</v>
      </c>
      <c r="C49">
        <v>43</v>
      </c>
      <c r="D49">
        <v>5</v>
      </c>
      <c r="E49">
        <v>2</v>
      </c>
      <c r="F49" s="1">
        <v>45092</v>
      </c>
      <c r="G49">
        <v>0</v>
      </c>
      <c r="H49">
        <f>VLOOKUP(sales[[#This Row],[ProductID]],products[],4,FALSE)</f>
        <v>300</v>
      </c>
      <c r="I49">
        <f>VLOOKUP(sales[[#This Row],[ProductID]],products[],5,FALSE)</f>
        <v>220</v>
      </c>
      <c r="J49">
        <f>sales[[#This Row],[QuantitySold]]*sales[[#This Row],[unitPrice]]</f>
        <v>600</v>
      </c>
      <c r="K49">
        <f>sales[[#This Row],[TotalRevenue]]-sales[[#This Row],[DiscountApplied]]</f>
        <v>600</v>
      </c>
      <c r="L49" t="str">
        <f>TEXT(sales[[#This Row],[SaleDate]],"yyyy")</f>
        <v>2023</v>
      </c>
      <c r="M49" t="str">
        <f>TEXT(sales[[#This Row],[SaleDate]],"MMM")</f>
        <v>Jun</v>
      </c>
      <c r="N49" t="str">
        <f>TEXT(sales[[#This Row],[SaleDate]],"DDD")</f>
        <v>Thu</v>
      </c>
      <c r="O49" t="str">
        <f t="shared" si="0"/>
        <v>Q2</v>
      </c>
      <c r="P49">
        <f>sales[[#This Row],[netRevenue]]-(sales[[#This Row],[unitCost]]*sales[[#This Row],[QuantitySold]])</f>
        <v>160</v>
      </c>
      <c r="Q49">
        <f>sales[[#This Row],[unitCost]]*sales[[#This Row],[QuantitySold]]</f>
        <v>440</v>
      </c>
      <c r="R49" s="7">
        <f>(sales[[#This Row],[unitPrice]]-sales[[#This Row],[unitCost]])/sales[[#This Row],[unitCost]]</f>
        <v>0.36363636363636365</v>
      </c>
      <c r="S49" t="str">
        <f>TEXT(sales[[#This Row],[SaleDate]],"dd")</f>
        <v>15</v>
      </c>
    </row>
    <row r="50" spans="1:19" x14ac:dyDescent="0.25">
      <c r="A50">
        <v>710</v>
      </c>
      <c r="B50">
        <v>1</v>
      </c>
      <c r="C50">
        <v>19</v>
      </c>
      <c r="D50">
        <v>5</v>
      </c>
      <c r="E50">
        <v>7</v>
      </c>
      <c r="F50" s="1">
        <v>45230</v>
      </c>
      <c r="G50">
        <v>0</v>
      </c>
      <c r="H50">
        <f>VLOOKUP(sales[[#This Row],[ProductID]],products[],4,FALSE)</f>
        <v>300</v>
      </c>
      <c r="I50">
        <f>VLOOKUP(sales[[#This Row],[ProductID]],products[],5,FALSE)</f>
        <v>220</v>
      </c>
      <c r="J50">
        <f>sales[[#This Row],[QuantitySold]]*sales[[#This Row],[unitPrice]]</f>
        <v>2100</v>
      </c>
      <c r="K50">
        <f>sales[[#This Row],[TotalRevenue]]-sales[[#This Row],[DiscountApplied]]</f>
        <v>2100</v>
      </c>
      <c r="L50" t="str">
        <f>TEXT(sales[[#This Row],[SaleDate]],"yyyy")</f>
        <v>2023</v>
      </c>
      <c r="M50" t="str">
        <f>TEXT(sales[[#This Row],[SaleDate]],"MMM")</f>
        <v>Oct</v>
      </c>
      <c r="N50" t="str">
        <f>TEXT(sales[[#This Row],[SaleDate]],"DDD")</f>
        <v>Tue</v>
      </c>
      <c r="O50" t="str">
        <f t="shared" si="0"/>
        <v>Q4</v>
      </c>
      <c r="P50">
        <f>sales[[#This Row],[netRevenue]]-(sales[[#This Row],[unitCost]]*sales[[#This Row],[QuantitySold]])</f>
        <v>560</v>
      </c>
      <c r="Q50">
        <f>sales[[#This Row],[unitCost]]*sales[[#This Row],[QuantitySold]]</f>
        <v>1540</v>
      </c>
      <c r="R50" s="7">
        <f>(sales[[#This Row],[unitPrice]]-sales[[#This Row],[unitCost]])/sales[[#This Row],[unitCost]]</f>
        <v>0.36363636363636365</v>
      </c>
      <c r="S50" t="str">
        <f>TEXT(sales[[#This Row],[SaleDate]],"dd")</f>
        <v>31</v>
      </c>
    </row>
    <row r="51" spans="1:19" x14ac:dyDescent="0.25">
      <c r="A51">
        <v>715</v>
      </c>
      <c r="B51">
        <v>1</v>
      </c>
      <c r="C51">
        <v>30</v>
      </c>
      <c r="D51">
        <v>5</v>
      </c>
      <c r="E51">
        <v>10</v>
      </c>
      <c r="F51" s="1">
        <v>44927</v>
      </c>
      <c r="G51">
        <v>0</v>
      </c>
      <c r="H51">
        <f>VLOOKUP(sales[[#This Row],[ProductID]],products[],4,FALSE)</f>
        <v>300</v>
      </c>
      <c r="I51">
        <f>VLOOKUP(sales[[#This Row],[ProductID]],products[],5,FALSE)</f>
        <v>220</v>
      </c>
      <c r="J51">
        <f>sales[[#This Row],[QuantitySold]]*sales[[#This Row],[unitPrice]]</f>
        <v>3000</v>
      </c>
      <c r="K51">
        <f>sales[[#This Row],[TotalRevenue]]-sales[[#This Row],[DiscountApplied]]</f>
        <v>3000</v>
      </c>
      <c r="L51" t="str">
        <f>TEXT(sales[[#This Row],[SaleDate]],"yyyy")</f>
        <v>2023</v>
      </c>
      <c r="M51" t="str">
        <f>TEXT(sales[[#This Row],[SaleDate]],"MMM")</f>
        <v>Jan</v>
      </c>
      <c r="N51" t="str">
        <f>TEXT(sales[[#This Row],[SaleDate]],"DDD")</f>
        <v>Sun</v>
      </c>
      <c r="O51" t="str">
        <f t="shared" si="0"/>
        <v>Q1</v>
      </c>
      <c r="P51">
        <f>sales[[#This Row],[netRevenue]]-(sales[[#This Row],[unitCost]]*sales[[#This Row],[QuantitySold]])</f>
        <v>800</v>
      </c>
      <c r="Q51">
        <f>sales[[#This Row],[unitCost]]*sales[[#This Row],[QuantitySold]]</f>
        <v>2200</v>
      </c>
      <c r="R51" s="7">
        <f>(sales[[#This Row],[unitPrice]]-sales[[#This Row],[unitCost]])/sales[[#This Row],[unitCost]]</f>
        <v>0.36363636363636365</v>
      </c>
      <c r="S51" t="str">
        <f>TEXT(sales[[#This Row],[SaleDate]],"dd")</f>
        <v>01</v>
      </c>
    </row>
    <row r="52" spans="1:19" x14ac:dyDescent="0.25">
      <c r="A52">
        <v>734</v>
      </c>
      <c r="B52">
        <v>1</v>
      </c>
      <c r="C52">
        <v>43</v>
      </c>
      <c r="D52">
        <v>5</v>
      </c>
      <c r="E52">
        <v>11</v>
      </c>
      <c r="F52" s="1">
        <v>45055</v>
      </c>
      <c r="G52">
        <v>0</v>
      </c>
      <c r="H52">
        <f>VLOOKUP(sales[[#This Row],[ProductID]],products[],4,FALSE)</f>
        <v>300</v>
      </c>
      <c r="I52">
        <f>VLOOKUP(sales[[#This Row],[ProductID]],products[],5,FALSE)</f>
        <v>220</v>
      </c>
      <c r="J52">
        <f>sales[[#This Row],[QuantitySold]]*sales[[#This Row],[unitPrice]]</f>
        <v>3300</v>
      </c>
      <c r="K52">
        <f>sales[[#This Row],[TotalRevenue]]-sales[[#This Row],[DiscountApplied]]</f>
        <v>3300</v>
      </c>
      <c r="L52" t="str">
        <f>TEXT(sales[[#This Row],[SaleDate]],"yyyy")</f>
        <v>2023</v>
      </c>
      <c r="M52" t="str">
        <f>TEXT(sales[[#This Row],[SaleDate]],"MMM")</f>
        <v>May</v>
      </c>
      <c r="N52" t="str">
        <f>TEXT(sales[[#This Row],[SaleDate]],"DDD")</f>
        <v>Tue</v>
      </c>
      <c r="O52" t="str">
        <f t="shared" si="0"/>
        <v>Q2</v>
      </c>
      <c r="P52">
        <f>sales[[#This Row],[netRevenue]]-(sales[[#This Row],[unitCost]]*sales[[#This Row],[QuantitySold]])</f>
        <v>880</v>
      </c>
      <c r="Q52">
        <f>sales[[#This Row],[unitCost]]*sales[[#This Row],[QuantitySold]]</f>
        <v>2420</v>
      </c>
      <c r="R52" s="7">
        <f>(sales[[#This Row],[unitPrice]]-sales[[#This Row],[unitCost]])/sales[[#This Row],[unitCost]]</f>
        <v>0.36363636363636365</v>
      </c>
      <c r="S52" t="str">
        <f>TEXT(sales[[#This Row],[SaleDate]],"dd")</f>
        <v>09</v>
      </c>
    </row>
    <row r="53" spans="1:19" x14ac:dyDescent="0.25">
      <c r="A53">
        <v>749</v>
      </c>
      <c r="B53">
        <v>1</v>
      </c>
      <c r="C53">
        <v>18</v>
      </c>
      <c r="D53">
        <v>5</v>
      </c>
      <c r="E53">
        <v>4</v>
      </c>
      <c r="F53" s="1">
        <v>45289</v>
      </c>
      <c r="G53">
        <v>0</v>
      </c>
      <c r="H53">
        <f>VLOOKUP(sales[[#This Row],[ProductID]],products[],4,FALSE)</f>
        <v>300</v>
      </c>
      <c r="I53">
        <f>VLOOKUP(sales[[#This Row],[ProductID]],products[],5,FALSE)</f>
        <v>220</v>
      </c>
      <c r="J53">
        <f>sales[[#This Row],[QuantitySold]]*sales[[#This Row],[unitPrice]]</f>
        <v>1200</v>
      </c>
      <c r="K53">
        <f>sales[[#This Row],[TotalRevenue]]-sales[[#This Row],[DiscountApplied]]</f>
        <v>1200</v>
      </c>
      <c r="L53" t="str">
        <f>TEXT(sales[[#This Row],[SaleDate]],"yyyy")</f>
        <v>2023</v>
      </c>
      <c r="M53" t="str">
        <f>TEXT(sales[[#This Row],[SaleDate]],"MMM")</f>
        <v>Dec</v>
      </c>
      <c r="N53" t="str">
        <f>TEXT(sales[[#This Row],[SaleDate]],"DDD")</f>
        <v>Fri</v>
      </c>
      <c r="O53" t="str">
        <f t="shared" si="0"/>
        <v>Q4</v>
      </c>
      <c r="P53">
        <f>sales[[#This Row],[netRevenue]]-(sales[[#This Row],[unitCost]]*sales[[#This Row],[QuantitySold]])</f>
        <v>320</v>
      </c>
      <c r="Q53">
        <f>sales[[#This Row],[unitCost]]*sales[[#This Row],[QuantitySold]]</f>
        <v>880</v>
      </c>
      <c r="R53" s="7">
        <f>(sales[[#This Row],[unitPrice]]-sales[[#This Row],[unitCost]])/sales[[#This Row],[unitCost]]</f>
        <v>0.36363636363636365</v>
      </c>
      <c r="S53" t="str">
        <f>TEXT(sales[[#This Row],[SaleDate]],"dd")</f>
        <v>29</v>
      </c>
    </row>
    <row r="54" spans="1:19" x14ac:dyDescent="0.25">
      <c r="A54">
        <v>758</v>
      </c>
      <c r="B54">
        <v>1</v>
      </c>
      <c r="C54">
        <v>22</v>
      </c>
      <c r="D54">
        <v>5</v>
      </c>
      <c r="E54">
        <v>1</v>
      </c>
      <c r="F54" s="1">
        <v>45158</v>
      </c>
      <c r="G54">
        <v>0</v>
      </c>
      <c r="H54">
        <f>VLOOKUP(sales[[#This Row],[ProductID]],products[],4,FALSE)</f>
        <v>300</v>
      </c>
      <c r="I54">
        <f>VLOOKUP(sales[[#This Row],[ProductID]],products[],5,FALSE)</f>
        <v>220</v>
      </c>
      <c r="J54">
        <f>sales[[#This Row],[QuantitySold]]*sales[[#This Row],[unitPrice]]</f>
        <v>300</v>
      </c>
      <c r="K54">
        <f>sales[[#This Row],[TotalRevenue]]-sales[[#This Row],[DiscountApplied]]</f>
        <v>300</v>
      </c>
      <c r="L54" t="str">
        <f>TEXT(sales[[#This Row],[SaleDate]],"yyyy")</f>
        <v>2023</v>
      </c>
      <c r="M54" t="str">
        <f>TEXT(sales[[#This Row],[SaleDate]],"MMM")</f>
        <v>Aug</v>
      </c>
      <c r="N54" t="str">
        <f>TEXT(sales[[#This Row],[SaleDate]],"DDD")</f>
        <v>Sun</v>
      </c>
      <c r="O54" t="str">
        <f t="shared" si="0"/>
        <v>Q3</v>
      </c>
      <c r="P54">
        <f>sales[[#This Row],[netRevenue]]-(sales[[#This Row],[unitCost]]*sales[[#This Row],[QuantitySold]])</f>
        <v>80</v>
      </c>
      <c r="Q54">
        <f>sales[[#This Row],[unitCost]]*sales[[#This Row],[QuantitySold]]</f>
        <v>220</v>
      </c>
      <c r="R54" s="7">
        <f>(sales[[#This Row],[unitPrice]]-sales[[#This Row],[unitCost]])/sales[[#This Row],[unitCost]]</f>
        <v>0.36363636363636365</v>
      </c>
      <c r="S54" t="str">
        <f>TEXT(sales[[#This Row],[SaleDate]],"dd")</f>
        <v>20</v>
      </c>
    </row>
    <row r="55" spans="1:19" x14ac:dyDescent="0.25">
      <c r="A55">
        <v>766</v>
      </c>
      <c r="B55">
        <v>1</v>
      </c>
      <c r="C55">
        <v>33</v>
      </c>
      <c r="D55">
        <v>5</v>
      </c>
      <c r="E55">
        <v>11</v>
      </c>
      <c r="F55" s="1">
        <v>45048</v>
      </c>
      <c r="G55">
        <v>0</v>
      </c>
      <c r="H55">
        <f>VLOOKUP(sales[[#This Row],[ProductID]],products[],4,FALSE)</f>
        <v>300</v>
      </c>
      <c r="I55">
        <f>VLOOKUP(sales[[#This Row],[ProductID]],products[],5,FALSE)</f>
        <v>220</v>
      </c>
      <c r="J55">
        <f>sales[[#This Row],[QuantitySold]]*sales[[#This Row],[unitPrice]]</f>
        <v>3300</v>
      </c>
      <c r="K55">
        <f>sales[[#This Row],[TotalRevenue]]-sales[[#This Row],[DiscountApplied]]</f>
        <v>3300</v>
      </c>
      <c r="L55" t="str">
        <f>TEXT(sales[[#This Row],[SaleDate]],"yyyy")</f>
        <v>2023</v>
      </c>
      <c r="M55" t="str">
        <f>TEXT(sales[[#This Row],[SaleDate]],"MMM")</f>
        <v>May</v>
      </c>
      <c r="N55" t="str">
        <f>TEXT(sales[[#This Row],[SaleDate]],"DDD")</f>
        <v>Tue</v>
      </c>
      <c r="O55" t="str">
        <f t="shared" si="0"/>
        <v>Q2</v>
      </c>
      <c r="P55">
        <f>sales[[#This Row],[netRevenue]]-(sales[[#This Row],[unitCost]]*sales[[#This Row],[QuantitySold]])</f>
        <v>880</v>
      </c>
      <c r="Q55">
        <f>sales[[#This Row],[unitCost]]*sales[[#This Row],[QuantitySold]]</f>
        <v>2420</v>
      </c>
      <c r="R55" s="7">
        <f>(sales[[#This Row],[unitPrice]]-sales[[#This Row],[unitCost]])/sales[[#This Row],[unitCost]]</f>
        <v>0.36363636363636365</v>
      </c>
      <c r="S55" t="str">
        <f>TEXT(sales[[#This Row],[SaleDate]],"dd")</f>
        <v>02</v>
      </c>
    </row>
    <row r="56" spans="1:19" x14ac:dyDescent="0.25">
      <c r="A56">
        <v>770</v>
      </c>
      <c r="B56">
        <v>1</v>
      </c>
      <c r="C56">
        <v>42</v>
      </c>
      <c r="D56">
        <v>5</v>
      </c>
      <c r="E56">
        <v>3</v>
      </c>
      <c r="F56" s="1">
        <v>45142</v>
      </c>
      <c r="G56">
        <v>0</v>
      </c>
      <c r="H56">
        <f>VLOOKUP(sales[[#This Row],[ProductID]],products[],4,FALSE)</f>
        <v>300</v>
      </c>
      <c r="I56">
        <f>VLOOKUP(sales[[#This Row],[ProductID]],products[],5,FALSE)</f>
        <v>220</v>
      </c>
      <c r="J56">
        <f>sales[[#This Row],[QuantitySold]]*sales[[#This Row],[unitPrice]]</f>
        <v>900</v>
      </c>
      <c r="K56">
        <f>sales[[#This Row],[TotalRevenue]]-sales[[#This Row],[DiscountApplied]]</f>
        <v>900</v>
      </c>
      <c r="L56" t="str">
        <f>TEXT(sales[[#This Row],[SaleDate]],"yyyy")</f>
        <v>2023</v>
      </c>
      <c r="M56" t="str">
        <f>TEXT(sales[[#This Row],[SaleDate]],"MMM")</f>
        <v>Aug</v>
      </c>
      <c r="N56" t="str">
        <f>TEXT(sales[[#This Row],[SaleDate]],"DDD")</f>
        <v>Fri</v>
      </c>
      <c r="O56" t="str">
        <f t="shared" si="0"/>
        <v>Q3</v>
      </c>
      <c r="P56">
        <f>sales[[#This Row],[netRevenue]]-(sales[[#This Row],[unitCost]]*sales[[#This Row],[QuantitySold]])</f>
        <v>240</v>
      </c>
      <c r="Q56">
        <f>sales[[#This Row],[unitCost]]*sales[[#This Row],[QuantitySold]]</f>
        <v>660</v>
      </c>
      <c r="R56" s="7">
        <f>(sales[[#This Row],[unitPrice]]-sales[[#This Row],[unitCost]])/sales[[#This Row],[unitCost]]</f>
        <v>0.36363636363636365</v>
      </c>
      <c r="S56" t="str">
        <f>TEXT(sales[[#This Row],[SaleDate]],"dd")</f>
        <v>04</v>
      </c>
    </row>
    <row r="57" spans="1:19" x14ac:dyDescent="0.25">
      <c r="A57">
        <v>775</v>
      </c>
      <c r="B57">
        <v>1</v>
      </c>
      <c r="C57">
        <v>17</v>
      </c>
      <c r="D57">
        <v>5</v>
      </c>
      <c r="E57">
        <v>10</v>
      </c>
      <c r="F57" s="1">
        <v>45206</v>
      </c>
      <c r="G57">
        <v>0</v>
      </c>
      <c r="H57">
        <f>VLOOKUP(sales[[#This Row],[ProductID]],products[],4,FALSE)</f>
        <v>300</v>
      </c>
      <c r="I57">
        <f>VLOOKUP(sales[[#This Row],[ProductID]],products[],5,FALSE)</f>
        <v>220</v>
      </c>
      <c r="J57">
        <f>sales[[#This Row],[QuantitySold]]*sales[[#This Row],[unitPrice]]</f>
        <v>3000</v>
      </c>
      <c r="K57">
        <f>sales[[#This Row],[TotalRevenue]]-sales[[#This Row],[DiscountApplied]]</f>
        <v>3000</v>
      </c>
      <c r="L57" t="str">
        <f>TEXT(sales[[#This Row],[SaleDate]],"yyyy")</f>
        <v>2023</v>
      </c>
      <c r="M57" t="str">
        <f>TEXT(sales[[#This Row],[SaleDate]],"MMM")</f>
        <v>Oct</v>
      </c>
      <c r="N57" t="str">
        <f>TEXT(sales[[#This Row],[SaleDate]],"DDD")</f>
        <v>Sat</v>
      </c>
      <c r="O57" t="str">
        <f t="shared" si="0"/>
        <v>Q4</v>
      </c>
      <c r="P57">
        <f>sales[[#This Row],[netRevenue]]-(sales[[#This Row],[unitCost]]*sales[[#This Row],[QuantitySold]])</f>
        <v>800</v>
      </c>
      <c r="Q57">
        <f>sales[[#This Row],[unitCost]]*sales[[#This Row],[QuantitySold]]</f>
        <v>2200</v>
      </c>
      <c r="R57" s="7">
        <f>(sales[[#This Row],[unitPrice]]-sales[[#This Row],[unitCost]])/sales[[#This Row],[unitCost]]</f>
        <v>0.36363636363636365</v>
      </c>
      <c r="S57" t="str">
        <f>TEXT(sales[[#This Row],[SaleDate]],"dd")</f>
        <v>07</v>
      </c>
    </row>
    <row r="58" spans="1:19" x14ac:dyDescent="0.25">
      <c r="A58">
        <v>811</v>
      </c>
      <c r="B58">
        <v>1</v>
      </c>
      <c r="C58">
        <v>32</v>
      </c>
      <c r="D58">
        <v>5</v>
      </c>
      <c r="E58">
        <v>11</v>
      </c>
      <c r="F58" s="1">
        <v>45101</v>
      </c>
      <c r="G58">
        <v>0</v>
      </c>
      <c r="H58">
        <f>VLOOKUP(sales[[#This Row],[ProductID]],products[],4,FALSE)</f>
        <v>300</v>
      </c>
      <c r="I58">
        <f>VLOOKUP(sales[[#This Row],[ProductID]],products[],5,FALSE)</f>
        <v>220</v>
      </c>
      <c r="J58">
        <f>sales[[#This Row],[QuantitySold]]*sales[[#This Row],[unitPrice]]</f>
        <v>3300</v>
      </c>
      <c r="K58">
        <f>sales[[#This Row],[TotalRevenue]]-sales[[#This Row],[DiscountApplied]]</f>
        <v>3300</v>
      </c>
      <c r="L58" t="str">
        <f>TEXT(sales[[#This Row],[SaleDate]],"yyyy")</f>
        <v>2023</v>
      </c>
      <c r="M58" t="str">
        <f>TEXT(sales[[#This Row],[SaleDate]],"MMM")</f>
        <v>Jun</v>
      </c>
      <c r="N58" t="str">
        <f>TEXT(sales[[#This Row],[SaleDate]],"DDD")</f>
        <v>Sat</v>
      </c>
      <c r="O58" t="str">
        <f t="shared" si="0"/>
        <v>Q2</v>
      </c>
      <c r="P58">
        <f>sales[[#This Row],[netRevenue]]-(sales[[#This Row],[unitCost]]*sales[[#This Row],[QuantitySold]])</f>
        <v>880</v>
      </c>
      <c r="Q58">
        <f>sales[[#This Row],[unitCost]]*sales[[#This Row],[QuantitySold]]</f>
        <v>2420</v>
      </c>
      <c r="R58" s="7">
        <f>(sales[[#This Row],[unitPrice]]-sales[[#This Row],[unitCost]])/sales[[#This Row],[unitCost]]</f>
        <v>0.36363636363636365</v>
      </c>
      <c r="S58" t="str">
        <f>TEXT(sales[[#This Row],[SaleDate]],"dd")</f>
        <v>24</v>
      </c>
    </row>
    <row r="59" spans="1:19" x14ac:dyDescent="0.25">
      <c r="A59">
        <v>826</v>
      </c>
      <c r="B59">
        <v>1</v>
      </c>
      <c r="C59">
        <v>10</v>
      </c>
      <c r="D59">
        <v>5</v>
      </c>
      <c r="E59">
        <v>2</v>
      </c>
      <c r="F59" s="1">
        <v>45084</v>
      </c>
      <c r="G59">
        <v>0</v>
      </c>
      <c r="H59">
        <f>VLOOKUP(sales[[#This Row],[ProductID]],products[],4,FALSE)</f>
        <v>300</v>
      </c>
      <c r="I59">
        <f>VLOOKUP(sales[[#This Row],[ProductID]],products[],5,FALSE)</f>
        <v>220</v>
      </c>
      <c r="J59">
        <f>sales[[#This Row],[QuantitySold]]*sales[[#This Row],[unitPrice]]</f>
        <v>600</v>
      </c>
      <c r="K59">
        <f>sales[[#This Row],[TotalRevenue]]-sales[[#This Row],[DiscountApplied]]</f>
        <v>600</v>
      </c>
      <c r="L59" t="str">
        <f>TEXT(sales[[#This Row],[SaleDate]],"yyyy")</f>
        <v>2023</v>
      </c>
      <c r="M59" t="str">
        <f>TEXT(sales[[#This Row],[SaleDate]],"MMM")</f>
        <v>Jun</v>
      </c>
      <c r="N59" t="str">
        <f>TEXT(sales[[#This Row],[SaleDate]],"DDD")</f>
        <v>Wed</v>
      </c>
      <c r="O59" t="str">
        <f t="shared" si="0"/>
        <v>Q2</v>
      </c>
      <c r="P59">
        <f>sales[[#This Row],[netRevenue]]-(sales[[#This Row],[unitCost]]*sales[[#This Row],[QuantitySold]])</f>
        <v>160</v>
      </c>
      <c r="Q59">
        <f>sales[[#This Row],[unitCost]]*sales[[#This Row],[QuantitySold]]</f>
        <v>440</v>
      </c>
      <c r="R59" s="7">
        <f>(sales[[#This Row],[unitPrice]]-sales[[#This Row],[unitCost]])/sales[[#This Row],[unitCost]]</f>
        <v>0.36363636363636365</v>
      </c>
      <c r="S59" t="str">
        <f>TEXT(sales[[#This Row],[SaleDate]],"dd")</f>
        <v>07</v>
      </c>
    </row>
    <row r="60" spans="1:19" x14ac:dyDescent="0.25">
      <c r="A60">
        <v>847</v>
      </c>
      <c r="B60">
        <v>1</v>
      </c>
      <c r="C60">
        <v>37</v>
      </c>
      <c r="D60">
        <v>5</v>
      </c>
      <c r="E60">
        <v>11</v>
      </c>
      <c r="F60" s="1">
        <v>45122</v>
      </c>
      <c r="G60">
        <v>0</v>
      </c>
      <c r="H60">
        <f>VLOOKUP(sales[[#This Row],[ProductID]],products[],4,FALSE)</f>
        <v>300</v>
      </c>
      <c r="I60">
        <f>VLOOKUP(sales[[#This Row],[ProductID]],products[],5,FALSE)</f>
        <v>220</v>
      </c>
      <c r="J60">
        <f>sales[[#This Row],[QuantitySold]]*sales[[#This Row],[unitPrice]]</f>
        <v>3300</v>
      </c>
      <c r="K60">
        <f>sales[[#This Row],[TotalRevenue]]-sales[[#This Row],[DiscountApplied]]</f>
        <v>3300</v>
      </c>
      <c r="L60" t="str">
        <f>TEXT(sales[[#This Row],[SaleDate]],"yyyy")</f>
        <v>2023</v>
      </c>
      <c r="M60" t="str">
        <f>TEXT(sales[[#This Row],[SaleDate]],"MMM")</f>
        <v>Jul</v>
      </c>
      <c r="N60" t="str">
        <f>TEXT(sales[[#This Row],[SaleDate]],"DDD")</f>
        <v>Sat</v>
      </c>
      <c r="O60" t="str">
        <f t="shared" si="0"/>
        <v>Q3</v>
      </c>
      <c r="P60">
        <f>sales[[#This Row],[netRevenue]]-(sales[[#This Row],[unitCost]]*sales[[#This Row],[QuantitySold]])</f>
        <v>880</v>
      </c>
      <c r="Q60">
        <f>sales[[#This Row],[unitCost]]*sales[[#This Row],[QuantitySold]]</f>
        <v>2420</v>
      </c>
      <c r="R60" s="7">
        <f>(sales[[#This Row],[unitPrice]]-sales[[#This Row],[unitCost]])/sales[[#This Row],[unitCost]]</f>
        <v>0.36363636363636365</v>
      </c>
      <c r="S60" t="str">
        <f>TEXT(sales[[#This Row],[SaleDate]],"dd")</f>
        <v>15</v>
      </c>
    </row>
    <row r="61" spans="1:19" x14ac:dyDescent="0.25">
      <c r="A61">
        <v>862</v>
      </c>
      <c r="B61">
        <v>1</v>
      </c>
      <c r="C61">
        <v>48</v>
      </c>
      <c r="D61">
        <v>5</v>
      </c>
      <c r="E61">
        <v>2</v>
      </c>
      <c r="F61" s="1">
        <v>45198</v>
      </c>
      <c r="G61">
        <v>0</v>
      </c>
      <c r="H61">
        <f>VLOOKUP(sales[[#This Row],[ProductID]],products[],4,FALSE)</f>
        <v>300</v>
      </c>
      <c r="I61">
        <f>VLOOKUP(sales[[#This Row],[ProductID]],products[],5,FALSE)</f>
        <v>220</v>
      </c>
      <c r="J61">
        <f>sales[[#This Row],[QuantitySold]]*sales[[#This Row],[unitPrice]]</f>
        <v>600</v>
      </c>
      <c r="K61">
        <f>sales[[#This Row],[TotalRevenue]]-sales[[#This Row],[DiscountApplied]]</f>
        <v>600</v>
      </c>
      <c r="L61" t="str">
        <f>TEXT(sales[[#This Row],[SaleDate]],"yyyy")</f>
        <v>2023</v>
      </c>
      <c r="M61" t="str">
        <f>TEXT(sales[[#This Row],[SaleDate]],"MMM")</f>
        <v>Sep</v>
      </c>
      <c r="N61" t="str">
        <f>TEXT(sales[[#This Row],[SaleDate]],"DDD")</f>
        <v>Fri</v>
      </c>
      <c r="O61" t="str">
        <f t="shared" si="0"/>
        <v>Q3</v>
      </c>
      <c r="P61">
        <f>sales[[#This Row],[netRevenue]]-(sales[[#This Row],[unitCost]]*sales[[#This Row],[QuantitySold]])</f>
        <v>160</v>
      </c>
      <c r="Q61">
        <f>sales[[#This Row],[unitCost]]*sales[[#This Row],[QuantitySold]]</f>
        <v>440</v>
      </c>
      <c r="R61" s="7">
        <f>(sales[[#This Row],[unitPrice]]-sales[[#This Row],[unitCost]])/sales[[#This Row],[unitCost]]</f>
        <v>0.36363636363636365</v>
      </c>
      <c r="S61" t="str">
        <f>TEXT(sales[[#This Row],[SaleDate]],"dd")</f>
        <v>29</v>
      </c>
    </row>
    <row r="62" spans="1:19" x14ac:dyDescent="0.25">
      <c r="A62">
        <v>875</v>
      </c>
      <c r="B62">
        <v>1</v>
      </c>
      <c r="C62">
        <v>27</v>
      </c>
      <c r="D62">
        <v>5</v>
      </c>
      <c r="E62">
        <v>4</v>
      </c>
      <c r="F62" s="1">
        <v>44940</v>
      </c>
      <c r="G62">
        <v>0</v>
      </c>
      <c r="H62">
        <f>VLOOKUP(sales[[#This Row],[ProductID]],products[],4,FALSE)</f>
        <v>300</v>
      </c>
      <c r="I62">
        <f>VLOOKUP(sales[[#This Row],[ProductID]],products[],5,FALSE)</f>
        <v>220</v>
      </c>
      <c r="J62">
        <f>sales[[#This Row],[QuantitySold]]*sales[[#This Row],[unitPrice]]</f>
        <v>1200</v>
      </c>
      <c r="K62">
        <f>sales[[#This Row],[TotalRevenue]]-sales[[#This Row],[DiscountApplied]]</f>
        <v>1200</v>
      </c>
      <c r="L62" t="str">
        <f>TEXT(sales[[#This Row],[SaleDate]],"yyyy")</f>
        <v>2023</v>
      </c>
      <c r="M62" t="str">
        <f>TEXT(sales[[#This Row],[SaleDate]],"MMM")</f>
        <v>Jan</v>
      </c>
      <c r="N62" t="str">
        <f>TEXT(sales[[#This Row],[SaleDate]],"DDD")</f>
        <v>Sat</v>
      </c>
      <c r="O62" t="str">
        <f t="shared" si="0"/>
        <v>Q1</v>
      </c>
      <c r="P62">
        <f>sales[[#This Row],[netRevenue]]-(sales[[#This Row],[unitCost]]*sales[[#This Row],[QuantitySold]])</f>
        <v>320</v>
      </c>
      <c r="Q62">
        <f>sales[[#This Row],[unitCost]]*sales[[#This Row],[QuantitySold]]</f>
        <v>880</v>
      </c>
      <c r="R62" s="7">
        <f>(sales[[#This Row],[unitPrice]]-sales[[#This Row],[unitCost]])/sales[[#This Row],[unitCost]]</f>
        <v>0.36363636363636365</v>
      </c>
      <c r="S62" t="str">
        <f>TEXT(sales[[#This Row],[SaleDate]],"dd")</f>
        <v>14</v>
      </c>
    </row>
    <row r="63" spans="1:19" x14ac:dyDescent="0.25">
      <c r="A63">
        <v>888</v>
      </c>
      <c r="B63">
        <v>1</v>
      </c>
      <c r="C63">
        <v>26</v>
      </c>
      <c r="D63">
        <v>5</v>
      </c>
      <c r="E63">
        <v>4</v>
      </c>
      <c r="F63" s="1">
        <v>45059</v>
      </c>
      <c r="G63">
        <v>0</v>
      </c>
      <c r="H63">
        <f>VLOOKUP(sales[[#This Row],[ProductID]],products[],4,FALSE)</f>
        <v>300</v>
      </c>
      <c r="I63">
        <f>VLOOKUP(sales[[#This Row],[ProductID]],products[],5,FALSE)</f>
        <v>220</v>
      </c>
      <c r="J63">
        <f>sales[[#This Row],[QuantitySold]]*sales[[#This Row],[unitPrice]]</f>
        <v>1200</v>
      </c>
      <c r="K63">
        <f>sales[[#This Row],[TotalRevenue]]-sales[[#This Row],[DiscountApplied]]</f>
        <v>1200</v>
      </c>
      <c r="L63" t="str">
        <f>TEXT(sales[[#This Row],[SaleDate]],"yyyy")</f>
        <v>2023</v>
      </c>
      <c r="M63" t="str">
        <f>TEXT(sales[[#This Row],[SaleDate]],"MMM")</f>
        <v>May</v>
      </c>
      <c r="N63" t="str">
        <f>TEXT(sales[[#This Row],[SaleDate]],"DDD")</f>
        <v>Sat</v>
      </c>
      <c r="O63" t="str">
        <f t="shared" si="0"/>
        <v>Q2</v>
      </c>
      <c r="P63">
        <f>sales[[#This Row],[netRevenue]]-(sales[[#This Row],[unitCost]]*sales[[#This Row],[QuantitySold]])</f>
        <v>320</v>
      </c>
      <c r="Q63">
        <f>sales[[#This Row],[unitCost]]*sales[[#This Row],[QuantitySold]]</f>
        <v>880</v>
      </c>
      <c r="R63" s="7">
        <f>(sales[[#This Row],[unitPrice]]-sales[[#This Row],[unitCost]])/sales[[#This Row],[unitCost]]</f>
        <v>0.36363636363636365</v>
      </c>
      <c r="S63" t="str">
        <f>TEXT(sales[[#This Row],[SaleDate]],"dd")</f>
        <v>13</v>
      </c>
    </row>
    <row r="64" spans="1:19" x14ac:dyDescent="0.25">
      <c r="A64">
        <v>910</v>
      </c>
      <c r="B64">
        <v>1</v>
      </c>
      <c r="C64">
        <v>9</v>
      </c>
      <c r="D64">
        <v>5</v>
      </c>
      <c r="E64">
        <v>10</v>
      </c>
      <c r="F64" s="1">
        <v>45281</v>
      </c>
      <c r="G64">
        <v>0</v>
      </c>
      <c r="H64">
        <f>VLOOKUP(sales[[#This Row],[ProductID]],products[],4,FALSE)</f>
        <v>300</v>
      </c>
      <c r="I64">
        <f>VLOOKUP(sales[[#This Row],[ProductID]],products[],5,FALSE)</f>
        <v>220</v>
      </c>
      <c r="J64">
        <f>sales[[#This Row],[QuantitySold]]*sales[[#This Row],[unitPrice]]</f>
        <v>3000</v>
      </c>
      <c r="K64">
        <f>sales[[#This Row],[TotalRevenue]]-sales[[#This Row],[DiscountApplied]]</f>
        <v>3000</v>
      </c>
      <c r="L64" t="str">
        <f>TEXT(sales[[#This Row],[SaleDate]],"yyyy")</f>
        <v>2023</v>
      </c>
      <c r="M64" t="str">
        <f>TEXT(sales[[#This Row],[SaleDate]],"MMM")</f>
        <v>Dec</v>
      </c>
      <c r="N64" t="str">
        <f>TEXT(sales[[#This Row],[SaleDate]],"DDD")</f>
        <v>Thu</v>
      </c>
      <c r="O64" t="str">
        <f t="shared" si="0"/>
        <v>Q4</v>
      </c>
      <c r="P64">
        <f>sales[[#This Row],[netRevenue]]-(sales[[#This Row],[unitCost]]*sales[[#This Row],[QuantitySold]])</f>
        <v>800</v>
      </c>
      <c r="Q64">
        <f>sales[[#This Row],[unitCost]]*sales[[#This Row],[QuantitySold]]</f>
        <v>2200</v>
      </c>
      <c r="R64" s="7">
        <f>(sales[[#This Row],[unitPrice]]-sales[[#This Row],[unitCost]])/sales[[#This Row],[unitCost]]</f>
        <v>0.36363636363636365</v>
      </c>
      <c r="S64" t="str">
        <f>TEXT(sales[[#This Row],[SaleDate]],"dd")</f>
        <v>21</v>
      </c>
    </row>
    <row r="65" spans="1:19" x14ac:dyDescent="0.25">
      <c r="A65">
        <v>922</v>
      </c>
      <c r="B65">
        <v>1</v>
      </c>
      <c r="C65">
        <v>29</v>
      </c>
      <c r="D65">
        <v>5</v>
      </c>
      <c r="E65">
        <v>6</v>
      </c>
      <c r="F65" s="1">
        <v>45426</v>
      </c>
      <c r="G65">
        <v>0</v>
      </c>
      <c r="H65">
        <f>VLOOKUP(sales[[#This Row],[ProductID]],products[],4,FALSE)</f>
        <v>300</v>
      </c>
      <c r="I65">
        <f>VLOOKUP(sales[[#This Row],[ProductID]],products[],5,FALSE)</f>
        <v>220</v>
      </c>
      <c r="J65">
        <f>sales[[#This Row],[QuantitySold]]*sales[[#This Row],[unitPrice]]</f>
        <v>1800</v>
      </c>
      <c r="K65">
        <f>sales[[#This Row],[TotalRevenue]]-sales[[#This Row],[DiscountApplied]]</f>
        <v>1800</v>
      </c>
      <c r="L65" t="str">
        <f>TEXT(sales[[#This Row],[SaleDate]],"yyyy")</f>
        <v>2024</v>
      </c>
      <c r="M65" t="str">
        <f>TEXT(sales[[#This Row],[SaleDate]],"MMM")</f>
        <v>May</v>
      </c>
      <c r="N65" t="str">
        <f>TEXT(sales[[#This Row],[SaleDate]],"DDD")</f>
        <v>Tue</v>
      </c>
      <c r="O65" t="str">
        <f t="shared" si="0"/>
        <v>Q2</v>
      </c>
      <c r="P65">
        <f>sales[[#This Row],[netRevenue]]-(sales[[#This Row],[unitCost]]*sales[[#This Row],[QuantitySold]])</f>
        <v>480</v>
      </c>
      <c r="Q65">
        <f>sales[[#This Row],[unitCost]]*sales[[#This Row],[QuantitySold]]</f>
        <v>1320</v>
      </c>
      <c r="R65" s="7">
        <f>(sales[[#This Row],[unitPrice]]-sales[[#This Row],[unitCost]])/sales[[#This Row],[unitCost]]</f>
        <v>0.36363636363636365</v>
      </c>
      <c r="S65" t="str">
        <f>TEXT(sales[[#This Row],[SaleDate]],"dd")</f>
        <v>14</v>
      </c>
    </row>
    <row r="66" spans="1:19" x14ac:dyDescent="0.25">
      <c r="A66">
        <v>924</v>
      </c>
      <c r="B66">
        <v>1</v>
      </c>
      <c r="C66">
        <v>40</v>
      </c>
      <c r="D66">
        <v>5</v>
      </c>
      <c r="E66">
        <v>3</v>
      </c>
      <c r="F66" s="1">
        <v>45435</v>
      </c>
      <c r="G66">
        <v>0</v>
      </c>
      <c r="H66">
        <f>VLOOKUP(sales[[#This Row],[ProductID]],products[],4,FALSE)</f>
        <v>300</v>
      </c>
      <c r="I66">
        <f>VLOOKUP(sales[[#This Row],[ProductID]],products[],5,FALSE)</f>
        <v>220</v>
      </c>
      <c r="J66">
        <f>sales[[#This Row],[QuantitySold]]*sales[[#This Row],[unitPrice]]</f>
        <v>900</v>
      </c>
      <c r="K66">
        <f>sales[[#This Row],[TotalRevenue]]-sales[[#This Row],[DiscountApplied]]</f>
        <v>900</v>
      </c>
      <c r="L66" t="str">
        <f>TEXT(sales[[#This Row],[SaleDate]],"yyyy")</f>
        <v>2024</v>
      </c>
      <c r="M66" t="str">
        <f>TEXT(sales[[#This Row],[SaleDate]],"MMM")</f>
        <v>May</v>
      </c>
      <c r="N66" t="str">
        <f>TEXT(sales[[#This Row],[SaleDate]],"DDD")</f>
        <v>Thu</v>
      </c>
      <c r="O66" t="str">
        <f t="shared" ref="O66:O129" si="1">"Q"&amp;ROUNDUP(MONTH(F66)/3,0)</f>
        <v>Q2</v>
      </c>
      <c r="P66">
        <f>sales[[#This Row],[netRevenue]]-(sales[[#This Row],[unitCost]]*sales[[#This Row],[QuantitySold]])</f>
        <v>240</v>
      </c>
      <c r="Q66">
        <f>sales[[#This Row],[unitCost]]*sales[[#This Row],[QuantitySold]]</f>
        <v>660</v>
      </c>
      <c r="R66" s="7">
        <f>(sales[[#This Row],[unitPrice]]-sales[[#This Row],[unitCost]])/sales[[#This Row],[unitCost]]</f>
        <v>0.36363636363636365</v>
      </c>
      <c r="S66" t="str">
        <f>TEXT(sales[[#This Row],[SaleDate]],"dd")</f>
        <v>23</v>
      </c>
    </row>
    <row r="67" spans="1:19" x14ac:dyDescent="0.25">
      <c r="A67">
        <v>931</v>
      </c>
      <c r="B67">
        <v>1</v>
      </c>
      <c r="C67">
        <v>27</v>
      </c>
      <c r="D67">
        <v>5</v>
      </c>
      <c r="E67">
        <v>7</v>
      </c>
      <c r="F67" s="1">
        <v>45460</v>
      </c>
      <c r="G67">
        <v>0</v>
      </c>
      <c r="H67">
        <f>VLOOKUP(sales[[#This Row],[ProductID]],products[],4,FALSE)</f>
        <v>300</v>
      </c>
      <c r="I67">
        <f>VLOOKUP(sales[[#This Row],[ProductID]],products[],5,FALSE)</f>
        <v>220</v>
      </c>
      <c r="J67">
        <f>sales[[#This Row],[QuantitySold]]*sales[[#This Row],[unitPrice]]</f>
        <v>2100</v>
      </c>
      <c r="K67">
        <f>sales[[#This Row],[TotalRevenue]]-sales[[#This Row],[DiscountApplied]]</f>
        <v>2100</v>
      </c>
      <c r="L67" t="str">
        <f>TEXT(sales[[#This Row],[SaleDate]],"yyyy")</f>
        <v>2024</v>
      </c>
      <c r="M67" t="str">
        <f>TEXT(sales[[#This Row],[SaleDate]],"MMM")</f>
        <v>Jun</v>
      </c>
      <c r="N67" t="str">
        <f>TEXT(sales[[#This Row],[SaleDate]],"DDD")</f>
        <v>Mon</v>
      </c>
      <c r="O67" t="str">
        <f t="shared" si="1"/>
        <v>Q2</v>
      </c>
      <c r="P67">
        <f>sales[[#This Row],[netRevenue]]-(sales[[#This Row],[unitCost]]*sales[[#This Row],[QuantitySold]])</f>
        <v>560</v>
      </c>
      <c r="Q67">
        <f>sales[[#This Row],[unitCost]]*sales[[#This Row],[QuantitySold]]</f>
        <v>1540</v>
      </c>
      <c r="R67" s="7">
        <f>(sales[[#This Row],[unitPrice]]-sales[[#This Row],[unitCost]])/sales[[#This Row],[unitCost]]</f>
        <v>0.36363636363636365</v>
      </c>
      <c r="S67" t="str">
        <f>TEXT(sales[[#This Row],[SaleDate]],"dd")</f>
        <v>17</v>
      </c>
    </row>
    <row r="68" spans="1:19" x14ac:dyDescent="0.25">
      <c r="A68">
        <v>940</v>
      </c>
      <c r="B68">
        <v>1</v>
      </c>
      <c r="C68">
        <v>9</v>
      </c>
      <c r="D68">
        <v>5</v>
      </c>
      <c r="E68">
        <v>4</v>
      </c>
      <c r="F68" s="1">
        <v>45618</v>
      </c>
      <c r="G68">
        <v>0</v>
      </c>
      <c r="H68">
        <f>VLOOKUP(sales[[#This Row],[ProductID]],products[],4,FALSE)</f>
        <v>300</v>
      </c>
      <c r="I68">
        <f>VLOOKUP(sales[[#This Row],[ProductID]],products[],5,FALSE)</f>
        <v>220</v>
      </c>
      <c r="J68">
        <f>sales[[#This Row],[QuantitySold]]*sales[[#This Row],[unitPrice]]</f>
        <v>1200</v>
      </c>
      <c r="K68">
        <f>sales[[#This Row],[TotalRevenue]]-sales[[#This Row],[DiscountApplied]]</f>
        <v>1200</v>
      </c>
      <c r="L68" t="str">
        <f>TEXT(sales[[#This Row],[SaleDate]],"yyyy")</f>
        <v>2024</v>
      </c>
      <c r="M68" t="str">
        <f>TEXT(sales[[#This Row],[SaleDate]],"MMM")</f>
        <v>Nov</v>
      </c>
      <c r="N68" t="str">
        <f>TEXT(sales[[#This Row],[SaleDate]],"DDD")</f>
        <v>Fri</v>
      </c>
      <c r="O68" t="str">
        <f t="shared" si="1"/>
        <v>Q4</v>
      </c>
      <c r="P68">
        <f>sales[[#This Row],[netRevenue]]-(sales[[#This Row],[unitCost]]*sales[[#This Row],[QuantitySold]])</f>
        <v>320</v>
      </c>
      <c r="Q68">
        <f>sales[[#This Row],[unitCost]]*sales[[#This Row],[QuantitySold]]</f>
        <v>880</v>
      </c>
      <c r="R68" s="7">
        <f>(sales[[#This Row],[unitPrice]]-sales[[#This Row],[unitCost]])/sales[[#This Row],[unitCost]]</f>
        <v>0.36363636363636365</v>
      </c>
      <c r="S68" t="str">
        <f>TEXT(sales[[#This Row],[SaleDate]],"dd")</f>
        <v>22</v>
      </c>
    </row>
    <row r="69" spans="1:19" x14ac:dyDescent="0.25">
      <c r="A69">
        <v>944</v>
      </c>
      <c r="B69">
        <v>1</v>
      </c>
      <c r="C69">
        <v>30</v>
      </c>
      <c r="D69">
        <v>5</v>
      </c>
      <c r="E69">
        <v>9</v>
      </c>
      <c r="F69" s="1">
        <v>45300</v>
      </c>
      <c r="G69">
        <v>0</v>
      </c>
      <c r="H69">
        <f>VLOOKUP(sales[[#This Row],[ProductID]],products[],4,FALSE)</f>
        <v>300</v>
      </c>
      <c r="I69">
        <f>VLOOKUP(sales[[#This Row],[ProductID]],products[],5,FALSE)</f>
        <v>220</v>
      </c>
      <c r="J69">
        <f>sales[[#This Row],[QuantitySold]]*sales[[#This Row],[unitPrice]]</f>
        <v>2700</v>
      </c>
      <c r="K69">
        <f>sales[[#This Row],[TotalRevenue]]-sales[[#This Row],[DiscountApplied]]</f>
        <v>2700</v>
      </c>
      <c r="L69" t="str">
        <f>TEXT(sales[[#This Row],[SaleDate]],"yyyy")</f>
        <v>2024</v>
      </c>
      <c r="M69" t="str">
        <f>TEXT(sales[[#This Row],[SaleDate]],"MMM")</f>
        <v>Jan</v>
      </c>
      <c r="N69" t="str">
        <f>TEXT(sales[[#This Row],[SaleDate]],"DDD")</f>
        <v>Tue</v>
      </c>
      <c r="O69" t="str">
        <f t="shared" si="1"/>
        <v>Q1</v>
      </c>
      <c r="P69">
        <f>sales[[#This Row],[netRevenue]]-(sales[[#This Row],[unitCost]]*sales[[#This Row],[QuantitySold]])</f>
        <v>720</v>
      </c>
      <c r="Q69">
        <f>sales[[#This Row],[unitCost]]*sales[[#This Row],[QuantitySold]]</f>
        <v>1980</v>
      </c>
      <c r="R69" s="7">
        <f>(sales[[#This Row],[unitPrice]]-sales[[#This Row],[unitCost]])/sales[[#This Row],[unitCost]]</f>
        <v>0.36363636363636365</v>
      </c>
      <c r="S69" t="str">
        <f>TEXT(sales[[#This Row],[SaleDate]],"dd")</f>
        <v>09</v>
      </c>
    </row>
    <row r="70" spans="1:19" x14ac:dyDescent="0.25">
      <c r="A70">
        <v>948</v>
      </c>
      <c r="B70">
        <v>1</v>
      </c>
      <c r="C70">
        <v>43</v>
      </c>
      <c r="D70">
        <v>5</v>
      </c>
      <c r="E70">
        <v>8</v>
      </c>
      <c r="F70" s="1">
        <v>45424</v>
      </c>
      <c r="G70">
        <v>0</v>
      </c>
      <c r="H70">
        <f>VLOOKUP(sales[[#This Row],[ProductID]],products[],4,FALSE)</f>
        <v>300</v>
      </c>
      <c r="I70">
        <f>VLOOKUP(sales[[#This Row],[ProductID]],products[],5,FALSE)</f>
        <v>220</v>
      </c>
      <c r="J70">
        <f>sales[[#This Row],[QuantitySold]]*sales[[#This Row],[unitPrice]]</f>
        <v>2400</v>
      </c>
      <c r="K70">
        <f>sales[[#This Row],[TotalRevenue]]-sales[[#This Row],[DiscountApplied]]</f>
        <v>2400</v>
      </c>
      <c r="L70" t="str">
        <f>TEXT(sales[[#This Row],[SaleDate]],"yyyy")</f>
        <v>2024</v>
      </c>
      <c r="M70" t="str">
        <f>TEXT(sales[[#This Row],[SaleDate]],"MMM")</f>
        <v>May</v>
      </c>
      <c r="N70" t="str">
        <f>TEXT(sales[[#This Row],[SaleDate]],"DDD")</f>
        <v>Sun</v>
      </c>
      <c r="O70" t="str">
        <f t="shared" si="1"/>
        <v>Q2</v>
      </c>
      <c r="P70">
        <f>sales[[#This Row],[netRevenue]]-(sales[[#This Row],[unitCost]]*sales[[#This Row],[QuantitySold]])</f>
        <v>640</v>
      </c>
      <c r="Q70">
        <f>sales[[#This Row],[unitCost]]*sales[[#This Row],[QuantitySold]]</f>
        <v>1760</v>
      </c>
      <c r="R70" s="7">
        <f>(sales[[#This Row],[unitPrice]]-sales[[#This Row],[unitCost]])/sales[[#This Row],[unitCost]]</f>
        <v>0.36363636363636365</v>
      </c>
      <c r="S70" t="str">
        <f>TEXT(sales[[#This Row],[SaleDate]],"dd")</f>
        <v>12</v>
      </c>
    </row>
    <row r="71" spans="1:19" x14ac:dyDescent="0.25">
      <c r="A71">
        <v>953</v>
      </c>
      <c r="B71">
        <v>1</v>
      </c>
      <c r="C71">
        <v>12</v>
      </c>
      <c r="D71">
        <v>5</v>
      </c>
      <c r="E71">
        <v>10</v>
      </c>
      <c r="F71" s="1">
        <v>45528</v>
      </c>
      <c r="G71">
        <v>0</v>
      </c>
      <c r="H71">
        <f>VLOOKUP(sales[[#This Row],[ProductID]],products[],4,FALSE)</f>
        <v>300</v>
      </c>
      <c r="I71">
        <f>VLOOKUP(sales[[#This Row],[ProductID]],products[],5,FALSE)</f>
        <v>220</v>
      </c>
      <c r="J71">
        <f>sales[[#This Row],[QuantitySold]]*sales[[#This Row],[unitPrice]]</f>
        <v>3000</v>
      </c>
      <c r="K71">
        <f>sales[[#This Row],[TotalRevenue]]-sales[[#This Row],[DiscountApplied]]</f>
        <v>3000</v>
      </c>
      <c r="L71" t="str">
        <f>TEXT(sales[[#This Row],[SaleDate]],"yyyy")</f>
        <v>2024</v>
      </c>
      <c r="M71" t="str">
        <f>TEXT(sales[[#This Row],[SaleDate]],"MMM")</f>
        <v>Aug</v>
      </c>
      <c r="N71" t="str">
        <f>TEXT(sales[[#This Row],[SaleDate]],"DDD")</f>
        <v>Sat</v>
      </c>
      <c r="O71" t="str">
        <f t="shared" si="1"/>
        <v>Q3</v>
      </c>
      <c r="P71">
        <f>sales[[#This Row],[netRevenue]]-(sales[[#This Row],[unitCost]]*sales[[#This Row],[QuantitySold]])</f>
        <v>800</v>
      </c>
      <c r="Q71">
        <f>sales[[#This Row],[unitCost]]*sales[[#This Row],[QuantitySold]]</f>
        <v>2200</v>
      </c>
      <c r="R71" s="7">
        <f>(sales[[#This Row],[unitPrice]]-sales[[#This Row],[unitCost]])/sales[[#This Row],[unitCost]]</f>
        <v>0.36363636363636365</v>
      </c>
      <c r="S71" t="str">
        <f>TEXT(sales[[#This Row],[SaleDate]],"dd")</f>
        <v>24</v>
      </c>
    </row>
    <row r="72" spans="1:19" x14ac:dyDescent="0.25">
      <c r="A72">
        <v>968</v>
      </c>
      <c r="B72">
        <v>1</v>
      </c>
      <c r="C72">
        <v>22</v>
      </c>
      <c r="D72">
        <v>5</v>
      </c>
      <c r="E72">
        <v>4</v>
      </c>
      <c r="F72" s="1">
        <v>45331</v>
      </c>
      <c r="G72">
        <v>0</v>
      </c>
      <c r="H72">
        <f>VLOOKUP(sales[[#This Row],[ProductID]],products[],4,FALSE)</f>
        <v>300</v>
      </c>
      <c r="I72">
        <f>VLOOKUP(sales[[#This Row],[ProductID]],products[],5,FALSE)</f>
        <v>220</v>
      </c>
      <c r="J72">
        <f>sales[[#This Row],[QuantitySold]]*sales[[#This Row],[unitPrice]]</f>
        <v>1200</v>
      </c>
      <c r="K72">
        <f>sales[[#This Row],[TotalRevenue]]-sales[[#This Row],[DiscountApplied]]</f>
        <v>1200</v>
      </c>
      <c r="L72" t="str">
        <f>TEXT(sales[[#This Row],[SaleDate]],"yyyy")</f>
        <v>2024</v>
      </c>
      <c r="M72" t="str">
        <f>TEXT(sales[[#This Row],[SaleDate]],"MMM")</f>
        <v>Feb</v>
      </c>
      <c r="N72" t="str">
        <f>TEXT(sales[[#This Row],[SaleDate]],"DDD")</f>
        <v>Fri</v>
      </c>
      <c r="O72" t="str">
        <f t="shared" si="1"/>
        <v>Q1</v>
      </c>
      <c r="P72">
        <f>sales[[#This Row],[netRevenue]]-(sales[[#This Row],[unitCost]]*sales[[#This Row],[QuantitySold]])</f>
        <v>320</v>
      </c>
      <c r="Q72">
        <f>sales[[#This Row],[unitCost]]*sales[[#This Row],[QuantitySold]]</f>
        <v>880</v>
      </c>
      <c r="R72" s="7">
        <f>(sales[[#This Row],[unitPrice]]-sales[[#This Row],[unitCost]])/sales[[#This Row],[unitCost]]</f>
        <v>0.36363636363636365</v>
      </c>
      <c r="S72" t="str">
        <f>TEXT(sales[[#This Row],[SaleDate]],"dd")</f>
        <v>09</v>
      </c>
    </row>
    <row r="73" spans="1:19" x14ac:dyDescent="0.25">
      <c r="A73">
        <v>969</v>
      </c>
      <c r="B73">
        <v>1</v>
      </c>
      <c r="C73">
        <v>13</v>
      </c>
      <c r="D73">
        <v>5</v>
      </c>
      <c r="E73">
        <v>6</v>
      </c>
      <c r="F73" s="1">
        <v>45655</v>
      </c>
      <c r="G73">
        <v>0</v>
      </c>
      <c r="H73">
        <f>VLOOKUP(sales[[#This Row],[ProductID]],products[],4,FALSE)</f>
        <v>300</v>
      </c>
      <c r="I73">
        <f>VLOOKUP(sales[[#This Row],[ProductID]],products[],5,FALSE)</f>
        <v>220</v>
      </c>
      <c r="J73">
        <f>sales[[#This Row],[QuantitySold]]*sales[[#This Row],[unitPrice]]</f>
        <v>1800</v>
      </c>
      <c r="K73">
        <f>sales[[#This Row],[TotalRevenue]]-sales[[#This Row],[DiscountApplied]]</f>
        <v>1800</v>
      </c>
      <c r="L73" t="str">
        <f>TEXT(sales[[#This Row],[SaleDate]],"yyyy")</f>
        <v>2024</v>
      </c>
      <c r="M73" t="str">
        <f>TEXT(sales[[#This Row],[SaleDate]],"MMM")</f>
        <v>Dec</v>
      </c>
      <c r="N73" t="str">
        <f>TEXT(sales[[#This Row],[SaleDate]],"DDD")</f>
        <v>Sun</v>
      </c>
      <c r="O73" t="str">
        <f t="shared" si="1"/>
        <v>Q4</v>
      </c>
      <c r="P73">
        <f>sales[[#This Row],[netRevenue]]-(sales[[#This Row],[unitCost]]*sales[[#This Row],[QuantitySold]])</f>
        <v>480</v>
      </c>
      <c r="Q73">
        <f>sales[[#This Row],[unitCost]]*sales[[#This Row],[QuantitySold]]</f>
        <v>1320</v>
      </c>
      <c r="R73" s="7">
        <f>(sales[[#This Row],[unitPrice]]-sales[[#This Row],[unitCost]])/sales[[#This Row],[unitCost]]</f>
        <v>0.36363636363636365</v>
      </c>
      <c r="S73" t="str">
        <f>TEXT(sales[[#This Row],[SaleDate]],"dd")</f>
        <v>29</v>
      </c>
    </row>
    <row r="74" spans="1:19" x14ac:dyDescent="0.25">
      <c r="A74">
        <v>980</v>
      </c>
      <c r="B74">
        <v>1</v>
      </c>
      <c r="C74">
        <v>41</v>
      </c>
      <c r="D74">
        <v>5</v>
      </c>
      <c r="E74">
        <v>2</v>
      </c>
      <c r="F74" s="1">
        <v>45458</v>
      </c>
      <c r="G74">
        <v>0</v>
      </c>
      <c r="H74">
        <f>VLOOKUP(sales[[#This Row],[ProductID]],products[],4,FALSE)</f>
        <v>300</v>
      </c>
      <c r="I74">
        <f>VLOOKUP(sales[[#This Row],[ProductID]],products[],5,FALSE)</f>
        <v>220</v>
      </c>
      <c r="J74">
        <f>sales[[#This Row],[QuantitySold]]*sales[[#This Row],[unitPrice]]</f>
        <v>600</v>
      </c>
      <c r="K74">
        <f>sales[[#This Row],[TotalRevenue]]-sales[[#This Row],[DiscountApplied]]</f>
        <v>600</v>
      </c>
      <c r="L74" t="str">
        <f>TEXT(sales[[#This Row],[SaleDate]],"yyyy")</f>
        <v>2024</v>
      </c>
      <c r="M74" t="str">
        <f>TEXT(sales[[#This Row],[SaleDate]],"MMM")</f>
        <v>Jun</v>
      </c>
      <c r="N74" t="str">
        <f>TEXT(sales[[#This Row],[SaleDate]],"DDD")</f>
        <v>Sat</v>
      </c>
      <c r="O74" t="str">
        <f t="shared" si="1"/>
        <v>Q2</v>
      </c>
      <c r="P74">
        <f>sales[[#This Row],[netRevenue]]-(sales[[#This Row],[unitCost]]*sales[[#This Row],[QuantitySold]])</f>
        <v>160</v>
      </c>
      <c r="Q74">
        <f>sales[[#This Row],[unitCost]]*sales[[#This Row],[QuantitySold]]</f>
        <v>440</v>
      </c>
      <c r="R74" s="7">
        <f>(sales[[#This Row],[unitPrice]]-sales[[#This Row],[unitCost]])/sales[[#This Row],[unitCost]]</f>
        <v>0.36363636363636365</v>
      </c>
      <c r="S74" t="str">
        <f>TEXT(sales[[#This Row],[SaleDate]],"dd")</f>
        <v>15</v>
      </c>
    </row>
    <row r="75" spans="1:19" x14ac:dyDescent="0.25">
      <c r="A75">
        <v>983</v>
      </c>
      <c r="B75">
        <v>1</v>
      </c>
      <c r="C75">
        <v>21</v>
      </c>
      <c r="D75">
        <v>5</v>
      </c>
      <c r="E75">
        <v>11</v>
      </c>
      <c r="F75" s="1">
        <v>45579</v>
      </c>
      <c r="G75">
        <v>0</v>
      </c>
      <c r="H75">
        <f>VLOOKUP(sales[[#This Row],[ProductID]],products[],4,FALSE)</f>
        <v>300</v>
      </c>
      <c r="I75">
        <f>VLOOKUP(sales[[#This Row],[ProductID]],products[],5,FALSE)</f>
        <v>220</v>
      </c>
      <c r="J75">
        <f>sales[[#This Row],[QuantitySold]]*sales[[#This Row],[unitPrice]]</f>
        <v>3300</v>
      </c>
      <c r="K75">
        <f>sales[[#This Row],[TotalRevenue]]-sales[[#This Row],[DiscountApplied]]</f>
        <v>3300</v>
      </c>
      <c r="L75" t="str">
        <f>TEXT(sales[[#This Row],[SaleDate]],"yyyy")</f>
        <v>2024</v>
      </c>
      <c r="M75" t="str">
        <f>TEXT(sales[[#This Row],[SaleDate]],"MMM")</f>
        <v>Oct</v>
      </c>
      <c r="N75" t="str">
        <f>TEXT(sales[[#This Row],[SaleDate]],"DDD")</f>
        <v>Mon</v>
      </c>
      <c r="O75" t="str">
        <f t="shared" si="1"/>
        <v>Q4</v>
      </c>
      <c r="P75">
        <f>sales[[#This Row],[netRevenue]]-(sales[[#This Row],[unitCost]]*sales[[#This Row],[QuantitySold]])</f>
        <v>880</v>
      </c>
      <c r="Q75">
        <f>sales[[#This Row],[unitCost]]*sales[[#This Row],[QuantitySold]]</f>
        <v>2420</v>
      </c>
      <c r="R75" s="7">
        <f>(sales[[#This Row],[unitPrice]]-sales[[#This Row],[unitCost]])/sales[[#This Row],[unitCost]]</f>
        <v>0.36363636363636365</v>
      </c>
      <c r="S75" t="str">
        <f>TEXT(sales[[#This Row],[SaleDate]],"dd")</f>
        <v>14</v>
      </c>
    </row>
    <row r="76" spans="1:19" x14ac:dyDescent="0.25">
      <c r="A76">
        <v>988</v>
      </c>
      <c r="B76">
        <v>1</v>
      </c>
      <c r="C76">
        <v>46</v>
      </c>
      <c r="D76">
        <v>5</v>
      </c>
      <c r="E76">
        <v>4</v>
      </c>
      <c r="F76" s="1">
        <v>45385</v>
      </c>
      <c r="G76">
        <v>0</v>
      </c>
      <c r="H76">
        <f>VLOOKUP(sales[[#This Row],[ProductID]],products[],4,FALSE)</f>
        <v>300</v>
      </c>
      <c r="I76">
        <f>VLOOKUP(sales[[#This Row],[ProductID]],products[],5,FALSE)</f>
        <v>220</v>
      </c>
      <c r="J76">
        <f>sales[[#This Row],[QuantitySold]]*sales[[#This Row],[unitPrice]]</f>
        <v>1200</v>
      </c>
      <c r="K76">
        <f>sales[[#This Row],[TotalRevenue]]-sales[[#This Row],[DiscountApplied]]</f>
        <v>1200</v>
      </c>
      <c r="L76" t="str">
        <f>TEXT(sales[[#This Row],[SaleDate]],"yyyy")</f>
        <v>2024</v>
      </c>
      <c r="M76" t="str">
        <f>TEXT(sales[[#This Row],[SaleDate]],"MMM")</f>
        <v>Apr</v>
      </c>
      <c r="N76" t="str">
        <f>TEXT(sales[[#This Row],[SaleDate]],"DDD")</f>
        <v>Wed</v>
      </c>
      <c r="O76" t="str">
        <f t="shared" si="1"/>
        <v>Q2</v>
      </c>
      <c r="P76">
        <f>sales[[#This Row],[netRevenue]]-(sales[[#This Row],[unitCost]]*sales[[#This Row],[QuantitySold]])</f>
        <v>320</v>
      </c>
      <c r="Q76">
        <f>sales[[#This Row],[unitCost]]*sales[[#This Row],[QuantitySold]]</f>
        <v>880</v>
      </c>
      <c r="R76" s="7">
        <f>(sales[[#This Row],[unitPrice]]-sales[[#This Row],[unitCost]])/sales[[#This Row],[unitCost]]</f>
        <v>0.36363636363636365</v>
      </c>
      <c r="S76" t="str">
        <f>TEXT(sales[[#This Row],[SaleDate]],"dd")</f>
        <v>03</v>
      </c>
    </row>
    <row r="77" spans="1:19" x14ac:dyDescent="0.25">
      <c r="A77">
        <v>996</v>
      </c>
      <c r="B77">
        <v>1</v>
      </c>
      <c r="C77">
        <v>2</v>
      </c>
      <c r="D77">
        <v>5</v>
      </c>
      <c r="E77">
        <v>6</v>
      </c>
      <c r="F77" s="1">
        <v>45634</v>
      </c>
      <c r="G77">
        <v>0</v>
      </c>
      <c r="H77">
        <f>VLOOKUP(sales[[#This Row],[ProductID]],products[],4,FALSE)</f>
        <v>300</v>
      </c>
      <c r="I77">
        <f>VLOOKUP(sales[[#This Row],[ProductID]],products[],5,FALSE)</f>
        <v>220</v>
      </c>
      <c r="J77">
        <f>sales[[#This Row],[QuantitySold]]*sales[[#This Row],[unitPrice]]</f>
        <v>1800</v>
      </c>
      <c r="K77">
        <f>sales[[#This Row],[TotalRevenue]]-sales[[#This Row],[DiscountApplied]]</f>
        <v>1800</v>
      </c>
      <c r="L77" t="str">
        <f>TEXT(sales[[#This Row],[SaleDate]],"yyyy")</f>
        <v>2024</v>
      </c>
      <c r="M77" t="str">
        <f>TEXT(sales[[#This Row],[SaleDate]],"MMM")</f>
        <v>Dec</v>
      </c>
      <c r="N77" t="str">
        <f>TEXT(sales[[#This Row],[SaleDate]],"DDD")</f>
        <v>Sun</v>
      </c>
      <c r="O77" t="str">
        <f t="shared" si="1"/>
        <v>Q4</v>
      </c>
      <c r="P77">
        <f>sales[[#This Row],[netRevenue]]-(sales[[#This Row],[unitCost]]*sales[[#This Row],[QuantitySold]])</f>
        <v>480</v>
      </c>
      <c r="Q77">
        <f>sales[[#This Row],[unitCost]]*sales[[#This Row],[QuantitySold]]</f>
        <v>1320</v>
      </c>
      <c r="R77" s="7">
        <f>(sales[[#This Row],[unitPrice]]-sales[[#This Row],[unitCost]])/sales[[#This Row],[unitCost]]</f>
        <v>0.36363636363636365</v>
      </c>
      <c r="S77" t="str">
        <f>TEXT(sales[[#This Row],[SaleDate]],"dd")</f>
        <v>08</v>
      </c>
    </row>
    <row r="78" spans="1:19" x14ac:dyDescent="0.25">
      <c r="A78">
        <v>999</v>
      </c>
      <c r="B78">
        <v>1</v>
      </c>
      <c r="C78">
        <v>40</v>
      </c>
      <c r="D78">
        <v>5</v>
      </c>
      <c r="E78">
        <v>1</v>
      </c>
      <c r="F78" s="1">
        <v>45478</v>
      </c>
      <c r="G78">
        <v>0</v>
      </c>
      <c r="H78">
        <f>VLOOKUP(sales[[#This Row],[ProductID]],products[],4,FALSE)</f>
        <v>300</v>
      </c>
      <c r="I78">
        <f>VLOOKUP(sales[[#This Row],[ProductID]],products[],5,FALSE)</f>
        <v>220</v>
      </c>
      <c r="J78">
        <f>sales[[#This Row],[QuantitySold]]*sales[[#This Row],[unitPrice]]</f>
        <v>300</v>
      </c>
      <c r="K78">
        <f>sales[[#This Row],[TotalRevenue]]-sales[[#This Row],[DiscountApplied]]</f>
        <v>300</v>
      </c>
      <c r="L78" t="str">
        <f>TEXT(sales[[#This Row],[SaleDate]],"yyyy")</f>
        <v>2024</v>
      </c>
      <c r="M78" t="str">
        <f>TEXT(sales[[#This Row],[SaleDate]],"MMM")</f>
        <v>Jul</v>
      </c>
      <c r="N78" t="str">
        <f>TEXT(sales[[#This Row],[SaleDate]],"DDD")</f>
        <v>Fri</v>
      </c>
      <c r="O78" t="str">
        <f t="shared" si="1"/>
        <v>Q3</v>
      </c>
      <c r="P78">
        <f>sales[[#This Row],[netRevenue]]-(sales[[#This Row],[unitCost]]*sales[[#This Row],[QuantitySold]])</f>
        <v>80</v>
      </c>
      <c r="Q78">
        <f>sales[[#This Row],[unitCost]]*sales[[#This Row],[QuantitySold]]</f>
        <v>220</v>
      </c>
      <c r="R78" s="7">
        <f>(sales[[#This Row],[unitPrice]]-sales[[#This Row],[unitCost]])/sales[[#This Row],[unitCost]]</f>
        <v>0.36363636363636365</v>
      </c>
      <c r="S78" t="str">
        <f>TEXT(sales[[#This Row],[SaleDate]],"dd")</f>
        <v>05</v>
      </c>
    </row>
    <row r="79" spans="1:19" x14ac:dyDescent="0.25">
      <c r="A79">
        <v>1043</v>
      </c>
      <c r="B79">
        <v>1</v>
      </c>
      <c r="C79">
        <v>11</v>
      </c>
      <c r="D79">
        <v>5</v>
      </c>
      <c r="E79">
        <v>3</v>
      </c>
      <c r="F79" s="1">
        <v>45445</v>
      </c>
      <c r="G79">
        <v>0</v>
      </c>
      <c r="H79">
        <f>VLOOKUP(sales[[#This Row],[ProductID]],products[],4,FALSE)</f>
        <v>300</v>
      </c>
      <c r="I79">
        <f>VLOOKUP(sales[[#This Row],[ProductID]],products[],5,FALSE)</f>
        <v>220</v>
      </c>
      <c r="J79">
        <f>sales[[#This Row],[QuantitySold]]*sales[[#This Row],[unitPrice]]</f>
        <v>900</v>
      </c>
      <c r="K79">
        <f>sales[[#This Row],[TotalRevenue]]-sales[[#This Row],[DiscountApplied]]</f>
        <v>900</v>
      </c>
      <c r="L79" t="str">
        <f>TEXT(sales[[#This Row],[SaleDate]],"yyyy")</f>
        <v>2024</v>
      </c>
      <c r="M79" t="str">
        <f>TEXT(sales[[#This Row],[SaleDate]],"MMM")</f>
        <v>Jun</v>
      </c>
      <c r="N79" t="str">
        <f>TEXT(sales[[#This Row],[SaleDate]],"DDD")</f>
        <v>Sun</v>
      </c>
      <c r="O79" t="str">
        <f t="shared" si="1"/>
        <v>Q2</v>
      </c>
      <c r="P79">
        <f>sales[[#This Row],[netRevenue]]-(sales[[#This Row],[unitCost]]*sales[[#This Row],[QuantitySold]])</f>
        <v>240</v>
      </c>
      <c r="Q79">
        <f>sales[[#This Row],[unitCost]]*sales[[#This Row],[QuantitySold]]</f>
        <v>660</v>
      </c>
      <c r="R79" s="7">
        <f>(sales[[#This Row],[unitPrice]]-sales[[#This Row],[unitCost]])/sales[[#This Row],[unitCost]]</f>
        <v>0.36363636363636365</v>
      </c>
      <c r="S79" t="str">
        <f>TEXT(sales[[#This Row],[SaleDate]],"dd")</f>
        <v>02</v>
      </c>
    </row>
    <row r="80" spans="1:19" x14ac:dyDescent="0.25">
      <c r="A80">
        <v>1061</v>
      </c>
      <c r="B80">
        <v>1</v>
      </c>
      <c r="C80">
        <v>18</v>
      </c>
      <c r="D80">
        <v>5</v>
      </c>
      <c r="E80">
        <v>7</v>
      </c>
      <c r="F80" s="1">
        <v>45587</v>
      </c>
      <c r="G80">
        <v>0</v>
      </c>
      <c r="H80">
        <f>VLOOKUP(sales[[#This Row],[ProductID]],products[],4,FALSE)</f>
        <v>300</v>
      </c>
      <c r="I80">
        <f>VLOOKUP(sales[[#This Row],[ProductID]],products[],5,FALSE)</f>
        <v>220</v>
      </c>
      <c r="J80">
        <f>sales[[#This Row],[QuantitySold]]*sales[[#This Row],[unitPrice]]</f>
        <v>2100</v>
      </c>
      <c r="K80">
        <f>sales[[#This Row],[TotalRevenue]]-sales[[#This Row],[DiscountApplied]]</f>
        <v>2100</v>
      </c>
      <c r="L80" t="str">
        <f>TEXT(sales[[#This Row],[SaleDate]],"yyyy")</f>
        <v>2024</v>
      </c>
      <c r="M80" t="str">
        <f>TEXT(sales[[#This Row],[SaleDate]],"MMM")</f>
        <v>Oct</v>
      </c>
      <c r="N80" t="str">
        <f>TEXT(sales[[#This Row],[SaleDate]],"DDD")</f>
        <v>Tue</v>
      </c>
      <c r="O80" t="str">
        <f t="shared" si="1"/>
        <v>Q4</v>
      </c>
      <c r="P80">
        <f>sales[[#This Row],[netRevenue]]-(sales[[#This Row],[unitCost]]*sales[[#This Row],[QuantitySold]])</f>
        <v>560</v>
      </c>
      <c r="Q80">
        <f>sales[[#This Row],[unitCost]]*sales[[#This Row],[QuantitySold]]</f>
        <v>1540</v>
      </c>
      <c r="R80" s="7">
        <f>(sales[[#This Row],[unitPrice]]-sales[[#This Row],[unitCost]])/sales[[#This Row],[unitCost]]</f>
        <v>0.36363636363636365</v>
      </c>
      <c r="S80" t="str">
        <f>TEXT(sales[[#This Row],[SaleDate]],"dd")</f>
        <v>22</v>
      </c>
    </row>
    <row r="81" spans="1:19" x14ac:dyDescent="0.25">
      <c r="A81">
        <v>1066</v>
      </c>
      <c r="B81">
        <v>1</v>
      </c>
      <c r="C81">
        <v>30</v>
      </c>
      <c r="D81">
        <v>5</v>
      </c>
      <c r="E81">
        <v>6</v>
      </c>
      <c r="F81" s="1">
        <v>45470</v>
      </c>
      <c r="G81">
        <v>0</v>
      </c>
      <c r="H81">
        <f>VLOOKUP(sales[[#This Row],[ProductID]],products[],4,FALSE)</f>
        <v>300</v>
      </c>
      <c r="I81">
        <f>VLOOKUP(sales[[#This Row],[ProductID]],products[],5,FALSE)</f>
        <v>220</v>
      </c>
      <c r="J81">
        <f>sales[[#This Row],[QuantitySold]]*sales[[#This Row],[unitPrice]]</f>
        <v>1800</v>
      </c>
      <c r="K81">
        <f>sales[[#This Row],[TotalRevenue]]-sales[[#This Row],[DiscountApplied]]</f>
        <v>1800</v>
      </c>
      <c r="L81" t="str">
        <f>TEXT(sales[[#This Row],[SaleDate]],"yyyy")</f>
        <v>2024</v>
      </c>
      <c r="M81" t="str">
        <f>TEXT(sales[[#This Row],[SaleDate]],"MMM")</f>
        <v>Jun</v>
      </c>
      <c r="N81" t="str">
        <f>TEXT(sales[[#This Row],[SaleDate]],"DDD")</f>
        <v>Thu</v>
      </c>
      <c r="O81" t="str">
        <f t="shared" si="1"/>
        <v>Q2</v>
      </c>
      <c r="P81">
        <f>sales[[#This Row],[netRevenue]]-(sales[[#This Row],[unitCost]]*sales[[#This Row],[QuantitySold]])</f>
        <v>480</v>
      </c>
      <c r="Q81">
        <f>sales[[#This Row],[unitCost]]*sales[[#This Row],[QuantitySold]]</f>
        <v>1320</v>
      </c>
      <c r="R81" s="7">
        <f>(sales[[#This Row],[unitPrice]]-sales[[#This Row],[unitCost]])/sales[[#This Row],[unitCost]]</f>
        <v>0.36363636363636365</v>
      </c>
      <c r="S81" t="str">
        <f>TEXT(sales[[#This Row],[SaleDate]],"dd")</f>
        <v>27</v>
      </c>
    </row>
    <row r="82" spans="1:19" x14ac:dyDescent="0.25">
      <c r="A82">
        <v>1070</v>
      </c>
      <c r="B82">
        <v>1</v>
      </c>
      <c r="C82">
        <v>5</v>
      </c>
      <c r="D82">
        <v>5</v>
      </c>
      <c r="E82">
        <v>3</v>
      </c>
      <c r="F82" s="1">
        <v>45465</v>
      </c>
      <c r="G82">
        <v>0</v>
      </c>
      <c r="H82">
        <f>VLOOKUP(sales[[#This Row],[ProductID]],products[],4,FALSE)</f>
        <v>300</v>
      </c>
      <c r="I82">
        <f>VLOOKUP(sales[[#This Row],[ProductID]],products[],5,FALSE)</f>
        <v>220</v>
      </c>
      <c r="J82">
        <f>sales[[#This Row],[QuantitySold]]*sales[[#This Row],[unitPrice]]</f>
        <v>900</v>
      </c>
      <c r="K82">
        <f>sales[[#This Row],[TotalRevenue]]-sales[[#This Row],[DiscountApplied]]</f>
        <v>900</v>
      </c>
      <c r="L82" t="str">
        <f>TEXT(sales[[#This Row],[SaleDate]],"yyyy")</f>
        <v>2024</v>
      </c>
      <c r="M82" t="str">
        <f>TEXT(sales[[#This Row],[SaleDate]],"MMM")</f>
        <v>Jun</v>
      </c>
      <c r="N82" t="str">
        <f>TEXT(sales[[#This Row],[SaleDate]],"DDD")</f>
        <v>Sat</v>
      </c>
      <c r="O82" t="str">
        <f t="shared" si="1"/>
        <v>Q2</v>
      </c>
      <c r="P82">
        <f>sales[[#This Row],[netRevenue]]-(sales[[#This Row],[unitCost]]*sales[[#This Row],[QuantitySold]])</f>
        <v>240</v>
      </c>
      <c r="Q82">
        <f>sales[[#This Row],[unitCost]]*sales[[#This Row],[QuantitySold]]</f>
        <v>660</v>
      </c>
      <c r="R82" s="7">
        <f>(sales[[#This Row],[unitPrice]]-sales[[#This Row],[unitCost]])/sales[[#This Row],[unitCost]]</f>
        <v>0.36363636363636365</v>
      </c>
      <c r="S82" t="str">
        <f>TEXT(sales[[#This Row],[SaleDate]],"dd")</f>
        <v>22</v>
      </c>
    </row>
    <row r="83" spans="1:19" x14ac:dyDescent="0.25">
      <c r="A83">
        <v>1075</v>
      </c>
      <c r="B83">
        <v>1</v>
      </c>
      <c r="C83">
        <v>13</v>
      </c>
      <c r="D83">
        <v>5</v>
      </c>
      <c r="E83">
        <v>4</v>
      </c>
      <c r="F83" s="1">
        <v>45601</v>
      </c>
      <c r="G83">
        <v>0</v>
      </c>
      <c r="H83">
        <f>VLOOKUP(sales[[#This Row],[ProductID]],products[],4,FALSE)</f>
        <v>300</v>
      </c>
      <c r="I83">
        <f>VLOOKUP(sales[[#This Row],[ProductID]],products[],5,FALSE)</f>
        <v>220</v>
      </c>
      <c r="J83">
        <f>sales[[#This Row],[QuantitySold]]*sales[[#This Row],[unitPrice]]</f>
        <v>1200</v>
      </c>
      <c r="K83">
        <f>sales[[#This Row],[TotalRevenue]]-sales[[#This Row],[DiscountApplied]]</f>
        <v>1200</v>
      </c>
      <c r="L83" t="str">
        <f>TEXT(sales[[#This Row],[SaleDate]],"yyyy")</f>
        <v>2024</v>
      </c>
      <c r="M83" t="str">
        <f>TEXT(sales[[#This Row],[SaleDate]],"MMM")</f>
        <v>Nov</v>
      </c>
      <c r="N83" t="str">
        <f>TEXT(sales[[#This Row],[SaleDate]],"DDD")</f>
        <v>Tue</v>
      </c>
      <c r="O83" t="str">
        <f t="shared" si="1"/>
        <v>Q4</v>
      </c>
      <c r="P83">
        <f>sales[[#This Row],[netRevenue]]-(sales[[#This Row],[unitCost]]*sales[[#This Row],[QuantitySold]])</f>
        <v>320</v>
      </c>
      <c r="Q83">
        <f>sales[[#This Row],[unitCost]]*sales[[#This Row],[QuantitySold]]</f>
        <v>880</v>
      </c>
      <c r="R83" s="7">
        <f>(sales[[#This Row],[unitPrice]]-sales[[#This Row],[unitCost]])/sales[[#This Row],[unitCost]]</f>
        <v>0.36363636363636365</v>
      </c>
      <c r="S83" t="str">
        <f>TEXT(sales[[#This Row],[SaleDate]],"dd")</f>
        <v>05</v>
      </c>
    </row>
    <row r="84" spans="1:19" x14ac:dyDescent="0.25">
      <c r="A84">
        <v>1078</v>
      </c>
      <c r="B84">
        <v>1</v>
      </c>
      <c r="C84">
        <v>47</v>
      </c>
      <c r="D84">
        <v>5</v>
      </c>
      <c r="E84">
        <v>8</v>
      </c>
      <c r="F84" s="1">
        <v>45343</v>
      </c>
      <c r="G84">
        <v>0</v>
      </c>
      <c r="H84">
        <f>VLOOKUP(sales[[#This Row],[ProductID]],products[],4,FALSE)</f>
        <v>300</v>
      </c>
      <c r="I84">
        <f>VLOOKUP(sales[[#This Row],[ProductID]],products[],5,FALSE)</f>
        <v>220</v>
      </c>
      <c r="J84">
        <f>sales[[#This Row],[QuantitySold]]*sales[[#This Row],[unitPrice]]</f>
        <v>2400</v>
      </c>
      <c r="K84">
        <f>sales[[#This Row],[TotalRevenue]]-sales[[#This Row],[DiscountApplied]]</f>
        <v>2400</v>
      </c>
      <c r="L84" t="str">
        <f>TEXT(sales[[#This Row],[SaleDate]],"yyyy")</f>
        <v>2024</v>
      </c>
      <c r="M84" t="str">
        <f>TEXT(sales[[#This Row],[SaleDate]],"MMM")</f>
        <v>Feb</v>
      </c>
      <c r="N84" t="str">
        <f>TEXT(sales[[#This Row],[SaleDate]],"DDD")</f>
        <v>Wed</v>
      </c>
      <c r="O84" t="str">
        <f t="shared" si="1"/>
        <v>Q1</v>
      </c>
      <c r="P84">
        <f>sales[[#This Row],[netRevenue]]-(sales[[#This Row],[unitCost]]*sales[[#This Row],[QuantitySold]])</f>
        <v>640</v>
      </c>
      <c r="Q84">
        <f>sales[[#This Row],[unitCost]]*sales[[#This Row],[QuantitySold]]</f>
        <v>1760</v>
      </c>
      <c r="R84" s="7">
        <f>(sales[[#This Row],[unitPrice]]-sales[[#This Row],[unitCost]])/sales[[#This Row],[unitCost]]</f>
        <v>0.36363636363636365</v>
      </c>
      <c r="S84" t="str">
        <f>TEXT(sales[[#This Row],[SaleDate]],"dd")</f>
        <v>21</v>
      </c>
    </row>
    <row r="85" spans="1:19" x14ac:dyDescent="0.25">
      <c r="A85">
        <v>1096</v>
      </c>
      <c r="B85">
        <v>1</v>
      </c>
      <c r="C85">
        <v>43</v>
      </c>
      <c r="D85">
        <v>5</v>
      </c>
      <c r="E85">
        <v>3</v>
      </c>
      <c r="F85" s="1">
        <v>45535</v>
      </c>
      <c r="G85">
        <v>0</v>
      </c>
      <c r="H85">
        <f>VLOOKUP(sales[[#This Row],[ProductID]],products[],4,FALSE)</f>
        <v>300</v>
      </c>
      <c r="I85">
        <f>VLOOKUP(sales[[#This Row],[ProductID]],products[],5,FALSE)</f>
        <v>220</v>
      </c>
      <c r="J85">
        <f>sales[[#This Row],[QuantitySold]]*sales[[#This Row],[unitPrice]]</f>
        <v>900</v>
      </c>
      <c r="K85">
        <f>sales[[#This Row],[TotalRevenue]]-sales[[#This Row],[DiscountApplied]]</f>
        <v>900</v>
      </c>
      <c r="L85" t="str">
        <f>TEXT(sales[[#This Row],[SaleDate]],"yyyy")</f>
        <v>2024</v>
      </c>
      <c r="M85" t="str">
        <f>TEXT(sales[[#This Row],[SaleDate]],"MMM")</f>
        <v>Aug</v>
      </c>
      <c r="N85" t="str">
        <f>TEXT(sales[[#This Row],[SaleDate]],"DDD")</f>
        <v>Sat</v>
      </c>
      <c r="O85" t="str">
        <f t="shared" si="1"/>
        <v>Q3</v>
      </c>
      <c r="P85">
        <f>sales[[#This Row],[netRevenue]]-(sales[[#This Row],[unitCost]]*sales[[#This Row],[QuantitySold]])</f>
        <v>240</v>
      </c>
      <c r="Q85">
        <f>sales[[#This Row],[unitCost]]*sales[[#This Row],[QuantitySold]]</f>
        <v>660</v>
      </c>
      <c r="R85" s="7">
        <f>(sales[[#This Row],[unitPrice]]-sales[[#This Row],[unitCost]])/sales[[#This Row],[unitCost]]</f>
        <v>0.36363636363636365</v>
      </c>
      <c r="S85" t="str">
        <f>TEXT(sales[[#This Row],[SaleDate]],"dd")</f>
        <v>31</v>
      </c>
    </row>
    <row r="86" spans="1:19" x14ac:dyDescent="0.25">
      <c r="A86">
        <v>1108</v>
      </c>
      <c r="B86">
        <v>1</v>
      </c>
      <c r="C86">
        <v>41</v>
      </c>
      <c r="D86">
        <v>5</v>
      </c>
      <c r="E86">
        <v>10</v>
      </c>
      <c r="F86" s="1">
        <v>45543</v>
      </c>
      <c r="G86">
        <v>0</v>
      </c>
      <c r="H86">
        <f>VLOOKUP(sales[[#This Row],[ProductID]],products[],4,FALSE)</f>
        <v>300</v>
      </c>
      <c r="I86">
        <f>VLOOKUP(sales[[#This Row],[ProductID]],products[],5,FALSE)</f>
        <v>220</v>
      </c>
      <c r="J86">
        <f>sales[[#This Row],[QuantitySold]]*sales[[#This Row],[unitPrice]]</f>
        <v>3000</v>
      </c>
      <c r="K86">
        <f>sales[[#This Row],[TotalRevenue]]-sales[[#This Row],[DiscountApplied]]</f>
        <v>3000</v>
      </c>
      <c r="L86" t="str">
        <f>TEXT(sales[[#This Row],[SaleDate]],"yyyy")</f>
        <v>2024</v>
      </c>
      <c r="M86" t="str">
        <f>TEXT(sales[[#This Row],[SaleDate]],"MMM")</f>
        <v>Sep</v>
      </c>
      <c r="N86" t="str">
        <f>TEXT(sales[[#This Row],[SaleDate]],"DDD")</f>
        <v>Sun</v>
      </c>
      <c r="O86" t="str">
        <f t="shared" si="1"/>
        <v>Q3</v>
      </c>
      <c r="P86">
        <f>sales[[#This Row],[netRevenue]]-(sales[[#This Row],[unitCost]]*sales[[#This Row],[QuantitySold]])</f>
        <v>800</v>
      </c>
      <c r="Q86">
        <f>sales[[#This Row],[unitCost]]*sales[[#This Row],[QuantitySold]]</f>
        <v>2200</v>
      </c>
      <c r="R86" s="7">
        <f>(sales[[#This Row],[unitPrice]]-sales[[#This Row],[unitCost]])/sales[[#This Row],[unitCost]]</f>
        <v>0.36363636363636365</v>
      </c>
      <c r="S86" t="str">
        <f>TEXT(sales[[#This Row],[SaleDate]],"dd")</f>
        <v>08</v>
      </c>
    </row>
    <row r="87" spans="1:19" x14ac:dyDescent="0.25">
      <c r="A87">
        <v>1113</v>
      </c>
      <c r="B87">
        <v>1</v>
      </c>
      <c r="C87">
        <v>11</v>
      </c>
      <c r="D87">
        <v>5</v>
      </c>
      <c r="E87">
        <v>10</v>
      </c>
      <c r="F87" s="1">
        <v>45603</v>
      </c>
      <c r="G87">
        <v>0</v>
      </c>
      <c r="H87">
        <f>VLOOKUP(sales[[#This Row],[ProductID]],products[],4,FALSE)</f>
        <v>300</v>
      </c>
      <c r="I87">
        <f>VLOOKUP(sales[[#This Row],[ProductID]],products[],5,FALSE)</f>
        <v>220</v>
      </c>
      <c r="J87">
        <f>sales[[#This Row],[QuantitySold]]*sales[[#This Row],[unitPrice]]</f>
        <v>3000</v>
      </c>
      <c r="K87">
        <f>sales[[#This Row],[TotalRevenue]]-sales[[#This Row],[DiscountApplied]]</f>
        <v>3000</v>
      </c>
      <c r="L87" t="str">
        <f>TEXT(sales[[#This Row],[SaleDate]],"yyyy")</f>
        <v>2024</v>
      </c>
      <c r="M87" t="str">
        <f>TEXT(sales[[#This Row],[SaleDate]],"MMM")</f>
        <v>Nov</v>
      </c>
      <c r="N87" t="str">
        <f>TEXT(sales[[#This Row],[SaleDate]],"DDD")</f>
        <v>Thu</v>
      </c>
      <c r="O87" t="str">
        <f t="shared" si="1"/>
        <v>Q4</v>
      </c>
      <c r="P87">
        <f>sales[[#This Row],[netRevenue]]-(sales[[#This Row],[unitCost]]*sales[[#This Row],[QuantitySold]])</f>
        <v>800</v>
      </c>
      <c r="Q87">
        <f>sales[[#This Row],[unitCost]]*sales[[#This Row],[QuantitySold]]</f>
        <v>2200</v>
      </c>
      <c r="R87" s="7">
        <f>(sales[[#This Row],[unitPrice]]-sales[[#This Row],[unitCost]])/sales[[#This Row],[unitCost]]</f>
        <v>0.36363636363636365</v>
      </c>
      <c r="S87" t="str">
        <f>TEXT(sales[[#This Row],[SaleDate]],"dd")</f>
        <v>07</v>
      </c>
    </row>
    <row r="88" spans="1:19" x14ac:dyDescent="0.25">
      <c r="A88">
        <v>1119</v>
      </c>
      <c r="B88">
        <v>1</v>
      </c>
      <c r="C88">
        <v>47</v>
      </c>
      <c r="D88">
        <v>5</v>
      </c>
      <c r="E88">
        <v>8</v>
      </c>
      <c r="F88" s="1">
        <v>45512</v>
      </c>
      <c r="G88">
        <v>0</v>
      </c>
      <c r="H88">
        <f>VLOOKUP(sales[[#This Row],[ProductID]],products[],4,FALSE)</f>
        <v>300</v>
      </c>
      <c r="I88">
        <f>VLOOKUP(sales[[#This Row],[ProductID]],products[],5,FALSE)</f>
        <v>220</v>
      </c>
      <c r="J88">
        <f>sales[[#This Row],[QuantitySold]]*sales[[#This Row],[unitPrice]]</f>
        <v>2400</v>
      </c>
      <c r="K88">
        <f>sales[[#This Row],[TotalRevenue]]-sales[[#This Row],[DiscountApplied]]</f>
        <v>2400</v>
      </c>
      <c r="L88" t="str">
        <f>TEXT(sales[[#This Row],[SaleDate]],"yyyy")</f>
        <v>2024</v>
      </c>
      <c r="M88" t="str">
        <f>TEXT(sales[[#This Row],[SaleDate]],"MMM")</f>
        <v>Aug</v>
      </c>
      <c r="N88" t="str">
        <f>TEXT(sales[[#This Row],[SaleDate]],"DDD")</f>
        <v>Thu</v>
      </c>
      <c r="O88" t="str">
        <f t="shared" si="1"/>
        <v>Q3</v>
      </c>
      <c r="P88">
        <f>sales[[#This Row],[netRevenue]]-(sales[[#This Row],[unitCost]]*sales[[#This Row],[QuantitySold]])</f>
        <v>640</v>
      </c>
      <c r="Q88">
        <f>sales[[#This Row],[unitCost]]*sales[[#This Row],[QuantitySold]]</f>
        <v>1760</v>
      </c>
      <c r="R88" s="7">
        <f>(sales[[#This Row],[unitPrice]]-sales[[#This Row],[unitCost]])/sales[[#This Row],[unitCost]]</f>
        <v>0.36363636363636365</v>
      </c>
      <c r="S88" t="str">
        <f>TEXT(sales[[#This Row],[SaleDate]],"dd")</f>
        <v>08</v>
      </c>
    </row>
    <row r="89" spans="1:19" x14ac:dyDescent="0.25">
      <c r="A89">
        <v>1143</v>
      </c>
      <c r="B89">
        <v>1</v>
      </c>
      <c r="C89">
        <v>32</v>
      </c>
      <c r="D89">
        <v>5</v>
      </c>
      <c r="E89">
        <v>5</v>
      </c>
      <c r="F89" s="1">
        <v>45592</v>
      </c>
      <c r="G89">
        <v>0</v>
      </c>
      <c r="H89">
        <f>VLOOKUP(sales[[#This Row],[ProductID]],products[],4,FALSE)</f>
        <v>300</v>
      </c>
      <c r="I89">
        <f>VLOOKUP(sales[[#This Row],[ProductID]],products[],5,FALSE)</f>
        <v>220</v>
      </c>
      <c r="J89">
        <f>sales[[#This Row],[QuantitySold]]*sales[[#This Row],[unitPrice]]</f>
        <v>1500</v>
      </c>
      <c r="K89">
        <f>sales[[#This Row],[TotalRevenue]]-sales[[#This Row],[DiscountApplied]]</f>
        <v>1500</v>
      </c>
      <c r="L89" t="str">
        <f>TEXT(sales[[#This Row],[SaleDate]],"yyyy")</f>
        <v>2024</v>
      </c>
      <c r="M89" t="str">
        <f>TEXT(sales[[#This Row],[SaleDate]],"MMM")</f>
        <v>Oct</v>
      </c>
      <c r="N89" t="str">
        <f>TEXT(sales[[#This Row],[SaleDate]],"DDD")</f>
        <v>Sun</v>
      </c>
      <c r="O89" t="str">
        <f t="shared" si="1"/>
        <v>Q4</v>
      </c>
      <c r="P89">
        <f>sales[[#This Row],[netRevenue]]-(sales[[#This Row],[unitCost]]*sales[[#This Row],[QuantitySold]])</f>
        <v>400</v>
      </c>
      <c r="Q89">
        <f>sales[[#This Row],[unitCost]]*sales[[#This Row],[QuantitySold]]</f>
        <v>1100</v>
      </c>
      <c r="R89" s="7">
        <f>(sales[[#This Row],[unitPrice]]-sales[[#This Row],[unitCost]])/sales[[#This Row],[unitCost]]</f>
        <v>0.36363636363636365</v>
      </c>
      <c r="S89" t="str">
        <f>TEXT(sales[[#This Row],[SaleDate]],"dd")</f>
        <v>27</v>
      </c>
    </row>
    <row r="90" spans="1:19" x14ac:dyDescent="0.25">
      <c r="A90">
        <v>1148</v>
      </c>
      <c r="B90">
        <v>1</v>
      </c>
      <c r="C90">
        <v>20</v>
      </c>
      <c r="D90">
        <v>5</v>
      </c>
      <c r="E90">
        <v>4</v>
      </c>
      <c r="F90" s="1">
        <v>45378</v>
      </c>
      <c r="G90">
        <v>0</v>
      </c>
      <c r="H90">
        <f>VLOOKUP(sales[[#This Row],[ProductID]],products[],4,FALSE)</f>
        <v>300</v>
      </c>
      <c r="I90">
        <f>VLOOKUP(sales[[#This Row],[ProductID]],products[],5,FALSE)</f>
        <v>220</v>
      </c>
      <c r="J90">
        <f>sales[[#This Row],[QuantitySold]]*sales[[#This Row],[unitPrice]]</f>
        <v>1200</v>
      </c>
      <c r="K90">
        <f>sales[[#This Row],[TotalRevenue]]-sales[[#This Row],[DiscountApplied]]</f>
        <v>1200</v>
      </c>
      <c r="L90" t="str">
        <f>TEXT(sales[[#This Row],[SaleDate]],"yyyy")</f>
        <v>2024</v>
      </c>
      <c r="M90" t="str">
        <f>TEXT(sales[[#This Row],[SaleDate]],"MMM")</f>
        <v>Mar</v>
      </c>
      <c r="N90" t="str">
        <f>TEXT(sales[[#This Row],[SaleDate]],"DDD")</f>
        <v>Wed</v>
      </c>
      <c r="O90" t="str">
        <f t="shared" si="1"/>
        <v>Q1</v>
      </c>
      <c r="P90">
        <f>sales[[#This Row],[netRevenue]]-(sales[[#This Row],[unitCost]]*sales[[#This Row],[QuantitySold]])</f>
        <v>320</v>
      </c>
      <c r="Q90">
        <f>sales[[#This Row],[unitCost]]*sales[[#This Row],[QuantitySold]]</f>
        <v>880</v>
      </c>
      <c r="R90" s="7">
        <f>(sales[[#This Row],[unitPrice]]-sales[[#This Row],[unitCost]])/sales[[#This Row],[unitCost]]</f>
        <v>0.36363636363636365</v>
      </c>
      <c r="S90" t="str">
        <f>TEXT(sales[[#This Row],[SaleDate]],"dd")</f>
        <v>27</v>
      </c>
    </row>
    <row r="91" spans="1:19" x14ac:dyDescent="0.25">
      <c r="A91">
        <v>1149</v>
      </c>
      <c r="B91">
        <v>1</v>
      </c>
      <c r="C91">
        <v>13</v>
      </c>
      <c r="D91">
        <v>5</v>
      </c>
      <c r="E91">
        <v>3</v>
      </c>
      <c r="F91" s="1">
        <v>45360</v>
      </c>
      <c r="G91">
        <v>0</v>
      </c>
      <c r="H91">
        <f>VLOOKUP(sales[[#This Row],[ProductID]],products[],4,FALSE)</f>
        <v>300</v>
      </c>
      <c r="I91">
        <f>VLOOKUP(sales[[#This Row],[ProductID]],products[],5,FALSE)</f>
        <v>220</v>
      </c>
      <c r="J91">
        <f>sales[[#This Row],[QuantitySold]]*sales[[#This Row],[unitPrice]]</f>
        <v>900</v>
      </c>
      <c r="K91">
        <f>sales[[#This Row],[TotalRevenue]]-sales[[#This Row],[DiscountApplied]]</f>
        <v>900</v>
      </c>
      <c r="L91" t="str">
        <f>TEXT(sales[[#This Row],[SaleDate]],"yyyy")</f>
        <v>2024</v>
      </c>
      <c r="M91" t="str">
        <f>TEXT(sales[[#This Row],[SaleDate]],"MMM")</f>
        <v>Mar</v>
      </c>
      <c r="N91" t="str">
        <f>TEXT(sales[[#This Row],[SaleDate]],"DDD")</f>
        <v>Sat</v>
      </c>
      <c r="O91" t="str">
        <f t="shared" si="1"/>
        <v>Q1</v>
      </c>
      <c r="P91">
        <f>sales[[#This Row],[netRevenue]]-(sales[[#This Row],[unitCost]]*sales[[#This Row],[QuantitySold]])</f>
        <v>240</v>
      </c>
      <c r="Q91">
        <f>sales[[#This Row],[unitCost]]*sales[[#This Row],[QuantitySold]]</f>
        <v>660</v>
      </c>
      <c r="R91" s="7">
        <f>(sales[[#This Row],[unitPrice]]-sales[[#This Row],[unitCost]])/sales[[#This Row],[unitCost]]</f>
        <v>0.36363636363636365</v>
      </c>
      <c r="S91" t="str">
        <f>TEXT(sales[[#This Row],[SaleDate]],"dd")</f>
        <v>09</v>
      </c>
    </row>
    <row r="92" spans="1:19" x14ac:dyDescent="0.25">
      <c r="A92">
        <v>1172</v>
      </c>
      <c r="B92">
        <v>1</v>
      </c>
      <c r="C92">
        <v>21</v>
      </c>
      <c r="D92">
        <v>5</v>
      </c>
      <c r="E92">
        <v>11</v>
      </c>
      <c r="F92" s="1">
        <v>45531</v>
      </c>
      <c r="G92">
        <v>0</v>
      </c>
      <c r="H92">
        <f>VLOOKUP(sales[[#This Row],[ProductID]],products[],4,FALSE)</f>
        <v>300</v>
      </c>
      <c r="I92">
        <f>VLOOKUP(sales[[#This Row],[ProductID]],products[],5,FALSE)</f>
        <v>220</v>
      </c>
      <c r="J92">
        <f>sales[[#This Row],[QuantitySold]]*sales[[#This Row],[unitPrice]]</f>
        <v>3300</v>
      </c>
      <c r="K92">
        <f>sales[[#This Row],[TotalRevenue]]-sales[[#This Row],[DiscountApplied]]</f>
        <v>3300</v>
      </c>
      <c r="L92" t="str">
        <f>TEXT(sales[[#This Row],[SaleDate]],"yyyy")</f>
        <v>2024</v>
      </c>
      <c r="M92" t="str">
        <f>TEXT(sales[[#This Row],[SaleDate]],"MMM")</f>
        <v>Aug</v>
      </c>
      <c r="N92" t="str">
        <f>TEXT(sales[[#This Row],[SaleDate]],"DDD")</f>
        <v>Tue</v>
      </c>
      <c r="O92" t="str">
        <f t="shared" si="1"/>
        <v>Q3</v>
      </c>
      <c r="P92">
        <f>sales[[#This Row],[netRevenue]]-(sales[[#This Row],[unitCost]]*sales[[#This Row],[QuantitySold]])</f>
        <v>880</v>
      </c>
      <c r="Q92">
        <f>sales[[#This Row],[unitCost]]*sales[[#This Row],[QuantitySold]]</f>
        <v>2420</v>
      </c>
      <c r="R92" s="7">
        <f>(sales[[#This Row],[unitPrice]]-sales[[#This Row],[unitCost]])/sales[[#This Row],[unitCost]]</f>
        <v>0.36363636363636365</v>
      </c>
      <c r="S92" t="str">
        <f>TEXT(sales[[#This Row],[SaleDate]],"dd")</f>
        <v>27</v>
      </c>
    </row>
    <row r="93" spans="1:19" x14ac:dyDescent="0.25">
      <c r="A93">
        <v>1176</v>
      </c>
      <c r="B93">
        <v>1</v>
      </c>
      <c r="C93">
        <v>42</v>
      </c>
      <c r="D93">
        <v>5</v>
      </c>
      <c r="E93">
        <v>5</v>
      </c>
      <c r="F93" s="1">
        <v>45443</v>
      </c>
      <c r="G93">
        <v>0</v>
      </c>
      <c r="H93">
        <f>VLOOKUP(sales[[#This Row],[ProductID]],products[],4,FALSE)</f>
        <v>300</v>
      </c>
      <c r="I93">
        <f>VLOOKUP(sales[[#This Row],[ProductID]],products[],5,FALSE)</f>
        <v>220</v>
      </c>
      <c r="J93">
        <f>sales[[#This Row],[QuantitySold]]*sales[[#This Row],[unitPrice]]</f>
        <v>1500</v>
      </c>
      <c r="K93">
        <f>sales[[#This Row],[TotalRevenue]]-sales[[#This Row],[DiscountApplied]]</f>
        <v>1500</v>
      </c>
      <c r="L93" t="str">
        <f>TEXT(sales[[#This Row],[SaleDate]],"yyyy")</f>
        <v>2024</v>
      </c>
      <c r="M93" t="str">
        <f>TEXT(sales[[#This Row],[SaleDate]],"MMM")</f>
        <v>May</v>
      </c>
      <c r="N93" t="str">
        <f>TEXT(sales[[#This Row],[SaleDate]],"DDD")</f>
        <v>Fri</v>
      </c>
      <c r="O93" t="str">
        <f t="shared" si="1"/>
        <v>Q2</v>
      </c>
      <c r="P93">
        <f>sales[[#This Row],[netRevenue]]-(sales[[#This Row],[unitCost]]*sales[[#This Row],[QuantitySold]])</f>
        <v>400</v>
      </c>
      <c r="Q93">
        <f>sales[[#This Row],[unitCost]]*sales[[#This Row],[QuantitySold]]</f>
        <v>1100</v>
      </c>
      <c r="R93" s="7">
        <f>(sales[[#This Row],[unitPrice]]-sales[[#This Row],[unitCost]])/sales[[#This Row],[unitCost]]</f>
        <v>0.36363636363636365</v>
      </c>
      <c r="S93" t="str">
        <f>TEXT(sales[[#This Row],[SaleDate]],"dd")</f>
        <v>31</v>
      </c>
    </row>
    <row r="94" spans="1:19" x14ac:dyDescent="0.25">
      <c r="A94">
        <v>1189</v>
      </c>
      <c r="B94">
        <v>1</v>
      </c>
      <c r="C94">
        <v>21</v>
      </c>
      <c r="D94">
        <v>5</v>
      </c>
      <c r="E94">
        <v>10</v>
      </c>
      <c r="F94" s="1">
        <v>45429</v>
      </c>
      <c r="G94">
        <v>0</v>
      </c>
      <c r="H94">
        <f>VLOOKUP(sales[[#This Row],[ProductID]],products[],4,FALSE)</f>
        <v>300</v>
      </c>
      <c r="I94">
        <f>VLOOKUP(sales[[#This Row],[ProductID]],products[],5,FALSE)</f>
        <v>220</v>
      </c>
      <c r="J94">
        <f>sales[[#This Row],[QuantitySold]]*sales[[#This Row],[unitPrice]]</f>
        <v>3000</v>
      </c>
      <c r="K94">
        <f>sales[[#This Row],[TotalRevenue]]-sales[[#This Row],[DiscountApplied]]</f>
        <v>3000</v>
      </c>
      <c r="L94" t="str">
        <f>TEXT(sales[[#This Row],[SaleDate]],"yyyy")</f>
        <v>2024</v>
      </c>
      <c r="M94" t="str">
        <f>TEXT(sales[[#This Row],[SaleDate]],"MMM")</f>
        <v>May</v>
      </c>
      <c r="N94" t="str">
        <f>TEXT(sales[[#This Row],[SaleDate]],"DDD")</f>
        <v>Fri</v>
      </c>
      <c r="O94" t="str">
        <f t="shared" si="1"/>
        <v>Q2</v>
      </c>
      <c r="P94">
        <f>sales[[#This Row],[netRevenue]]-(sales[[#This Row],[unitCost]]*sales[[#This Row],[QuantitySold]])</f>
        <v>800</v>
      </c>
      <c r="Q94">
        <f>sales[[#This Row],[unitCost]]*sales[[#This Row],[QuantitySold]]</f>
        <v>2200</v>
      </c>
      <c r="R94" s="7">
        <f>(sales[[#This Row],[unitPrice]]-sales[[#This Row],[unitCost]])/sales[[#This Row],[unitCost]]</f>
        <v>0.36363636363636365</v>
      </c>
      <c r="S94" t="str">
        <f>TEXT(sales[[#This Row],[SaleDate]],"dd")</f>
        <v>17</v>
      </c>
    </row>
    <row r="95" spans="1:19" x14ac:dyDescent="0.25">
      <c r="A95">
        <v>1198</v>
      </c>
      <c r="B95">
        <v>1</v>
      </c>
      <c r="C95">
        <v>8</v>
      </c>
      <c r="D95">
        <v>5</v>
      </c>
      <c r="E95">
        <v>2</v>
      </c>
      <c r="F95" s="1">
        <v>45369</v>
      </c>
      <c r="G95">
        <v>0</v>
      </c>
      <c r="H95">
        <f>VLOOKUP(sales[[#This Row],[ProductID]],products[],4,FALSE)</f>
        <v>300</v>
      </c>
      <c r="I95">
        <f>VLOOKUP(sales[[#This Row],[ProductID]],products[],5,FALSE)</f>
        <v>220</v>
      </c>
      <c r="J95">
        <f>sales[[#This Row],[QuantitySold]]*sales[[#This Row],[unitPrice]]</f>
        <v>600</v>
      </c>
      <c r="K95">
        <f>sales[[#This Row],[TotalRevenue]]-sales[[#This Row],[DiscountApplied]]</f>
        <v>600</v>
      </c>
      <c r="L95" t="str">
        <f>TEXT(sales[[#This Row],[SaleDate]],"yyyy")</f>
        <v>2024</v>
      </c>
      <c r="M95" t="str">
        <f>TEXT(sales[[#This Row],[SaleDate]],"MMM")</f>
        <v>Mar</v>
      </c>
      <c r="N95" t="str">
        <f>TEXT(sales[[#This Row],[SaleDate]],"DDD")</f>
        <v>Mon</v>
      </c>
      <c r="O95" t="str">
        <f t="shared" si="1"/>
        <v>Q1</v>
      </c>
      <c r="P95">
        <f>sales[[#This Row],[netRevenue]]-(sales[[#This Row],[unitCost]]*sales[[#This Row],[QuantitySold]])</f>
        <v>160</v>
      </c>
      <c r="Q95">
        <f>sales[[#This Row],[unitCost]]*sales[[#This Row],[QuantitySold]]</f>
        <v>440</v>
      </c>
      <c r="R95" s="7">
        <f>(sales[[#This Row],[unitPrice]]-sales[[#This Row],[unitCost]])/sales[[#This Row],[unitCost]]</f>
        <v>0.36363636363636365</v>
      </c>
      <c r="S95" t="str">
        <f>TEXT(sales[[#This Row],[SaleDate]],"dd")</f>
        <v>18</v>
      </c>
    </row>
    <row r="96" spans="1:19" x14ac:dyDescent="0.25">
      <c r="A96">
        <v>1210</v>
      </c>
      <c r="B96">
        <v>1</v>
      </c>
      <c r="C96">
        <v>12</v>
      </c>
      <c r="D96">
        <v>5</v>
      </c>
      <c r="E96">
        <v>1</v>
      </c>
      <c r="F96" s="1">
        <v>45529</v>
      </c>
      <c r="G96">
        <v>0</v>
      </c>
      <c r="H96">
        <f>VLOOKUP(sales[[#This Row],[ProductID]],products[],4,FALSE)</f>
        <v>300</v>
      </c>
      <c r="I96">
        <f>VLOOKUP(sales[[#This Row],[ProductID]],products[],5,FALSE)</f>
        <v>220</v>
      </c>
      <c r="J96">
        <f>sales[[#This Row],[QuantitySold]]*sales[[#This Row],[unitPrice]]</f>
        <v>300</v>
      </c>
      <c r="K96">
        <f>sales[[#This Row],[TotalRevenue]]-sales[[#This Row],[DiscountApplied]]</f>
        <v>300</v>
      </c>
      <c r="L96" t="str">
        <f>TEXT(sales[[#This Row],[SaleDate]],"yyyy")</f>
        <v>2024</v>
      </c>
      <c r="M96" t="str">
        <f>TEXT(sales[[#This Row],[SaleDate]],"MMM")</f>
        <v>Aug</v>
      </c>
      <c r="N96" t="str">
        <f>TEXT(sales[[#This Row],[SaleDate]],"DDD")</f>
        <v>Sun</v>
      </c>
      <c r="O96" t="str">
        <f t="shared" si="1"/>
        <v>Q3</v>
      </c>
      <c r="P96">
        <f>sales[[#This Row],[netRevenue]]-(sales[[#This Row],[unitCost]]*sales[[#This Row],[QuantitySold]])</f>
        <v>80</v>
      </c>
      <c r="Q96">
        <f>sales[[#This Row],[unitCost]]*sales[[#This Row],[QuantitySold]]</f>
        <v>220</v>
      </c>
      <c r="R96" s="7">
        <f>(sales[[#This Row],[unitPrice]]-sales[[#This Row],[unitCost]])/sales[[#This Row],[unitCost]]</f>
        <v>0.36363636363636365</v>
      </c>
      <c r="S96" t="str">
        <f>TEXT(sales[[#This Row],[SaleDate]],"dd")</f>
        <v>25</v>
      </c>
    </row>
    <row r="97" spans="1:19" x14ac:dyDescent="0.25">
      <c r="A97">
        <v>1213</v>
      </c>
      <c r="B97">
        <v>1</v>
      </c>
      <c r="C97">
        <v>22</v>
      </c>
      <c r="D97">
        <v>5</v>
      </c>
      <c r="E97">
        <v>9</v>
      </c>
      <c r="F97" s="1">
        <v>45632</v>
      </c>
      <c r="G97">
        <v>0</v>
      </c>
      <c r="H97">
        <f>VLOOKUP(sales[[#This Row],[ProductID]],products[],4,FALSE)</f>
        <v>300</v>
      </c>
      <c r="I97">
        <f>VLOOKUP(sales[[#This Row],[ProductID]],products[],5,FALSE)</f>
        <v>220</v>
      </c>
      <c r="J97">
        <f>sales[[#This Row],[QuantitySold]]*sales[[#This Row],[unitPrice]]</f>
        <v>2700</v>
      </c>
      <c r="K97">
        <f>sales[[#This Row],[TotalRevenue]]-sales[[#This Row],[DiscountApplied]]</f>
        <v>2700</v>
      </c>
      <c r="L97" t="str">
        <f>TEXT(sales[[#This Row],[SaleDate]],"yyyy")</f>
        <v>2024</v>
      </c>
      <c r="M97" t="str">
        <f>TEXT(sales[[#This Row],[SaleDate]],"MMM")</f>
        <v>Dec</v>
      </c>
      <c r="N97" t="str">
        <f>TEXT(sales[[#This Row],[SaleDate]],"DDD")</f>
        <v>Fri</v>
      </c>
      <c r="O97" t="str">
        <f t="shared" si="1"/>
        <v>Q4</v>
      </c>
      <c r="P97">
        <f>sales[[#This Row],[netRevenue]]-(sales[[#This Row],[unitCost]]*sales[[#This Row],[QuantitySold]])</f>
        <v>720</v>
      </c>
      <c r="Q97">
        <f>sales[[#This Row],[unitCost]]*sales[[#This Row],[QuantitySold]]</f>
        <v>1980</v>
      </c>
      <c r="R97" s="7">
        <f>(sales[[#This Row],[unitPrice]]-sales[[#This Row],[unitCost]])/sales[[#This Row],[unitCost]]</f>
        <v>0.36363636363636365</v>
      </c>
      <c r="S97" t="str">
        <f>TEXT(sales[[#This Row],[SaleDate]],"dd")</f>
        <v>06</v>
      </c>
    </row>
    <row r="98" spans="1:19" x14ac:dyDescent="0.25">
      <c r="A98">
        <v>1266</v>
      </c>
      <c r="B98">
        <v>1</v>
      </c>
      <c r="C98">
        <v>16</v>
      </c>
      <c r="D98">
        <v>5</v>
      </c>
      <c r="E98">
        <v>2</v>
      </c>
      <c r="F98" s="1">
        <v>45430</v>
      </c>
      <c r="G98">
        <v>0</v>
      </c>
      <c r="H98">
        <f>VLOOKUP(sales[[#This Row],[ProductID]],products[],4,FALSE)</f>
        <v>300</v>
      </c>
      <c r="I98">
        <f>VLOOKUP(sales[[#This Row],[ProductID]],products[],5,FALSE)</f>
        <v>220</v>
      </c>
      <c r="J98">
        <f>sales[[#This Row],[QuantitySold]]*sales[[#This Row],[unitPrice]]</f>
        <v>600</v>
      </c>
      <c r="K98">
        <f>sales[[#This Row],[TotalRevenue]]-sales[[#This Row],[DiscountApplied]]</f>
        <v>600</v>
      </c>
      <c r="L98" t="str">
        <f>TEXT(sales[[#This Row],[SaleDate]],"yyyy")</f>
        <v>2024</v>
      </c>
      <c r="M98" t="str">
        <f>TEXT(sales[[#This Row],[SaleDate]],"MMM")</f>
        <v>May</v>
      </c>
      <c r="N98" t="str">
        <f>TEXT(sales[[#This Row],[SaleDate]],"DDD")</f>
        <v>Sat</v>
      </c>
      <c r="O98" t="str">
        <f t="shared" si="1"/>
        <v>Q2</v>
      </c>
      <c r="P98">
        <f>sales[[#This Row],[netRevenue]]-(sales[[#This Row],[unitCost]]*sales[[#This Row],[QuantitySold]])</f>
        <v>160</v>
      </c>
      <c r="Q98">
        <f>sales[[#This Row],[unitCost]]*sales[[#This Row],[QuantitySold]]</f>
        <v>440</v>
      </c>
      <c r="R98" s="7">
        <f>(sales[[#This Row],[unitPrice]]-sales[[#This Row],[unitCost]])/sales[[#This Row],[unitCost]]</f>
        <v>0.36363636363636365</v>
      </c>
      <c r="S98" t="str">
        <f>TEXT(sales[[#This Row],[SaleDate]],"dd")</f>
        <v>18</v>
      </c>
    </row>
    <row r="99" spans="1:19" x14ac:dyDescent="0.25">
      <c r="A99">
        <v>1311</v>
      </c>
      <c r="B99">
        <v>1</v>
      </c>
      <c r="C99">
        <v>11</v>
      </c>
      <c r="D99">
        <v>5</v>
      </c>
      <c r="E99">
        <v>10</v>
      </c>
      <c r="F99" s="1">
        <v>45403</v>
      </c>
      <c r="G99">
        <v>0</v>
      </c>
      <c r="H99">
        <f>VLOOKUP(sales[[#This Row],[ProductID]],products[],4,FALSE)</f>
        <v>300</v>
      </c>
      <c r="I99">
        <f>VLOOKUP(sales[[#This Row],[ProductID]],products[],5,FALSE)</f>
        <v>220</v>
      </c>
      <c r="J99">
        <f>sales[[#This Row],[QuantitySold]]*sales[[#This Row],[unitPrice]]</f>
        <v>3000</v>
      </c>
      <c r="K99">
        <f>sales[[#This Row],[TotalRevenue]]-sales[[#This Row],[DiscountApplied]]</f>
        <v>3000</v>
      </c>
      <c r="L99" t="str">
        <f>TEXT(sales[[#This Row],[SaleDate]],"yyyy")</f>
        <v>2024</v>
      </c>
      <c r="M99" t="str">
        <f>TEXT(sales[[#This Row],[SaleDate]],"MMM")</f>
        <v>Apr</v>
      </c>
      <c r="N99" t="str">
        <f>TEXT(sales[[#This Row],[SaleDate]],"DDD")</f>
        <v>Sun</v>
      </c>
      <c r="O99" t="str">
        <f t="shared" si="1"/>
        <v>Q2</v>
      </c>
      <c r="P99">
        <f>sales[[#This Row],[netRevenue]]-(sales[[#This Row],[unitCost]]*sales[[#This Row],[QuantitySold]])</f>
        <v>800</v>
      </c>
      <c r="Q99">
        <f>sales[[#This Row],[unitCost]]*sales[[#This Row],[QuantitySold]]</f>
        <v>2200</v>
      </c>
      <c r="R99" s="7">
        <f>(sales[[#This Row],[unitPrice]]-sales[[#This Row],[unitCost]])/sales[[#This Row],[unitCost]]</f>
        <v>0.36363636363636365</v>
      </c>
      <c r="S99" t="str">
        <f>TEXT(sales[[#This Row],[SaleDate]],"dd")</f>
        <v>21</v>
      </c>
    </row>
    <row r="100" spans="1:19" x14ac:dyDescent="0.25">
      <c r="A100">
        <v>1316</v>
      </c>
      <c r="B100">
        <v>1</v>
      </c>
      <c r="C100">
        <v>19</v>
      </c>
      <c r="D100">
        <v>5</v>
      </c>
      <c r="E100">
        <v>3</v>
      </c>
      <c r="F100" s="1">
        <v>45389</v>
      </c>
      <c r="G100">
        <v>0</v>
      </c>
      <c r="H100">
        <f>VLOOKUP(sales[[#This Row],[ProductID]],products[],4,FALSE)</f>
        <v>300</v>
      </c>
      <c r="I100">
        <f>VLOOKUP(sales[[#This Row],[ProductID]],products[],5,FALSE)</f>
        <v>220</v>
      </c>
      <c r="J100">
        <f>sales[[#This Row],[QuantitySold]]*sales[[#This Row],[unitPrice]]</f>
        <v>900</v>
      </c>
      <c r="K100">
        <f>sales[[#This Row],[TotalRevenue]]-sales[[#This Row],[DiscountApplied]]</f>
        <v>900</v>
      </c>
      <c r="L100" t="str">
        <f>TEXT(sales[[#This Row],[SaleDate]],"yyyy")</f>
        <v>2024</v>
      </c>
      <c r="M100" t="str">
        <f>TEXT(sales[[#This Row],[SaleDate]],"MMM")</f>
        <v>Apr</v>
      </c>
      <c r="N100" t="str">
        <f>TEXT(sales[[#This Row],[SaleDate]],"DDD")</f>
        <v>Sun</v>
      </c>
      <c r="O100" t="str">
        <f t="shared" si="1"/>
        <v>Q2</v>
      </c>
      <c r="P100">
        <f>sales[[#This Row],[netRevenue]]-(sales[[#This Row],[unitCost]]*sales[[#This Row],[QuantitySold]])</f>
        <v>240</v>
      </c>
      <c r="Q100">
        <f>sales[[#This Row],[unitCost]]*sales[[#This Row],[QuantitySold]]</f>
        <v>660</v>
      </c>
      <c r="R100" s="7">
        <f>(sales[[#This Row],[unitPrice]]-sales[[#This Row],[unitCost]])/sales[[#This Row],[unitCost]]</f>
        <v>0.36363636363636365</v>
      </c>
      <c r="S100" t="str">
        <f>TEXT(sales[[#This Row],[SaleDate]],"dd")</f>
        <v>07</v>
      </c>
    </row>
    <row r="101" spans="1:19" x14ac:dyDescent="0.25">
      <c r="A101">
        <v>1318</v>
      </c>
      <c r="B101">
        <v>1</v>
      </c>
      <c r="C101">
        <v>14</v>
      </c>
      <c r="D101">
        <v>5</v>
      </c>
      <c r="E101">
        <v>7</v>
      </c>
      <c r="F101" s="1">
        <v>45519</v>
      </c>
      <c r="G101">
        <v>0</v>
      </c>
      <c r="H101">
        <f>VLOOKUP(sales[[#This Row],[ProductID]],products[],4,FALSE)</f>
        <v>300</v>
      </c>
      <c r="I101">
        <f>VLOOKUP(sales[[#This Row],[ProductID]],products[],5,FALSE)</f>
        <v>220</v>
      </c>
      <c r="J101">
        <f>sales[[#This Row],[QuantitySold]]*sales[[#This Row],[unitPrice]]</f>
        <v>2100</v>
      </c>
      <c r="K101">
        <f>sales[[#This Row],[TotalRevenue]]-sales[[#This Row],[DiscountApplied]]</f>
        <v>2100</v>
      </c>
      <c r="L101" t="str">
        <f>TEXT(sales[[#This Row],[SaleDate]],"yyyy")</f>
        <v>2024</v>
      </c>
      <c r="M101" t="str">
        <f>TEXT(sales[[#This Row],[SaleDate]],"MMM")</f>
        <v>Aug</v>
      </c>
      <c r="N101" t="str">
        <f>TEXT(sales[[#This Row],[SaleDate]],"DDD")</f>
        <v>Thu</v>
      </c>
      <c r="O101" t="str">
        <f t="shared" si="1"/>
        <v>Q3</v>
      </c>
      <c r="P101">
        <f>sales[[#This Row],[netRevenue]]-(sales[[#This Row],[unitCost]]*sales[[#This Row],[QuantitySold]])</f>
        <v>560</v>
      </c>
      <c r="Q101">
        <f>sales[[#This Row],[unitCost]]*sales[[#This Row],[QuantitySold]]</f>
        <v>1540</v>
      </c>
      <c r="R101" s="7">
        <f>(sales[[#This Row],[unitPrice]]-sales[[#This Row],[unitCost]])/sales[[#This Row],[unitCost]]</f>
        <v>0.36363636363636365</v>
      </c>
      <c r="S101" t="str">
        <f>TEXT(sales[[#This Row],[SaleDate]],"dd")</f>
        <v>15</v>
      </c>
    </row>
    <row r="102" spans="1:19" x14ac:dyDescent="0.25">
      <c r="A102">
        <v>1333</v>
      </c>
      <c r="B102">
        <v>1</v>
      </c>
      <c r="C102">
        <v>37</v>
      </c>
      <c r="D102">
        <v>5</v>
      </c>
      <c r="E102">
        <v>5</v>
      </c>
      <c r="F102" s="1">
        <v>45559</v>
      </c>
      <c r="G102">
        <v>0</v>
      </c>
      <c r="H102">
        <f>VLOOKUP(sales[[#This Row],[ProductID]],products[],4,FALSE)</f>
        <v>300</v>
      </c>
      <c r="I102">
        <f>VLOOKUP(sales[[#This Row],[ProductID]],products[],5,FALSE)</f>
        <v>220</v>
      </c>
      <c r="J102">
        <f>sales[[#This Row],[QuantitySold]]*sales[[#This Row],[unitPrice]]</f>
        <v>1500</v>
      </c>
      <c r="K102">
        <f>sales[[#This Row],[TotalRevenue]]-sales[[#This Row],[DiscountApplied]]</f>
        <v>1500</v>
      </c>
      <c r="L102" t="str">
        <f>TEXT(sales[[#This Row],[SaleDate]],"yyyy")</f>
        <v>2024</v>
      </c>
      <c r="M102" t="str">
        <f>TEXT(sales[[#This Row],[SaleDate]],"MMM")</f>
        <v>Sep</v>
      </c>
      <c r="N102" t="str">
        <f>TEXT(sales[[#This Row],[SaleDate]],"DDD")</f>
        <v>Tue</v>
      </c>
      <c r="O102" t="str">
        <f t="shared" si="1"/>
        <v>Q3</v>
      </c>
      <c r="P102">
        <f>sales[[#This Row],[netRevenue]]-(sales[[#This Row],[unitCost]]*sales[[#This Row],[QuantitySold]])</f>
        <v>400</v>
      </c>
      <c r="Q102">
        <f>sales[[#This Row],[unitCost]]*sales[[#This Row],[QuantitySold]]</f>
        <v>1100</v>
      </c>
      <c r="R102" s="7">
        <f>(sales[[#This Row],[unitPrice]]-sales[[#This Row],[unitCost]])/sales[[#This Row],[unitCost]]</f>
        <v>0.36363636363636365</v>
      </c>
      <c r="S102" t="str">
        <f>TEXT(sales[[#This Row],[SaleDate]],"dd")</f>
        <v>24</v>
      </c>
    </row>
    <row r="103" spans="1:19" x14ac:dyDescent="0.25">
      <c r="A103">
        <v>1339</v>
      </c>
      <c r="B103">
        <v>1</v>
      </c>
      <c r="C103">
        <v>9</v>
      </c>
      <c r="D103">
        <v>5</v>
      </c>
      <c r="E103">
        <v>8</v>
      </c>
      <c r="F103" s="1">
        <v>45554</v>
      </c>
      <c r="G103">
        <v>0</v>
      </c>
      <c r="H103">
        <f>VLOOKUP(sales[[#This Row],[ProductID]],products[],4,FALSE)</f>
        <v>300</v>
      </c>
      <c r="I103">
        <f>VLOOKUP(sales[[#This Row],[ProductID]],products[],5,FALSE)</f>
        <v>220</v>
      </c>
      <c r="J103">
        <f>sales[[#This Row],[QuantitySold]]*sales[[#This Row],[unitPrice]]</f>
        <v>2400</v>
      </c>
      <c r="K103">
        <f>sales[[#This Row],[TotalRevenue]]-sales[[#This Row],[DiscountApplied]]</f>
        <v>2400</v>
      </c>
      <c r="L103" t="str">
        <f>TEXT(sales[[#This Row],[SaleDate]],"yyyy")</f>
        <v>2024</v>
      </c>
      <c r="M103" t="str">
        <f>TEXT(sales[[#This Row],[SaleDate]],"MMM")</f>
        <v>Sep</v>
      </c>
      <c r="N103" t="str">
        <f>TEXT(sales[[#This Row],[SaleDate]],"DDD")</f>
        <v>Thu</v>
      </c>
      <c r="O103" t="str">
        <f t="shared" si="1"/>
        <v>Q3</v>
      </c>
      <c r="P103">
        <f>sales[[#This Row],[netRevenue]]-(sales[[#This Row],[unitCost]]*sales[[#This Row],[QuantitySold]])</f>
        <v>640</v>
      </c>
      <c r="Q103">
        <f>sales[[#This Row],[unitCost]]*sales[[#This Row],[QuantitySold]]</f>
        <v>1760</v>
      </c>
      <c r="R103" s="7">
        <f>(sales[[#This Row],[unitPrice]]-sales[[#This Row],[unitCost]])/sales[[#This Row],[unitCost]]</f>
        <v>0.36363636363636365</v>
      </c>
      <c r="S103" t="str">
        <f>TEXT(sales[[#This Row],[SaleDate]],"dd")</f>
        <v>19</v>
      </c>
    </row>
    <row r="104" spans="1:19" x14ac:dyDescent="0.25">
      <c r="A104">
        <v>1370</v>
      </c>
      <c r="B104">
        <v>1</v>
      </c>
      <c r="C104">
        <v>50</v>
      </c>
      <c r="D104">
        <v>5</v>
      </c>
      <c r="E104">
        <v>7</v>
      </c>
      <c r="F104" s="1">
        <v>45337</v>
      </c>
      <c r="G104">
        <v>0</v>
      </c>
      <c r="H104">
        <f>VLOOKUP(sales[[#This Row],[ProductID]],products[],4,FALSE)</f>
        <v>300</v>
      </c>
      <c r="I104">
        <f>VLOOKUP(sales[[#This Row],[ProductID]],products[],5,FALSE)</f>
        <v>220</v>
      </c>
      <c r="J104">
        <f>sales[[#This Row],[QuantitySold]]*sales[[#This Row],[unitPrice]]</f>
        <v>2100</v>
      </c>
      <c r="K104">
        <f>sales[[#This Row],[TotalRevenue]]-sales[[#This Row],[DiscountApplied]]</f>
        <v>2100</v>
      </c>
      <c r="L104" t="str">
        <f>TEXT(sales[[#This Row],[SaleDate]],"yyyy")</f>
        <v>2024</v>
      </c>
      <c r="M104" t="str">
        <f>TEXT(sales[[#This Row],[SaleDate]],"MMM")</f>
        <v>Feb</v>
      </c>
      <c r="N104" t="str">
        <f>TEXT(sales[[#This Row],[SaleDate]],"DDD")</f>
        <v>Thu</v>
      </c>
      <c r="O104" t="str">
        <f t="shared" si="1"/>
        <v>Q1</v>
      </c>
      <c r="P104">
        <f>sales[[#This Row],[netRevenue]]-(sales[[#This Row],[unitCost]]*sales[[#This Row],[QuantitySold]])</f>
        <v>560</v>
      </c>
      <c r="Q104">
        <f>sales[[#This Row],[unitCost]]*sales[[#This Row],[QuantitySold]]</f>
        <v>1540</v>
      </c>
      <c r="R104" s="7">
        <f>(sales[[#This Row],[unitPrice]]-sales[[#This Row],[unitCost]])/sales[[#This Row],[unitCost]]</f>
        <v>0.36363636363636365</v>
      </c>
      <c r="S104" t="str">
        <f>TEXT(sales[[#This Row],[SaleDate]],"dd")</f>
        <v>15</v>
      </c>
    </row>
    <row r="105" spans="1:19" x14ac:dyDescent="0.25">
      <c r="A105">
        <v>1399</v>
      </c>
      <c r="B105">
        <v>1</v>
      </c>
      <c r="C105">
        <v>50</v>
      </c>
      <c r="D105">
        <v>5</v>
      </c>
      <c r="E105">
        <v>2</v>
      </c>
      <c r="F105" s="1">
        <v>45639</v>
      </c>
      <c r="G105">
        <v>0</v>
      </c>
      <c r="H105">
        <f>VLOOKUP(sales[[#This Row],[ProductID]],products[],4,FALSE)</f>
        <v>300</v>
      </c>
      <c r="I105">
        <f>VLOOKUP(sales[[#This Row],[ProductID]],products[],5,FALSE)</f>
        <v>220</v>
      </c>
      <c r="J105">
        <f>sales[[#This Row],[QuantitySold]]*sales[[#This Row],[unitPrice]]</f>
        <v>600</v>
      </c>
      <c r="K105">
        <f>sales[[#This Row],[TotalRevenue]]-sales[[#This Row],[DiscountApplied]]</f>
        <v>600</v>
      </c>
      <c r="L105" t="str">
        <f>TEXT(sales[[#This Row],[SaleDate]],"yyyy")</f>
        <v>2024</v>
      </c>
      <c r="M105" t="str">
        <f>TEXT(sales[[#This Row],[SaleDate]],"MMM")</f>
        <v>Dec</v>
      </c>
      <c r="N105" t="str">
        <f>TEXT(sales[[#This Row],[SaleDate]],"DDD")</f>
        <v>Fri</v>
      </c>
      <c r="O105" t="str">
        <f t="shared" si="1"/>
        <v>Q4</v>
      </c>
      <c r="P105">
        <f>sales[[#This Row],[netRevenue]]-(sales[[#This Row],[unitCost]]*sales[[#This Row],[QuantitySold]])</f>
        <v>160</v>
      </c>
      <c r="Q105">
        <f>sales[[#This Row],[unitCost]]*sales[[#This Row],[QuantitySold]]</f>
        <v>440</v>
      </c>
      <c r="R105" s="7">
        <f>(sales[[#This Row],[unitPrice]]-sales[[#This Row],[unitCost]])/sales[[#This Row],[unitCost]]</f>
        <v>0.36363636363636365</v>
      </c>
      <c r="S105" t="str">
        <f>TEXT(sales[[#This Row],[SaleDate]],"dd")</f>
        <v>13</v>
      </c>
    </row>
    <row r="106" spans="1:19" x14ac:dyDescent="0.25">
      <c r="A106">
        <v>1410</v>
      </c>
      <c r="B106">
        <v>1</v>
      </c>
      <c r="C106">
        <v>33</v>
      </c>
      <c r="D106">
        <v>5</v>
      </c>
      <c r="E106">
        <v>1</v>
      </c>
      <c r="F106" s="1">
        <v>45342</v>
      </c>
      <c r="G106">
        <v>0</v>
      </c>
      <c r="H106">
        <f>VLOOKUP(sales[[#This Row],[ProductID]],products[],4,FALSE)</f>
        <v>300</v>
      </c>
      <c r="I106">
        <f>VLOOKUP(sales[[#This Row],[ProductID]],products[],5,FALSE)</f>
        <v>220</v>
      </c>
      <c r="J106">
        <f>sales[[#This Row],[QuantitySold]]*sales[[#This Row],[unitPrice]]</f>
        <v>300</v>
      </c>
      <c r="K106">
        <f>sales[[#This Row],[TotalRevenue]]-sales[[#This Row],[DiscountApplied]]</f>
        <v>300</v>
      </c>
      <c r="L106" t="str">
        <f>TEXT(sales[[#This Row],[SaleDate]],"yyyy")</f>
        <v>2024</v>
      </c>
      <c r="M106" t="str">
        <f>TEXT(sales[[#This Row],[SaleDate]],"MMM")</f>
        <v>Feb</v>
      </c>
      <c r="N106" t="str">
        <f>TEXT(sales[[#This Row],[SaleDate]],"DDD")</f>
        <v>Tue</v>
      </c>
      <c r="O106" t="str">
        <f t="shared" si="1"/>
        <v>Q1</v>
      </c>
      <c r="P106">
        <f>sales[[#This Row],[netRevenue]]-(sales[[#This Row],[unitCost]]*sales[[#This Row],[QuantitySold]])</f>
        <v>80</v>
      </c>
      <c r="Q106">
        <f>sales[[#This Row],[unitCost]]*sales[[#This Row],[QuantitySold]]</f>
        <v>220</v>
      </c>
      <c r="R106" s="7">
        <f>(sales[[#This Row],[unitPrice]]-sales[[#This Row],[unitCost]])/sales[[#This Row],[unitCost]]</f>
        <v>0.36363636363636365</v>
      </c>
      <c r="S106" t="str">
        <f>TEXT(sales[[#This Row],[SaleDate]],"dd")</f>
        <v>20</v>
      </c>
    </row>
    <row r="107" spans="1:19" x14ac:dyDescent="0.25">
      <c r="A107">
        <v>1415</v>
      </c>
      <c r="B107">
        <v>1</v>
      </c>
      <c r="C107">
        <v>10</v>
      </c>
      <c r="D107">
        <v>5</v>
      </c>
      <c r="E107">
        <v>11</v>
      </c>
      <c r="F107" s="1">
        <v>45443</v>
      </c>
      <c r="G107">
        <v>0</v>
      </c>
      <c r="H107">
        <f>VLOOKUP(sales[[#This Row],[ProductID]],products[],4,FALSE)</f>
        <v>300</v>
      </c>
      <c r="I107">
        <f>VLOOKUP(sales[[#This Row],[ProductID]],products[],5,FALSE)</f>
        <v>220</v>
      </c>
      <c r="J107">
        <f>sales[[#This Row],[QuantitySold]]*sales[[#This Row],[unitPrice]]</f>
        <v>3300</v>
      </c>
      <c r="K107">
        <f>sales[[#This Row],[TotalRevenue]]-sales[[#This Row],[DiscountApplied]]</f>
        <v>3300</v>
      </c>
      <c r="L107" t="str">
        <f>TEXT(sales[[#This Row],[SaleDate]],"yyyy")</f>
        <v>2024</v>
      </c>
      <c r="M107" t="str">
        <f>TEXT(sales[[#This Row],[SaleDate]],"MMM")</f>
        <v>May</v>
      </c>
      <c r="N107" t="str">
        <f>TEXT(sales[[#This Row],[SaleDate]],"DDD")</f>
        <v>Fri</v>
      </c>
      <c r="O107" t="str">
        <f t="shared" si="1"/>
        <v>Q2</v>
      </c>
      <c r="P107">
        <f>sales[[#This Row],[netRevenue]]-(sales[[#This Row],[unitCost]]*sales[[#This Row],[QuantitySold]])</f>
        <v>880</v>
      </c>
      <c r="Q107">
        <f>sales[[#This Row],[unitCost]]*sales[[#This Row],[QuantitySold]]</f>
        <v>2420</v>
      </c>
      <c r="R107" s="7">
        <f>(sales[[#This Row],[unitPrice]]-sales[[#This Row],[unitCost]])/sales[[#This Row],[unitCost]]</f>
        <v>0.36363636363636365</v>
      </c>
      <c r="S107" t="str">
        <f>TEXT(sales[[#This Row],[SaleDate]],"dd")</f>
        <v>31</v>
      </c>
    </row>
    <row r="108" spans="1:19" x14ac:dyDescent="0.25">
      <c r="A108">
        <v>1429</v>
      </c>
      <c r="B108">
        <v>1</v>
      </c>
      <c r="C108">
        <v>20</v>
      </c>
      <c r="D108">
        <v>5</v>
      </c>
      <c r="E108">
        <v>9</v>
      </c>
      <c r="F108" s="1">
        <v>45582</v>
      </c>
      <c r="G108">
        <v>0</v>
      </c>
      <c r="H108">
        <f>VLOOKUP(sales[[#This Row],[ProductID]],products[],4,FALSE)</f>
        <v>300</v>
      </c>
      <c r="I108">
        <f>VLOOKUP(sales[[#This Row],[ProductID]],products[],5,FALSE)</f>
        <v>220</v>
      </c>
      <c r="J108">
        <f>sales[[#This Row],[QuantitySold]]*sales[[#This Row],[unitPrice]]</f>
        <v>2700</v>
      </c>
      <c r="K108">
        <f>sales[[#This Row],[TotalRevenue]]-sales[[#This Row],[DiscountApplied]]</f>
        <v>2700</v>
      </c>
      <c r="L108" t="str">
        <f>TEXT(sales[[#This Row],[SaleDate]],"yyyy")</f>
        <v>2024</v>
      </c>
      <c r="M108" t="str">
        <f>TEXT(sales[[#This Row],[SaleDate]],"MMM")</f>
        <v>Oct</v>
      </c>
      <c r="N108" t="str">
        <f>TEXT(sales[[#This Row],[SaleDate]],"DDD")</f>
        <v>Thu</v>
      </c>
      <c r="O108" t="str">
        <f t="shared" si="1"/>
        <v>Q4</v>
      </c>
      <c r="P108">
        <f>sales[[#This Row],[netRevenue]]-(sales[[#This Row],[unitCost]]*sales[[#This Row],[QuantitySold]])</f>
        <v>720</v>
      </c>
      <c r="Q108">
        <f>sales[[#This Row],[unitCost]]*sales[[#This Row],[QuantitySold]]</f>
        <v>1980</v>
      </c>
      <c r="R108" s="7">
        <f>(sales[[#This Row],[unitPrice]]-sales[[#This Row],[unitCost]])/sales[[#This Row],[unitCost]]</f>
        <v>0.36363636363636365</v>
      </c>
      <c r="S108" t="str">
        <f>TEXT(sales[[#This Row],[SaleDate]],"dd")</f>
        <v>17</v>
      </c>
    </row>
    <row r="109" spans="1:19" x14ac:dyDescent="0.25">
      <c r="A109">
        <v>1448</v>
      </c>
      <c r="B109">
        <v>1</v>
      </c>
      <c r="C109">
        <v>18</v>
      </c>
      <c r="D109">
        <v>5</v>
      </c>
      <c r="E109">
        <v>7</v>
      </c>
      <c r="F109" s="1">
        <v>45629</v>
      </c>
      <c r="G109">
        <v>0</v>
      </c>
      <c r="H109">
        <f>VLOOKUP(sales[[#This Row],[ProductID]],products[],4,FALSE)</f>
        <v>300</v>
      </c>
      <c r="I109">
        <f>VLOOKUP(sales[[#This Row],[ProductID]],products[],5,FALSE)</f>
        <v>220</v>
      </c>
      <c r="J109">
        <f>sales[[#This Row],[QuantitySold]]*sales[[#This Row],[unitPrice]]</f>
        <v>2100</v>
      </c>
      <c r="K109">
        <f>sales[[#This Row],[TotalRevenue]]-sales[[#This Row],[DiscountApplied]]</f>
        <v>2100</v>
      </c>
      <c r="L109" t="str">
        <f>TEXT(sales[[#This Row],[SaleDate]],"yyyy")</f>
        <v>2024</v>
      </c>
      <c r="M109" t="str">
        <f>TEXT(sales[[#This Row],[SaleDate]],"MMM")</f>
        <v>Dec</v>
      </c>
      <c r="N109" t="str">
        <f>TEXT(sales[[#This Row],[SaleDate]],"DDD")</f>
        <v>Tue</v>
      </c>
      <c r="O109" t="str">
        <f t="shared" si="1"/>
        <v>Q4</v>
      </c>
      <c r="P109">
        <f>sales[[#This Row],[netRevenue]]-(sales[[#This Row],[unitCost]]*sales[[#This Row],[QuantitySold]])</f>
        <v>560</v>
      </c>
      <c r="Q109">
        <f>sales[[#This Row],[unitCost]]*sales[[#This Row],[QuantitySold]]</f>
        <v>1540</v>
      </c>
      <c r="R109" s="7">
        <f>(sales[[#This Row],[unitPrice]]-sales[[#This Row],[unitCost]])/sales[[#This Row],[unitCost]]</f>
        <v>0.36363636363636365</v>
      </c>
      <c r="S109" t="str">
        <f>TEXT(sales[[#This Row],[SaleDate]],"dd")</f>
        <v>03</v>
      </c>
    </row>
    <row r="110" spans="1:19" x14ac:dyDescent="0.25">
      <c r="A110">
        <v>1478</v>
      </c>
      <c r="B110">
        <v>1</v>
      </c>
      <c r="C110">
        <v>28</v>
      </c>
      <c r="D110">
        <v>5</v>
      </c>
      <c r="E110">
        <v>9</v>
      </c>
      <c r="F110" s="1">
        <v>45339</v>
      </c>
      <c r="G110">
        <v>0</v>
      </c>
      <c r="H110">
        <f>VLOOKUP(sales[[#This Row],[ProductID]],products[],4,FALSE)</f>
        <v>300</v>
      </c>
      <c r="I110">
        <f>VLOOKUP(sales[[#This Row],[ProductID]],products[],5,FALSE)</f>
        <v>220</v>
      </c>
      <c r="J110">
        <f>sales[[#This Row],[QuantitySold]]*sales[[#This Row],[unitPrice]]</f>
        <v>2700</v>
      </c>
      <c r="K110">
        <f>sales[[#This Row],[TotalRevenue]]-sales[[#This Row],[DiscountApplied]]</f>
        <v>2700</v>
      </c>
      <c r="L110" t="str">
        <f>TEXT(sales[[#This Row],[SaleDate]],"yyyy")</f>
        <v>2024</v>
      </c>
      <c r="M110" t="str">
        <f>TEXT(sales[[#This Row],[SaleDate]],"MMM")</f>
        <v>Feb</v>
      </c>
      <c r="N110" t="str">
        <f>TEXT(sales[[#This Row],[SaleDate]],"DDD")</f>
        <v>Sat</v>
      </c>
      <c r="O110" t="str">
        <f t="shared" si="1"/>
        <v>Q1</v>
      </c>
      <c r="P110">
        <f>sales[[#This Row],[netRevenue]]-(sales[[#This Row],[unitCost]]*sales[[#This Row],[QuantitySold]])</f>
        <v>720</v>
      </c>
      <c r="Q110">
        <f>sales[[#This Row],[unitCost]]*sales[[#This Row],[QuantitySold]]</f>
        <v>1980</v>
      </c>
      <c r="R110" s="7">
        <f>(sales[[#This Row],[unitPrice]]-sales[[#This Row],[unitCost]])/sales[[#This Row],[unitCost]]</f>
        <v>0.36363636363636365</v>
      </c>
      <c r="S110" t="str">
        <f>TEXT(sales[[#This Row],[SaleDate]],"dd")</f>
        <v>17</v>
      </c>
    </row>
    <row r="111" spans="1:19" x14ac:dyDescent="0.25">
      <c r="A111">
        <v>1483</v>
      </c>
      <c r="B111">
        <v>1</v>
      </c>
      <c r="C111">
        <v>10</v>
      </c>
      <c r="D111">
        <v>5</v>
      </c>
      <c r="E111">
        <v>10</v>
      </c>
      <c r="F111" s="1">
        <v>45577</v>
      </c>
      <c r="G111">
        <v>0</v>
      </c>
      <c r="H111">
        <f>VLOOKUP(sales[[#This Row],[ProductID]],products[],4,FALSE)</f>
        <v>300</v>
      </c>
      <c r="I111">
        <f>VLOOKUP(sales[[#This Row],[ProductID]],products[],5,FALSE)</f>
        <v>220</v>
      </c>
      <c r="J111">
        <f>sales[[#This Row],[QuantitySold]]*sales[[#This Row],[unitPrice]]</f>
        <v>3000</v>
      </c>
      <c r="K111">
        <f>sales[[#This Row],[TotalRevenue]]-sales[[#This Row],[DiscountApplied]]</f>
        <v>3000</v>
      </c>
      <c r="L111" t="str">
        <f>TEXT(sales[[#This Row],[SaleDate]],"yyyy")</f>
        <v>2024</v>
      </c>
      <c r="M111" t="str">
        <f>TEXT(sales[[#This Row],[SaleDate]],"MMM")</f>
        <v>Oct</v>
      </c>
      <c r="N111" t="str">
        <f>TEXT(sales[[#This Row],[SaleDate]],"DDD")</f>
        <v>Sat</v>
      </c>
      <c r="O111" t="str">
        <f t="shared" si="1"/>
        <v>Q4</v>
      </c>
      <c r="P111">
        <f>sales[[#This Row],[netRevenue]]-(sales[[#This Row],[unitCost]]*sales[[#This Row],[QuantitySold]])</f>
        <v>800</v>
      </c>
      <c r="Q111">
        <f>sales[[#This Row],[unitCost]]*sales[[#This Row],[QuantitySold]]</f>
        <v>2200</v>
      </c>
      <c r="R111" s="7">
        <f>(sales[[#This Row],[unitPrice]]-sales[[#This Row],[unitCost]])/sales[[#This Row],[unitCost]]</f>
        <v>0.36363636363636365</v>
      </c>
      <c r="S111" t="str">
        <f>TEXT(sales[[#This Row],[SaleDate]],"dd")</f>
        <v>12</v>
      </c>
    </row>
    <row r="112" spans="1:19" x14ac:dyDescent="0.25">
      <c r="A112">
        <v>1506</v>
      </c>
      <c r="B112">
        <v>1</v>
      </c>
      <c r="C112">
        <v>11</v>
      </c>
      <c r="D112">
        <v>5</v>
      </c>
      <c r="E112">
        <v>1</v>
      </c>
      <c r="F112" s="1">
        <v>45555</v>
      </c>
      <c r="G112">
        <v>0</v>
      </c>
      <c r="H112">
        <f>VLOOKUP(sales[[#This Row],[ProductID]],products[],4,FALSE)</f>
        <v>300</v>
      </c>
      <c r="I112">
        <f>VLOOKUP(sales[[#This Row],[ProductID]],products[],5,FALSE)</f>
        <v>220</v>
      </c>
      <c r="J112">
        <f>sales[[#This Row],[QuantitySold]]*sales[[#This Row],[unitPrice]]</f>
        <v>300</v>
      </c>
      <c r="K112">
        <f>sales[[#This Row],[TotalRevenue]]-sales[[#This Row],[DiscountApplied]]</f>
        <v>300</v>
      </c>
      <c r="L112" t="str">
        <f>TEXT(sales[[#This Row],[SaleDate]],"yyyy")</f>
        <v>2024</v>
      </c>
      <c r="M112" t="str">
        <f>TEXT(sales[[#This Row],[SaleDate]],"MMM")</f>
        <v>Sep</v>
      </c>
      <c r="N112" t="str">
        <f>TEXT(sales[[#This Row],[SaleDate]],"DDD")</f>
        <v>Fri</v>
      </c>
      <c r="O112" t="str">
        <f t="shared" si="1"/>
        <v>Q3</v>
      </c>
      <c r="P112">
        <f>sales[[#This Row],[netRevenue]]-(sales[[#This Row],[unitCost]]*sales[[#This Row],[QuantitySold]])</f>
        <v>80</v>
      </c>
      <c r="Q112">
        <f>sales[[#This Row],[unitCost]]*sales[[#This Row],[QuantitySold]]</f>
        <v>220</v>
      </c>
      <c r="R112" s="7">
        <f>(sales[[#This Row],[unitPrice]]-sales[[#This Row],[unitCost]])/sales[[#This Row],[unitCost]]</f>
        <v>0.36363636363636365</v>
      </c>
      <c r="S112" t="str">
        <f>TEXT(sales[[#This Row],[SaleDate]],"dd")</f>
        <v>20</v>
      </c>
    </row>
    <row r="113" spans="1:19" x14ac:dyDescent="0.25">
      <c r="A113">
        <v>1520</v>
      </c>
      <c r="B113">
        <v>1</v>
      </c>
      <c r="C113">
        <v>1</v>
      </c>
      <c r="D113">
        <v>5</v>
      </c>
      <c r="E113">
        <v>6</v>
      </c>
      <c r="F113" s="1">
        <v>45311</v>
      </c>
      <c r="G113">
        <v>0</v>
      </c>
      <c r="H113">
        <f>VLOOKUP(sales[[#This Row],[ProductID]],products[],4,FALSE)</f>
        <v>300</v>
      </c>
      <c r="I113">
        <f>VLOOKUP(sales[[#This Row],[ProductID]],products[],5,FALSE)</f>
        <v>220</v>
      </c>
      <c r="J113">
        <f>sales[[#This Row],[QuantitySold]]*sales[[#This Row],[unitPrice]]</f>
        <v>1800</v>
      </c>
      <c r="K113">
        <f>sales[[#This Row],[TotalRevenue]]-sales[[#This Row],[DiscountApplied]]</f>
        <v>1800</v>
      </c>
      <c r="L113" t="str">
        <f>TEXT(sales[[#This Row],[SaleDate]],"yyyy")</f>
        <v>2024</v>
      </c>
      <c r="M113" t="str">
        <f>TEXT(sales[[#This Row],[SaleDate]],"MMM")</f>
        <v>Jan</v>
      </c>
      <c r="N113" t="str">
        <f>TEXT(sales[[#This Row],[SaleDate]],"DDD")</f>
        <v>Sat</v>
      </c>
      <c r="O113" t="str">
        <f t="shared" si="1"/>
        <v>Q1</v>
      </c>
      <c r="P113">
        <f>sales[[#This Row],[netRevenue]]-(sales[[#This Row],[unitCost]]*sales[[#This Row],[QuantitySold]])</f>
        <v>480</v>
      </c>
      <c r="Q113">
        <f>sales[[#This Row],[unitCost]]*sales[[#This Row],[QuantitySold]]</f>
        <v>1320</v>
      </c>
      <c r="R113" s="7">
        <f>(sales[[#This Row],[unitPrice]]-sales[[#This Row],[unitCost]])/sales[[#This Row],[unitCost]]</f>
        <v>0.36363636363636365</v>
      </c>
      <c r="S113" t="str">
        <f>TEXT(sales[[#This Row],[SaleDate]],"dd")</f>
        <v>20</v>
      </c>
    </row>
    <row r="114" spans="1:19" x14ac:dyDescent="0.25">
      <c r="A114">
        <v>1534</v>
      </c>
      <c r="B114">
        <v>1</v>
      </c>
      <c r="C114">
        <v>5</v>
      </c>
      <c r="D114">
        <v>5</v>
      </c>
      <c r="E114">
        <v>7</v>
      </c>
      <c r="F114" s="1">
        <v>45400</v>
      </c>
      <c r="G114">
        <v>0</v>
      </c>
      <c r="H114">
        <f>VLOOKUP(sales[[#This Row],[ProductID]],products[],4,FALSE)</f>
        <v>300</v>
      </c>
      <c r="I114">
        <f>VLOOKUP(sales[[#This Row],[ProductID]],products[],5,FALSE)</f>
        <v>220</v>
      </c>
      <c r="J114">
        <f>sales[[#This Row],[QuantitySold]]*sales[[#This Row],[unitPrice]]</f>
        <v>2100</v>
      </c>
      <c r="K114">
        <f>sales[[#This Row],[TotalRevenue]]-sales[[#This Row],[DiscountApplied]]</f>
        <v>2100</v>
      </c>
      <c r="L114" t="str">
        <f>TEXT(sales[[#This Row],[SaleDate]],"yyyy")</f>
        <v>2024</v>
      </c>
      <c r="M114" t="str">
        <f>TEXT(sales[[#This Row],[SaleDate]],"MMM")</f>
        <v>Apr</v>
      </c>
      <c r="N114" t="str">
        <f>TEXT(sales[[#This Row],[SaleDate]],"DDD")</f>
        <v>Thu</v>
      </c>
      <c r="O114" t="str">
        <f t="shared" si="1"/>
        <v>Q2</v>
      </c>
      <c r="P114">
        <f>sales[[#This Row],[netRevenue]]-(sales[[#This Row],[unitCost]]*sales[[#This Row],[QuantitySold]])</f>
        <v>560</v>
      </c>
      <c r="Q114">
        <f>sales[[#This Row],[unitCost]]*sales[[#This Row],[QuantitySold]]</f>
        <v>1540</v>
      </c>
      <c r="R114" s="7">
        <f>(sales[[#This Row],[unitPrice]]-sales[[#This Row],[unitCost]])/sales[[#This Row],[unitCost]]</f>
        <v>0.36363636363636365</v>
      </c>
      <c r="S114" t="str">
        <f>TEXT(sales[[#This Row],[SaleDate]],"dd")</f>
        <v>18</v>
      </c>
    </row>
    <row r="115" spans="1:19" x14ac:dyDescent="0.25">
      <c r="A115">
        <v>1535</v>
      </c>
      <c r="B115">
        <v>1</v>
      </c>
      <c r="C115">
        <v>3</v>
      </c>
      <c r="D115">
        <v>5</v>
      </c>
      <c r="E115">
        <v>6</v>
      </c>
      <c r="F115" s="1">
        <v>45612</v>
      </c>
      <c r="G115">
        <v>0</v>
      </c>
      <c r="H115">
        <f>VLOOKUP(sales[[#This Row],[ProductID]],products[],4,FALSE)</f>
        <v>300</v>
      </c>
      <c r="I115">
        <f>VLOOKUP(sales[[#This Row],[ProductID]],products[],5,FALSE)</f>
        <v>220</v>
      </c>
      <c r="J115">
        <f>sales[[#This Row],[QuantitySold]]*sales[[#This Row],[unitPrice]]</f>
        <v>1800</v>
      </c>
      <c r="K115">
        <f>sales[[#This Row],[TotalRevenue]]-sales[[#This Row],[DiscountApplied]]</f>
        <v>1800</v>
      </c>
      <c r="L115" t="str">
        <f>TEXT(sales[[#This Row],[SaleDate]],"yyyy")</f>
        <v>2024</v>
      </c>
      <c r="M115" t="str">
        <f>TEXT(sales[[#This Row],[SaleDate]],"MMM")</f>
        <v>Nov</v>
      </c>
      <c r="N115" t="str">
        <f>TEXT(sales[[#This Row],[SaleDate]],"DDD")</f>
        <v>Sat</v>
      </c>
      <c r="O115" t="str">
        <f t="shared" si="1"/>
        <v>Q4</v>
      </c>
      <c r="P115">
        <f>sales[[#This Row],[netRevenue]]-(sales[[#This Row],[unitCost]]*sales[[#This Row],[QuantitySold]])</f>
        <v>480</v>
      </c>
      <c r="Q115">
        <f>sales[[#This Row],[unitCost]]*sales[[#This Row],[QuantitySold]]</f>
        <v>1320</v>
      </c>
      <c r="R115" s="7">
        <f>(sales[[#This Row],[unitPrice]]-sales[[#This Row],[unitCost]])/sales[[#This Row],[unitCost]]</f>
        <v>0.36363636363636365</v>
      </c>
      <c r="S115" t="str">
        <f>TEXT(sales[[#This Row],[SaleDate]],"dd")</f>
        <v>16</v>
      </c>
    </row>
    <row r="116" spans="1:19" x14ac:dyDescent="0.25">
      <c r="A116">
        <v>1552</v>
      </c>
      <c r="B116">
        <v>1</v>
      </c>
      <c r="C116">
        <v>31</v>
      </c>
      <c r="D116">
        <v>5</v>
      </c>
      <c r="E116">
        <v>3</v>
      </c>
      <c r="F116" s="1">
        <v>45316</v>
      </c>
      <c r="G116">
        <v>0</v>
      </c>
      <c r="H116">
        <f>VLOOKUP(sales[[#This Row],[ProductID]],products[],4,FALSE)</f>
        <v>300</v>
      </c>
      <c r="I116">
        <f>VLOOKUP(sales[[#This Row],[ProductID]],products[],5,FALSE)</f>
        <v>220</v>
      </c>
      <c r="J116">
        <f>sales[[#This Row],[QuantitySold]]*sales[[#This Row],[unitPrice]]</f>
        <v>900</v>
      </c>
      <c r="K116">
        <f>sales[[#This Row],[TotalRevenue]]-sales[[#This Row],[DiscountApplied]]</f>
        <v>900</v>
      </c>
      <c r="L116" t="str">
        <f>TEXT(sales[[#This Row],[SaleDate]],"yyyy")</f>
        <v>2024</v>
      </c>
      <c r="M116" t="str">
        <f>TEXT(sales[[#This Row],[SaleDate]],"MMM")</f>
        <v>Jan</v>
      </c>
      <c r="N116" t="str">
        <f>TEXT(sales[[#This Row],[SaleDate]],"DDD")</f>
        <v>Thu</v>
      </c>
      <c r="O116" t="str">
        <f t="shared" si="1"/>
        <v>Q1</v>
      </c>
      <c r="P116">
        <f>sales[[#This Row],[netRevenue]]-(sales[[#This Row],[unitCost]]*sales[[#This Row],[QuantitySold]])</f>
        <v>240</v>
      </c>
      <c r="Q116">
        <f>sales[[#This Row],[unitCost]]*sales[[#This Row],[QuantitySold]]</f>
        <v>660</v>
      </c>
      <c r="R116" s="7">
        <f>(sales[[#This Row],[unitPrice]]-sales[[#This Row],[unitCost]])/sales[[#This Row],[unitCost]]</f>
        <v>0.36363636363636365</v>
      </c>
      <c r="S116" t="str">
        <f>TEXT(sales[[#This Row],[SaleDate]],"dd")</f>
        <v>25</v>
      </c>
    </row>
    <row r="117" spans="1:19" x14ac:dyDescent="0.25">
      <c r="A117">
        <v>1563</v>
      </c>
      <c r="B117">
        <v>1</v>
      </c>
      <c r="C117">
        <v>47</v>
      </c>
      <c r="D117">
        <v>5</v>
      </c>
      <c r="E117">
        <v>8</v>
      </c>
      <c r="F117" s="1">
        <v>45310</v>
      </c>
      <c r="G117">
        <v>0</v>
      </c>
      <c r="H117">
        <f>VLOOKUP(sales[[#This Row],[ProductID]],products[],4,FALSE)</f>
        <v>300</v>
      </c>
      <c r="I117">
        <f>VLOOKUP(sales[[#This Row],[ProductID]],products[],5,FALSE)</f>
        <v>220</v>
      </c>
      <c r="J117">
        <f>sales[[#This Row],[QuantitySold]]*sales[[#This Row],[unitPrice]]</f>
        <v>2400</v>
      </c>
      <c r="K117">
        <f>sales[[#This Row],[TotalRevenue]]-sales[[#This Row],[DiscountApplied]]</f>
        <v>2400</v>
      </c>
      <c r="L117" t="str">
        <f>TEXT(sales[[#This Row],[SaleDate]],"yyyy")</f>
        <v>2024</v>
      </c>
      <c r="M117" t="str">
        <f>TEXT(sales[[#This Row],[SaleDate]],"MMM")</f>
        <v>Jan</v>
      </c>
      <c r="N117" t="str">
        <f>TEXT(sales[[#This Row],[SaleDate]],"DDD")</f>
        <v>Fri</v>
      </c>
      <c r="O117" t="str">
        <f t="shared" si="1"/>
        <v>Q1</v>
      </c>
      <c r="P117">
        <f>sales[[#This Row],[netRevenue]]-(sales[[#This Row],[unitCost]]*sales[[#This Row],[QuantitySold]])</f>
        <v>640</v>
      </c>
      <c r="Q117">
        <f>sales[[#This Row],[unitCost]]*sales[[#This Row],[QuantitySold]]</f>
        <v>1760</v>
      </c>
      <c r="R117" s="7">
        <f>(sales[[#This Row],[unitPrice]]-sales[[#This Row],[unitCost]])/sales[[#This Row],[unitCost]]</f>
        <v>0.36363636363636365</v>
      </c>
      <c r="S117" t="str">
        <f>TEXT(sales[[#This Row],[SaleDate]],"dd")</f>
        <v>19</v>
      </c>
    </row>
    <row r="118" spans="1:19" x14ac:dyDescent="0.25">
      <c r="A118">
        <v>1579</v>
      </c>
      <c r="B118">
        <v>1</v>
      </c>
      <c r="C118">
        <v>27</v>
      </c>
      <c r="D118">
        <v>5</v>
      </c>
      <c r="E118">
        <v>1</v>
      </c>
      <c r="F118" s="1">
        <v>45428</v>
      </c>
      <c r="G118">
        <v>0</v>
      </c>
      <c r="H118">
        <f>VLOOKUP(sales[[#This Row],[ProductID]],products[],4,FALSE)</f>
        <v>300</v>
      </c>
      <c r="I118">
        <f>VLOOKUP(sales[[#This Row],[ProductID]],products[],5,FALSE)</f>
        <v>220</v>
      </c>
      <c r="J118">
        <f>sales[[#This Row],[QuantitySold]]*sales[[#This Row],[unitPrice]]</f>
        <v>300</v>
      </c>
      <c r="K118">
        <f>sales[[#This Row],[TotalRevenue]]-sales[[#This Row],[DiscountApplied]]</f>
        <v>300</v>
      </c>
      <c r="L118" t="str">
        <f>TEXT(sales[[#This Row],[SaleDate]],"yyyy")</f>
        <v>2024</v>
      </c>
      <c r="M118" t="str">
        <f>TEXT(sales[[#This Row],[SaleDate]],"MMM")</f>
        <v>May</v>
      </c>
      <c r="N118" t="str">
        <f>TEXT(sales[[#This Row],[SaleDate]],"DDD")</f>
        <v>Thu</v>
      </c>
      <c r="O118" t="str">
        <f t="shared" si="1"/>
        <v>Q2</v>
      </c>
      <c r="P118">
        <f>sales[[#This Row],[netRevenue]]-(sales[[#This Row],[unitCost]]*sales[[#This Row],[QuantitySold]])</f>
        <v>80</v>
      </c>
      <c r="Q118">
        <f>sales[[#This Row],[unitCost]]*sales[[#This Row],[QuantitySold]]</f>
        <v>220</v>
      </c>
      <c r="R118" s="7">
        <f>(sales[[#This Row],[unitPrice]]-sales[[#This Row],[unitCost]])/sales[[#This Row],[unitCost]]</f>
        <v>0.36363636363636365</v>
      </c>
      <c r="S118" t="str">
        <f>TEXT(sales[[#This Row],[SaleDate]],"dd")</f>
        <v>16</v>
      </c>
    </row>
    <row r="119" spans="1:19" x14ac:dyDescent="0.25">
      <c r="A119">
        <v>1582</v>
      </c>
      <c r="B119">
        <v>1</v>
      </c>
      <c r="C119">
        <v>49</v>
      </c>
      <c r="D119">
        <v>5</v>
      </c>
      <c r="E119">
        <v>9</v>
      </c>
      <c r="F119" s="1">
        <v>45374</v>
      </c>
      <c r="G119">
        <v>0</v>
      </c>
      <c r="H119">
        <f>VLOOKUP(sales[[#This Row],[ProductID]],products[],4,FALSE)</f>
        <v>300</v>
      </c>
      <c r="I119">
        <f>VLOOKUP(sales[[#This Row],[ProductID]],products[],5,FALSE)</f>
        <v>220</v>
      </c>
      <c r="J119">
        <f>sales[[#This Row],[QuantitySold]]*sales[[#This Row],[unitPrice]]</f>
        <v>2700</v>
      </c>
      <c r="K119">
        <f>sales[[#This Row],[TotalRevenue]]-sales[[#This Row],[DiscountApplied]]</f>
        <v>2700</v>
      </c>
      <c r="L119" t="str">
        <f>TEXT(sales[[#This Row],[SaleDate]],"yyyy")</f>
        <v>2024</v>
      </c>
      <c r="M119" t="str">
        <f>TEXT(sales[[#This Row],[SaleDate]],"MMM")</f>
        <v>Mar</v>
      </c>
      <c r="N119" t="str">
        <f>TEXT(sales[[#This Row],[SaleDate]],"DDD")</f>
        <v>Sat</v>
      </c>
      <c r="O119" t="str">
        <f t="shared" si="1"/>
        <v>Q1</v>
      </c>
      <c r="P119">
        <f>sales[[#This Row],[netRevenue]]-(sales[[#This Row],[unitCost]]*sales[[#This Row],[QuantitySold]])</f>
        <v>720</v>
      </c>
      <c r="Q119">
        <f>sales[[#This Row],[unitCost]]*sales[[#This Row],[QuantitySold]]</f>
        <v>1980</v>
      </c>
      <c r="R119" s="7">
        <f>(sales[[#This Row],[unitPrice]]-sales[[#This Row],[unitCost]])/sales[[#This Row],[unitCost]]</f>
        <v>0.36363636363636365</v>
      </c>
      <c r="S119" t="str">
        <f>TEXT(sales[[#This Row],[SaleDate]],"dd")</f>
        <v>23</v>
      </c>
    </row>
    <row r="120" spans="1:19" x14ac:dyDescent="0.25">
      <c r="A120">
        <v>1603</v>
      </c>
      <c r="B120">
        <v>1</v>
      </c>
      <c r="C120">
        <v>43</v>
      </c>
      <c r="D120">
        <v>5</v>
      </c>
      <c r="E120">
        <v>11</v>
      </c>
      <c r="F120" s="1">
        <v>45598</v>
      </c>
      <c r="G120">
        <v>0</v>
      </c>
      <c r="H120">
        <f>VLOOKUP(sales[[#This Row],[ProductID]],products[],4,FALSE)</f>
        <v>300</v>
      </c>
      <c r="I120">
        <f>VLOOKUP(sales[[#This Row],[ProductID]],products[],5,FALSE)</f>
        <v>220</v>
      </c>
      <c r="J120">
        <f>sales[[#This Row],[QuantitySold]]*sales[[#This Row],[unitPrice]]</f>
        <v>3300</v>
      </c>
      <c r="K120">
        <f>sales[[#This Row],[TotalRevenue]]-sales[[#This Row],[DiscountApplied]]</f>
        <v>3300</v>
      </c>
      <c r="L120" t="str">
        <f>TEXT(sales[[#This Row],[SaleDate]],"yyyy")</f>
        <v>2024</v>
      </c>
      <c r="M120" t="str">
        <f>TEXT(sales[[#This Row],[SaleDate]],"MMM")</f>
        <v>Nov</v>
      </c>
      <c r="N120" t="str">
        <f>TEXT(sales[[#This Row],[SaleDate]],"DDD")</f>
        <v>Sat</v>
      </c>
      <c r="O120" t="str">
        <f t="shared" si="1"/>
        <v>Q4</v>
      </c>
      <c r="P120">
        <f>sales[[#This Row],[netRevenue]]-(sales[[#This Row],[unitCost]]*sales[[#This Row],[QuantitySold]])</f>
        <v>880</v>
      </c>
      <c r="Q120">
        <f>sales[[#This Row],[unitCost]]*sales[[#This Row],[QuantitySold]]</f>
        <v>2420</v>
      </c>
      <c r="R120" s="7">
        <f>(sales[[#This Row],[unitPrice]]-sales[[#This Row],[unitCost]])/sales[[#This Row],[unitCost]]</f>
        <v>0.36363636363636365</v>
      </c>
      <c r="S120" t="str">
        <f>TEXT(sales[[#This Row],[SaleDate]],"dd")</f>
        <v>02</v>
      </c>
    </row>
    <row r="121" spans="1:19" x14ac:dyDescent="0.25">
      <c r="A121">
        <v>1614</v>
      </c>
      <c r="B121">
        <v>1</v>
      </c>
      <c r="C121">
        <v>20</v>
      </c>
      <c r="D121">
        <v>5</v>
      </c>
      <c r="E121">
        <v>7</v>
      </c>
      <c r="F121" s="1">
        <v>45458</v>
      </c>
      <c r="G121">
        <v>0</v>
      </c>
      <c r="H121">
        <f>VLOOKUP(sales[[#This Row],[ProductID]],products[],4,FALSE)</f>
        <v>300</v>
      </c>
      <c r="I121">
        <f>VLOOKUP(sales[[#This Row],[ProductID]],products[],5,FALSE)</f>
        <v>220</v>
      </c>
      <c r="J121">
        <f>sales[[#This Row],[QuantitySold]]*sales[[#This Row],[unitPrice]]</f>
        <v>2100</v>
      </c>
      <c r="K121">
        <f>sales[[#This Row],[TotalRevenue]]-sales[[#This Row],[DiscountApplied]]</f>
        <v>2100</v>
      </c>
      <c r="L121" t="str">
        <f>TEXT(sales[[#This Row],[SaleDate]],"yyyy")</f>
        <v>2024</v>
      </c>
      <c r="M121" t="str">
        <f>TEXT(sales[[#This Row],[SaleDate]],"MMM")</f>
        <v>Jun</v>
      </c>
      <c r="N121" t="str">
        <f>TEXT(sales[[#This Row],[SaleDate]],"DDD")</f>
        <v>Sat</v>
      </c>
      <c r="O121" t="str">
        <f t="shared" si="1"/>
        <v>Q2</v>
      </c>
      <c r="P121">
        <f>sales[[#This Row],[netRevenue]]-(sales[[#This Row],[unitCost]]*sales[[#This Row],[QuantitySold]])</f>
        <v>560</v>
      </c>
      <c r="Q121">
        <f>sales[[#This Row],[unitCost]]*sales[[#This Row],[QuantitySold]]</f>
        <v>1540</v>
      </c>
      <c r="R121" s="7">
        <f>(sales[[#This Row],[unitPrice]]-sales[[#This Row],[unitCost]])/sales[[#This Row],[unitCost]]</f>
        <v>0.36363636363636365</v>
      </c>
      <c r="S121" t="str">
        <f>TEXT(sales[[#This Row],[SaleDate]],"dd")</f>
        <v>15</v>
      </c>
    </row>
    <row r="122" spans="1:19" x14ac:dyDescent="0.25">
      <c r="A122">
        <v>1617</v>
      </c>
      <c r="B122">
        <v>1</v>
      </c>
      <c r="C122">
        <v>39</v>
      </c>
      <c r="D122">
        <v>5</v>
      </c>
      <c r="E122">
        <v>3</v>
      </c>
      <c r="F122" s="1">
        <v>45602</v>
      </c>
      <c r="G122">
        <v>0</v>
      </c>
      <c r="H122">
        <f>VLOOKUP(sales[[#This Row],[ProductID]],products[],4,FALSE)</f>
        <v>300</v>
      </c>
      <c r="I122">
        <f>VLOOKUP(sales[[#This Row],[ProductID]],products[],5,FALSE)</f>
        <v>220</v>
      </c>
      <c r="J122">
        <f>sales[[#This Row],[QuantitySold]]*sales[[#This Row],[unitPrice]]</f>
        <v>900</v>
      </c>
      <c r="K122">
        <f>sales[[#This Row],[TotalRevenue]]-sales[[#This Row],[DiscountApplied]]</f>
        <v>900</v>
      </c>
      <c r="L122" t="str">
        <f>TEXT(sales[[#This Row],[SaleDate]],"yyyy")</f>
        <v>2024</v>
      </c>
      <c r="M122" t="str">
        <f>TEXT(sales[[#This Row],[SaleDate]],"MMM")</f>
        <v>Nov</v>
      </c>
      <c r="N122" t="str">
        <f>TEXT(sales[[#This Row],[SaleDate]],"DDD")</f>
        <v>Wed</v>
      </c>
      <c r="O122" t="str">
        <f t="shared" si="1"/>
        <v>Q4</v>
      </c>
      <c r="P122">
        <f>sales[[#This Row],[netRevenue]]-(sales[[#This Row],[unitCost]]*sales[[#This Row],[QuantitySold]])</f>
        <v>240</v>
      </c>
      <c r="Q122">
        <f>sales[[#This Row],[unitCost]]*sales[[#This Row],[QuantitySold]]</f>
        <v>660</v>
      </c>
      <c r="R122" s="7">
        <f>(sales[[#This Row],[unitPrice]]-sales[[#This Row],[unitCost]])/sales[[#This Row],[unitCost]]</f>
        <v>0.36363636363636365</v>
      </c>
      <c r="S122" t="str">
        <f>TEXT(sales[[#This Row],[SaleDate]],"dd")</f>
        <v>06</v>
      </c>
    </row>
    <row r="123" spans="1:19" x14ac:dyDescent="0.25">
      <c r="A123">
        <v>1657</v>
      </c>
      <c r="B123">
        <v>1</v>
      </c>
      <c r="C123">
        <v>41</v>
      </c>
      <c r="D123">
        <v>5</v>
      </c>
      <c r="E123">
        <v>7</v>
      </c>
      <c r="F123" s="1">
        <v>45484</v>
      </c>
      <c r="G123">
        <v>0</v>
      </c>
      <c r="H123">
        <f>VLOOKUP(sales[[#This Row],[ProductID]],products[],4,FALSE)</f>
        <v>300</v>
      </c>
      <c r="I123">
        <f>VLOOKUP(sales[[#This Row],[ProductID]],products[],5,FALSE)</f>
        <v>220</v>
      </c>
      <c r="J123">
        <f>sales[[#This Row],[QuantitySold]]*sales[[#This Row],[unitPrice]]</f>
        <v>2100</v>
      </c>
      <c r="K123">
        <f>sales[[#This Row],[TotalRevenue]]-sales[[#This Row],[DiscountApplied]]</f>
        <v>2100</v>
      </c>
      <c r="L123" t="str">
        <f>TEXT(sales[[#This Row],[SaleDate]],"yyyy")</f>
        <v>2024</v>
      </c>
      <c r="M123" t="str">
        <f>TEXT(sales[[#This Row],[SaleDate]],"MMM")</f>
        <v>Jul</v>
      </c>
      <c r="N123" t="str">
        <f>TEXT(sales[[#This Row],[SaleDate]],"DDD")</f>
        <v>Thu</v>
      </c>
      <c r="O123" t="str">
        <f t="shared" si="1"/>
        <v>Q3</v>
      </c>
      <c r="P123">
        <f>sales[[#This Row],[netRevenue]]-(sales[[#This Row],[unitCost]]*sales[[#This Row],[QuantitySold]])</f>
        <v>560</v>
      </c>
      <c r="Q123">
        <f>sales[[#This Row],[unitCost]]*sales[[#This Row],[QuantitySold]]</f>
        <v>1540</v>
      </c>
      <c r="R123" s="7">
        <f>(sales[[#This Row],[unitPrice]]-sales[[#This Row],[unitCost]])/sales[[#This Row],[unitCost]]</f>
        <v>0.36363636363636365</v>
      </c>
      <c r="S123" t="str">
        <f>TEXT(sales[[#This Row],[SaleDate]],"dd")</f>
        <v>11</v>
      </c>
    </row>
    <row r="124" spans="1:19" x14ac:dyDescent="0.25">
      <c r="A124">
        <v>1666</v>
      </c>
      <c r="B124">
        <v>1</v>
      </c>
      <c r="C124">
        <v>41</v>
      </c>
      <c r="D124">
        <v>5</v>
      </c>
      <c r="E124">
        <v>8</v>
      </c>
      <c r="F124" s="1">
        <v>45493</v>
      </c>
      <c r="G124">
        <v>0</v>
      </c>
      <c r="H124">
        <f>VLOOKUP(sales[[#This Row],[ProductID]],products[],4,FALSE)</f>
        <v>300</v>
      </c>
      <c r="I124">
        <f>VLOOKUP(sales[[#This Row],[ProductID]],products[],5,FALSE)</f>
        <v>220</v>
      </c>
      <c r="J124">
        <f>sales[[#This Row],[QuantitySold]]*sales[[#This Row],[unitPrice]]</f>
        <v>2400</v>
      </c>
      <c r="K124">
        <f>sales[[#This Row],[TotalRevenue]]-sales[[#This Row],[DiscountApplied]]</f>
        <v>2400</v>
      </c>
      <c r="L124" t="str">
        <f>TEXT(sales[[#This Row],[SaleDate]],"yyyy")</f>
        <v>2024</v>
      </c>
      <c r="M124" t="str">
        <f>TEXT(sales[[#This Row],[SaleDate]],"MMM")</f>
        <v>Jul</v>
      </c>
      <c r="N124" t="str">
        <f>TEXT(sales[[#This Row],[SaleDate]],"DDD")</f>
        <v>Sat</v>
      </c>
      <c r="O124" t="str">
        <f t="shared" si="1"/>
        <v>Q3</v>
      </c>
      <c r="P124">
        <f>sales[[#This Row],[netRevenue]]-(sales[[#This Row],[unitCost]]*sales[[#This Row],[QuantitySold]])</f>
        <v>640</v>
      </c>
      <c r="Q124">
        <f>sales[[#This Row],[unitCost]]*sales[[#This Row],[QuantitySold]]</f>
        <v>1760</v>
      </c>
      <c r="R124" s="7">
        <f>(sales[[#This Row],[unitPrice]]-sales[[#This Row],[unitCost]])/sales[[#This Row],[unitCost]]</f>
        <v>0.36363636363636365</v>
      </c>
      <c r="S124" t="str">
        <f>TEXT(sales[[#This Row],[SaleDate]],"dd")</f>
        <v>20</v>
      </c>
    </row>
    <row r="125" spans="1:19" x14ac:dyDescent="0.25">
      <c r="A125">
        <v>1671</v>
      </c>
      <c r="B125">
        <v>1</v>
      </c>
      <c r="C125">
        <v>15</v>
      </c>
      <c r="D125">
        <v>5</v>
      </c>
      <c r="E125">
        <v>11</v>
      </c>
      <c r="F125" s="1">
        <v>45463</v>
      </c>
      <c r="G125">
        <v>0</v>
      </c>
      <c r="H125">
        <f>VLOOKUP(sales[[#This Row],[ProductID]],products[],4,FALSE)</f>
        <v>300</v>
      </c>
      <c r="I125">
        <f>VLOOKUP(sales[[#This Row],[ProductID]],products[],5,FALSE)</f>
        <v>220</v>
      </c>
      <c r="J125">
        <f>sales[[#This Row],[QuantitySold]]*sales[[#This Row],[unitPrice]]</f>
        <v>3300</v>
      </c>
      <c r="K125">
        <f>sales[[#This Row],[TotalRevenue]]-sales[[#This Row],[DiscountApplied]]</f>
        <v>3300</v>
      </c>
      <c r="L125" t="str">
        <f>TEXT(sales[[#This Row],[SaleDate]],"yyyy")</f>
        <v>2024</v>
      </c>
      <c r="M125" t="str">
        <f>TEXT(sales[[#This Row],[SaleDate]],"MMM")</f>
        <v>Jun</v>
      </c>
      <c r="N125" t="str">
        <f>TEXT(sales[[#This Row],[SaleDate]],"DDD")</f>
        <v>Thu</v>
      </c>
      <c r="O125" t="str">
        <f t="shared" si="1"/>
        <v>Q2</v>
      </c>
      <c r="P125">
        <f>sales[[#This Row],[netRevenue]]-(sales[[#This Row],[unitCost]]*sales[[#This Row],[QuantitySold]])</f>
        <v>880</v>
      </c>
      <c r="Q125">
        <f>sales[[#This Row],[unitCost]]*sales[[#This Row],[QuantitySold]]</f>
        <v>2420</v>
      </c>
      <c r="R125" s="7">
        <f>(sales[[#This Row],[unitPrice]]-sales[[#This Row],[unitCost]])/sales[[#This Row],[unitCost]]</f>
        <v>0.36363636363636365</v>
      </c>
      <c r="S125" t="str">
        <f>TEXT(sales[[#This Row],[SaleDate]],"dd")</f>
        <v>20</v>
      </c>
    </row>
    <row r="126" spans="1:19" x14ac:dyDescent="0.25">
      <c r="A126">
        <v>1693</v>
      </c>
      <c r="B126">
        <v>1</v>
      </c>
      <c r="C126">
        <v>12</v>
      </c>
      <c r="D126">
        <v>5</v>
      </c>
      <c r="E126">
        <v>3</v>
      </c>
      <c r="F126" s="1">
        <v>45403</v>
      </c>
      <c r="G126">
        <v>0</v>
      </c>
      <c r="H126">
        <f>VLOOKUP(sales[[#This Row],[ProductID]],products[],4,FALSE)</f>
        <v>300</v>
      </c>
      <c r="I126">
        <f>VLOOKUP(sales[[#This Row],[ProductID]],products[],5,FALSE)</f>
        <v>220</v>
      </c>
      <c r="J126">
        <f>sales[[#This Row],[QuantitySold]]*sales[[#This Row],[unitPrice]]</f>
        <v>900</v>
      </c>
      <c r="K126">
        <f>sales[[#This Row],[TotalRevenue]]-sales[[#This Row],[DiscountApplied]]</f>
        <v>900</v>
      </c>
      <c r="L126" t="str">
        <f>TEXT(sales[[#This Row],[SaleDate]],"yyyy")</f>
        <v>2024</v>
      </c>
      <c r="M126" t="str">
        <f>TEXT(sales[[#This Row],[SaleDate]],"MMM")</f>
        <v>Apr</v>
      </c>
      <c r="N126" t="str">
        <f>TEXT(sales[[#This Row],[SaleDate]],"DDD")</f>
        <v>Sun</v>
      </c>
      <c r="O126" t="str">
        <f t="shared" si="1"/>
        <v>Q2</v>
      </c>
      <c r="P126">
        <f>sales[[#This Row],[netRevenue]]-(sales[[#This Row],[unitCost]]*sales[[#This Row],[QuantitySold]])</f>
        <v>240</v>
      </c>
      <c r="Q126">
        <f>sales[[#This Row],[unitCost]]*sales[[#This Row],[QuantitySold]]</f>
        <v>660</v>
      </c>
      <c r="R126" s="7">
        <f>(sales[[#This Row],[unitPrice]]-sales[[#This Row],[unitCost]])/sales[[#This Row],[unitCost]]</f>
        <v>0.36363636363636365</v>
      </c>
      <c r="S126" t="str">
        <f>TEXT(sales[[#This Row],[SaleDate]],"dd")</f>
        <v>21</v>
      </c>
    </row>
    <row r="127" spans="1:19" x14ac:dyDescent="0.25">
      <c r="A127">
        <v>1696</v>
      </c>
      <c r="B127">
        <v>1</v>
      </c>
      <c r="C127">
        <v>2</v>
      </c>
      <c r="D127">
        <v>5</v>
      </c>
      <c r="E127">
        <v>11</v>
      </c>
      <c r="F127" s="1">
        <v>45625</v>
      </c>
      <c r="G127">
        <v>0</v>
      </c>
      <c r="H127">
        <f>VLOOKUP(sales[[#This Row],[ProductID]],products[],4,FALSE)</f>
        <v>300</v>
      </c>
      <c r="I127">
        <f>VLOOKUP(sales[[#This Row],[ProductID]],products[],5,FALSE)</f>
        <v>220</v>
      </c>
      <c r="J127">
        <f>sales[[#This Row],[QuantitySold]]*sales[[#This Row],[unitPrice]]</f>
        <v>3300</v>
      </c>
      <c r="K127">
        <f>sales[[#This Row],[TotalRevenue]]-sales[[#This Row],[DiscountApplied]]</f>
        <v>3300</v>
      </c>
      <c r="L127" t="str">
        <f>TEXT(sales[[#This Row],[SaleDate]],"yyyy")</f>
        <v>2024</v>
      </c>
      <c r="M127" t="str">
        <f>TEXT(sales[[#This Row],[SaleDate]],"MMM")</f>
        <v>Nov</v>
      </c>
      <c r="N127" t="str">
        <f>TEXT(sales[[#This Row],[SaleDate]],"DDD")</f>
        <v>Fri</v>
      </c>
      <c r="O127" t="str">
        <f t="shared" si="1"/>
        <v>Q4</v>
      </c>
      <c r="P127">
        <f>sales[[#This Row],[netRevenue]]-(sales[[#This Row],[unitCost]]*sales[[#This Row],[QuantitySold]])</f>
        <v>880</v>
      </c>
      <c r="Q127">
        <f>sales[[#This Row],[unitCost]]*sales[[#This Row],[QuantitySold]]</f>
        <v>2420</v>
      </c>
      <c r="R127" s="7">
        <f>(sales[[#This Row],[unitPrice]]-sales[[#This Row],[unitCost]])/sales[[#This Row],[unitCost]]</f>
        <v>0.36363636363636365</v>
      </c>
      <c r="S127" t="str">
        <f>TEXT(sales[[#This Row],[SaleDate]],"dd")</f>
        <v>29</v>
      </c>
    </row>
    <row r="128" spans="1:19" x14ac:dyDescent="0.25">
      <c r="A128">
        <v>1699</v>
      </c>
      <c r="B128">
        <v>1</v>
      </c>
      <c r="C128">
        <v>49</v>
      </c>
      <c r="D128">
        <v>5</v>
      </c>
      <c r="E128">
        <v>9</v>
      </c>
      <c r="F128" s="1">
        <v>45512</v>
      </c>
      <c r="G128">
        <v>0</v>
      </c>
      <c r="H128">
        <f>VLOOKUP(sales[[#This Row],[ProductID]],products[],4,FALSE)</f>
        <v>300</v>
      </c>
      <c r="I128">
        <f>VLOOKUP(sales[[#This Row],[ProductID]],products[],5,FALSE)</f>
        <v>220</v>
      </c>
      <c r="J128">
        <f>sales[[#This Row],[QuantitySold]]*sales[[#This Row],[unitPrice]]</f>
        <v>2700</v>
      </c>
      <c r="K128">
        <f>sales[[#This Row],[TotalRevenue]]-sales[[#This Row],[DiscountApplied]]</f>
        <v>2700</v>
      </c>
      <c r="L128" t="str">
        <f>TEXT(sales[[#This Row],[SaleDate]],"yyyy")</f>
        <v>2024</v>
      </c>
      <c r="M128" t="str">
        <f>TEXT(sales[[#This Row],[SaleDate]],"MMM")</f>
        <v>Aug</v>
      </c>
      <c r="N128" t="str">
        <f>TEXT(sales[[#This Row],[SaleDate]],"DDD")</f>
        <v>Thu</v>
      </c>
      <c r="O128" t="str">
        <f t="shared" si="1"/>
        <v>Q3</v>
      </c>
      <c r="P128">
        <f>sales[[#This Row],[netRevenue]]-(sales[[#This Row],[unitCost]]*sales[[#This Row],[QuantitySold]])</f>
        <v>720</v>
      </c>
      <c r="Q128">
        <f>sales[[#This Row],[unitCost]]*sales[[#This Row],[QuantitySold]]</f>
        <v>1980</v>
      </c>
      <c r="R128" s="7">
        <f>(sales[[#This Row],[unitPrice]]-sales[[#This Row],[unitCost]])/sales[[#This Row],[unitCost]]</f>
        <v>0.36363636363636365</v>
      </c>
      <c r="S128" t="str">
        <f>TEXT(sales[[#This Row],[SaleDate]],"dd")</f>
        <v>08</v>
      </c>
    </row>
    <row r="129" spans="1:19" x14ac:dyDescent="0.25">
      <c r="A129">
        <v>1727</v>
      </c>
      <c r="B129">
        <v>1</v>
      </c>
      <c r="C129">
        <v>29</v>
      </c>
      <c r="D129">
        <v>5</v>
      </c>
      <c r="E129">
        <v>9</v>
      </c>
      <c r="F129" s="1">
        <v>45295</v>
      </c>
      <c r="G129">
        <v>0</v>
      </c>
      <c r="H129">
        <f>VLOOKUP(sales[[#This Row],[ProductID]],products[],4,FALSE)</f>
        <v>300</v>
      </c>
      <c r="I129">
        <f>VLOOKUP(sales[[#This Row],[ProductID]],products[],5,FALSE)</f>
        <v>220</v>
      </c>
      <c r="J129">
        <f>sales[[#This Row],[QuantitySold]]*sales[[#This Row],[unitPrice]]</f>
        <v>2700</v>
      </c>
      <c r="K129">
        <f>sales[[#This Row],[TotalRevenue]]-sales[[#This Row],[DiscountApplied]]</f>
        <v>2700</v>
      </c>
      <c r="L129" t="str">
        <f>TEXT(sales[[#This Row],[SaleDate]],"yyyy")</f>
        <v>2024</v>
      </c>
      <c r="M129" t="str">
        <f>TEXT(sales[[#This Row],[SaleDate]],"MMM")</f>
        <v>Jan</v>
      </c>
      <c r="N129" t="str">
        <f>TEXT(sales[[#This Row],[SaleDate]],"DDD")</f>
        <v>Thu</v>
      </c>
      <c r="O129" t="str">
        <f t="shared" si="1"/>
        <v>Q1</v>
      </c>
      <c r="P129">
        <f>sales[[#This Row],[netRevenue]]-(sales[[#This Row],[unitCost]]*sales[[#This Row],[QuantitySold]])</f>
        <v>720</v>
      </c>
      <c r="Q129">
        <f>sales[[#This Row],[unitCost]]*sales[[#This Row],[QuantitySold]]</f>
        <v>1980</v>
      </c>
      <c r="R129" s="7">
        <f>(sales[[#This Row],[unitPrice]]-sales[[#This Row],[unitCost]])/sales[[#This Row],[unitCost]]</f>
        <v>0.36363636363636365</v>
      </c>
      <c r="S129" t="str">
        <f>TEXT(sales[[#This Row],[SaleDate]],"dd")</f>
        <v>04</v>
      </c>
    </row>
    <row r="130" spans="1:19" x14ac:dyDescent="0.25">
      <c r="A130">
        <v>1740</v>
      </c>
      <c r="B130">
        <v>1</v>
      </c>
      <c r="C130">
        <v>40</v>
      </c>
      <c r="D130">
        <v>5</v>
      </c>
      <c r="E130">
        <v>9</v>
      </c>
      <c r="F130" s="1">
        <v>45586</v>
      </c>
      <c r="G130">
        <v>0</v>
      </c>
      <c r="H130">
        <f>VLOOKUP(sales[[#This Row],[ProductID]],products[],4,FALSE)</f>
        <v>300</v>
      </c>
      <c r="I130">
        <f>VLOOKUP(sales[[#This Row],[ProductID]],products[],5,FALSE)</f>
        <v>220</v>
      </c>
      <c r="J130">
        <f>sales[[#This Row],[QuantitySold]]*sales[[#This Row],[unitPrice]]</f>
        <v>2700</v>
      </c>
      <c r="K130">
        <f>sales[[#This Row],[TotalRevenue]]-sales[[#This Row],[DiscountApplied]]</f>
        <v>2700</v>
      </c>
      <c r="L130" t="str">
        <f>TEXT(sales[[#This Row],[SaleDate]],"yyyy")</f>
        <v>2024</v>
      </c>
      <c r="M130" t="str">
        <f>TEXT(sales[[#This Row],[SaleDate]],"MMM")</f>
        <v>Oct</v>
      </c>
      <c r="N130" t="str">
        <f>TEXT(sales[[#This Row],[SaleDate]],"DDD")</f>
        <v>Mon</v>
      </c>
      <c r="O130" t="str">
        <f t="shared" ref="O130:O193" si="2">"Q"&amp;ROUNDUP(MONTH(F130)/3,0)</f>
        <v>Q4</v>
      </c>
      <c r="P130">
        <f>sales[[#This Row],[netRevenue]]-(sales[[#This Row],[unitCost]]*sales[[#This Row],[QuantitySold]])</f>
        <v>720</v>
      </c>
      <c r="Q130">
        <f>sales[[#This Row],[unitCost]]*sales[[#This Row],[QuantitySold]]</f>
        <v>1980</v>
      </c>
      <c r="R130" s="7">
        <f>(sales[[#This Row],[unitPrice]]-sales[[#This Row],[unitCost]])/sales[[#This Row],[unitCost]]</f>
        <v>0.36363636363636365</v>
      </c>
      <c r="S130" t="str">
        <f>TEXT(sales[[#This Row],[SaleDate]],"dd")</f>
        <v>21</v>
      </c>
    </row>
    <row r="131" spans="1:19" x14ac:dyDescent="0.25">
      <c r="A131">
        <v>1745</v>
      </c>
      <c r="B131">
        <v>1</v>
      </c>
      <c r="C131">
        <v>21</v>
      </c>
      <c r="D131">
        <v>5</v>
      </c>
      <c r="E131">
        <v>2</v>
      </c>
      <c r="F131" s="1">
        <v>45375</v>
      </c>
      <c r="G131">
        <v>0</v>
      </c>
      <c r="H131">
        <f>VLOOKUP(sales[[#This Row],[ProductID]],products[],4,FALSE)</f>
        <v>300</v>
      </c>
      <c r="I131">
        <f>VLOOKUP(sales[[#This Row],[ProductID]],products[],5,FALSE)</f>
        <v>220</v>
      </c>
      <c r="J131">
        <f>sales[[#This Row],[QuantitySold]]*sales[[#This Row],[unitPrice]]</f>
        <v>600</v>
      </c>
      <c r="K131">
        <f>sales[[#This Row],[TotalRevenue]]-sales[[#This Row],[DiscountApplied]]</f>
        <v>600</v>
      </c>
      <c r="L131" t="str">
        <f>TEXT(sales[[#This Row],[SaleDate]],"yyyy")</f>
        <v>2024</v>
      </c>
      <c r="M131" t="str">
        <f>TEXT(sales[[#This Row],[SaleDate]],"MMM")</f>
        <v>Mar</v>
      </c>
      <c r="N131" t="str">
        <f>TEXT(sales[[#This Row],[SaleDate]],"DDD")</f>
        <v>Sun</v>
      </c>
      <c r="O131" t="str">
        <f t="shared" si="2"/>
        <v>Q1</v>
      </c>
      <c r="P131">
        <f>sales[[#This Row],[netRevenue]]-(sales[[#This Row],[unitCost]]*sales[[#This Row],[QuantitySold]])</f>
        <v>160</v>
      </c>
      <c r="Q131">
        <f>sales[[#This Row],[unitCost]]*sales[[#This Row],[QuantitySold]]</f>
        <v>440</v>
      </c>
      <c r="R131" s="7">
        <f>(sales[[#This Row],[unitPrice]]-sales[[#This Row],[unitCost]])/sales[[#This Row],[unitCost]]</f>
        <v>0.36363636363636365</v>
      </c>
      <c r="S131" t="str">
        <f>TEXT(sales[[#This Row],[SaleDate]],"dd")</f>
        <v>24</v>
      </c>
    </row>
    <row r="132" spans="1:19" x14ac:dyDescent="0.25">
      <c r="A132">
        <v>1751</v>
      </c>
      <c r="B132">
        <v>1</v>
      </c>
      <c r="C132">
        <v>34</v>
      </c>
      <c r="D132">
        <v>5</v>
      </c>
      <c r="E132">
        <v>2</v>
      </c>
      <c r="F132" s="1">
        <v>45477</v>
      </c>
      <c r="G132">
        <v>0</v>
      </c>
      <c r="H132">
        <f>VLOOKUP(sales[[#This Row],[ProductID]],products[],4,FALSE)</f>
        <v>300</v>
      </c>
      <c r="I132">
        <f>VLOOKUP(sales[[#This Row],[ProductID]],products[],5,FALSE)</f>
        <v>220</v>
      </c>
      <c r="J132">
        <f>sales[[#This Row],[QuantitySold]]*sales[[#This Row],[unitPrice]]</f>
        <v>600</v>
      </c>
      <c r="K132">
        <f>sales[[#This Row],[TotalRevenue]]-sales[[#This Row],[DiscountApplied]]</f>
        <v>600</v>
      </c>
      <c r="L132" t="str">
        <f>TEXT(sales[[#This Row],[SaleDate]],"yyyy")</f>
        <v>2024</v>
      </c>
      <c r="M132" t="str">
        <f>TEXT(sales[[#This Row],[SaleDate]],"MMM")</f>
        <v>Jul</v>
      </c>
      <c r="N132" t="str">
        <f>TEXT(sales[[#This Row],[SaleDate]],"DDD")</f>
        <v>Thu</v>
      </c>
      <c r="O132" t="str">
        <f t="shared" si="2"/>
        <v>Q3</v>
      </c>
      <c r="P132">
        <f>sales[[#This Row],[netRevenue]]-(sales[[#This Row],[unitCost]]*sales[[#This Row],[QuantitySold]])</f>
        <v>160</v>
      </c>
      <c r="Q132">
        <f>sales[[#This Row],[unitCost]]*sales[[#This Row],[QuantitySold]]</f>
        <v>440</v>
      </c>
      <c r="R132" s="7">
        <f>(sales[[#This Row],[unitPrice]]-sales[[#This Row],[unitCost]])/sales[[#This Row],[unitCost]]</f>
        <v>0.36363636363636365</v>
      </c>
      <c r="S132" t="str">
        <f>TEXT(sales[[#This Row],[SaleDate]],"dd")</f>
        <v>04</v>
      </c>
    </row>
    <row r="133" spans="1:19" x14ac:dyDescent="0.25">
      <c r="A133">
        <v>1775</v>
      </c>
      <c r="B133">
        <v>1</v>
      </c>
      <c r="C133">
        <v>34</v>
      </c>
      <c r="D133">
        <v>5</v>
      </c>
      <c r="E133">
        <v>4</v>
      </c>
      <c r="F133" s="1">
        <v>45316</v>
      </c>
      <c r="G133">
        <v>0</v>
      </c>
      <c r="H133">
        <f>VLOOKUP(sales[[#This Row],[ProductID]],products[],4,FALSE)</f>
        <v>300</v>
      </c>
      <c r="I133">
        <f>VLOOKUP(sales[[#This Row],[ProductID]],products[],5,FALSE)</f>
        <v>220</v>
      </c>
      <c r="J133">
        <f>sales[[#This Row],[QuantitySold]]*sales[[#This Row],[unitPrice]]</f>
        <v>1200</v>
      </c>
      <c r="K133">
        <f>sales[[#This Row],[TotalRevenue]]-sales[[#This Row],[DiscountApplied]]</f>
        <v>1200</v>
      </c>
      <c r="L133" t="str">
        <f>TEXT(sales[[#This Row],[SaleDate]],"yyyy")</f>
        <v>2024</v>
      </c>
      <c r="M133" t="str">
        <f>TEXT(sales[[#This Row],[SaleDate]],"MMM")</f>
        <v>Jan</v>
      </c>
      <c r="N133" t="str">
        <f>TEXT(sales[[#This Row],[SaleDate]],"DDD")</f>
        <v>Thu</v>
      </c>
      <c r="O133" t="str">
        <f t="shared" si="2"/>
        <v>Q1</v>
      </c>
      <c r="P133">
        <f>sales[[#This Row],[netRevenue]]-(sales[[#This Row],[unitCost]]*sales[[#This Row],[QuantitySold]])</f>
        <v>320</v>
      </c>
      <c r="Q133">
        <f>sales[[#This Row],[unitCost]]*sales[[#This Row],[QuantitySold]]</f>
        <v>880</v>
      </c>
      <c r="R133" s="7">
        <f>(sales[[#This Row],[unitPrice]]-sales[[#This Row],[unitCost]])/sales[[#This Row],[unitCost]]</f>
        <v>0.36363636363636365</v>
      </c>
      <c r="S133" t="str">
        <f>TEXT(sales[[#This Row],[SaleDate]],"dd")</f>
        <v>25</v>
      </c>
    </row>
    <row r="134" spans="1:19" x14ac:dyDescent="0.25">
      <c r="A134">
        <v>1810</v>
      </c>
      <c r="B134">
        <v>1</v>
      </c>
      <c r="C134">
        <v>48</v>
      </c>
      <c r="D134">
        <v>5</v>
      </c>
      <c r="E134">
        <v>6</v>
      </c>
      <c r="F134" s="1">
        <v>45559</v>
      </c>
      <c r="G134">
        <v>0</v>
      </c>
      <c r="H134">
        <f>VLOOKUP(sales[[#This Row],[ProductID]],products[],4,FALSE)</f>
        <v>300</v>
      </c>
      <c r="I134">
        <f>VLOOKUP(sales[[#This Row],[ProductID]],products[],5,FALSE)</f>
        <v>220</v>
      </c>
      <c r="J134">
        <f>sales[[#This Row],[QuantitySold]]*sales[[#This Row],[unitPrice]]</f>
        <v>1800</v>
      </c>
      <c r="K134">
        <f>sales[[#This Row],[TotalRevenue]]-sales[[#This Row],[DiscountApplied]]</f>
        <v>1800</v>
      </c>
      <c r="L134" t="str">
        <f>TEXT(sales[[#This Row],[SaleDate]],"yyyy")</f>
        <v>2024</v>
      </c>
      <c r="M134" t="str">
        <f>TEXT(sales[[#This Row],[SaleDate]],"MMM")</f>
        <v>Sep</v>
      </c>
      <c r="N134" t="str">
        <f>TEXT(sales[[#This Row],[SaleDate]],"DDD")</f>
        <v>Tue</v>
      </c>
      <c r="O134" t="str">
        <f t="shared" si="2"/>
        <v>Q3</v>
      </c>
      <c r="P134">
        <f>sales[[#This Row],[netRevenue]]-(sales[[#This Row],[unitCost]]*sales[[#This Row],[QuantitySold]])</f>
        <v>480</v>
      </c>
      <c r="Q134">
        <f>sales[[#This Row],[unitCost]]*sales[[#This Row],[QuantitySold]]</f>
        <v>1320</v>
      </c>
      <c r="R134" s="7">
        <f>(sales[[#This Row],[unitPrice]]-sales[[#This Row],[unitCost]])/sales[[#This Row],[unitCost]]</f>
        <v>0.36363636363636365</v>
      </c>
      <c r="S134" t="str">
        <f>TEXT(sales[[#This Row],[SaleDate]],"dd")</f>
        <v>24</v>
      </c>
    </row>
    <row r="135" spans="1:19" x14ac:dyDescent="0.25">
      <c r="A135">
        <v>1837</v>
      </c>
      <c r="B135">
        <v>1</v>
      </c>
      <c r="C135">
        <v>40</v>
      </c>
      <c r="D135">
        <v>5</v>
      </c>
      <c r="E135">
        <v>2</v>
      </c>
      <c r="F135" s="1">
        <v>45631</v>
      </c>
      <c r="G135">
        <v>0</v>
      </c>
      <c r="H135">
        <f>VLOOKUP(sales[[#This Row],[ProductID]],products[],4,FALSE)</f>
        <v>300</v>
      </c>
      <c r="I135">
        <f>VLOOKUP(sales[[#This Row],[ProductID]],products[],5,FALSE)</f>
        <v>220</v>
      </c>
      <c r="J135">
        <f>sales[[#This Row],[QuantitySold]]*sales[[#This Row],[unitPrice]]</f>
        <v>600</v>
      </c>
      <c r="K135">
        <f>sales[[#This Row],[TotalRevenue]]-sales[[#This Row],[DiscountApplied]]</f>
        <v>600</v>
      </c>
      <c r="L135" t="str">
        <f>TEXT(sales[[#This Row],[SaleDate]],"yyyy")</f>
        <v>2024</v>
      </c>
      <c r="M135" t="str">
        <f>TEXT(sales[[#This Row],[SaleDate]],"MMM")</f>
        <v>Dec</v>
      </c>
      <c r="N135" t="str">
        <f>TEXT(sales[[#This Row],[SaleDate]],"DDD")</f>
        <v>Thu</v>
      </c>
      <c r="O135" t="str">
        <f t="shared" si="2"/>
        <v>Q4</v>
      </c>
      <c r="P135">
        <f>sales[[#This Row],[netRevenue]]-(sales[[#This Row],[unitCost]]*sales[[#This Row],[QuantitySold]])</f>
        <v>160</v>
      </c>
      <c r="Q135">
        <f>sales[[#This Row],[unitCost]]*sales[[#This Row],[QuantitySold]]</f>
        <v>440</v>
      </c>
      <c r="R135" s="7">
        <f>(sales[[#This Row],[unitPrice]]-sales[[#This Row],[unitCost]])/sales[[#This Row],[unitCost]]</f>
        <v>0.36363636363636365</v>
      </c>
      <c r="S135" t="str">
        <f>TEXT(sales[[#This Row],[SaleDate]],"dd")</f>
        <v>05</v>
      </c>
    </row>
    <row r="136" spans="1:19" x14ac:dyDescent="0.25">
      <c r="A136">
        <v>1847</v>
      </c>
      <c r="B136">
        <v>1</v>
      </c>
      <c r="C136">
        <v>39</v>
      </c>
      <c r="D136">
        <v>5</v>
      </c>
      <c r="E136">
        <v>5</v>
      </c>
      <c r="F136" s="1">
        <v>45480</v>
      </c>
      <c r="G136">
        <v>0</v>
      </c>
      <c r="H136">
        <f>VLOOKUP(sales[[#This Row],[ProductID]],products[],4,FALSE)</f>
        <v>300</v>
      </c>
      <c r="I136">
        <f>VLOOKUP(sales[[#This Row],[ProductID]],products[],5,FALSE)</f>
        <v>220</v>
      </c>
      <c r="J136">
        <f>sales[[#This Row],[QuantitySold]]*sales[[#This Row],[unitPrice]]</f>
        <v>1500</v>
      </c>
      <c r="K136">
        <f>sales[[#This Row],[TotalRevenue]]-sales[[#This Row],[DiscountApplied]]</f>
        <v>1500</v>
      </c>
      <c r="L136" t="str">
        <f>TEXT(sales[[#This Row],[SaleDate]],"yyyy")</f>
        <v>2024</v>
      </c>
      <c r="M136" t="str">
        <f>TEXT(sales[[#This Row],[SaleDate]],"MMM")</f>
        <v>Jul</v>
      </c>
      <c r="N136" t="str">
        <f>TEXT(sales[[#This Row],[SaleDate]],"DDD")</f>
        <v>Sun</v>
      </c>
      <c r="O136" t="str">
        <f t="shared" si="2"/>
        <v>Q3</v>
      </c>
      <c r="P136">
        <f>sales[[#This Row],[netRevenue]]-(sales[[#This Row],[unitCost]]*sales[[#This Row],[QuantitySold]])</f>
        <v>400</v>
      </c>
      <c r="Q136">
        <f>sales[[#This Row],[unitCost]]*sales[[#This Row],[QuantitySold]]</f>
        <v>1100</v>
      </c>
      <c r="R136" s="7">
        <f>(sales[[#This Row],[unitPrice]]-sales[[#This Row],[unitCost]])/sales[[#This Row],[unitCost]]</f>
        <v>0.36363636363636365</v>
      </c>
      <c r="S136" t="str">
        <f>TEXT(sales[[#This Row],[SaleDate]],"dd")</f>
        <v>07</v>
      </c>
    </row>
    <row r="137" spans="1:19" x14ac:dyDescent="0.25">
      <c r="A137">
        <v>1852</v>
      </c>
      <c r="B137">
        <v>1</v>
      </c>
      <c r="C137">
        <v>11</v>
      </c>
      <c r="D137">
        <v>5</v>
      </c>
      <c r="E137">
        <v>10</v>
      </c>
      <c r="F137" s="1">
        <v>45367</v>
      </c>
      <c r="G137">
        <v>0</v>
      </c>
      <c r="H137">
        <f>VLOOKUP(sales[[#This Row],[ProductID]],products[],4,FALSE)</f>
        <v>300</v>
      </c>
      <c r="I137">
        <f>VLOOKUP(sales[[#This Row],[ProductID]],products[],5,FALSE)</f>
        <v>220</v>
      </c>
      <c r="J137">
        <f>sales[[#This Row],[QuantitySold]]*sales[[#This Row],[unitPrice]]</f>
        <v>3000</v>
      </c>
      <c r="K137">
        <f>sales[[#This Row],[TotalRevenue]]-sales[[#This Row],[DiscountApplied]]</f>
        <v>3000</v>
      </c>
      <c r="L137" t="str">
        <f>TEXT(sales[[#This Row],[SaleDate]],"yyyy")</f>
        <v>2024</v>
      </c>
      <c r="M137" t="str">
        <f>TEXT(sales[[#This Row],[SaleDate]],"MMM")</f>
        <v>Mar</v>
      </c>
      <c r="N137" t="str">
        <f>TEXT(sales[[#This Row],[SaleDate]],"DDD")</f>
        <v>Sat</v>
      </c>
      <c r="O137" t="str">
        <f t="shared" si="2"/>
        <v>Q1</v>
      </c>
      <c r="P137">
        <f>sales[[#This Row],[netRevenue]]-(sales[[#This Row],[unitCost]]*sales[[#This Row],[QuantitySold]])</f>
        <v>800</v>
      </c>
      <c r="Q137">
        <f>sales[[#This Row],[unitCost]]*sales[[#This Row],[QuantitySold]]</f>
        <v>2200</v>
      </c>
      <c r="R137" s="7">
        <f>(sales[[#This Row],[unitPrice]]-sales[[#This Row],[unitCost]])/sales[[#This Row],[unitCost]]</f>
        <v>0.36363636363636365</v>
      </c>
      <c r="S137" t="str">
        <f>TEXT(sales[[#This Row],[SaleDate]],"dd")</f>
        <v>16</v>
      </c>
    </row>
    <row r="138" spans="1:19" x14ac:dyDescent="0.25">
      <c r="A138">
        <v>1856</v>
      </c>
      <c r="B138">
        <v>1</v>
      </c>
      <c r="C138">
        <v>1</v>
      </c>
      <c r="D138">
        <v>5</v>
      </c>
      <c r="E138">
        <v>4</v>
      </c>
      <c r="F138" s="1">
        <v>45441</v>
      </c>
      <c r="G138">
        <v>0</v>
      </c>
      <c r="H138">
        <f>VLOOKUP(sales[[#This Row],[ProductID]],products[],4,FALSE)</f>
        <v>300</v>
      </c>
      <c r="I138">
        <f>VLOOKUP(sales[[#This Row],[ProductID]],products[],5,FALSE)</f>
        <v>220</v>
      </c>
      <c r="J138">
        <f>sales[[#This Row],[QuantitySold]]*sales[[#This Row],[unitPrice]]</f>
        <v>1200</v>
      </c>
      <c r="K138">
        <f>sales[[#This Row],[TotalRevenue]]-sales[[#This Row],[DiscountApplied]]</f>
        <v>1200</v>
      </c>
      <c r="L138" t="str">
        <f>TEXT(sales[[#This Row],[SaleDate]],"yyyy")</f>
        <v>2024</v>
      </c>
      <c r="M138" t="str">
        <f>TEXT(sales[[#This Row],[SaleDate]],"MMM")</f>
        <v>May</v>
      </c>
      <c r="N138" t="str">
        <f>TEXT(sales[[#This Row],[SaleDate]],"DDD")</f>
        <v>Wed</v>
      </c>
      <c r="O138" t="str">
        <f t="shared" si="2"/>
        <v>Q2</v>
      </c>
      <c r="P138">
        <f>sales[[#This Row],[netRevenue]]-(sales[[#This Row],[unitCost]]*sales[[#This Row],[QuantitySold]])</f>
        <v>320</v>
      </c>
      <c r="Q138">
        <f>sales[[#This Row],[unitCost]]*sales[[#This Row],[QuantitySold]]</f>
        <v>880</v>
      </c>
      <c r="R138" s="7">
        <f>(sales[[#This Row],[unitPrice]]-sales[[#This Row],[unitCost]])/sales[[#This Row],[unitCost]]</f>
        <v>0.36363636363636365</v>
      </c>
      <c r="S138" t="str">
        <f>TEXT(sales[[#This Row],[SaleDate]],"dd")</f>
        <v>29</v>
      </c>
    </row>
    <row r="139" spans="1:19" x14ac:dyDescent="0.25">
      <c r="A139">
        <v>1875</v>
      </c>
      <c r="B139">
        <v>1</v>
      </c>
      <c r="C139">
        <v>26</v>
      </c>
      <c r="D139">
        <v>5</v>
      </c>
      <c r="E139">
        <v>9</v>
      </c>
      <c r="F139" s="1">
        <v>45306</v>
      </c>
      <c r="G139">
        <v>0</v>
      </c>
      <c r="H139">
        <f>VLOOKUP(sales[[#This Row],[ProductID]],products[],4,FALSE)</f>
        <v>300</v>
      </c>
      <c r="I139">
        <f>VLOOKUP(sales[[#This Row],[ProductID]],products[],5,FALSE)</f>
        <v>220</v>
      </c>
      <c r="J139">
        <f>sales[[#This Row],[QuantitySold]]*sales[[#This Row],[unitPrice]]</f>
        <v>2700</v>
      </c>
      <c r="K139">
        <f>sales[[#This Row],[TotalRevenue]]-sales[[#This Row],[DiscountApplied]]</f>
        <v>2700</v>
      </c>
      <c r="L139" t="str">
        <f>TEXT(sales[[#This Row],[SaleDate]],"yyyy")</f>
        <v>2024</v>
      </c>
      <c r="M139" t="str">
        <f>TEXT(sales[[#This Row],[SaleDate]],"MMM")</f>
        <v>Jan</v>
      </c>
      <c r="N139" t="str">
        <f>TEXT(sales[[#This Row],[SaleDate]],"DDD")</f>
        <v>Mon</v>
      </c>
      <c r="O139" t="str">
        <f t="shared" si="2"/>
        <v>Q1</v>
      </c>
      <c r="P139">
        <f>sales[[#This Row],[netRevenue]]-(sales[[#This Row],[unitCost]]*sales[[#This Row],[QuantitySold]])</f>
        <v>720</v>
      </c>
      <c r="Q139">
        <f>sales[[#This Row],[unitCost]]*sales[[#This Row],[QuantitySold]]</f>
        <v>1980</v>
      </c>
      <c r="R139" s="7">
        <f>(sales[[#This Row],[unitPrice]]-sales[[#This Row],[unitCost]])/sales[[#This Row],[unitCost]]</f>
        <v>0.36363636363636365</v>
      </c>
      <c r="S139" t="str">
        <f>TEXT(sales[[#This Row],[SaleDate]],"dd")</f>
        <v>15</v>
      </c>
    </row>
    <row r="140" spans="1:19" x14ac:dyDescent="0.25">
      <c r="A140">
        <v>1880</v>
      </c>
      <c r="B140">
        <v>1</v>
      </c>
      <c r="C140">
        <v>41</v>
      </c>
      <c r="D140">
        <v>5</v>
      </c>
      <c r="E140">
        <v>11</v>
      </c>
      <c r="F140" s="1">
        <v>45383</v>
      </c>
      <c r="G140">
        <v>0</v>
      </c>
      <c r="H140">
        <f>VLOOKUP(sales[[#This Row],[ProductID]],products[],4,FALSE)</f>
        <v>300</v>
      </c>
      <c r="I140">
        <f>VLOOKUP(sales[[#This Row],[ProductID]],products[],5,FALSE)</f>
        <v>220</v>
      </c>
      <c r="J140">
        <f>sales[[#This Row],[QuantitySold]]*sales[[#This Row],[unitPrice]]</f>
        <v>3300</v>
      </c>
      <c r="K140">
        <f>sales[[#This Row],[TotalRevenue]]-sales[[#This Row],[DiscountApplied]]</f>
        <v>3300</v>
      </c>
      <c r="L140" t="str">
        <f>TEXT(sales[[#This Row],[SaleDate]],"yyyy")</f>
        <v>2024</v>
      </c>
      <c r="M140" t="str">
        <f>TEXT(sales[[#This Row],[SaleDate]],"MMM")</f>
        <v>Apr</v>
      </c>
      <c r="N140" t="str">
        <f>TEXT(sales[[#This Row],[SaleDate]],"DDD")</f>
        <v>Mon</v>
      </c>
      <c r="O140" t="str">
        <f t="shared" si="2"/>
        <v>Q2</v>
      </c>
      <c r="P140">
        <f>sales[[#This Row],[netRevenue]]-(sales[[#This Row],[unitCost]]*sales[[#This Row],[QuantitySold]])</f>
        <v>880</v>
      </c>
      <c r="Q140">
        <f>sales[[#This Row],[unitCost]]*sales[[#This Row],[QuantitySold]]</f>
        <v>2420</v>
      </c>
      <c r="R140" s="7">
        <f>(sales[[#This Row],[unitPrice]]-sales[[#This Row],[unitCost]])/sales[[#This Row],[unitCost]]</f>
        <v>0.36363636363636365</v>
      </c>
      <c r="S140" t="str">
        <f>TEXT(sales[[#This Row],[SaleDate]],"dd")</f>
        <v>01</v>
      </c>
    </row>
    <row r="141" spans="1:19" x14ac:dyDescent="0.25">
      <c r="A141">
        <v>1882</v>
      </c>
      <c r="B141">
        <v>1</v>
      </c>
      <c r="C141">
        <v>11</v>
      </c>
      <c r="D141">
        <v>5</v>
      </c>
      <c r="E141">
        <v>8</v>
      </c>
      <c r="F141" s="1">
        <v>45493</v>
      </c>
      <c r="G141">
        <v>0</v>
      </c>
      <c r="H141">
        <f>VLOOKUP(sales[[#This Row],[ProductID]],products[],4,FALSE)</f>
        <v>300</v>
      </c>
      <c r="I141">
        <f>VLOOKUP(sales[[#This Row],[ProductID]],products[],5,FALSE)</f>
        <v>220</v>
      </c>
      <c r="J141">
        <f>sales[[#This Row],[QuantitySold]]*sales[[#This Row],[unitPrice]]</f>
        <v>2400</v>
      </c>
      <c r="K141">
        <f>sales[[#This Row],[TotalRevenue]]-sales[[#This Row],[DiscountApplied]]</f>
        <v>2400</v>
      </c>
      <c r="L141" t="str">
        <f>TEXT(sales[[#This Row],[SaleDate]],"yyyy")</f>
        <v>2024</v>
      </c>
      <c r="M141" t="str">
        <f>TEXT(sales[[#This Row],[SaleDate]],"MMM")</f>
        <v>Jul</v>
      </c>
      <c r="N141" t="str">
        <f>TEXT(sales[[#This Row],[SaleDate]],"DDD")</f>
        <v>Sat</v>
      </c>
      <c r="O141" t="str">
        <f t="shared" si="2"/>
        <v>Q3</v>
      </c>
      <c r="P141">
        <f>sales[[#This Row],[netRevenue]]-(sales[[#This Row],[unitCost]]*sales[[#This Row],[QuantitySold]])</f>
        <v>640</v>
      </c>
      <c r="Q141">
        <f>sales[[#This Row],[unitCost]]*sales[[#This Row],[QuantitySold]]</f>
        <v>1760</v>
      </c>
      <c r="R141" s="7">
        <f>(sales[[#This Row],[unitPrice]]-sales[[#This Row],[unitCost]])/sales[[#This Row],[unitCost]]</f>
        <v>0.36363636363636365</v>
      </c>
      <c r="S141" t="str">
        <f>TEXT(sales[[#This Row],[SaleDate]],"dd")</f>
        <v>20</v>
      </c>
    </row>
    <row r="142" spans="1:19" x14ac:dyDescent="0.25">
      <c r="A142">
        <v>1889</v>
      </c>
      <c r="B142">
        <v>1</v>
      </c>
      <c r="C142">
        <v>40</v>
      </c>
      <c r="D142">
        <v>5</v>
      </c>
      <c r="E142">
        <v>5</v>
      </c>
      <c r="F142" s="1">
        <v>45517</v>
      </c>
      <c r="G142">
        <v>0</v>
      </c>
      <c r="H142">
        <f>VLOOKUP(sales[[#This Row],[ProductID]],products[],4,FALSE)</f>
        <v>300</v>
      </c>
      <c r="I142">
        <f>VLOOKUP(sales[[#This Row],[ProductID]],products[],5,FALSE)</f>
        <v>220</v>
      </c>
      <c r="J142">
        <f>sales[[#This Row],[QuantitySold]]*sales[[#This Row],[unitPrice]]</f>
        <v>1500</v>
      </c>
      <c r="K142">
        <f>sales[[#This Row],[TotalRevenue]]-sales[[#This Row],[DiscountApplied]]</f>
        <v>1500</v>
      </c>
      <c r="L142" t="str">
        <f>TEXT(sales[[#This Row],[SaleDate]],"yyyy")</f>
        <v>2024</v>
      </c>
      <c r="M142" t="str">
        <f>TEXT(sales[[#This Row],[SaleDate]],"MMM")</f>
        <v>Aug</v>
      </c>
      <c r="N142" t="str">
        <f>TEXT(sales[[#This Row],[SaleDate]],"DDD")</f>
        <v>Tue</v>
      </c>
      <c r="O142" t="str">
        <f t="shared" si="2"/>
        <v>Q3</v>
      </c>
      <c r="P142">
        <f>sales[[#This Row],[netRevenue]]-(sales[[#This Row],[unitCost]]*sales[[#This Row],[QuantitySold]])</f>
        <v>400</v>
      </c>
      <c r="Q142">
        <f>sales[[#This Row],[unitCost]]*sales[[#This Row],[QuantitySold]]</f>
        <v>1100</v>
      </c>
      <c r="R142" s="7">
        <f>(sales[[#This Row],[unitPrice]]-sales[[#This Row],[unitCost]])/sales[[#This Row],[unitCost]]</f>
        <v>0.36363636363636365</v>
      </c>
      <c r="S142" t="str">
        <f>TEXT(sales[[#This Row],[SaleDate]],"dd")</f>
        <v>13</v>
      </c>
    </row>
    <row r="143" spans="1:19" x14ac:dyDescent="0.25">
      <c r="A143">
        <v>1890</v>
      </c>
      <c r="B143">
        <v>1</v>
      </c>
      <c r="C143">
        <v>19</v>
      </c>
      <c r="D143">
        <v>5</v>
      </c>
      <c r="E143">
        <v>7</v>
      </c>
      <c r="F143" s="1">
        <v>45298</v>
      </c>
      <c r="G143">
        <v>0</v>
      </c>
      <c r="H143">
        <f>VLOOKUP(sales[[#This Row],[ProductID]],products[],4,FALSE)</f>
        <v>300</v>
      </c>
      <c r="I143">
        <f>VLOOKUP(sales[[#This Row],[ProductID]],products[],5,FALSE)</f>
        <v>220</v>
      </c>
      <c r="J143">
        <f>sales[[#This Row],[QuantitySold]]*sales[[#This Row],[unitPrice]]</f>
        <v>2100</v>
      </c>
      <c r="K143">
        <f>sales[[#This Row],[TotalRevenue]]-sales[[#This Row],[DiscountApplied]]</f>
        <v>2100</v>
      </c>
      <c r="L143" t="str">
        <f>TEXT(sales[[#This Row],[SaleDate]],"yyyy")</f>
        <v>2024</v>
      </c>
      <c r="M143" t="str">
        <f>TEXT(sales[[#This Row],[SaleDate]],"MMM")</f>
        <v>Jan</v>
      </c>
      <c r="N143" t="str">
        <f>TEXT(sales[[#This Row],[SaleDate]],"DDD")</f>
        <v>Sun</v>
      </c>
      <c r="O143" t="str">
        <f t="shared" si="2"/>
        <v>Q1</v>
      </c>
      <c r="P143">
        <f>sales[[#This Row],[netRevenue]]-(sales[[#This Row],[unitCost]]*sales[[#This Row],[QuantitySold]])</f>
        <v>560</v>
      </c>
      <c r="Q143">
        <f>sales[[#This Row],[unitCost]]*sales[[#This Row],[QuantitySold]]</f>
        <v>1540</v>
      </c>
      <c r="R143" s="7">
        <f>(sales[[#This Row],[unitPrice]]-sales[[#This Row],[unitCost]])/sales[[#This Row],[unitCost]]</f>
        <v>0.36363636363636365</v>
      </c>
      <c r="S143" t="str">
        <f>TEXT(sales[[#This Row],[SaleDate]],"dd")</f>
        <v>07</v>
      </c>
    </row>
    <row r="144" spans="1:19" x14ac:dyDescent="0.25">
      <c r="A144">
        <v>1902</v>
      </c>
      <c r="B144">
        <v>1</v>
      </c>
      <c r="C144">
        <v>4</v>
      </c>
      <c r="D144">
        <v>5</v>
      </c>
      <c r="E144">
        <v>4</v>
      </c>
      <c r="F144" s="1">
        <v>45371</v>
      </c>
      <c r="G144">
        <v>0</v>
      </c>
      <c r="H144">
        <f>VLOOKUP(sales[[#This Row],[ProductID]],products[],4,FALSE)</f>
        <v>300</v>
      </c>
      <c r="I144">
        <f>VLOOKUP(sales[[#This Row],[ProductID]],products[],5,FALSE)</f>
        <v>220</v>
      </c>
      <c r="J144">
        <f>sales[[#This Row],[QuantitySold]]*sales[[#This Row],[unitPrice]]</f>
        <v>1200</v>
      </c>
      <c r="K144">
        <f>sales[[#This Row],[TotalRevenue]]-sales[[#This Row],[DiscountApplied]]</f>
        <v>1200</v>
      </c>
      <c r="L144" t="str">
        <f>TEXT(sales[[#This Row],[SaleDate]],"yyyy")</f>
        <v>2024</v>
      </c>
      <c r="M144" t="str">
        <f>TEXT(sales[[#This Row],[SaleDate]],"MMM")</f>
        <v>Mar</v>
      </c>
      <c r="N144" t="str">
        <f>TEXT(sales[[#This Row],[SaleDate]],"DDD")</f>
        <v>Wed</v>
      </c>
      <c r="O144" t="str">
        <f t="shared" si="2"/>
        <v>Q1</v>
      </c>
      <c r="P144">
        <f>sales[[#This Row],[netRevenue]]-(sales[[#This Row],[unitCost]]*sales[[#This Row],[QuantitySold]])</f>
        <v>320</v>
      </c>
      <c r="Q144">
        <f>sales[[#This Row],[unitCost]]*sales[[#This Row],[QuantitySold]]</f>
        <v>880</v>
      </c>
      <c r="R144" s="7">
        <f>(sales[[#This Row],[unitPrice]]-sales[[#This Row],[unitCost]])/sales[[#This Row],[unitCost]]</f>
        <v>0.36363636363636365</v>
      </c>
      <c r="S144" t="str">
        <f>TEXT(sales[[#This Row],[SaleDate]],"dd")</f>
        <v>20</v>
      </c>
    </row>
    <row r="145" spans="1:19" x14ac:dyDescent="0.25">
      <c r="A145">
        <v>1907</v>
      </c>
      <c r="B145">
        <v>1</v>
      </c>
      <c r="C145">
        <v>47</v>
      </c>
      <c r="D145">
        <v>5</v>
      </c>
      <c r="E145">
        <v>6</v>
      </c>
      <c r="F145" s="1">
        <v>45493</v>
      </c>
      <c r="G145">
        <v>0</v>
      </c>
      <c r="H145">
        <f>VLOOKUP(sales[[#This Row],[ProductID]],products[],4,FALSE)</f>
        <v>300</v>
      </c>
      <c r="I145">
        <f>VLOOKUP(sales[[#This Row],[ProductID]],products[],5,FALSE)</f>
        <v>220</v>
      </c>
      <c r="J145">
        <f>sales[[#This Row],[QuantitySold]]*sales[[#This Row],[unitPrice]]</f>
        <v>1800</v>
      </c>
      <c r="K145">
        <f>sales[[#This Row],[TotalRevenue]]-sales[[#This Row],[DiscountApplied]]</f>
        <v>1800</v>
      </c>
      <c r="L145" t="str">
        <f>TEXT(sales[[#This Row],[SaleDate]],"yyyy")</f>
        <v>2024</v>
      </c>
      <c r="M145" t="str">
        <f>TEXT(sales[[#This Row],[SaleDate]],"MMM")</f>
        <v>Jul</v>
      </c>
      <c r="N145" t="str">
        <f>TEXT(sales[[#This Row],[SaleDate]],"DDD")</f>
        <v>Sat</v>
      </c>
      <c r="O145" t="str">
        <f t="shared" si="2"/>
        <v>Q3</v>
      </c>
      <c r="P145">
        <f>sales[[#This Row],[netRevenue]]-(sales[[#This Row],[unitCost]]*sales[[#This Row],[QuantitySold]])</f>
        <v>480</v>
      </c>
      <c r="Q145">
        <f>sales[[#This Row],[unitCost]]*sales[[#This Row],[QuantitySold]]</f>
        <v>1320</v>
      </c>
      <c r="R145" s="7">
        <f>(sales[[#This Row],[unitPrice]]-sales[[#This Row],[unitCost]])/sales[[#This Row],[unitCost]]</f>
        <v>0.36363636363636365</v>
      </c>
      <c r="S145" t="str">
        <f>TEXT(sales[[#This Row],[SaleDate]],"dd")</f>
        <v>20</v>
      </c>
    </row>
    <row r="146" spans="1:19" x14ac:dyDescent="0.25">
      <c r="A146">
        <v>15</v>
      </c>
      <c r="B146">
        <v>2</v>
      </c>
      <c r="C146">
        <v>39</v>
      </c>
      <c r="D146">
        <v>5</v>
      </c>
      <c r="E146">
        <v>7</v>
      </c>
      <c r="F146" s="1">
        <v>44927</v>
      </c>
      <c r="G146">
        <v>0</v>
      </c>
      <c r="H146">
        <f>VLOOKUP(sales[[#This Row],[ProductID]],products[],4,FALSE)</f>
        <v>120</v>
      </c>
      <c r="I146">
        <f>VLOOKUP(sales[[#This Row],[ProductID]],products[],5,FALSE)</f>
        <v>90</v>
      </c>
      <c r="J146">
        <f>sales[[#This Row],[QuantitySold]]*sales[[#This Row],[unitPrice]]</f>
        <v>840</v>
      </c>
      <c r="K146">
        <f>sales[[#This Row],[TotalRevenue]]-sales[[#This Row],[DiscountApplied]]</f>
        <v>840</v>
      </c>
      <c r="L146" t="str">
        <f>TEXT(sales[[#This Row],[SaleDate]],"yyyy")</f>
        <v>2023</v>
      </c>
      <c r="M146" t="str">
        <f>TEXT(sales[[#This Row],[SaleDate]],"MMM")</f>
        <v>Jan</v>
      </c>
      <c r="N146" t="str">
        <f>TEXT(sales[[#This Row],[SaleDate]],"DDD")</f>
        <v>Sun</v>
      </c>
      <c r="O146" t="str">
        <f t="shared" si="2"/>
        <v>Q1</v>
      </c>
      <c r="P146">
        <f>sales[[#This Row],[netRevenue]]-(sales[[#This Row],[unitCost]]*sales[[#This Row],[QuantitySold]])</f>
        <v>210</v>
      </c>
      <c r="Q146">
        <f>sales[[#This Row],[unitCost]]*sales[[#This Row],[QuantitySold]]</f>
        <v>630</v>
      </c>
      <c r="R146" s="7">
        <f>(sales[[#This Row],[unitPrice]]-sales[[#This Row],[unitCost]])/sales[[#This Row],[unitCost]]</f>
        <v>0.33333333333333331</v>
      </c>
      <c r="S146" t="str">
        <f>TEXT(sales[[#This Row],[SaleDate]],"dd")</f>
        <v>01</v>
      </c>
    </row>
    <row r="147" spans="1:19" x14ac:dyDescent="0.25">
      <c r="A147">
        <v>19</v>
      </c>
      <c r="B147">
        <v>2</v>
      </c>
      <c r="C147">
        <v>6</v>
      </c>
      <c r="D147">
        <v>5</v>
      </c>
      <c r="E147">
        <v>1</v>
      </c>
      <c r="F147" s="1">
        <v>45191</v>
      </c>
      <c r="G147">
        <v>0</v>
      </c>
      <c r="H147">
        <f>VLOOKUP(sales[[#This Row],[ProductID]],products[],4,FALSE)</f>
        <v>120</v>
      </c>
      <c r="I147">
        <f>VLOOKUP(sales[[#This Row],[ProductID]],products[],5,FALSE)</f>
        <v>90</v>
      </c>
      <c r="J147">
        <f>sales[[#This Row],[QuantitySold]]*sales[[#This Row],[unitPrice]]</f>
        <v>120</v>
      </c>
      <c r="K147">
        <f>sales[[#This Row],[TotalRevenue]]-sales[[#This Row],[DiscountApplied]]</f>
        <v>120</v>
      </c>
      <c r="L147" t="str">
        <f>TEXT(sales[[#This Row],[SaleDate]],"yyyy")</f>
        <v>2023</v>
      </c>
      <c r="M147" t="str">
        <f>TEXT(sales[[#This Row],[SaleDate]],"MMM")</f>
        <v>Sep</v>
      </c>
      <c r="N147" t="str">
        <f>TEXT(sales[[#This Row],[SaleDate]],"DDD")</f>
        <v>Fri</v>
      </c>
      <c r="O147" t="str">
        <f t="shared" si="2"/>
        <v>Q3</v>
      </c>
      <c r="P147">
        <f>sales[[#This Row],[netRevenue]]-(sales[[#This Row],[unitCost]]*sales[[#This Row],[QuantitySold]])</f>
        <v>30</v>
      </c>
      <c r="Q147">
        <f>sales[[#This Row],[unitCost]]*sales[[#This Row],[QuantitySold]]</f>
        <v>90</v>
      </c>
      <c r="R147" s="7">
        <f>(sales[[#This Row],[unitPrice]]-sales[[#This Row],[unitCost]])/sales[[#This Row],[unitCost]]</f>
        <v>0.33333333333333331</v>
      </c>
      <c r="S147" t="str">
        <f>TEXT(sales[[#This Row],[SaleDate]],"dd")</f>
        <v>22</v>
      </c>
    </row>
    <row r="148" spans="1:19" x14ac:dyDescent="0.25">
      <c r="A148">
        <v>34</v>
      </c>
      <c r="B148">
        <v>2</v>
      </c>
      <c r="C148">
        <v>15</v>
      </c>
      <c r="D148">
        <v>5</v>
      </c>
      <c r="E148">
        <v>7</v>
      </c>
      <c r="F148" s="1">
        <v>45005</v>
      </c>
      <c r="G148">
        <v>0</v>
      </c>
      <c r="H148">
        <f>VLOOKUP(sales[[#This Row],[ProductID]],products[],4,FALSE)</f>
        <v>120</v>
      </c>
      <c r="I148">
        <f>VLOOKUP(sales[[#This Row],[ProductID]],products[],5,FALSE)</f>
        <v>90</v>
      </c>
      <c r="J148">
        <f>sales[[#This Row],[QuantitySold]]*sales[[#This Row],[unitPrice]]</f>
        <v>840</v>
      </c>
      <c r="K148">
        <f>sales[[#This Row],[TotalRevenue]]-sales[[#This Row],[DiscountApplied]]</f>
        <v>840</v>
      </c>
      <c r="L148" t="str">
        <f>TEXT(sales[[#This Row],[SaleDate]],"yyyy")</f>
        <v>2023</v>
      </c>
      <c r="M148" t="str">
        <f>TEXT(sales[[#This Row],[SaleDate]],"MMM")</f>
        <v>Mar</v>
      </c>
      <c r="N148" t="str">
        <f>TEXT(sales[[#This Row],[SaleDate]],"DDD")</f>
        <v>Mon</v>
      </c>
      <c r="O148" t="str">
        <f t="shared" si="2"/>
        <v>Q1</v>
      </c>
      <c r="P148">
        <f>sales[[#This Row],[netRevenue]]-(sales[[#This Row],[unitCost]]*sales[[#This Row],[QuantitySold]])</f>
        <v>210</v>
      </c>
      <c r="Q148">
        <f>sales[[#This Row],[unitCost]]*sales[[#This Row],[QuantitySold]]</f>
        <v>630</v>
      </c>
      <c r="R148" s="7">
        <f>(sales[[#This Row],[unitPrice]]-sales[[#This Row],[unitCost]])/sales[[#This Row],[unitCost]]</f>
        <v>0.33333333333333331</v>
      </c>
      <c r="S148" t="str">
        <f>TEXT(sales[[#This Row],[SaleDate]],"dd")</f>
        <v>20</v>
      </c>
    </row>
    <row r="149" spans="1:19" x14ac:dyDescent="0.25">
      <c r="A149">
        <v>35</v>
      </c>
      <c r="B149">
        <v>2</v>
      </c>
      <c r="C149">
        <v>45</v>
      </c>
      <c r="D149">
        <v>5</v>
      </c>
      <c r="E149">
        <v>1</v>
      </c>
      <c r="F149" s="1">
        <v>45032</v>
      </c>
      <c r="G149">
        <v>0</v>
      </c>
      <c r="H149">
        <f>VLOOKUP(sales[[#This Row],[ProductID]],products[],4,FALSE)</f>
        <v>120</v>
      </c>
      <c r="I149">
        <f>VLOOKUP(sales[[#This Row],[ProductID]],products[],5,FALSE)</f>
        <v>90</v>
      </c>
      <c r="J149">
        <f>sales[[#This Row],[QuantitySold]]*sales[[#This Row],[unitPrice]]</f>
        <v>120</v>
      </c>
      <c r="K149">
        <f>sales[[#This Row],[TotalRevenue]]-sales[[#This Row],[DiscountApplied]]</f>
        <v>120</v>
      </c>
      <c r="L149" t="str">
        <f>TEXT(sales[[#This Row],[SaleDate]],"yyyy")</f>
        <v>2023</v>
      </c>
      <c r="M149" t="str">
        <f>TEXT(sales[[#This Row],[SaleDate]],"MMM")</f>
        <v>Apr</v>
      </c>
      <c r="N149" t="str">
        <f>TEXT(sales[[#This Row],[SaleDate]],"DDD")</f>
        <v>Sun</v>
      </c>
      <c r="O149" t="str">
        <f t="shared" si="2"/>
        <v>Q2</v>
      </c>
      <c r="P149">
        <f>sales[[#This Row],[netRevenue]]-(sales[[#This Row],[unitCost]]*sales[[#This Row],[QuantitySold]])</f>
        <v>30</v>
      </c>
      <c r="Q149">
        <f>sales[[#This Row],[unitCost]]*sales[[#This Row],[QuantitySold]]</f>
        <v>90</v>
      </c>
      <c r="R149" s="7">
        <f>(sales[[#This Row],[unitPrice]]-sales[[#This Row],[unitCost]])/sales[[#This Row],[unitCost]]</f>
        <v>0.33333333333333331</v>
      </c>
      <c r="S149" t="str">
        <f>TEXT(sales[[#This Row],[SaleDate]],"dd")</f>
        <v>16</v>
      </c>
    </row>
    <row r="150" spans="1:19" x14ac:dyDescent="0.25">
      <c r="A150">
        <v>103</v>
      </c>
      <c r="B150">
        <v>2</v>
      </c>
      <c r="C150">
        <v>46</v>
      </c>
      <c r="D150">
        <v>5</v>
      </c>
      <c r="E150">
        <v>1</v>
      </c>
      <c r="F150" s="1">
        <v>45003</v>
      </c>
      <c r="G150">
        <v>0</v>
      </c>
      <c r="H150">
        <f>VLOOKUP(sales[[#This Row],[ProductID]],products[],4,FALSE)</f>
        <v>120</v>
      </c>
      <c r="I150">
        <f>VLOOKUP(sales[[#This Row],[ProductID]],products[],5,FALSE)</f>
        <v>90</v>
      </c>
      <c r="J150">
        <f>sales[[#This Row],[QuantitySold]]*sales[[#This Row],[unitPrice]]</f>
        <v>120</v>
      </c>
      <c r="K150">
        <f>sales[[#This Row],[TotalRevenue]]-sales[[#This Row],[DiscountApplied]]</f>
        <v>120</v>
      </c>
      <c r="L150" t="str">
        <f>TEXT(sales[[#This Row],[SaleDate]],"yyyy")</f>
        <v>2023</v>
      </c>
      <c r="M150" t="str">
        <f>TEXT(sales[[#This Row],[SaleDate]],"MMM")</f>
        <v>Mar</v>
      </c>
      <c r="N150" t="str">
        <f>TEXT(sales[[#This Row],[SaleDate]],"DDD")</f>
        <v>Sat</v>
      </c>
      <c r="O150" t="str">
        <f t="shared" si="2"/>
        <v>Q1</v>
      </c>
      <c r="P150">
        <f>sales[[#This Row],[netRevenue]]-(sales[[#This Row],[unitCost]]*sales[[#This Row],[QuantitySold]])</f>
        <v>30</v>
      </c>
      <c r="Q150">
        <f>sales[[#This Row],[unitCost]]*sales[[#This Row],[QuantitySold]]</f>
        <v>90</v>
      </c>
      <c r="R150" s="7">
        <f>(sales[[#This Row],[unitPrice]]-sales[[#This Row],[unitCost]])/sales[[#This Row],[unitCost]]</f>
        <v>0.33333333333333331</v>
      </c>
      <c r="S150" t="str">
        <f>TEXT(sales[[#This Row],[SaleDate]],"dd")</f>
        <v>18</v>
      </c>
    </row>
    <row r="151" spans="1:19" x14ac:dyDescent="0.25">
      <c r="A151">
        <v>106</v>
      </c>
      <c r="B151">
        <v>2</v>
      </c>
      <c r="C151">
        <v>46</v>
      </c>
      <c r="D151">
        <v>5</v>
      </c>
      <c r="E151">
        <v>1</v>
      </c>
      <c r="F151" s="1">
        <v>45159</v>
      </c>
      <c r="G151">
        <v>0</v>
      </c>
      <c r="H151">
        <f>VLOOKUP(sales[[#This Row],[ProductID]],products[],4,FALSE)</f>
        <v>120</v>
      </c>
      <c r="I151">
        <f>VLOOKUP(sales[[#This Row],[ProductID]],products[],5,FALSE)</f>
        <v>90</v>
      </c>
      <c r="J151">
        <f>sales[[#This Row],[QuantitySold]]*sales[[#This Row],[unitPrice]]</f>
        <v>120</v>
      </c>
      <c r="K151">
        <f>sales[[#This Row],[TotalRevenue]]-sales[[#This Row],[DiscountApplied]]</f>
        <v>120</v>
      </c>
      <c r="L151" t="str">
        <f>TEXT(sales[[#This Row],[SaleDate]],"yyyy")</f>
        <v>2023</v>
      </c>
      <c r="M151" t="str">
        <f>TEXT(sales[[#This Row],[SaleDate]],"MMM")</f>
        <v>Aug</v>
      </c>
      <c r="N151" t="str">
        <f>TEXT(sales[[#This Row],[SaleDate]],"DDD")</f>
        <v>Mon</v>
      </c>
      <c r="O151" t="str">
        <f t="shared" si="2"/>
        <v>Q3</v>
      </c>
      <c r="P151">
        <f>sales[[#This Row],[netRevenue]]-(sales[[#This Row],[unitCost]]*sales[[#This Row],[QuantitySold]])</f>
        <v>30</v>
      </c>
      <c r="Q151">
        <f>sales[[#This Row],[unitCost]]*sales[[#This Row],[QuantitySold]]</f>
        <v>90</v>
      </c>
      <c r="R151" s="7">
        <f>(sales[[#This Row],[unitPrice]]-sales[[#This Row],[unitCost]])/sales[[#This Row],[unitCost]]</f>
        <v>0.33333333333333331</v>
      </c>
      <c r="S151" t="str">
        <f>TEXT(sales[[#This Row],[SaleDate]],"dd")</f>
        <v>21</v>
      </c>
    </row>
    <row r="152" spans="1:19" x14ac:dyDescent="0.25">
      <c r="A152">
        <v>138</v>
      </c>
      <c r="B152">
        <v>2</v>
      </c>
      <c r="C152">
        <v>28</v>
      </c>
      <c r="D152">
        <v>5</v>
      </c>
      <c r="E152">
        <v>8</v>
      </c>
      <c r="F152" s="1">
        <v>45180</v>
      </c>
      <c r="G152">
        <v>0</v>
      </c>
      <c r="H152">
        <f>VLOOKUP(sales[[#This Row],[ProductID]],products[],4,FALSE)</f>
        <v>120</v>
      </c>
      <c r="I152">
        <f>VLOOKUP(sales[[#This Row],[ProductID]],products[],5,FALSE)</f>
        <v>90</v>
      </c>
      <c r="J152">
        <f>sales[[#This Row],[QuantitySold]]*sales[[#This Row],[unitPrice]]</f>
        <v>960</v>
      </c>
      <c r="K152">
        <f>sales[[#This Row],[TotalRevenue]]-sales[[#This Row],[DiscountApplied]]</f>
        <v>960</v>
      </c>
      <c r="L152" t="str">
        <f>TEXT(sales[[#This Row],[SaleDate]],"yyyy")</f>
        <v>2023</v>
      </c>
      <c r="M152" t="str">
        <f>TEXT(sales[[#This Row],[SaleDate]],"MMM")</f>
        <v>Sep</v>
      </c>
      <c r="N152" t="str">
        <f>TEXT(sales[[#This Row],[SaleDate]],"DDD")</f>
        <v>Mon</v>
      </c>
      <c r="O152" t="str">
        <f t="shared" si="2"/>
        <v>Q3</v>
      </c>
      <c r="P152">
        <f>sales[[#This Row],[netRevenue]]-(sales[[#This Row],[unitCost]]*sales[[#This Row],[QuantitySold]])</f>
        <v>240</v>
      </c>
      <c r="Q152">
        <f>sales[[#This Row],[unitCost]]*sales[[#This Row],[QuantitySold]]</f>
        <v>720</v>
      </c>
      <c r="R152" s="7">
        <f>(sales[[#This Row],[unitPrice]]-sales[[#This Row],[unitCost]])/sales[[#This Row],[unitCost]]</f>
        <v>0.33333333333333331</v>
      </c>
      <c r="S152" t="str">
        <f>TEXT(sales[[#This Row],[SaleDate]],"dd")</f>
        <v>11</v>
      </c>
    </row>
    <row r="153" spans="1:19" x14ac:dyDescent="0.25">
      <c r="A153">
        <v>142</v>
      </c>
      <c r="B153">
        <v>2</v>
      </c>
      <c r="C153">
        <v>3</v>
      </c>
      <c r="D153">
        <v>5</v>
      </c>
      <c r="E153">
        <v>3</v>
      </c>
      <c r="F153" s="1">
        <v>45236</v>
      </c>
      <c r="G153">
        <v>0</v>
      </c>
      <c r="H153">
        <f>VLOOKUP(sales[[#This Row],[ProductID]],products[],4,FALSE)</f>
        <v>120</v>
      </c>
      <c r="I153">
        <f>VLOOKUP(sales[[#This Row],[ProductID]],products[],5,FALSE)</f>
        <v>90</v>
      </c>
      <c r="J153">
        <f>sales[[#This Row],[QuantitySold]]*sales[[#This Row],[unitPrice]]</f>
        <v>360</v>
      </c>
      <c r="K153">
        <f>sales[[#This Row],[TotalRevenue]]-sales[[#This Row],[DiscountApplied]]</f>
        <v>360</v>
      </c>
      <c r="L153" t="str">
        <f>TEXT(sales[[#This Row],[SaleDate]],"yyyy")</f>
        <v>2023</v>
      </c>
      <c r="M153" t="str">
        <f>TEXT(sales[[#This Row],[SaleDate]],"MMM")</f>
        <v>Nov</v>
      </c>
      <c r="N153" t="str">
        <f>TEXT(sales[[#This Row],[SaleDate]],"DDD")</f>
        <v>Mon</v>
      </c>
      <c r="O153" t="str">
        <f t="shared" si="2"/>
        <v>Q4</v>
      </c>
      <c r="P153">
        <f>sales[[#This Row],[netRevenue]]-(sales[[#This Row],[unitCost]]*sales[[#This Row],[QuantitySold]])</f>
        <v>90</v>
      </c>
      <c r="Q153">
        <f>sales[[#This Row],[unitCost]]*sales[[#This Row],[QuantitySold]]</f>
        <v>270</v>
      </c>
      <c r="R153" s="7">
        <f>(sales[[#This Row],[unitPrice]]-sales[[#This Row],[unitCost]])/sales[[#This Row],[unitCost]]</f>
        <v>0.33333333333333331</v>
      </c>
      <c r="S153" t="str">
        <f>TEXT(sales[[#This Row],[SaleDate]],"dd")</f>
        <v>06</v>
      </c>
    </row>
    <row r="154" spans="1:19" x14ac:dyDescent="0.25">
      <c r="A154">
        <v>155</v>
      </c>
      <c r="B154">
        <v>2</v>
      </c>
      <c r="C154">
        <v>34</v>
      </c>
      <c r="D154">
        <v>5</v>
      </c>
      <c r="E154">
        <v>6</v>
      </c>
      <c r="F154" s="1">
        <v>44949</v>
      </c>
      <c r="G154">
        <v>0</v>
      </c>
      <c r="H154">
        <f>VLOOKUP(sales[[#This Row],[ProductID]],products[],4,FALSE)</f>
        <v>120</v>
      </c>
      <c r="I154">
        <f>VLOOKUP(sales[[#This Row],[ProductID]],products[],5,FALSE)</f>
        <v>90</v>
      </c>
      <c r="J154">
        <f>sales[[#This Row],[QuantitySold]]*sales[[#This Row],[unitPrice]]</f>
        <v>720</v>
      </c>
      <c r="K154">
        <f>sales[[#This Row],[TotalRevenue]]-sales[[#This Row],[DiscountApplied]]</f>
        <v>720</v>
      </c>
      <c r="L154" t="str">
        <f>TEXT(sales[[#This Row],[SaleDate]],"yyyy")</f>
        <v>2023</v>
      </c>
      <c r="M154" t="str">
        <f>TEXT(sales[[#This Row],[SaleDate]],"MMM")</f>
        <v>Jan</v>
      </c>
      <c r="N154" t="str">
        <f>TEXT(sales[[#This Row],[SaleDate]],"DDD")</f>
        <v>Mon</v>
      </c>
      <c r="O154" t="str">
        <f t="shared" si="2"/>
        <v>Q1</v>
      </c>
      <c r="P154">
        <f>sales[[#This Row],[netRevenue]]-(sales[[#This Row],[unitCost]]*sales[[#This Row],[QuantitySold]])</f>
        <v>180</v>
      </c>
      <c r="Q154">
        <f>sales[[#This Row],[unitCost]]*sales[[#This Row],[QuantitySold]]</f>
        <v>540</v>
      </c>
      <c r="R154" s="7">
        <f>(sales[[#This Row],[unitPrice]]-sales[[#This Row],[unitCost]])/sales[[#This Row],[unitCost]]</f>
        <v>0.33333333333333331</v>
      </c>
      <c r="S154" t="str">
        <f>TEXT(sales[[#This Row],[SaleDate]],"dd")</f>
        <v>23</v>
      </c>
    </row>
    <row r="155" spans="1:19" x14ac:dyDescent="0.25">
      <c r="A155">
        <v>186</v>
      </c>
      <c r="B155">
        <v>2</v>
      </c>
      <c r="C155">
        <v>36</v>
      </c>
      <c r="D155">
        <v>5</v>
      </c>
      <c r="E155">
        <v>9</v>
      </c>
      <c r="F155" s="1">
        <v>45137</v>
      </c>
      <c r="G155">
        <v>0</v>
      </c>
      <c r="H155">
        <f>VLOOKUP(sales[[#This Row],[ProductID]],products[],4,FALSE)</f>
        <v>120</v>
      </c>
      <c r="I155">
        <f>VLOOKUP(sales[[#This Row],[ProductID]],products[],5,FALSE)</f>
        <v>90</v>
      </c>
      <c r="J155">
        <f>sales[[#This Row],[QuantitySold]]*sales[[#This Row],[unitPrice]]</f>
        <v>1080</v>
      </c>
      <c r="K155">
        <f>sales[[#This Row],[TotalRevenue]]-sales[[#This Row],[DiscountApplied]]</f>
        <v>1080</v>
      </c>
      <c r="L155" t="str">
        <f>TEXT(sales[[#This Row],[SaleDate]],"yyyy")</f>
        <v>2023</v>
      </c>
      <c r="M155" t="str">
        <f>TEXT(sales[[#This Row],[SaleDate]],"MMM")</f>
        <v>Jul</v>
      </c>
      <c r="N155" t="str">
        <f>TEXT(sales[[#This Row],[SaleDate]],"DDD")</f>
        <v>Sun</v>
      </c>
      <c r="O155" t="str">
        <f t="shared" si="2"/>
        <v>Q3</v>
      </c>
      <c r="P155">
        <f>sales[[#This Row],[netRevenue]]-(sales[[#This Row],[unitCost]]*sales[[#This Row],[QuantitySold]])</f>
        <v>270</v>
      </c>
      <c r="Q155">
        <f>sales[[#This Row],[unitCost]]*sales[[#This Row],[QuantitySold]]</f>
        <v>810</v>
      </c>
      <c r="R155" s="7">
        <f>(sales[[#This Row],[unitPrice]]-sales[[#This Row],[unitCost]])/sales[[#This Row],[unitCost]]</f>
        <v>0.33333333333333331</v>
      </c>
      <c r="S155" t="str">
        <f>TEXT(sales[[#This Row],[SaleDate]],"dd")</f>
        <v>30</v>
      </c>
    </row>
    <row r="156" spans="1:19" x14ac:dyDescent="0.25">
      <c r="A156">
        <v>196</v>
      </c>
      <c r="B156">
        <v>2</v>
      </c>
      <c r="C156">
        <v>16</v>
      </c>
      <c r="D156">
        <v>5</v>
      </c>
      <c r="E156">
        <v>5</v>
      </c>
      <c r="F156" s="1">
        <v>45045</v>
      </c>
      <c r="G156">
        <v>0</v>
      </c>
      <c r="H156">
        <f>VLOOKUP(sales[[#This Row],[ProductID]],products[],4,FALSE)</f>
        <v>120</v>
      </c>
      <c r="I156">
        <f>VLOOKUP(sales[[#This Row],[ProductID]],products[],5,FALSE)</f>
        <v>90</v>
      </c>
      <c r="J156">
        <f>sales[[#This Row],[QuantitySold]]*sales[[#This Row],[unitPrice]]</f>
        <v>600</v>
      </c>
      <c r="K156">
        <f>sales[[#This Row],[TotalRevenue]]-sales[[#This Row],[DiscountApplied]]</f>
        <v>600</v>
      </c>
      <c r="L156" t="str">
        <f>TEXT(sales[[#This Row],[SaleDate]],"yyyy")</f>
        <v>2023</v>
      </c>
      <c r="M156" t="str">
        <f>TEXT(sales[[#This Row],[SaleDate]],"MMM")</f>
        <v>Apr</v>
      </c>
      <c r="N156" t="str">
        <f>TEXT(sales[[#This Row],[SaleDate]],"DDD")</f>
        <v>Sat</v>
      </c>
      <c r="O156" t="str">
        <f t="shared" si="2"/>
        <v>Q2</v>
      </c>
      <c r="P156">
        <f>sales[[#This Row],[netRevenue]]-(sales[[#This Row],[unitCost]]*sales[[#This Row],[QuantitySold]])</f>
        <v>150</v>
      </c>
      <c r="Q156">
        <f>sales[[#This Row],[unitCost]]*sales[[#This Row],[QuantitySold]]</f>
        <v>450</v>
      </c>
      <c r="R156" s="7">
        <f>(sales[[#This Row],[unitPrice]]-sales[[#This Row],[unitCost]])/sales[[#This Row],[unitCost]]</f>
        <v>0.33333333333333331</v>
      </c>
      <c r="S156" t="str">
        <f>TEXT(sales[[#This Row],[SaleDate]],"dd")</f>
        <v>29</v>
      </c>
    </row>
    <row r="157" spans="1:19" x14ac:dyDescent="0.25">
      <c r="A157">
        <v>203</v>
      </c>
      <c r="B157">
        <v>2</v>
      </c>
      <c r="C157">
        <v>24</v>
      </c>
      <c r="D157">
        <v>5</v>
      </c>
      <c r="E157">
        <v>7</v>
      </c>
      <c r="F157" s="1">
        <v>45060</v>
      </c>
      <c r="G157">
        <v>0</v>
      </c>
      <c r="H157">
        <f>VLOOKUP(sales[[#This Row],[ProductID]],products[],4,FALSE)</f>
        <v>120</v>
      </c>
      <c r="I157">
        <f>VLOOKUP(sales[[#This Row],[ProductID]],products[],5,FALSE)</f>
        <v>90</v>
      </c>
      <c r="J157">
        <f>sales[[#This Row],[QuantitySold]]*sales[[#This Row],[unitPrice]]</f>
        <v>840</v>
      </c>
      <c r="K157">
        <f>sales[[#This Row],[TotalRevenue]]-sales[[#This Row],[DiscountApplied]]</f>
        <v>840</v>
      </c>
      <c r="L157" t="str">
        <f>TEXT(sales[[#This Row],[SaleDate]],"yyyy")</f>
        <v>2023</v>
      </c>
      <c r="M157" t="str">
        <f>TEXT(sales[[#This Row],[SaleDate]],"MMM")</f>
        <v>May</v>
      </c>
      <c r="N157" t="str">
        <f>TEXT(sales[[#This Row],[SaleDate]],"DDD")</f>
        <v>Sun</v>
      </c>
      <c r="O157" t="str">
        <f t="shared" si="2"/>
        <v>Q2</v>
      </c>
      <c r="P157">
        <f>sales[[#This Row],[netRevenue]]-(sales[[#This Row],[unitCost]]*sales[[#This Row],[QuantitySold]])</f>
        <v>210</v>
      </c>
      <c r="Q157">
        <f>sales[[#This Row],[unitCost]]*sales[[#This Row],[QuantitySold]]</f>
        <v>630</v>
      </c>
      <c r="R157" s="7">
        <f>(sales[[#This Row],[unitPrice]]-sales[[#This Row],[unitCost]])/sales[[#This Row],[unitCost]]</f>
        <v>0.33333333333333331</v>
      </c>
      <c r="S157" t="str">
        <f>TEXT(sales[[#This Row],[SaleDate]],"dd")</f>
        <v>14</v>
      </c>
    </row>
    <row r="158" spans="1:19" x14ac:dyDescent="0.25">
      <c r="A158">
        <v>207</v>
      </c>
      <c r="B158">
        <v>2</v>
      </c>
      <c r="C158">
        <v>29</v>
      </c>
      <c r="D158">
        <v>5</v>
      </c>
      <c r="E158">
        <v>6</v>
      </c>
      <c r="F158" s="1">
        <v>45048</v>
      </c>
      <c r="G158">
        <v>0</v>
      </c>
      <c r="H158">
        <f>VLOOKUP(sales[[#This Row],[ProductID]],products[],4,FALSE)</f>
        <v>120</v>
      </c>
      <c r="I158">
        <f>VLOOKUP(sales[[#This Row],[ProductID]],products[],5,FALSE)</f>
        <v>90</v>
      </c>
      <c r="J158">
        <f>sales[[#This Row],[QuantitySold]]*sales[[#This Row],[unitPrice]]</f>
        <v>720</v>
      </c>
      <c r="K158">
        <f>sales[[#This Row],[TotalRevenue]]-sales[[#This Row],[DiscountApplied]]</f>
        <v>720</v>
      </c>
      <c r="L158" t="str">
        <f>TEXT(sales[[#This Row],[SaleDate]],"yyyy")</f>
        <v>2023</v>
      </c>
      <c r="M158" t="str">
        <f>TEXT(sales[[#This Row],[SaleDate]],"MMM")</f>
        <v>May</v>
      </c>
      <c r="N158" t="str">
        <f>TEXT(sales[[#This Row],[SaleDate]],"DDD")</f>
        <v>Tue</v>
      </c>
      <c r="O158" t="str">
        <f t="shared" si="2"/>
        <v>Q2</v>
      </c>
      <c r="P158">
        <f>sales[[#This Row],[netRevenue]]-(sales[[#This Row],[unitCost]]*sales[[#This Row],[QuantitySold]])</f>
        <v>180</v>
      </c>
      <c r="Q158">
        <f>sales[[#This Row],[unitCost]]*sales[[#This Row],[QuantitySold]]</f>
        <v>540</v>
      </c>
      <c r="R158" s="7">
        <f>(sales[[#This Row],[unitPrice]]-sales[[#This Row],[unitCost]])/sales[[#This Row],[unitCost]]</f>
        <v>0.33333333333333331</v>
      </c>
      <c r="S158" t="str">
        <f>TEXT(sales[[#This Row],[SaleDate]],"dd")</f>
        <v>02</v>
      </c>
    </row>
    <row r="159" spans="1:19" x14ac:dyDescent="0.25">
      <c r="A159">
        <v>210</v>
      </c>
      <c r="B159">
        <v>2</v>
      </c>
      <c r="C159">
        <v>43</v>
      </c>
      <c r="D159">
        <v>5</v>
      </c>
      <c r="E159">
        <v>9</v>
      </c>
      <c r="F159" s="1">
        <v>44966</v>
      </c>
      <c r="G159">
        <v>0</v>
      </c>
      <c r="H159">
        <f>VLOOKUP(sales[[#This Row],[ProductID]],products[],4,FALSE)</f>
        <v>120</v>
      </c>
      <c r="I159">
        <f>VLOOKUP(sales[[#This Row],[ProductID]],products[],5,FALSE)</f>
        <v>90</v>
      </c>
      <c r="J159">
        <f>sales[[#This Row],[QuantitySold]]*sales[[#This Row],[unitPrice]]</f>
        <v>1080</v>
      </c>
      <c r="K159">
        <f>sales[[#This Row],[TotalRevenue]]-sales[[#This Row],[DiscountApplied]]</f>
        <v>1080</v>
      </c>
      <c r="L159" t="str">
        <f>TEXT(sales[[#This Row],[SaleDate]],"yyyy")</f>
        <v>2023</v>
      </c>
      <c r="M159" t="str">
        <f>TEXT(sales[[#This Row],[SaleDate]],"MMM")</f>
        <v>Feb</v>
      </c>
      <c r="N159" t="str">
        <f>TEXT(sales[[#This Row],[SaleDate]],"DDD")</f>
        <v>Thu</v>
      </c>
      <c r="O159" t="str">
        <f t="shared" si="2"/>
        <v>Q1</v>
      </c>
      <c r="P159">
        <f>sales[[#This Row],[netRevenue]]-(sales[[#This Row],[unitCost]]*sales[[#This Row],[QuantitySold]])</f>
        <v>270</v>
      </c>
      <c r="Q159">
        <f>sales[[#This Row],[unitCost]]*sales[[#This Row],[QuantitySold]]</f>
        <v>810</v>
      </c>
      <c r="R159" s="7">
        <f>(sales[[#This Row],[unitPrice]]-sales[[#This Row],[unitCost]])/sales[[#This Row],[unitCost]]</f>
        <v>0.33333333333333331</v>
      </c>
      <c r="S159" t="str">
        <f>TEXT(sales[[#This Row],[SaleDate]],"dd")</f>
        <v>09</v>
      </c>
    </row>
    <row r="160" spans="1:19" x14ac:dyDescent="0.25">
      <c r="A160">
        <v>211</v>
      </c>
      <c r="B160">
        <v>2</v>
      </c>
      <c r="C160">
        <v>47</v>
      </c>
      <c r="D160">
        <v>5</v>
      </c>
      <c r="E160">
        <v>1</v>
      </c>
      <c r="F160" s="1">
        <v>45194</v>
      </c>
      <c r="G160">
        <v>0</v>
      </c>
      <c r="H160">
        <f>VLOOKUP(sales[[#This Row],[ProductID]],products[],4,FALSE)</f>
        <v>120</v>
      </c>
      <c r="I160">
        <f>VLOOKUP(sales[[#This Row],[ProductID]],products[],5,FALSE)</f>
        <v>90</v>
      </c>
      <c r="J160">
        <f>sales[[#This Row],[QuantitySold]]*sales[[#This Row],[unitPrice]]</f>
        <v>120</v>
      </c>
      <c r="K160">
        <f>sales[[#This Row],[TotalRevenue]]-sales[[#This Row],[DiscountApplied]]</f>
        <v>120</v>
      </c>
      <c r="L160" t="str">
        <f>TEXT(sales[[#This Row],[SaleDate]],"yyyy")</f>
        <v>2023</v>
      </c>
      <c r="M160" t="str">
        <f>TEXT(sales[[#This Row],[SaleDate]],"MMM")</f>
        <v>Sep</v>
      </c>
      <c r="N160" t="str">
        <f>TEXT(sales[[#This Row],[SaleDate]],"DDD")</f>
        <v>Mon</v>
      </c>
      <c r="O160" t="str">
        <f t="shared" si="2"/>
        <v>Q3</v>
      </c>
      <c r="P160">
        <f>sales[[#This Row],[netRevenue]]-(sales[[#This Row],[unitCost]]*sales[[#This Row],[QuantitySold]])</f>
        <v>30</v>
      </c>
      <c r="Q160">
        <f>sales[[#This Row],[unitCost]]*sales[[#This Row],[QuantitySold]]</f>
        <v>90</v>
      </c>
      <c r="R160" s="7">
        <f>(sales[[#This Row],[unitPrice]]-sales[[#This Row],[unitCost]])/sales[[#This Row],[unitCost]]</f>
        <v>0.33333333333333331</v>
      </c>
      <c r="S160" t="str">
        <f>TEXT(sales[[#This Row],[SaleDate]],"dd")</f>
        <v>25</v>
      </c>
    </row>
    <row r="161" spans="1:19" x14ac:dyDescent="0.25">
      <c r="A161">
        <v>219</v>
      </c>
      <c r="B161">
        <v>2</v>
      </c>
      <c r="C161">
        <v>10</v>
      </c>
      <c r="D161">
        <v>5</v>
      </c>
      <c r="E161">
        <v>5</v>
      </c>
      <c r="F161" s="1">
        <v>45290</v>
      </c>
      <c r="G161">
        <v>0</v>
      </c>
      <c r="H161">
        <f>VLOOKUP(sales[[#This Row],[ProductID]],products[],4,FALSE)</f>
        <v>120</v>
      </c>
      <c r="I161">
        <f>VLOOKUP(sales[[#This Row],[ProductID]],products[],5,FALSE)</f>
        <v>90</v>
      </c>
      <c r="J161">
        <f>sales[[#This Row],[QuantitySold]]*sales[[#This Row],[unitPrice]]</f>
        <v>600</v>
      </c>
      <c r="K161">
        <f>sales[[#This Row],[TotalRevenue]]-sales[[#This Row],[DiscountApplied]]</f>
        <v>600</v>
      </c>
      <c r="L161" t="str">
        <f>TEXT(sales[[#This Row],[SaleDate]],"yyyy")</f>
        <v>2023</v>
      </c>
      <c r="M161" t="str">
        <f>TEXT(sales[[#This Row],[SaleDate]],"MMM")</f>
        <v>Dec</v>
      </c>
      <c r="N161" t="str">
        <f>TEXT(sales[[#This Row],[SaleDate]],"DDD")</f>
        <v>Sat</v>
      </c>
      <c r="O161" t="str">
        <f t="shared" si="2"/>
        <v>Q4</v>
      </c>
      <c r="P161">
        <f>sales[[#This Row],[netRevenue]]-(sales[[#This Row],[unitCost]]*sales[[#This Row],[QuantitySold]])</f>
        <v>150</v>
      </c>
      <c r="Q161">
        <f>sales[[#This Row],[unitCost]]*sales[[#This Row],[QuantitySold]]</f>
        <v>450</v>
      </c>
      <c r="R161" s="7">
        <f>(sales[[#This Row],[unitPrice]]-sales[[#This Row],[unitCost]])/sales[[#This Row],[unitCost]]</f>
        <v>0.33333333333333331</v>
      </c>
      <c r="S161" t="str">
        <f>TEXT(sales[[#This Row],[SaleDate]],"dd")</f>
        <v>30</v>
      </c>
    </row>
    <row r="162" spans="1:19" x14ac:dyDescent="0.25">
      <c r="A162">
        <v>235</v>
      </c>
      <c r="B162">
        <v>2</v>
      </c>
      <c r="C162">
        <v>28</v>
      </c>
      <c r="D162">
        <v>5</v>
      </c>
      <c r="E162">
        <v>1</v>
      </c>
      <c r="F162" s="1">
        <v>45172</v>
      </c>
      <c r="G162">
        <v>0</v>
      </c>
      <c r="H162">
        <f>VLOOKUP(sales[[#This Row],[ProductID]],products[],4,FALSE)</f>
        <v>120</v>
      </c>
      <c r="I162">
        <f>VLOOKUP(sales[[#This Row],[ProductID]],products[],5,FALSE)</f>
        <v>90</v>
      </c>
      <c r="J162">
        <f>sales[[#This Row],[QuantitySold]]*sales[[#This Row],[unitPrice]]</f>
        <v>120</v>
      </c>
      <c r="K162">
        <f>sales[[#This Row],[TotalRevenue]]-sales[[#This Row],[DiscountApplied]]</f>
        <v>120</v>
      </c>
      <c r="L162" t="str">
        <f>TEXT(sales[[#This Row],[SaleDate]],"yyyy")</f>
        <v>2023</v>
      </c>
      <c r="M162" t="str">
        <f>TEXT(sales[[#This Row],[SaleDate]],"MMM")</f>
        <v>Sep</v>
      </c>
      <c r="N162" t="str">
        <f>TEXT(sales[[#This Row],[SaleDate]],"DDD")</f>
        <v>Sun</v>
      </c>
      <c r="O162" t="str">
        <f t="shared" si="2"/>
        <v>Q3</v>
      </c>
      <c r="P162">
        <f>sales[[#This Row],[netRevenue]]-(sales[[#This Row],[unitCost]]*sales[[#This Row],[QuantitySold]])</f>
        <v>30</v>
      </c>
      <c r="Q162">
        <f>sales[[#This Row],[unitCost]]*sales[[#This Row],[QuantitySold]]</f>
        <v>90</v>
      </c>
      <c r="R162" s="7">
        <f>(sales[[#This Row],[unitPrice]]-sales[[#This Row],[unitCost]])/sales[[#This Row],[unitCost]]</f>
        <v>0.33333333333333331</v>
      </c>
      <c r="S162" t="str">
        <f>TEXT(sales[[#This Row],[SaleDate]],"dd")</f>
        <v>03</v>
      </c>
    </row>
    <row r="163" spans="1:19" x14ac:dyDescent="0.25">
      <c r="A163">
        <v>243</v>
      </c>
      <c r="B163">
        <v>2</v>
      </c>
      <c r="C163">
        <v>26</v>
      </c>
      <c r="D163">
        <v>5</v>
      </c>
      <c r="E163">
        <v>5</v>
      </c>
      <c r="F163" s="1">
        <v>45130</v>
      </c>
      <c r="G163">
        <v>0</v>
      </c>
      <c r="H163">
        <f>VLOOKUP(sales[[#This Row],[ProductID]],products[],4,FALSE)</f>
        <v>120</v>
      </c>
      <c r="I163">
        <f>VLOOKUP(sales[[#This Row],[ProductID]],products[],5,FALSE)</f>
        <v>90</v>
      </c>
      <c r="J163">
        <f>sales[[#This Row],[QuantitySold]]*sales[[#This Row],[unitPrice]]</f>
        <v>600</v>
      </c>
      <c r="K163">
        <f>sales[[#This Row],[TotalRevenue]]-sales[[#This Row],[DiscountApplied]]</f>
        <v>600</v>
      </c>
      <c r="L163" t="str">
        <f>TEXT(sales[[#This Row],[SaleDate]],"yyyy")</f>
        <v>2023</v>
      </c>
      <c r="M163" t="str">
        <f>TEXT(sales[[#This Row],[SaleDate]],"MMM")</f>
        <v>Jul</v>
      </c>
      <c r="N163" t="str">
        <f>TEXT(sales[[#This Row],[SaleDate]],"DDD")</f>
        <v>Sun</v>
      </c>
      <c r="O163" t="str">
        <f t="shared" si="2"/>
        <v>Q3</v>
      </c>
      <c r="P163">
        <f>sales[[#This Row],[netRevenue]]-(sales[[#This Row],[unitCost]]*sales[[#This Row],[QuantitySold]])</f>
        <v>150</v>
      </c>
      <c r="Q163">
        <f>sales[[#This Row],[unitCost]]*sales[[#This Row],[QuantitySold]]</f>
        <v>450</v>
      </c>
      <c r="R163" s="7">
        <f>(sales[[#This Row],[unitPrice]]-sales[[#This Row],[unitCost]])/sales[[#This Row],[unitCost]]</f>
        <v>0.33333333333333331</v>
      </c>
      <c r="S163" t="str">
        <f>TEXT(sales[[#This Row],[SaleDate]],"dd")</f>
        <v>23</v>
      </c>
    </row>
    <row r="164" spans="1:19" x14ac:dyDescent="0.25">
      <c r="A164">
        <v>245</v>
      </c>
      <c r="B164">
        <v>2</v>
      </c>
      <c r="C164">
        <v>13</v>
      </c>
      <c r="D164">
        <v>5</v>
      </c>
      <c r="E164">
        <v>3</v>
      </c>
      <c r="F164" s="1">
        <v>45019</v>
      </c>
      <c r="G164">
        <v>0</v>
      </c>
      <c r="H164">
        <f>VLOOKUP(sales[[#This Row],[ProductID]],products[],4,FALSE)</f>
        <v>120</v>
      </c>
      <c r="I164">
        <f>VLOOKUP(sales[[#This Row],[ProductID]],products[],5,FALSE)</f>
        <v>90</v>
      </c>
      <c r="J164">
        <f>sales[[#This Row],[QuantitySold]]*sales[[#This Row],[unitPrice]]</f>
        <v>360</v>
      </c>
      <c r="K164">
        <f>sales[[#This Row],[TotalRevenue]]-sales[[#This Row],[DiscountApplied]]</f>
        <v>360</v>
      </c>
      <c r="L164" t="str">
        <f>TEXT(sales[[#This Row],[SaleDate]],"yyyy")</f>
        <v>2023</v>
      </c>
      <c r="M164" t="str">
        <f>TEXT(sales[[#This Row],[SaleDate]],"MMM")</f>
        <v>Apr</v>
      </c>
      <c r="N164" t="str">
        <f>TEXT(sales[[#This Row],[SaleDate]],"DDD")</f>
        <v>Mon</v>
      </c>
      <c r="O164" t="str">
        <f t="shared" si="2"/>
        <v>Q2</v>
      </c>
      <c r="P164">
        <f>sales[[#This Row],[netRevenue]]-(sales[[#This Row],[unitCost]]*sales[[#This Row],[QuantitySold]])</f>
        <v>90</v>
      </c>
      <c r="Q164">
        <f>sales[[#This Row],[unitCost]]*sales[[#This Row],[QuantitySold]]</f>
        <v>270</v>
      </c>
      <c r="R164" s="7">
        <f>(sales[[#This Row],[unitPrice]]-sales[[#This Row],[unitCost]])/sales[[#This Row],[unitCost]]</f>
        <v>0.33333333333333331</v>
      </c>
      <c r="S164" t="str">
        <f>TEXT(sales[[#This Row],[SaleDate]],"dd")</f>
        <v>03</v>
      </c>
    </row>
    <row r="165" spans="1:19" x14ac:dyDescent="0.25">
      <c r="A165">
        <v>247</v>
      </c>
      <c r="B165">
        <v>2</v>
      </c>
      <c r="C165">
        <v>42</v>
      </c>
      <c r="D165">
        <v>5</v>
      </c>
      <c r="E165">
        <v>1</v>
      </c>
      <c r="F165" s="1">
        <v>45236</v>
      </c>
      <c r="G165">
        <v>0</v>
      </c>
      <c r="H165">
        <f>VLOOKUP(sales[[#This Row],[ProductID]],products[],4,FALSE)</f>
        <v>120</v>
      </c>
      <c r="I165">
        <f>VLOOKUP(sales[[#This Row],[ProductID]],products[],5,FALSE)</f>
        <v>90</v>
      </c>
      <c r="J165">
        <f>sales[[#This Row],[QuantitySold]]*sales[[#This Row],[unitPrice]]</f>
        <v>120</v>
      </c>
      <c r="K165">
        <f>sales[[#This Row],[TotalRevenue]]-sales[[#This Row],[DiscountApplied]]</f>
        <v>120</v>
      </c>
      <c r="L165" t="str">
        <f>TEXT(sales[[#This Row],[SaleDate]],"yyyy")</f>
        <v>2023</v>
      </c>
      <c r="M165" t="str">
        <f>TEXT(sales[[#This Row],[SaleDate]],"MMM")</f>
        <v>Nov</v>
      </c>
      <c r="N165" t="str">
        <f>TEXT(sales[[#This Row],[SaleDate]],"DDD")</f>
        <v>Mon</v>
      </c>
      <c r="O165" t="str">
        <f t="shared" si="2"/>
        <v>Q4</v>
      </c>
      <c r="P165">
        <f>sales[[#This Row],[netRevenue]]-(sales[[#This Row],[unitCost]]*sales[[#This Row],[QuantitySold]])</f>
        <v>30</v>
      </c>
      <c r="Q165">
        <f>sales[[#This Row],[unitCost]]*sales[[#This Row],[QuantitySold]]</f>
        <v>90</v>
      </c>
      <c r="R165" s="7">
        <f>(sales[[#This Row],[unitPrice]]-sales[[#This Row],[unitCost]])/sales[[#This Row],[unitCost]]</f>
        <v>0.33333333333333331</v>
      </c>
      <c r="S165" t="str">
        <f>TEXT(sales[[#This Row],[SaleDate]],"dd")</f>
        <v>06</v>
      </c>
    </row>
    <row r="166" spans="1:19" x14ac:dyDescent="0.25">
      <c r="A166">
        <v>278</v>
      </c>
      <c r="B166">
        <v>2</v>
      </c>
      <c r="C166">
        <v>18</v>
      </c>
      <c r="D166">
        <v>5</v>
      </c>
      <c r="E166">
        <v>11</v>
      </c>
      <c r="F166" s="1">
        <v>45078</v>
      </c>
      <c r="G166">
        <v>0</v>
      </c>
      <c r="H166">
        <f>VLOOKUP(sales[[#This Row],[ProductID]],products[],4,FALSE)</f>
        <v>120</v>
      </c>
      <c r="I166">
        <f>VLOOKUP(sales[[#This Row],[ProductID]],products[],5,FALSE)</f>
        <v>90</v>
      </c>
      <c r="J166">
        <f>sales[[#This Row],[QuantitySold]]*sales[[#This Row],[unitPrice]]</f>
        <v>1320</v>
      </c>
      <c r="K166">
        <f>sales[[#This Row],[TotalRevenue]]-sales[[#This Row],[DiscountApplied]]</f>
        <v>1320</v>
      </c>
      <c r="L166" t="str">
        <f>TEXT(sales[[#This Row],[SaleDate]],"yyyy")</f>
        <v>2023</v>
      </c>
      <c r="M166" t="str">
        <f>TEXT(sales[[#This Row],[SaleDate]],"MMM")</f>
        <v>Jun</v>
      </c>
      <c r="N166" t="str">
        <f>TEXT(sales[[#This Row],[SaleDate]],"DDD")</f>
        <v>Thu</v>
      </c>
      <c r="O166" t="str">
        <f t="shared" si="2"/>
        <v>Q2</v>
      </c>
      <c r="P166">
        <f>sales[[#This Row],[netRevenue]]-(sales[[#This Row],[unitCost]]*sales[[#This Row],[QuantitySold]])</f>
        <v>330</v>
      </c>
      <c r="Q166">
        <f>sales[[#This Row],[unitCost]]*sales[[#This Row],[QuantitySold]]</f>
        <v>990</v>
      </c>
      <c r="R166" s="7">
        <f>(sales[[#This Row],[unitPrice]]-sales[[#This Row],[unitCost]])/sales[[#This Row],[unitCost]]</f>
        <v>0.33333333333333331</v>
      </c>
      <c r="S166" t="str">
        <f>TEXT(sales[[#This Row],[SaleDate]],"dd")</f>
        <v>01</v>
      </c>
    </row>
    <row r="167" spans="1:19" x14ac:dyDescent="0.25">
      <c r="A167">
        <v>279</v>
      </c>
      <c r="B167">
        <v>2</v>
      </c>
      <c r="C167">
        <v>38</v>
      </c>
      <c r="D167">
        <v>5</v>
      </c>
      <c r="E167">
        <v>9</v>
      </c>
      <c r="F167" s="1">
        <v>45239</v>
      </c>
      <c r="G167">
        <v>0</v>
      </c>
      <c r="H167">
        <f>VLOOKUP(sales[[#This Row],[ProductID]],products[],4,FALSE)</f>
        <v>120</v>
      </c>
      <c r="I167">
        <f>VLOOKUP(sales[[#This Row],[ProductID]],products[],5,FALSE)</f>
        <v>90</v>
      </c>
      <c r="J167">
        <f>sales[[#This Row],[QuantitySold]]*sales[[#This Row],[unitPrice]]</f>
        <v>1080</v>
      </c>
      <c r="K167">
        <f>sales[[#This Row],[TotalRevenue]]-sales[[#This Row],[DiscountApplied]]</f>
        <v>1080</v>
      </c>
      <c r="L167" t="str">
        <f>TEXT(sales[[#This Row],[SaleDate]],"yyyy")</f>
        <v>2023</v>
      </c>
      <c r="M167" t="str">
        <f>TEXT(sales[[#This Row],[SaleDate]],"MMM")</f>
        <v>Nov</v>
      </c>
      <c r="N167" t="str">
        <f>TEXT(sales[[#This Row],[SaleDate]],"DDD")</f>
        <v>Thu</v>
      </c>
      <c r="O167" t="str">
        <f t="shared" si="2"/>
        <v>Q4</v>
      </c>
      <c r="P167">
        <f>sales[[#This Row],[netRevenue]]-(sales[[#This Row],[unitCost]]*sales[[#This Row],[QuantitySold]])</f>
        <v>270</v>
      </c>
      <c r="Q167">
        <f>sales[[#This Row],[unitCost]]*sales[[#This Row],[QuantitySold]]</f>
        <v>810</v>
      </c>
      <c r="R167" s="7">
        <f>(sales[[#This Row],[unitPrice]]-sales[[#This Row],[unitCost]])/sales[[#This Row],[unitCost]]</f>
        <v>0.33333333333333331</v>
      </c>
      <c r="S167" t="str">
        <f>TEXT(sales[[#This Row],[SaleDate]],"dd")</f>
        <v>09</v>
      </c>
    </row>
    <row r="168" spans="1:19" x14ac:dyDescent="0.25">
      <c r="A168">
        <v>284</v>
      </c>
      <c r="B168">
        <v>2</v>
      </c>
      <c r="C168">
        <v>40</v>
      </c>
      <c r="D168">
        <v>5</v>
      </c>
      <c r="E168">
        <v>3</v>
      </c>
      <c r="F168" s="1">
        <v>45169</v>
      </c>
      <c r="G168">
        <v>0</v>
      </c>
      <c r="H168">
        <f>VLOOKUP(sales[[#This Row],[ProductID]],products[],4,FALSE)</f>
        <v>120</v>
      </c>
      <c r="I168">
        <f>VLOOKUP(sales[[#This Row],[ProductID]],products[],5,FALSE)</f>
        <v>90</v>
      </c>
      <c r="J168">
        <f>sales[[#This Row],[QuantitySold]]*sales[[#This Row],[unitPrice]]</f>
        <v>360</v>
      </c>
      <c r="K168">
        <f>sales[[#This Row],[TotalRevenue]]-sales[[#This Row],[DiscountApplied]]</f>
        <v>360</v>
      </c>
      <c r="L168" t="str">
        <f>TEXT(sales[[#This Row],[SaleDate]],"yyyy")</f>
        <v>2023</v>
      </c>
      <c r="M168" t="str">
        <f>TEXT(sales[[#This Row],[SaleDate]],"MMM")</f>
        <v>Aug</v>
      </c>
      <c r="N168" t="str">
        <f>TEXT(sales[[#This Row],[SaleDate]],"DDD")</f>
        <v>Thu</v>
      </c>
      <c r="O168" t="str">
        <f t="shared" si="2"/>
        <v>Q3</v>
      </c>
      <c r="P168">
        <f>sales[[#This Row],[netRevenue]]-(sales[[#This Row],[unitCost]]*sales[[#This Row],[QuantitySold]])</f>
        <v>90</v>
      </c>
      <c r="Q168">
        <f>sales[[#This Row],[unitCost]]*sales[[#This Row],[QuantitySold]]</f>
        <v>270</v>
      </c>
      <c r="R168" s="7">
        <f>(sales[[#This Row],[unitPrice]]-sales[[#This Row],[unitCost]])/sales[[#This Row],[unitCost]]</f>
        <v>0.33333333333333331</v>
      </c>
      <c r="S168" t="str">
        <f>TEXT(sales[[#This Row],[SaleDate]],"dd")</f>
        <v>31</v>
      </c>
    </row>
    <row r="169" spans="1:19" x14ac:dyDescent="0.25">
      <c r="A169">
        <v>286</v>
      </c>
      <c r="B169">
        <v>2</v>
      </c>
      <c r="C169">
        <v>28</v>
      </c>
      <c r="D169">
        <v>5</v>
      </c>
      <c r="E169">
        <v>10</v>
      </c>
      <c r="F169" s="1">
        <v>45091</v>
      </c>
      <c r="G169">
        <v>0</v>
      </c>
      <c r="H169">
        <f>VLOOKUP(sales[[#This Row],[ProductID]],products[],4,FALSE)</f>
        <v>120</v>
      </c>
      <c r="I169">
        <f>VLOOKUP(sales[[#This Row],[ProductID]],products[],5,FALSE)</f>
        <v>90</v>
      </c>
      <c r="J169">
        <f>sales[[#This Row],[QuantitySold]]*sales[[#This Row],[unitPrice]]</f>
        <v>1200</v>
      </c>
      <c r="K169">
        <f>sales[[#This Row],[TotalRevenue]]-sales[[#This Row],[DiscountApplied]]</f>
        <v>1200</v>
      </c>
      <c r="L169" t="str">
        <f>TEXT(sales[[#This Row],[SaleDate]],"yyyy")</f>
        <v>2023</v>
      </c>
      <c r="M169" t="str">
        <f>TEXT(sales[[#This Row],[SaleDate]],"MMM")</f>
        <v>Jun</v>
      </c>
      <c r="N169" t="str">
        <f>TEXT(sales[[#This Row],[SaleDate]],"DDD")</f>
        <v>Wed</v>
      </c>
      <c r="O169" t="str">
        <f t="shared" si="2"/>
        <v>Q2</v>
      </c>
      <c r="P169">
        <f>sales[[#This Row],[netRevenue]]-(sales[[#This Row],[unitCost]]*sales[[#This Row],[QuantitySold]])</f>
        <v>300</v>
      </c>
      <c r="Q169">
        <f>sales[[#This Row],[unitCost]]*sales[[#This Row],[QuantitySold]]</f>
        <v>900</v>
      </c>
      <c r="R169" s="7">
        <f>(sales[[#This Row],[unitPrice]]-sales[[#This Row],[unitCost]])/sales[[#This Row],[unitCost]]</f>
        <v>0.33333333333333331</v>
      </c>
      <c r="S169" t="str">
        <f>TEXT(sales[[#This Row],[SaleDate]],"dd")</f>
        <v>14</v>
      </c>
    </row>
    <row r="170" spans="1:19" x14ac:dyDescent="0.25">
      <c r="A170">
        <v>294</v>
      </c>
      <c r="B170">
        <v>2</v>
      </c>
      <c r="C170">
        <v>50</v>
      </c>
      <c r="D170">
        <v>5</v>
      </c>
      <c r="E170">
        <v>10</v>
      </c>
      <c r="F170" s="1">
        <v>44935</v>
      </c>
      <c r="G170">
        <v>0</v>
      </c>
      <c r="H170">
        <f>VLOOKUP(sales[[#This Row],[ProductID]],products[],4,FALSE)</f>
        <v>120</v>
      </c>
      <c r="I170">
        <f>VLOOKUP(sales[[#This Row],[ProductID]],products[],5,FALSE)</f>
        <v>90</v>
      </c>
      <c r="J170">
        <f>sales[[#This Row],[QuantitySold]]*sales[[#This Row],[unitPrice]]</f>
        <v>1200</v>
      </c>
      <c r="K170">
        <f>sales[[#This Row],[TotalRevenue]]-sales[[#This Row],[DiscountApplied]]</f>
        <v>1200</v>
      </c>
      <c r="L170" t="str">
        <f>TEXT(sales[[#This Row],[SaleDate]],"yyyy")</f>
        <v>2023</v>
      </c>
      <c r="M170" t="str">
        <f>TEXT(sales[[#This Row],[SaleDate]],"MMM")</f>
        <v>Jan</v>
      </c>
      <c r="N170" t="str">
        <f>TEXT(sales[[#This Row],[SaleDate]],"DDD")</f>
        <v>Mon</v>
      </c>
      <c r="O170" t="str">
        <f t="shared" si="2"/>
        <v>Q1</v>
      </c>
      <c r="P170">
        <f>sales[[#This Row],[netRevenue]]-(sales[[#This Row],[unitCost]]*sales[[#This Row],[QuantitySold]])</f>
        <v>300</v>
      </c>
      <c r="Q170">
        <f>sales[[#This Row],[unitCost]]*sales[[#This Row],[QuantitySold]]</f>
        <v>900</v>
      </c>
      <c r="R170" s="7">
        <f>(sales[[#This Row],[unitPrice]]-sales[[#This Row],[unitCost]])/sales[[#This Row],[unitCost]]</f>
        <v>0.33333333333333331</v>
      </c>
      <c r="S170" t="str">
        <f>TEXT(sales[[#This Row],[SaleDate]],"dd")</f>
        <v>09</v>
      </c>
    </row>
    <row r="171" spans="1:19" x14ac:dyDescent="0.25">
      <c r="A171">
        <v>297</v>
      </c>
      <c r="B171">
        <v>2</v>
      </c>
      <c r="C171">
        <v>20</v>
      </c>
      <c r="D171">
        <v>5</v>
      </c>
      <c r="E171">
        <v>8</v>
      </c>
      <c r="F171" s="1">
        <v>44948</v>
      </c>
      <c r="G171">
        <v>0</v>
      </c>
      <c r="H171">
        <f>VLOOKUP(sales[[#This Row],[ProductID]],products[],4,FALSE)</f>
        <v>120</v>
      </c>
      <c r="I171">
        <f>VLOOKUP(sales[[#This Row],[ProductID]],products[],5,FALSE)</f>
        <v>90</v>
      </c>
      <c r="J171">
        <f>sales[[#This Row],[QuantitySold]]*sales[[#This Row],[unitPrice]]</f>
        <v>960</v>
      </c>
      <c r="K171">
        <f>sales[[#This Row],[TotalRevenue]]-sales[[#This Row],[DiscountApplied]]</f>
        <v>960</v>
      </c>
      <c r="L171" t="str">
        <f>TEXT(sales[[#This Row],[SaleDate]],"yyyy")</f>
        <v>2023</v>
      </c>
      <c r="M171" t="str">
        <f>TEXT(sales[[#This Row],[SaleDate]],"MMM")</f>
        <v>Jan</v>
      </c>
      <c r="N171" t="str">
        <f>TEXT(sales[[#This Row],[SaleDate]],"DDD")</f>
        <v>Sun</v>
      </c>
      <c r="O171" t="str">
        <f t="shared" si="2"/>
        <v>Q1</v>
      </c>
      <c r="P171">
        <f>sales[[#This Row],[netRevenue]]-(sales[[#This Row],[unitCost]]*sales[[#This Row],[QuantitySold]])</f>
        <v>240</v>
      </c>
      <c r="Q171">
        <f>sales[[#This Row],[unitCost]]*sales[[#This Row],[QuantitySold]]</f>
        <v>720</v>
      </c>
      <c r="R171" s="7">
        <f>(sales[[#This Row],[unitPrice]]-sales[[#This Row],[unitCost]])/sales[[#This Row],[unitCost]]</f>
        <v>0.33333333333333331</v>
      </c>
      <c r="S171" t="str">
        <f>TEXT(sales[[#This Row],[SaleDate]],"dd")</f>
        <v>22</v>
      </c>
    </row>
    <row r="172" spans="1:19" x14ac:dyDescent="0.25">
      <c r="A172">
        <v>320</v>
      </c>
      <c r="B172">
        <v>2</v>
      </c>
      <c r="C172">
        <v>39</v>
      </c>
      <c r="D172">
        <v>5</v>
      </c>
      <c r="E172">
        <v>9</v>
      </c>
      <c r="F172" s="1">
        <v>45273</v>
      </c>
      <c r="G172">
        <v>0</v>
      </c>
      <c r="H172">
        <f>VLOOKUP(sales[[#This Row],[ProductID]],products[],4,FALSE)</f>
        <v>120</v>
      </c>
      <c r="I172">
        <f>VLOOKUP(sales[[#This Row],[ProductID]],products[],5,FALSE)</f>
        <v>90</v>
      </c>
      <c r="J172">
        <f>sales[[#This Row],[QuantitySold]]*sales[[#This Row],[unitPrice]]</f>
        <v>1080</v>
      </c>
      <c r="K172">
        <f>sales[[#This Row],[TotalRevenue]]-sales[[#This Row],[DiscountApplied]]</f>
        <v>1080</v>
      </c>
      <c r="L172" t="str">
        <f>TEXT(sales[[#This Row],[SaleDate]],"yyyy")</f>
        <v>2023</v>
      </c>
      <c r="M172" t="str">
        <f>TEXT(sales[[#This Row],[SaleDate]],"MMM")</f>
        <v>Dec</v>
      </c>
      <c r="N172" t="str">
        <f>TEXT(sales[[#This Row],[SaleDate]],"DDD")</f>
        <v>Wed</v>
      </c>
      <c r="O172" t="str">
        <f t="shared" si="2"/>
        <v>Q4</v>
      </c>
      <c r="P172">
        <f>sales[[#This Row],[netRevenue]]-(sales[[#This Row],[unitCost]]*sales[[#This Row],[QuantitySold]])</f>
        <v>270</v>
      </c>
      <c r="Q172">
        <f>sales[[#This Row],[unitCost]]*sales[[#This Row],[QuantitySold]]</f>
        <v>810</v>
      </c>
      <c r="R172" s="7">
        <f>(sales[[#This Row],[unitPrice]]-sales[[#This Row],[unitCost]])/sales[[#This Row],[unitCost]]</f>
        <v>0.33333333333333331</v>
      </c>
      <c r="S172" t="str">
        <f>TEXT(sales[[#This Row],[SaleDate]],"dd")</f>
        <v>13</v>
      </c>
    </row>
    <row r="173" spans="1:19" x14ac:dyDescent="0.25">
      <c r="A173">
        <v>322</v>
      </c>
      <c r="B173">
        <v>2</v>
      </c>
      <c r="C173">
        <v>48</v>
      </c>
      <c r="D173">
        <v>5</v>
      </c>
      <c r="E173">
        <v>2</v>
      </c>
      <c r="F173" s="1">
        <v>45187</v>
      </c>
      <c r="G173">
        <v>0</v>
      </c>
      <c r="H173">
        <f>VLOOKUP(sales[[#This Row],[ProductID]],products[],4,FALSE)</f>
        <v>120</v>
      </c>
      <c r="I173">
        <f>VLOOKUP(sales[[#This Row],[ProductID]],products[],5,FALSE)</f>
        <v>90</v>
      </c>
      <c r="J173">
        <f>sales[[#This Row],[QuantitySold]]*sales[[#This Row],[unitPrice]]</f>
        <v>240</v>
      </c>
      <c r="K173">
        <f>sales[[#This Row],[TotalRevenue]]-sales[[#This Row],[DiscountApplied]]</f>
        <v>240</v>
      </c>
      <c r="L173" t="str">
        <f>TEXT(sales[[#This Row],[SaleDate]],"yyyy")</f>
        <v>2023</v>
      </c>
      <c r="M173" t="str">
        <f>TEXT(sales[[#This Row],[SaleDate]],"MMM")</f>
        <v>Sep</v>
      </c>
      <c r="N173" t="str">
        <f>TEXT(sales[[#This Row],[SaleDate]],"DDD")</f>
        <v>Mon</v>
      </c>
      <c r="O173" t="str">
        <f t="shared" si="2"/>
        <v>Q3</v>
      </c>
      <c r="P173">
        <f>sales[[#This Row],[netRevenue]]-(sales[[#This Row],[unitCost]]*sales[[#This Row],[QuantitySold]])</f>
        <v>60</v>
      </c>
      <c r="Q173">
        <f>sales[[#This Row],[unitCost]]*sales[[#This Row],[QuantitySold]]</f>
        <v>180</v>
      </c>
      <c r="R173" s="7">
        <f>(sales[[#This Row],[unitPrice]]-sales[[#This Row],[unitCost]])/sales[[#This Row],[unitCost]]</f>
        <v>0.33333333333333331</v>
      </c>
      <c r="S173" t="str">
        <f>TEXT(sales[[#This Row],[SaleDate]],"dd")</f>
        <v>18</v>
      </c>
    </row>
    <row r="174" spans="1:19" x14ac:dyDescent="0.25">
      <c r="A174">
        <v>341</v>
      </c>
      <c r="B174">
        <v>2</v>
      </c>
      <c r="C174">
        <v>7</v>
      </c>
      <c r="D174">
        <v>5</v>
      </c>
      <c r="E174">
        <v>11</v>
      </c>
      <c r="F174" s="1">
        <v>45049</v>
      </c>
      <c r="G174">
        <v>0</v>
      </c>
      <c r="H174">
        <f>VLOOKUP(sales[[#This Row],[ProductID]],products[],4,FALSE)</f>
        <v>120</v>
      </c>
      <c r="I174">
        <f>VLOOKUP(sales[[#This Row],[ProductID]],products[],5,FALSE)</f>
        <v>90</v>
      </c>
      <c r="J174">
        <f>sales[[#This Row],[QuantitySold]]*sales[[#This Row],[unitPrice]]</f>
        <v>1320</v>
      </c>
      <c r="K174">
        <f>sales[[#This Row],[TotalRevenue]]-sales[[#This Row],[DiscountApplied]]</f>
        <v>1320</v>
      </c>
      <c r="L174" t="str">
        <f>TEXT(sales[[#This Row],[SaleDate]],"yyyy")</f>
        <v>2023</v>
      </c>
      <c r="M174" t="str">
        <f>TEXT(sales[[#This Row],[SaleDate]],"MMM")</f>
        <v>May</v>
      </c>
      <c r="N174" t="str">
        <f>TEXT(sales[[#This Row],[SaleDate]],"DDD")</f>
        <v>Wed</v>
      </c>
      <c r="O174" t="str">
        <f t="shared" si="2"/>
        <v>Q2</v>
      </c>
      <c r="P174">
        <f>sales[[#This Row],[netRevenue]]-(sales[[#This Row],[unitCost]]*sales[[#This Row],[QuantitySold]])</f>
        <v>330</v>
      </c>
      <c r="Q174">
        <f>sales[[#This Row],[unitCost]]*sales[[#This Row],[QuantitySold]]</f>
        <v>990</v>
      </c>
      <c r="R174" s="7">
        <f>(sales[[#This Row],[unitPrice]]-sales[[#This Row],[unitCost]])/sales[[#This Row],[unitCost]]</f>
        <v>0.33333333333333331</v>
      </c>
      <c r="S174" t="str">
        <f>TEXT(sales[[#This Row],[SaleDate]],"dd")</f>
        <v>03</v>
      </c>
    </row>
    <row r="175" spans="1:19" x14ac:dyDescent="0.25">
      <c r="A175">
        <v>365</v>
      </c>
      <c r="B175">
        <v>2</v>
      </c>
      <c r="C175">
        <v>27</v>
      </c>
      <c r="D175">
        <v>5</v>
      </c>
      <c r="E175">
        <v>6</v>
      </c>
      <c r="F175" s="1">
        <v>45288</v>
      </c>
      <c r="G175">
        <v>0</v>
      </c>
      <c r="H175">
        <f>VLOOKUP(sales[[#This Row],[ProductID]],products[],4,FALSE)</f>
        <v>120</v>
      </c>
      <c r="I175">
        <f>VLOOKUP(sales[[#This Row],[ProductID]],products[],5,FALSE)</f>
        <v>90</v>
      </c>
      <c r="J175">
        <f>sales[[#This Row],[QuantitySold]]*sales[[#This Row],[unitPrice]]</f>
        <v>720</v>
      </c>
      <c r="K175">
        <f>sales[[#This Row],[TotalRevenue]]-sales[[#This Row],[DiscountApplied]]</f>
        <v>720</v>
      </c>
      <c r="L175" t="str">
        <f>TEXT(sales[[#This Row],[SaleDate]],"yyyy")</f>
        <v>2023</v>
      </c>
      <c r="M175" t="str">
        <f>TEXT(sales[[#This Row],[SaleDate]],"MMM")</f>
        <v>Dec</v>
      </c>
      <c r="N175" t="str">
        <f>TEXT(sales[[#This Row],[SaleDate]],"DDD")</f>
        <v>Thu</v>
      </c>
      <c r="O175" t="str">
        <f t="shared" si="2"/>
        <v>Q4</v>
      </c>
      <c r="P175">
        <f>sales[[#This Row],[netRevenue]]-(sales[[#This Row],[unitCost]]*sales[[#This Row],[QuantitySold]])</f>
        <v>180</v>
      </c>
      <c r="Q175">
        <f>sales[[#This Row],[unitCost]]*sales[[#This Row],[QuantitySold]]</f>
        <v>540</v>
      </c>
      <c r="R175" s="7">
        <f>(sales[[#This Row],[unitPrice]]-sales[[#This Row],[unitCost]])/sales[[#This Row],[unitCost]]</f>
        <v>0.33333333333333331</v>
      </c>
      <c r="S175" t="str">
        <f>TEXT(sales[[#This Row],[SaleDate]],"dd")</f>
        <v>28</v>
      </c>
    </row>
    <row r="176" spans="1:19" x14ac:dyDescent="0.25">
      <c r="A176">
        <v>368</v>
      </c>
      <c r="B176">
        <v>2</v>
      </c>
      <c r="C176">
        <v>40</v>
      </c>
      <c r="D176">
        <v>5</v>
      </c>
      <c r="E176">
        <v>11</v>
      </c>
      <c r="F176" s="1">
        <v>45155</v>
      </c>
      <c r="G176">
        <v>0</v>
      </c>
      <c r="H176">
        <f>VLOOKUP(sales[[#This Row],[ProductID]],products[],4,FALSE)</f>
        <v>120</v>
      </c>
      <c r="I176">
        <f>VLOOKUP(sales[[#This Row],[ProductID]],products[],5,FALSE)</f>
        <v>90</v>
      </c>
      <c r="J176">
        <f>sales[[#This Row],[QuantitySold]]*sales[[#This Row],[unitPrice]]</f>
        <v>1320</v>
      </c>
      <c r="K176">
        <f>sales[[#This Row],[TotalRevenue]]-sales[[#This Row],[DiscountApplied]]</f>
        <v>1320</v>
      </c>
      <c r="L176" t="str">
        <f>TEXT(sales[[#This Row],[SaleDate]],"yyyy")</f>
        <v>2023</v>
      </c>
      <c r="M176" t="str">
        <f>TEXT(sales[[#This Row],[SaleDate]],"MMM")</f>
        <v>Aug</v>
      </c>
      <c r="N176" t="str">
        <f>TEXT(sales[[#This Row],[SaleDate]],"DDD")</f>
        <v>Thu</v>
      </c>
      <c r="O176" t="str">
        <f t="shared" si="2"/>
        <v>Q3</v>
      </c>
      <c r="P176">
        <f>sales[[#This Row],[netRevenue]]-(sales[[#This Row],[unitCost]]*sales[[#This Row],[QuantitySold]])</f>
        <v>330</v>
      </c>
      <c r="Q176">
        <f>sales[[#This Row],[unitCost]]*sales[[#This Row],[QuantitySold]]</f>
        <v>990</v>
      </c>
      <c r="R176" s="7">
        <f>(sales[[#This Row],[unitPrice]]-sales[[#This Row],[unitCost]])/sales[[#This Row],[unitCost]]</f>
        <v>0.33333333333333331</v>
      </c>
      <c r="S176" t="str">
        <f>TEXT(sales[[#This Row],[SaleDate]],"dd")</f>
        <v>17</v>
      </c>
    </row>
    <row r="177" spans="1:19" x14ac:dyDescent="0.25">
      <c r="A177">
        <v>372</v>
      </c>
      <c r="B177">
        <v>2</v>
      </c>
      <c r="C177">
        <v>8</v>
      </c>
      <c r="D177">
        <v>5</v>
      </c>
      <c r="E177">
        <v>8</v>
      </c>
      <c r="F177" s="1">
        <v>45178</v>
      </c>
      <c r="G177">
        <v>0</v>
      </c>
      <c r="H177">
        <f>VLOOKUP(sales[[#This Row],[ProductID]],products[],4,FALSE)</f>
        <v>120</v>
      </c>
      <c r="I177">
        <f>VLOOKUP(sales[[#This Row],[ProductID]],products[],5,FALSE)</f>
        <v>90</v>
      </c>
      <c r="J177">
        <f>sales[[#This Row],[QuantitySold]]*sales[[#This Row],[unitPrice]]</f>
        <v>960</v>
      </c>
      <c r="K177">
        <f>sales[[#This Row],[TotalRevenue]]-sales[[#This Row],[DiscountApplied]]</f>
        <v>960</v>
      </c>
      <c r="L177" t="str">
        <f>TEXT(sales[[#This Row],[SaleDate]],"yyyy")</f>
        <v>2023</v>
      </c>
      <c r="M177" t="str">
        <f>TEXT(sales[[#This Row],[SaleDate]],"MMM")</f>
        <v>Sep</v>
      </c>
      <c r="N177" t="str">
        <f>TEXT(sales[[#This Row],[SaleDate]],"DDD")</f>
        <v>Sat</v>
      </c>
      <c r="O177" t="str">
        <f t="shared" si="2"/>
        <v>Q3</v>
      </c>
      <c r="P177">
        <f>sales[[#This Row],[netRevenue]]-(sales[[#This Row],[unitCost]]*sales[[#This Row],[QuantitySold]])</f>
        <v>240</v>
      </c>
      <c r="Q177">
        <f>sales[[#This Row],[unitCost]]*sales[[#This Row],[QuantitySold]]</f>
        <v>720</v>
      </c>
      <c r="R177" s="7">
        <f>(sales[[#This Row],[unitPrice]]-sales[[#This Row],[unitCost]])/sales[[#This Row],[unitCost]]</f>
        <v>0.33333333333333331</v>
      </c>
      <c r="S177" t="str">
        <f>TEXT(sales[[#This Row],[SaleDate]],"dd")</f>
        <v>09</v>
      </c>
    </row>
    <row r="178" spans="1:19" x14ac:dyDescent="0.25">
      <c r="A178">
        <v>390</v>
      </c>
      <c r="B178">
        <v>2</v>
      </c>
      <c r="C178">
        <v>50</v>
      </c>
      <c r="D178">
        <v>5</v>
      </c>
      <c r="E178">
        <v>1</v>
      </c>
      <c r="F178" s="1">
        <v>44971</v>
      </c>
      <c r="G178">
        <v>0</v>
      </c>
      <c r="H178">
        <f>VLOOKUP(sales[[#This Row],[ProductID]],products[],4,FALSE)</f>
        <v>120</v>
      </c>
      <c r="I178">
        <f>VLOOKUP(sales[[#This Row],[ProductID]],products[],5,FALSE)</f>
        <v>90</v>
      </c>
      <c r="J178">
        <f>sales[[#This Row],[QuantitySold]]*sales[[#This Row],[unitPrice]]</f>
        <v>120</v>
      </c>
      <c r="K178">
        <f>sales[[#This Row],[TotalRevenue]]-sales[[#This Row],[DiscountApplied]]</f>
        <v>120</v>
      </c>
      <c r="L178" t="str">
        <f>TEXT(sales[[#This Row],[SaleDate]],"yyyy")</f>
        <v>2023</v>
      </c>
      <c r="M178" t="str">
        <f>TEXT(sales[[#This Row],[SaleDate]],"MMM")</f>
        <v>Feb</v>
      </c>
      <c r="N178" t="str">
        <f>TEXT(sales[[#This Row],[SaleDate]],"DDD")</f>
        <v>Tue</v>
      </c>
      <c r="O178" t="str">
        <f t="shared" si="2"/>
        <v>Q1</v>
      </c>
      <c r="P178">
        <f>sales[[#This Row],[netRevenue]]-(sales[[#This Row],[unitCost]]*sales[[#This Row],[QuantitySold]])</f>
        <v>30</v>
      </c>
      <c r="Q178">
        <f>sales[[#This Row],[unitCost]]*sales[[#This Row],[QuantitySold]]</f>
        <v>90</v>
      </c>
      <c r="R178" s="7">
        <f>(sales[[#This Row],[unitPrice]]-sales[[#This Row],[unitCost]])/sales[[#This Row],[unitCost]]</f>
        <v>0.33333333333333331</v>
      </c>
      <c r="S178" t="str">
        <f>TEXT(sales[[#This Row],[SaleDate]],"dd")</f>
        <v>14</v>
      </c>
    </row>
    <row r="179" spans="1:19" x14ac:dyDescent="0.25">
      <c r="A179">
        <v>405</v>
      </c>
      <c r="B179">
        <v>2</v>
      </c>
      <c r="C179">
        <v>33</v>
      </c>
      <c r="D179">
        <v>5</v>
      </c>
      <c r="E179">
        <v>5</v>
      </c>
      <c r="F179" s="1">
        <v>45128</v>
      </c>
      <c r="G179">
        <v>0</v>
      </c>
      <c r="H179">
        <f>VLOOKUP(sales[[#This Row],[ProductID]],products[],4,FALSE)</f>
        <v>120</v>
      </c>
      <c r="I179">
        <f>VLOOKUP(sales[[#This Row],[ProductID]],products[],5,FALSE)</f>
        <v>90</v>
      </c>
      <c r="J179">
        <f>sales[[#This Row],[QuantitySold]]*sales[[#This Row],[unitPrice]]</f>
        <v>600</v>
      </c>
      <c r="K179">
        <f>sales[[#This Row],[TotalRevenue]]-sales[[#This Row],[DiscountApplied]]</f>
        <v>600</v>
      </c>
      <c r="L179" t="str">
        <f>TEXT(sales[[#This Row],[SaleDate]],"yyyy")</f>
        <v>2023</v>
      </c>
      <c r="M179" t="str">
        <f>TEXT(sales[[#This Row],[SaleDate]],"MMM")</f>
        <v>Jul</v>
      </c>
      <c r="N179" t="str">
        <f>TEXT(sales[[#This Row],[SaleDate]],"DDD")</f>
        <v>Fri</v>
      </c>
      <c r="O179" t="str">
        <f t="shared" si="2"/>
        <v>Q3</v>
      </c>
      <c r="P179">
        <f>sales[[#This Row],[netRevenue]]-(sales[[#This Row],[unitCost]]*sales[[#This Row],[QuantitySold]])</f>
        <v>150</v>
      </c>
      <c r="Q179">
        <f>sales[[#This Row],[unitCost]]*sales[[#This Row],[QuantitySold]]</f>
        <v>450</v>
      </c>
      <c r="R179" s="7">
        <f>(sales[[#This Row],[unitPrice]]-sales[[#This Row],[unitCost]])/sales[[#This Row],[unitCost]]</f>
        <v>0.33333333333333331</v>
      </c>
      <c r="S179" t="str">
        <f>TEXT(sales[[#This Row],[SaleDate]],"dd")</f>
        <v>21</v>
      </c>
    </row>
    <row r="180" spans="1:19" x14ac:dyDescent="0.25">
      <c r="A180">
        <v>410</v>
      </c>
      <c r="B180">
        <v>2</v>
      </c>
      <c r="C180">
        <v>17</v>
      </c>
      <c r="D180">
        <v>5</v>
      </c>
      <c r="E180">
        <v>11</v>
      </c>
      <c r="F180" s="1">
        <v>45038</v>
      </c>
      <c r="G180">
        <v>0</v>
      </c>
      <c r="H180">
        <f>VLOOKUP(sales[[#This Row],[ProductID]],products[],4,FALSE)</f>
        <v>120</v>
      </c>
      <c r="I180">
        <f>VLOOKUP(sales[[#This Row],[ProductID]],products[],5,FALSE)</f>
        <v>90</v>
      </c>
      <c r="J180">
        <f>sales[[#This Row],[QuantitySold]]*sales[[#This Row],[unitPrice]]</f>
        <v>1320</v>
      </c>
      <c r="K180">
        <f>sales[[#This Row],[TotalRevenue]]-sales[[#This Row],[DiscountApplied]]</f>
        <v>1320</v>
      </c>
      <c r="L180" t="str">
        <f>TEXT(sales[[#This Row],[SaleDate]],"yyyy")</f>
        <v>2023</v>
      </c>
      <c r="M180" t="str">
        <f>TEXT(sales[[#This Row],[SaleDate]],"MMM")</f>
        <v>Apr</v>
      </c>
      <c r="N180" t="str">
        <f>TEXT(sales[[#This Row],[SaleDate]],"DDD")</f>
        <v>Sat</v>
      </c>
      <c r="O180" t="str">
        <f t="shared" si="2"/>
        <v>Q2</v>
      </c>
      <c r="P180">
        <f>sales[[#This Row],[netRevenue]]-(sales[[#This Row],[unitCost]]*sales[[#This Row],[QuantitySold]])</f>
        <v>330</v>
      </c>
      <c r="Q180">
        <f>sales[[#This Row],[unitCost]]*sales[[#This Row],[QuantitySold]]</f>
        <v>990</v>
      </c>
      <c r="R180" s="7">
        <f>(sales[[#This Row],[unitPrice]]-sales[[#This Row],[unitCost]])/sales[[#This Row],[unitCost]]</f>
        <v>0.33333333333333331</v>
      </c>
      <c r="S180" t="str">
        <f>TEXT(sales[[#This Row],[SaleDate]],"dd")</f>
        <v>22</v>
      </c>
    </row>
    <row r="181" spans="1:19" x14ac:dyDescent="0.25">
      <c r="A181">
        <v>427</v>
      </c>
      <c r="B181">
        <v>2</v>
      </c>
      <c r="C181">
        <v>24</v>
      </c>
      <c r="D181">
        <v>5</v>
      </c>
      <c r="E181">
        <v>7</v>
      </c>
      <c r="F181" s="1">
        <v>45272</v>
      </c>
      <c r="G181">
        <v>0</v>
      </c>
      <c r="H181">
        <f>VLOOKUP(sales[[#This Row],[ProductID]],products[],4,FALSE)</f>
        <v>120</v>
      </c>
      <c r="I181">
        <f>VLOOKUP(sales[[#This Row],[ProductID]],products[],5,FALSE)</f>
        <v>90</v>
      </c>
      <c r="J181">
        <f>sales[[#This Row],[QuantitySold]]*sales[[#This Row],[unitPrice]]</f>
        <v>840</v>
      </c>
      <c r="K181">
        <f>sales[[#This Row],[TotalRevenue]]-sales[[#This Row],[DiscountApplied]]</f>
        <v>840</v>
      </c>
      <c r="L181" t="str">
        <f>TEXT(sales[[#This Row],[SaleDate]],"yyyy")</f>
        <v>2023</v>
      </c>
      <c r="M181" t="str">
        <f>TEXT(sales[[#This Row],[SaleDate]],"MMM")</f>
        <v>Dec</v>
      </c>
      <c r="N181" t="str">
        <f>TEXT(sales[[#This Row],[SaleDate]],"DDD")</f>
        <v>Tue</v>
      </c>
      <c r="O181" t="str">
        <f t="shared" si="2"/>
        <v>Q4</v>
      </c>
      <c r="P181">
        <f>sales[[#This Row],[netRevenue]]-(sales[[#This Row],[unitCost]]*sales[[#This Row],[QuantitySold]])</f>
        <v>210</v>
      </c>
      <c r="Q181">
        <f>sales[[#This Row],[unitCost]]*sales[[#This Row],[QuantitySold]]</f>
        <v>630</v>
      </c>
      <c r="R181" s="7">
        <f>(sales[[#This Row],[unitPrice]]-sales[[#This Row],[unitCost]])/sales[[#This Row],[unitCost]]</f>
        <v>0.33333333333333331</v>
      </c>
      <c r="S181" t="str">
        <f>TEXT(sales[[#This Row],[SaleDate]],"dd")</f>
        <v>12</v>
      </c>
    </row>
    <row r="182" spans="1:19" x14ac:dyDescent="0.25">
      <c r="A182">
        <v>433</v>
      </c>
      <c r="B182">
        <v>2</v>
      </c>
      <c r="C182">
        <v>7</v>
      </c>
      <c r="D182">
        <v>5</v>
      </c>
      <c r="E182">
        <v>8</v>
      </c>
      <c r="F182" s="1">
        <v>45081</v>
      </c>
      <c r="G182">
        <v>0</v>
      </c>
      <c r="H182">
        <f>VLOOKUP(sales[[#This Row],[ProductID]],products[],4,FALSE)</f>
        <v>120</v>
      </c>
      <c r="I182">
        <f>VLOOKUP(sales[[#This Row],[ProductID]],products[],5,FALSE)</f>
        <v>90</v>
      </c>
      <c r="J182">
        <f>sales[[#This Row],[QuantitySold]]*sales[[#This Row],[unitPrice]]</f>
        <v>960</v>
      </c>
      <c r="K182">
        <f>sales[[#This Row],[TotalRevenue]]-sales[[#This Row],[DiscountApplied]]</f>
        <v>960</v>
      </c>
      <c r="L182" t="str">
        <f>TEXT(sales[[#This Row],[SaleDate]],"yyyy")</f>
        <v>2023</v>
      </c>
      <c r="M182" t="str">
        <f>TEXT(sales[[#This Row],[SaleDate]],"MMM")</f>
        <v>Jun</v>
      </c>
      <c r="N182" t="str">
        <f>TEXT(sales[[#This Row],[SaleDate]],"DDD")</f>
        <v>Sun</v>
      </c>
      <c r="O182" t="str">
        <f t="shared" si="2"/>
        <v>Q2</v>
      </c>
      <c r="P182">
        <f>sales[[#This Row],[netRevenue]]-(sales[[#This Row],[unitCost]]*sales[[#This Row],[QuantitySold]])</f>
        <v>240</v>
      </c>
      <c r="Q182">
        <f>sales[[#This Row],[unitCost]]*sales[[#This Row],[QuantitySold]]</f>
        <v>720</v>
      </c>
      <c r="R182" s="7">
        <f>(sales[[#This Row],[unitPrice]]-sales[[#This Row],[unitCost]])/sales[[#This Row],[unitCost]]</f>
        <v>0.33333333333333331</v>
      </c>
      <c r="S182" t="str">
        <f>TEXT(sales[[#This Row],[SaleDate]],"dd")</f>
        <v>04</v>
      </c>
    </row>
    <row r="183" spans="1:19" x14ac:dyDescent="0.25">
      <c r="A183">
        <v>444</v>
      </c>
      <c r="B183">
        <v>2</v>
      </c>
      <c r="C183">
        <v>4</v>
      </c>
      <c r="D183">
        <v>5</v>
      </c>
      <c r="E183">
        <v>10</v>
      </c>
      <c r="F183" s="1">
        <v>45176</v>
      </c>
      <c r="G183">
        <v>0</v>
      </c>
      <c r="H183">
        <f>VLOOKUP(sales[[#This Row],[ProductID]],products[],4,FALSE)</f>
        <v>120</v>
      </c>
      <c r="I183">
        <f>VLOOKUP(sales[[#This Row],[ProductID]],products[],5,FALSE)</f>
        <v>90</v>
      </c>
      <c r="J183">
        <f>sales[[#This Row],[QuantitySold]]*sales[[#This Row],[unitPrice]]</f>
        <v>1200</v>
      </c>
      <c r="K183">
        <f>sales[[#This Row],[TotalRevenue]]-sales[[#This Row],[DiscountApplied]]</f>
        <v>1200</v>
      </c>
      <c r="L183" t="str">
        <f>TEXT(sales[[#This Row],[SaleDate]],"yyyy")</f>
        <v>2023</v>
      </c>
      <c r="M183" t="str">
        <f>TEXT(sales[[#This Row],[SaleDate]],"MMM")</f>
        <v>Sep</v>
      </c>
      <c r="N183" t="str">
        <f>TEXT(sales[[#This Row],[SaleDate]],"DDD")</f>
        <v>Thu</v>
      </c>
      <c r="O183" t="str">
        <f t="shared" si="2"/>
        <v>Q3</v>
      </c>
      <c r="P183">
        <f>sales[[#This Row],[netRevenue]]-(sales[[#This Row],[unitCost]]*sales[[#This Row],[QuantitySold]])</f>
        <v>300</v>
      </c>
      <c r="Q183">
        <f>sales[[#This Row],[unitCost]]*sales[[#This Row],[QuantitySold]]</f>
        <v>900</v>
      </c>
      <c r="R183" s="7">
        <f>(sales[[#This Row],[unitPrice]]-sales[[#This Row],[unitCost]])/sales[[#This Row],[unitCost]]</f>
        <v>0.33333333333333331</v>
      </c>
      <c r="S183" t="str">
        <f>TEXT(sales[[#This Row],[SaleDate]],"dd")</f>
        <v>07</v>
      </c>
    </row>
    <row r="184" spans="1:19" x14ac:dyDescent="0.25">
      <c r="A184">
        <v>450</v>
      </c>
      <c r="B184">
        <v>2</v>
      </c>
      <c r="C184">
        <v>23</v>
      </c>
      <c r="D184">
        <v>5</v>
      </c>
      <c r="E184">
        <v>9</v>
      </c>
      <c r="F184" s="1">
        <v>45239</v>
      </c>
      <c r="G184">
        <v>0</v>
      </c>
      <c r="H184">
        <f>VLOOKUP(sales[[#This Row],[ProductID]],products[],4,FALSE)</f>
        <v>120</v>
      </c>
      <c r="I184">
        <f>VLOOKUP(sales[[#This Row],[ProductID]],products[],5,FALSE)</f>
        <v>90</v>
      </c>
      <c r="J184">
        <f>sales[[#This Row],[QuantitySold]]*sales[[#This Row],[unitPrice]]</f>
        <v>1080</v>
      </c>
      <c r="K184">
        <f>sales[[#This Row],[TotalRevenue]]-sales[[#This Row],[DiscountApplied]]</f>
        <v>1080</v>
      </c>
      <c r="L184" t="str">
        <f>TEXT(sales[[#This Row],[SaleDate]],"yyyy")</f>
        <v>2023</v>
      </c>
      <c r="M184" t="str">
        <f>TEXT(sales[[#This Row],[SaleDate]],"MMM")</f>
        <v>Nov</v>
      </c>
      <c r="N184" t="str">
        <f>TEXT(sales[[#This Row],[SaleDate]],"DDD")</f>
        <v>Thu</v>
      </c>
      <c r="O184" t="str">
        <f t="shared" si="2"/>
        <v>Q4</v>
      </c>
      <c r="P184">
        <f>sales[[#This Row],[netRevenue]]-(sales[[#This Row],[unitCost]]*sales[[#This Row],[QuantitySold]])</f>
        <v>270</v>
      </c>
      <c r="Q184">
        <f>sales[[#This Row],[unitCost]]*sales[[#This Row],[QuantitySold]]</f>
        <v>810</v>
      </c>
      <c r="R184" s="7">
        <f>(sales[[#This Row],[unitPrice]]-sales[[#This Row],[unitCost]])/sales[[#This Row],[unitCost]]</f>
        <v>0.33333333333333331</v>
      </c>
      <c r="S184" t="str">
        <f>TEXT(sales[[#This Row],[SaleDate]],"dd")</f>
        <v>09</v>
      </c>
    </row>
    <row r="185" spans="1:19" x14ac:dyDescent="0.25">
      <c r="A185">
        <v>475</v>
      </c>
      <c r="B185">
        <v>2</v>
      </c>
      <c r="C185">
        <v>16</v>
      </c>
      <c r="D185">
        <v>5</v>
      </c>
      <c r="E185">
        <v>11</v>
      </c>
      <c r="F185" s="1">
        <v>44938</v>
      </c>
      <c r="G185">
        <v>0</v>
      </c>
      <c r="H185">
        <f>VLOOKUP(sales[[#This Row],[ProductID]],products[],4,FALSE)</f>
        <v>120</v>
      </c>
      <c r="I185">
        <f>VLOOKUP(sales[[#This Row],[ProductID]],products[],5,FALSE)</f>
        <v>90</v>
      </c>
      <c r="J185">
        <f>sales[[#This Row],[QuantitySold]]*sales[[#This Row],[unitPrice]]</f>
        <v>1320</v>
      </c>
      <c r="K185">
        <f>sales[[#This Row],[TotalRevenue]]-sales[[#This Row],[DiscountApplied]]</f>
        <v>1320</v>
      </c>
      <c r="L185" t="str">
        <f>TEXT(sales[[#This Row],[SaleDate]],"yyyy")</f>
        <v>2023</v>
      </c>
      <c r="M185" t="str">
        <f>TEXT(sales[[#This Row],[SaleDate]],"MMM")</f>
        <v>Jan</v>
      </c>
      <c r="N185" t="str">
        <f>TEXT(sales[[#This Row],[SaleDate]],"DDD")</f>
        <v>Thu</v>
      </c>
      <c r="O185" t="str">
        <f t="shared" si="2"/>
        <v>Q1</v>
      </c>
      <c r="P185">
        <f>sales[[#This Row],[netRevenue]]-(sales[[#This Row],[unitCost]]*sales[[#This Row],[QuantitySold]])</f>
        <v>330</v>
      </c>
      <c r="Q185">
        <f>sales[[#This Row],[unitCost]]*sales[[#This Row],[QuantitySold]]</f>
        <v>990</v>
      </c>
      <c r="R185" s="7">
        <f>(sales[[#This Row],[unitPrice]]-sales[[#This Row],[unitCost]])/sales[[#This Row],[unitCost]]</f>
        <v>0.33333333333333331</v>
      </c>
      <c r="S185" t="str">
        <f>TEXT(sales[[#This Row],[SaleDate]],"dd")</f>
        <v>12</v>
      </c>
    </row>
    <row r="186" spans="1:19" x14ac:dyDescent="0.25">
      <c r="A186">
        <v>484</v>
      </c>
      <c r="B186">
        <v>2</v>
      </c>
      <c r="C186">
        <v>15</v>
      </c>
      <c r="D186">
        <v>5</v>
      </c>
      <c r="E186">
        <v>10</v>
      </c>
      <c r="F186" s="1">
        <v>44946</v>
      </c>
      <c r="G186">
        <v>0</v>
      </c>
      <c r="H186">
        <f>VLOOKUP(sales[[#This Row],[ProductID]],products[],4,FALSE)</f>
        <v>120</v>
      </c>
      <c r="I186">
        <f>VLOOKUP(sales[[#This Row],[ProductID]],products[],5,FALSE)</f>
        <v>90</v>
      </c>
      <c r="J186">
        <f>sales[[#This Row],[QuantitySold]]*sales[[#This Row],[unitPrice]]</f>
        <v>1200</v>
      </c>
      <c r="K186">
        <f>sales[[#This Row],[TotalRevenue]]-sales[[#This Row],[DiscountApplied]]</f>
        <v>1200</v>
      </c>
      <c r="L186" t="str">
        <f>TEXT(sales[[#This Row],[SaleDate]],"yyyy")</f>
        <v>2023</v>
      </c>
      <c r="M186" t="str">
        <f>TEXT(sales[[#This Row],[SaleDate]],"MMM")</f>
        <v>Jan</v>
      </c>
      <c r="N186" t="str">
        <f>TEXT(sales[[#This Row],[SaleDate]],"DDD")</f>
        <v>Fri</v>
      </c>
      <c r="O186" t="str">
        <f t="shared" si="2"/>
        <v>Q1</v>
      </c>
      <c r="P186">
        <f>sales[[#This Row],[netRevenue]]-(sales[[#This Row],[unitCost]]*sales[[#This Row],[QuantitySold]])</f>
        <v>300</v>
      </c>
      <c r="Q186">
        <f>sales[[#This Row],[unitCost]]*sales[[#This Row],[QuantitySold]]</f>
        <v>900</v>
      </c>
      <c r="R186" s="7">
        <f>(sales[[#This Row],[unitPrice]]-sales[[#This Row],[unitCost]])/sales[[#This Row],[unitCost]]</f>
        <v>0.33333333333333331</v>
      </c>
      <c r="S186" t="str">
        <f>TEXT(sales[[#This Row],[SaleDate]],"dd")</f>
        <v>20</v>
      </c>
    </row>
    <row r="187" spans="1:19" x14ac:dyDescent="0.25">
      <c r="A187">
        <v>491</v>
      </c>
      <c r="B187">
        <v>2</v>
      </c>
      <c r="C187">
        <v>25</v>
      </c>
      <c r="D187">
        <v>5</v>
      </c>
      <c r="E187">
        <v>3</v>
      </c>
      <c r="F187" s="1">
        <v>45104</v>
      </c>
      <c r="G187">
        <v>0</v>
      </c>
      <c r="H187">
        <f>VLOOKUP(sales[[#This Row],[ProductID]],products[],4,FALSE)</f>
        <v>120</v>
      </c>
      <c r="I187">
        <f>VLOOKUP(sales[[#This Row],[ProductID]],products[],5,FALSE)</f>
        <v>90</v>
      </c>
      <c r="J187">
        <f>sales[[#This Row],[QuantitySold]]*sales[[#This Row],[unitPrice]]</f>
        <v>360</v>
      </c>
      <c r="K187">
        <f>sales[[#This Row],[TotalRevenue]]-sales[[#This Row],[DiscountApplied]]</f>
        <v>360</v>
      </c>
      <c r="L187" t="str">
        <f>TEXT(sales[[#This Row],[SaleDate]],"yyyy")</f>
        <v>2023</v>
      </c>
      <c r="M187" t="str">
        <f>TEXT(sales[[#This Row],[SaleDate]],"MMM")</f>
        <v>Jun</v>
      </c>
      <c r="N187" t="str">
        <f>TEXT(sales[[#This Row],[SaleDate]],"DDD")</f>
        <v>Tue</v>
      </c>
      <c r="O187" t="str">
        <f t="shared" si="2"/>
        <v>Q2</v>
      </c>
      <c r="P187">
        <f>sales[[#This Row],[netRevenue]]-(sales[[#This Row],[unitCost]]*sales[[#This Row],[QuantitySold]])</f>
        <v>90</v>
      </c>
      <c r="Q187">
        <f>sales[[#This Row],[unitCost]]*sales[[#This Row],[QuantitySold]]</f>
        <v>270</v>
      </c>
      <c r="R187" s="7">
        <f>(sales[[#This Row],[unitPrice]]-sales[[#This Row],[unitCost]])/sales[[#This Row],[unitCost]]</f>
        <v>0.33333333333333331</v>
      </c>
      <c r="S187" t="str">
        <f>TEXT(sales[[#This Row],[SaleDate]],"dd")</f>
        <v>27</v>
      </c>
    </row>
    <row r="188" spans="1:19" x14ac:dyDescent="0.25">
      <c r="A188">
        <v>494</v>
      </c>
      <c r="B188">
        <v>2</v>
      </c>
      <c r="C188">
        <v>33</v>
      </c>
      <c r="D188">
        <v>5</v>
      </c>
      <c r="E188">
        <v>11</v>
      </c>
      <c r="F188" s="1">
        <v>44941</v>
      </c>
      <c r="G188">
        <v>0</v>
      </c>
      <c r="H188">
        <f>VLOOKUP(sales[[#This Row],[ProductID]],products[],4,FALSE)</f>
        <v>120</v>
      </c>
      <c r="I188">
        <f>VLOOKUP(sales[[#This Row],[ProductID]],products[],5,FALSE)</f>
        <v>90</v>
      </c>
      <c r="J188">
        <f>sales[[#This Row],[QuantitySold]]*sales[[#This Row],[unitPrice]]</f>
        <v>1320</v>
      </c>
      <c r="K188">
        <f>sales[[#This Row],[TotalRevenue]]-sales[[#This Row],[DiscountApplied]]</f>
        <v>1320</v>
      </c>
      <c r="L188" t="str">
        <f>TEXT(sales[[#This Row],[SaleDate]],"yyyy")</f>
        <v>2023</v>
      </c>
      <c r="M188" t="str">
        <f>TEXT(sales[[#This Row],[SaleDate]],"MMM")</f>
        <v>Jan</v>
      </c>
      <c r="N188" t="str">
        <f>TEXT(sales[[#This Row],[SaleDate]],"DDD")</f>
        <v>Sun</v>
      </c>
      <c r="O188" t="str">
        <f t="shared" si="2"/>
        <v>Q1</v>
      </c>
      <c r="P188">
        <f>sales[[#This Row],[netRevenue]]-(sales[[#This Row],[unitCost]]*sales[[#This Row],[QuantitySold]])</f>
        <v>330</v>
      </c>
      <c r="Q188">
        <f>sales[[#This Row],[unitCost]]*sales[[#This Row],[QuantitySold]]</f>
        <v>990</v>
      </c>
      <c r="R188" s="7">
        <f>(sales[[#This Row],[unitPrice]]-sales[[#This Row],[unitCost]])/sales[[#This Row],[unitCost]]</f>
        <v>0.33333333333333331</v>
      </c>
      <c r="S188" t="str">
        <f>TEXT(sales[[#This Row],[SaleDate]],"dd")</f>
        <v>15</v>
      </c>
    </row>
    <row r="189" spans="1:19" x14ac:dyDescent="0.25">
      <c r="A189">
        <v>497</v>
      </c>
      <c r="B189">
        <v>2</v>
      </c>
      <c r="C189">
        <v>8</v>
      </c>
      <c r="D189">
        <v>5</v>
      </c>
      <c r="E189">
        <v>1</v>
      </c>
      <c r="F189" s="1">
        <v>45261</v>
      </c>
      <c r="G189">
        <v>0</v>
      </c>
      <c r="H189">
        <f>VLOOKUP(sales[[#This Row],[ProductID]],products[],4,FALSE)</f>
        <v>120</v>
      </c>
      <c r="I189">
        <f>VLOOKUP(sales[[#This Row],[ProductID]],products[],5,FALSE)</f>
        <v>90</v>
      </c>
      <c r="J189">
        <f>sales[[#This Row],[QuantitySold]]*sales[[#This Row],[unitPrice]]</f>
        <v>120</v>
      </c>
      <c r="K189">
        <f>sales[[#This Row],[TotalRevenue]]-sales[[#This Row],[DiscountApplied]]</f>
        <v>120</v>
      </c>
      <c r="L189" t="str">
        <f>TEXT(sales[[#This Row],[SaleDate]],"yyyy")</f>
        <v>2023</v>
      </c>
      <c r="M189" t="str">
        <f>TEXT(sales[[#This Row],[SaleDate]],"MMM")</f>
        <v>Dec</v>
      </c>
      <c r="N189" t="str">
        <f>TEXT(sales[[#This Row],[SaleDate]],"DDD")</f>
        <v>Fri</v>
      </c>
      <c r="O189" t="str">
        <f t="shared" si="2"/>
        <v>Q4</v>
      </c>
      <c r="P189">
        <f>sales[[#This Row],[netRevenue]]-(sales[[#This Row],[unitCost]]*sales[[#This Row],[QuantitySold]])</f>
        <v>30</v>
      </c>
      <c r="Q189">
        <f>sales[[#This Row],[unitCost]]*sales[[#This Row],[QuantitySold]]</f>
        <v>90</v>
      </c>
      <c r="R189" s="7">
        <f>(sales[[#This Row],[unitPrice]]-sales[[#This Row],[unitCost]])/sales[[#This Row],[unitCost]]</f>
        <v>0.33333333333333331</v>
      </c>
      <c r="S189" t="str">
        <f>TEXT(sales[[#This Row],[SaleDate]],"dd")</f>
        <v>01</v>
      </c>
    </row>
    <row r="190" spans="1:19" x14ac:dyDescent="0.25">
      <c r="A190">
        <v>510</v>
      </c>
      <c r="B190">
        <v>2</v>
      </c>
      <c r="C190">
        <v>48</v>
      </c>
      <c r="D190">
        <v>5</v>
      </c>
      <c r="E190">
        <v>7</v>
      </c>
      <c r="F190" s="1">
        <v>45119</v>
      </c>
      <c r="G190">
        <v>0</v>
      </c>
      <c r="H190">
        <f>VLOOKUP(sales[[#This Row],[ProductID]],products[],4,FALSE)</f>
        <v>120</v>
      </c>
      <c r="I190">
        <f>VLOOKUP(sales[[#This Row],[ProductID]],products[],5,FALSE)</f>
        <v>90</v>
      </c>
      <c r="J190">
        <f>sales[[#This Row],[QuantitySold]]*sales[[#This Row],[unitPrice]]</f>
        <v>840</v>
      </c>
      <c r="K190">
        <f>sales[[#This Row],[TotalRevenue]]-sales[[#This Row],[DiscountApplied]]</f>
        <v>840</v>
      </c>
      <c r="L190" t="str">
        <f>TEXT(sales[[#This Row],[SaleDate]],"yyyy")</f>
        <v>2023</v>
      </c>
      <c r="M190" t="str">
        <f>TEXT(sales[[#This Row],[SaleDate]],"MMM")</f>
        <v>Jul</v>
      </c>
      <c r="N190" t="str">
        <f>TEXT(sales[[#This Row],[SaleDate]],"DDD")</f>
        <v>Wed</v>
      </c>
      <c r="O190" t="str">
        <f t="shared" si="2"/>
        <v>Q3</v>
      </c>
      <c r="P190">
        <f>sales[[#This Row],[netRevenue]]-(sales[[#This Row],[unitCost]]*sales[[#This Row],[QuantitySold]])</f>
        <v>210</v>
      </c>
      <c r="Q190">
        <f>sales[[#This Row],[unitCost]]*sales[[#This Row],[QuantitySold]]</f>
        <v>630</v>
      </c>
      <c r="R190" s="7">
        <f>(sales[[#This Row],[unitPrice]]-sales[[#This Row],[unitCost]])/sales[[#This Row],[unitCost]]</f>
        <v>0.33333333333333331</v>
      </c>
      <c r="S190" t="str">
        <f>TEXT(sales[[#This Row],[SaleDate]],"dd")</f>
        <v>12</v>
      </c>
    </row>
    <row r="191" spans="1:19" x14ac:dyDescent="0.25">
      <c r="A191">
        <v>515</v>
      </c>
      <c r="B191">
        <v>2</v>
      </c>
      <c r="C191">
        <v>36</v>
      </c>
      <c r="D191">
        <v>5</v>
      </c>
      <c r="E191">
        <v>4</v>
      </c>
      <c r="F191" s="1">
        <v>44972</v>
      </c>
      <c r="G191">
        <v>0</v>
      </c>
      <c r="H191">
        <f>VLOOKUP(sales[[#This Row],[ProductID]],products[],4,FALSE)</f>
        <v>120</v>
      </c>
      <c r="I191">
        <f>VLOOKUP(sales[[#This Row],[ProductID]],products[],5,FALSE)</f>
        <v>90</v>
      </c>
      <c r="J191">
        <f>sales[[#This Row],[QuantitySold]]*sales[[#This Row],[unitPrice]]</f>
        <v>480</v>
      </c>
      <c r="K191">
        <f>sales[[#This Row],[TotalRevenue]]-sales[[#This Row],[DiscountApplied]]</f>
        <v>480</v>
      </c>
      <c r="L191" t="str">
        <f>TEXT(sales[[#This Row],[SaleDate]],"yyyy")</f>
        <v>2023</v>
      </c>
      <c r="M191" t="str">
        <f>TEXT(sales[[#This Row],[SaleDate]],"MMM")</f>
        <v>Feb</v>
      </c>
      <c r="N191" t="str">
        <f>TEXT(sales[[#This Row],[SaleDate]],"DDD")</f>
        <v>Wed</v>
      </c>
      <c r="O191" t="str">
        <f t="shared" si="2"/>
        <v>Q1</v>
      </c>
      <c r="P191">
        <f>sales[[#This Row],[netRevenue]]-(sales[[#This Row],[unitCost]]*sales[[#This Row],[QuantitySold]])</f>
        <v>120</v>
      </c>
      <c r="Q191">
        <f>sales[[#This Row],[unitCost]]*sales[[#This Row],[QuantitySold]]</f>
        <v>360</v>
      </c>
      <c r="R191" s="7">
        <f>(sales[[#This Row],[unitPrice]]-sales[[#This Row],[unitCost]])/sales[[#This Row],[unitCost]]</f>
        <v>0.33333333333333331</v>
      </c>
      <c r="S191" t="str">
        <f>TEXT(sales[[#This Row],[SaleDate]],"dd")</f>
        <v>15</v>
      </c>
    </row>
    <row r="192" spans="1:19" x14ac:dyDescent="0.25">
      <c r="A192">
        <v>523</v>
      </c>
      <c r="B192">
        <v>2</v>
      </c>
      <c r="C192">
        <v>42</v>
      </c>
      <c r="D192">
        <v>5</v>
      </c>
      <c r="E192">
        <v>8</v>
      </c>
      <c r="F192" s="1">
        <v>44929</v>
      </c>
      <c r="G192">
        <v>0</v>
      </c>
      <c r="H192">
        <f>VLOOKUP(sales[[#This Row],[ProductID]],products[],4,FALSE)</f>
        <v>120</v>
      </c>
      <c r="I192">
        <f>VLOOKUP(sales[[#This Row],[ProductID]],products[],5,FALSE)</f>
        <v>90</v>
      </c>
      <c r="J192">
        <f>sales[[#This Row],[QuantitySold]]*sales[[#This Row],[unitPrice]]</f>
        <v>960</v>
      </c>
      <c r="K192">
        <f>sales[[#This Row],[TotalRevenue]]-sales[[#This Row],[DiscountApplied]]</f>
        <v>960</v>
      </c>
      <c r="L192" t="str">
        <f>TEXT(sales[[#This Row],[SaleDate]],"yyyy")</f>
        <v>2023</v>
      </c>
      <c r="M192" t="str">
        <f>TEXT(sales[[#This Row],[SaleDate]],"MMM")</f>
        <v>Jan</v>
      </c>
      <c r="N192" t="str">
        <f>TEXT(sales[[#This Row],[SaleDate]],"DDD")</f>
        <v>Tue</v>
      </c>
      <c r="O192" t="str">
        <f t="shared" si="2"/>
        <v>Q1</v>
      </c>
      <c r="P192">
        <f>sales[[#This Row],[netRevenue]]-(sales[[#This Row],[unitCost]]*sales[[#This Row],[QuantitySold]])</f>
        <v>240</v>
      </c>
      <c r="Q192">
        <f>sales[[#This Row],[unitCost]]*sales[[#This Row],[QuantitySold]]</f>
        <v>720</v>
      </c>
      <c r="R192" s="7">
        <f>(sales[[#This Row],[unitPrice]]-sales[[#This Row],[unitCost]])/sales[[#This Row],[unitCost]]</f>
        <v>0.33333333333333331</v>
      </c>
      <c r="S192" t="str">
        <f>TEXT(sales[[#This Row],[SaleDate]],"dd")</f>
        <v>03</v>
      </c>
    </row>
    <row r="193" spans="1:19" x14ac:dyDescent="0.25">
      <c r="A193">
        <v>526</v>
      </c>
      <c r="B193">
        <v>2</v>
      </c>
      <c r="C193">
        <v>44</v>
      </c>
      <c r="D193">
        <v>5</v>
      </c>
      <c r="E193">
        <v>6</v>
      </c>
      <c r="F193" s="1">
        <v>44999</v>
      </c>
      <c r="G193">
        <v>0</v>
      </c>
      <c r="H193">
        <f>VLOOKUP(sales[[#This Row],[ProductID]],products[],4,FALSE)</f>
        <v>120</v>
      </c>
      <c r="I193">
        <f>VLOOKUP(sales[[#This Row],[ProductID]],products[],5,FALSE)</f>
        <v>90</v>
      </c>
      <c r="J193">
        <f>sales[[#This Row],[QuantitySold]]*sales[[#This Row],[unitPrice]]</f>
        <v>720</v>
      </c>
      <c r="K193">
        <f>sales[[#This Row],[TotalRevenue]]-sales[[#This Row],[DiscountApplied]]</f>
        <v>720</v>
      </c>
      <c r="L193" t="str">
        <f>TEXT(sales[[#This Row],[SaleDate]],"yyyy")</f>
        <v>2023</v>
      </c>
      <c r="M193" t="str">
        <f>TEXT(sales[[#This Row],[SaleDate]],"MMM")</f>
        <v>Mar</v>
      </c>
      <c r="N193" t="str">
        <f>TEXT(sales[[#This Row],[SaleDate]],"DDD")</f>
        <v>Tue</v>
      </c>
      <c r="O193" t="str">
        <f t="shared" si="2"/>
        <v>Q1</v>
      </c>
      <c r="P193">
        <f>sales[[#This Row],[netRevenue]]-(sales[[#This Row],[unitCost]]*sales[[#This Row],[QuantitySold]])</f>
        <v>180</v>
      </c>
      <c r="Q193">
        <f>sales[[#This Row],[unitCost]]*sales[[#This Row],[QuantitySold]]</f>
        <v>540</v>
      </c>
      <c r="R193" s="7">
        <f>(sales[[#This Row],[unitPrice]]-sales[[#This Row],[unitCost]])/sales[[#This Row],[unitCost]]</f>
        <v>0.33333333333333331</v>
      </c>
      <c r="S193" t="str">
        <f>TEXT(sales[[#This Row],[SaleDate]],"dd")</f>
        <v>14</v>
      </c>
    </row>
    <row r="194" spans="1:19" x14ac:dyDescent="0.25">
      <c r="A194">
        <v>546</v>
      </c>
      <c r="B194">
        <v>2</v>
      </c>
      <c r="C194">
        <v>20</v>
      </c>
      <c r="D194">
        <v>5</v>
      </c>
      <c r="E194">
        <v>6</v>
      </c>
      <c r="F194" s="1">
        <v>44998</v>
      </c>
      <c r="G194">
        <v>0</v>
      </c>
      <c r="H194">
        <f>VLOOKUP(sales[[#This Row],[ProductID]],products[],4,FALSE)</f>
        <v>120</v>
      </c>
      <c r="I194">
        <f>VLOOKUP(sales[[#This Row],[ProductID]],products[],5,FALSE)</f>
        <v>90</v>
      </c>
      <c r="J194">
        <f>sales[[#This Row],[QuantitySold]]*sales[[#This Row],[unitPrice]]</f>
        <v>720</v>
      </c>
      <c r="K194">
        <f>sales[[#This Row],[TotalRevenue]]-sales[[#This Row],[DiscountApplied]]</f>
        <v>720</v>
      </c>
      <c r="L194" t="str">
        <f>TEXT(sales[[#This Row],[SaleDate]],"yyyy")</f>
        <v>2023</v>
      </c>
      <c r="M194" t="str">
        <f>TEXT(sales[[#This Row],[SaleDate]],"MMM")</f>
        <v>Mar</v>
      </c>
      <c r="N194" t="str">
        <f>TEXT(sales[[#This Row],[SaleDate]],"DDD")</f>
        <v>Mon</v>
      </c>
      <c r="O194" t="str">
        <f t="shared" ref="O194:O257" si="3">"Q"&amp;ROUNDUP(MONTH(F194)/3,0)</f>
        <v>Q1</v>
      </c>
      <c r="P194">
        <f>sales[[#This Row],[netRevenue]]-(sales[[#This Row],[unitCost]]*sales[[#This Row],[QuantitySold]])</f>
        <v>180</v>
      </c>
      <c r="Q194">
        <f>sales[[#This Row],[unitCost]]*sales[[#This Row],[QuantitySold]]</f>
        <v>540</v>
      </c>
      <c r="R194" s="7">
        <f>(sales[[#This Row],[unitPrice]]-sales[[#This Row],[unitCost]])/sales[[#This Row],[unitCost]]</f>
        <v>0.33333333333333331</v>
      </c>
      <c r="S194" t="str">
        <f>TEXT(sales[[#This Row],[SaleDate]],"dd")</f>
        <v>13</v>
      </c>
    </row>
    <row r="195" spans="1:19" x14ac:dyDescent="0.25">
      <c r="A195">
        <v>551</v>
      </c>
      <c r="B195">
        <v>2</v>
      </c>
      <c r="C195">
        <v>7</v>
      </c>
      <c r="D195">
        <v>5</v>
      </c>
      <c r="E195">
        <v>11</v>
      </c>
      <c r="F195" s="1">
        <v>45274</v>
      </c>
      <c r="G195">
        <v>0</v>
      </c>
      <c r="H195">
        <f>VLOOKUP(sales[[#This Row],[ProductID]],products[],4,FALSE)</f>
        <v>120</v>
      </c>
      <c r="I195">
        <f>VLOOKUP(sales[[#This Row],[ProductID]],products[],5,FALSE)</f>
        <v>90</v>
      </c>
      <c r="J195">
        <f>sales[[#This Row],[QuantitySold]]*sales[[#This Row],[unitPrice]]</f>
        <v>1320</v>
      </c>
      <c r="K195">
        <f>sales[[#This Row],[TotalRevenue]]-sales[[#This Row],[DiscountApplied]]</f>
        <v>1320</v>
      </c>
      <c r="L195" t="str">
        <f>TEXT(sales[[#This Row],[SaleDate]],"yyyy")</f>
        <v>2023</v>
      </c>
      <c r="M195" t="str">
        <f>TEXT(sales[[#This Row],[SaleDate]],"MMM")</f>
        <v>Dec</v>
      </c>
      <c r="N195" t="str">
        <f>TEXT(sales[[#This Row],[SaleDate]],"DDD")</f>
        <v>Thu</v>
      </c>
      <c r="O195" t="str">
        <f t="shared" si="3"/>
        <v>Q4</v>
      </c>
      <c r="P195">
        <f>sales[[#This Row],[netRevenue]]-(sales[[#This Row],[unitCost]]*sales[[#This Row],[QuantitySold]])</f>
        <v>330</v>
      </c>
      <c r="Q195">
        <f>sales[[#This Row],[unitCost]]*sales[[#This Row],[QuantitySold]]</f>
        <v>990</v>
      </c>
      <c r="R195" s="7">
        <f>(sales[[#This Row],[unitPrice]]-sales[[#This Row],[unitCost]])/sales[[#This Row],[unitCost]]</f>
        <v>0.33333333333333331</v>
      </c>
      <c r="S195" t="str">
        <f>TEXT(sales[[#This Row],[SaleDate]],"dd")</f>
        <v>14</v>
      </c>
    </row>
    <row r="196" spans="1:19" x14ac:dyDescent="0.25">
      <c r="A196">
        <v>553</v>
      </c>
      <c r="B196">
        <v>2</v>
      </c>
      <c r="C196">
        <v>41</v>
      </c>
      <c r="D196">
        <v>5</v>
      </c>
      <c r="E196">
        <v>6</v>
      </c>
      <c r="F196" s="1">
        <v>45171</v>
      </c>
      <c r="G196">
        <v>0</v>
      </c>
      <c r="H196">
        <f>VLOOKUP(sales[[#This Row],[ProductID]],products[],4,FALSE)</f>
        <v>120</v>
      </c>
      <c r="I196">
        <f>VLOOKUP(sales[[#This Row],[ProductID]],products[],5,FALSE)</f>
        <v>90</v>
      </c>
      <c r="J196">
        <f>sales[[#This Row],[QuantitySold]]*sales[[#This Row],[unitPrice]]</f>
        <v>720</v>
      </c>
      <c r="K196">
        <f>sales[[#This Row],[TotalRevenue]]-sales[[#This Row],[DiscountApplied]]</f>
        <v>720</v>
      </c>
      <c r="L196" t="str">
        <f>TEXT(sales[[#This Row],[SaleDate]],"yyyy")</f>
        <v>2023</v>
      </c>
      <c r="M196" t="str">
        <f>TEXT(sales[[#This Row],[SaleDate]],"MMM")</f>
        <v>Sep</v>
      </c>
      <c r="N196" t="str">
        <f>TEXT(sales[[#This Row],[SaleDate]],"DDD")</f>
        <v>Sat</v>
      </c>
      <c r="O196" t="str">
        <f t="shared" si="3"/>
        <v>Q3</v>
      </c>
      <c r="P196">
        <f>sales[[#This Row],[netRevenue]]-(sales[[#This Row],[unitCost]]*sales[[#This Row],[QuantitySold]])</f>
        <v>180</v>
      </c>
      <c r="Q196">
        <f>sales[[#This Row],[unitCost]]*sales[[#This Row],[QuantitySold]]</f>
        <v>540</v>
      </c>
      <c r="R196" s="7">
        <f>(sales[[#This Row],[unitPrice]]-sales[[#This Row],[unitCost]])/sales[[#This Row],[unitCost]]</f>
        <v>0.33333333333333331</v>
      </c>
      <c r="S196" t="str">
        <f>TEXT(sales[[#This Row],[SaleDate]],"dd")</f>
        <v>02</v>
      </c>
    </row>
    <row r="197" spans="1:19" x14ac:dyDescent="0.25">
      <c r="A197">
        <v>555</v>
      </c>
      <c r="B197">
        <v>2</v>
      </c>
      <c r="C197">
        <v>47</v>
      </c>
      <c r="D197">
        <v>5</v>
      </c>
      <c r="E197">
        <v>7</v>
      </c>
      <c r="F197" s="1">
        <v>45022</v>
      </c>
      <c r="G197">
        <v>0</v>
      </c>
      <c r="H197">
        <f>VLOOKUP(sales[[#This Row],[ProductID]],products[],4,FALSE)</f>
        <v>120</v>
      </c>
      <c r="I197">
        <f>VLOOKUP(sales[[#This Row],[ProductID]],products[],5,FALSE)</f>
        <v>90</v>
      </c>
      <c r="J197">
        <f>sales[[#This Row],[QuantitySold]]*sales[[#This Row],[unitPrice]]</f>
        <v>840</v>
      </c>
      <c r="K197">
        <f>sales[[#This Row],[TotalRevenue]]-sales[[#This Row],[DiscountApplied]]</f>
        <v>840</v>
      </c>
      <c r="L197" t="str">
        <f>TEXT(sales[[#This Row],[SaleDate]],"yyyy")</f>
        <v>2023</v>
      </c>
      <c r="M197" t="str">
        <f>TEXT(sales[[#This Row],[SaleDate]],"MMM")</f>
        <v>Apr</v>
      </c>
      <c r="N197" t="str">
        <f>TEXT(sales[[#This Row],[SaleDate]],"DDD")</f>
        <v>Thu</v>
      </c>
      <c r="O197" t="str">
        <f t="shared" si="3"/>
        <v>Q2</v>
      </c>
      <c r="P197">
        <f>sales[[#This Row],[netRevenue]]-(sales[[#This Row],[unitCost]]*sales[[#This Row],[QuantitySold]])</f>
        <v>210</v>
      </c>
      <c r="Q197">
        <f>sales[[#This Row],[unitCost]]*sales[[#This Row],[QuantitySold]]</f>
        <v>630</v>
      </c>
      <c r="R197" s="7">
        <f>(sales[[#This Row],[unitPrice]]-sales[[#This Row],[unitCost]])/sales[[#This Row],[unitCost]]</f>
        <v>0.33333333333333331</v>
      </c>
      <c r="S197" t="str">
        <f>TEXT(sales[[#This Row],[SaleDate]],"dd")</f>
        <v>06</v>
      </c>
    </row>
    <row r="198" spans="1:19" x14ac:dyDescent="0.25">
      <c r="A198">
        <v>561</v>
      </c>
      <c r="B198">
        <v>2</v>
      </c>
      <c r="C198">
        <v>26</v>
      </c>
      <c r="D198">
        <v>5</v>
      </c>
      <c r="E198">
        <v>1</v>
      </c>
      <c r="F198" s="1">
        <v>44992</v>
      </c>
      <c r="G198">
        <v>0</v>
      </c>
      <c r="H198">
        <f>VLOOKUP(sales[[#This Row],[ProductID]],products[],4,FALSE)</f>
        <v>120</v>
      </c>
      <c r="I198">
        <f>VLOOKUP(sales[[#This Row],[ProductID]],products[],5,FALSE)</f>
        <v>90</v>
      </c>
      <c r="J198">
        <f>sales[[#This Row],[QuantitySold]]*sales[[#This Row],[unitPrice]]</f>
        <v>120</v>
      </c>
      <c r="K198">
        <f>sales[[#This Row],[TotalRevenue]]-sales[[#This Row],[DiscountApplied]]</f>
        <v>120</v>
      </c>
      <c r="L198" t="str">
        <f>TEXT(sales[[#This Row],[SaleDate]],"yyyy")</f>
        <v>2023</v>
      </c>
      <c r="M198" t="str">
        <f>TEXT(sales[[#This Row],[SaleDate]],"MMM")</f>
        <v>Mar</v>
      </c>
      <c r="N198" t="str">
        <f>TEXT(sales[[#This Row],[SaleDate]],"DDD")</f>
        <v>Tue</v>
      </c>
      <c r="O198" t="str">
        <f t="shared" si="3"/>
        <v>Q1</v>
      </c>
      <c r="P198">
        <f>sales[[#This Row],[netRevenue]]-(sales[[#This Row],[unitCost]]*sales[[#This Row],[QuantitySold]])</f>
        <v>30</v>
      </c>
      <c r="Q198">
        <f>sales[[#This Row],[unitCost]]*sales[[#This Row],[QuantitySold]]</f>
        <v>90</v>
      </c>
      <c r="R198" s="7">
        <f>(sales[[#This Row],[unitPrice]]-sales[[#This Row],[unitCost]])/sales[[#This Row],[unitCost]]</f>
        <v>0.33333333333333331</v>
      </c>
      <c r="S198" t="str">
        <f>TEXT(sales[[#This Row],[SaleDate]],"dd")</f>
        <v>07</v>
      </c>
    </row>
    <row r="199" spans="1:19" x14ac:dyDescent="0.25">
      <c r="A199">
        <v>573</v>
      </c>
      <c r="B199">
        <v>2</v>
      </c>
      <c r="C199">
        <v>18</v>
      </c>
      <c r="D199">
        <v>5</v>
      </c>
      <c r="E199">
        <v>1</v>
      </c>
      <c r="F199" s="1">
        <v>45063</v>
      </c>
      <c r="G199">
        <v>0</v>
      </c>
      <c r="H199">
        <f>VLOOKUP(sales[[#This Row],[ProductID]],products[],4,FALSE)</f>
        <v>120</v>
      </c>
      <c r="I199">
        <f>VLOOKUP(sales[[#This Row],[ProductID]],products[],5,FALSE)</f>
        <v>90</v>
      </c>
      <c r="J199">
        <f>sales[[#This Row],[QuantitySold]]*sales[[#This Row],[unitPrice]]</f>
        <v>120</v>
      </c>
      <c r="K199">
        <f>sales[[#This Row],[TotalRevenue]]-sales[[#This Row],[DiscountApplied]]</f>
        <v>120</v>
      </c>
      <c r="L199" t="str">
        <f>TEXT(sales[[#This Row],[SaleDate]],"yyyy")</f>
        <v>2023</v>
      </c>
      <c r="M199" t="str">
        <f>TEXT(sales[[#This Row],[SaleDate]],"MMM")</f>
        <v>May</v>
      </c>
      <c r="N199" t="str">
        <f>TEXT(sales[[#This Row],[SaleDate]],"DDD")</f>
        <v>Wed</v>
      </c>
      <c r="O199" t="str">
        <f t="shared" si="3"/>
        <v>Q2</v>
      </c>
      <c r="P199">
        <f>sales[[#This Row],[netRevenue]]-(sales[[#This Row],[unitCost]]*sales[[#This Row],[QuantitySold]])</f>
        <v>30</v>
      </c>
      <c r="Q199">
        <f>sales[[#This Row],[unitCost]]*sales[[#This Row],[QuantitySold]]</f>
        <v>90</v>
      </c>
      <c r="R199" s="7">
        <f>(sales[[#This Row],[unitPrice]]-sales[[#This Row],[unitCost]])/sales[[#This Row],[unitCost]]</f>
        <v>0.33333333333333331</v>
      </c>
      <c r="S199" t="str">
        <f>TEXT(sales[[#This Row],[SaleDate]],"dd")</f>
        <v>17</v>
      </c>
    </row>
    <row r="200" spans="1:19" x14ac:dyDescent="0.25">
      <c r="A200">
        <v>597</v>
      </c>
      <c r="B200">
        <v>2</v>
      </c>
      <c r="C200">
        <v>24</v>
      </c>
      <c r="D200">
        <v>5</v>
      </c>
      <c r="E200">
        <v>6</v>
      </c>
      <c r="F200" s="1">
        <v>45288</v>
      </c>
      <c r="G200">
        <v>0</v>
      </c>
      <c r="H200">
        <f>VLOOKUP(sales[[#This Row],[ProductID]],products[],4,FALSE)</f>
        <v>120</v>
      </c>
      <c r="I200">
        <f>VLOOKUP(sales[[#This Row],[ProductID]],products[],5,FALSE)</f>
        <v>90</v>
      </c>
      <c r="J200">
        <f>sales[[#This Row],[QuantitySold]]*sales[[#This Row],[unitPrice]]</f>
        <v>720</v>
      </c>
      <c r="K200">
        <f>sales[[#This Row],[TotalRevenue]]-sales[[#This Row],[DiscountApplied]]</f>
        <v>720</v>
      </c>
      <c r="L200" t="str">
        <f>TEXT(sales[[#This Row],[SaleDate]],"yyyy")</f>
        <v>2023</v>
      </c>
      <c r="M200" t="str">
        <f>TEXT(sales[[#This Row],[SaleDate]],"MMM")</f>
        <v>Dec</v>
      </c>
      <c r="N200" t="str">
        <f>TEXT(sales[[#This Row],[SaleDate]],"DDD")</f>
        <v>Thu</v>
      </c>
      <c r="O200" t="str">
        <f t="shared" si="3"/>
        <v>Q4</v>
      </c>
      <c r="P200">
        <f>sales[[#This Row],[netRevenue]]-(sales[[#This Row],[unitCost]]*sales[[#This Row],[QuantitySold]])</f>
        <v>180</v>
      </c>
      <c r="Q200">
        <f>sales[[#This Row],[unitCost]]*sales[[#This Row],[QuantitySold]]</f>
        <v>540</v>
      </c>
      <c r="R200" s="7">
        <f>(sales[[#This Row],[unitPrice]]-sales[[#This Row],[unitCost]])/sales[[#This Row],[unitCost]]</f>
        <v>0.33333333333333331</v>
      </c>
      <c r="S200" t="str">
        <f>TEXT(sales[[#This Row],[SaleDate]],"dd")</f>
        <v>28</v>
      </c>
    </row>
    <row r="201" spans="1:19" x14ac:dyDescent="0.25">
      <c r="A201">
        <v>600</v>
      </c>
      <c r="B201">
        <v>2</v>
      </c>
      <c r="C201">
        <v>49</v>
      </c>
      <c r="D201">
        <v>5</v>
      </c>
      <c r="E201">
        <v>9</v>
      </c>
      <c r="F201" s="1">
        <v>45131</v>
      </c>
      <c r="G201">
        <v>0</v>
      </c>
      <c r="H201">
        <f>VLOOKUP(sales[[#This Row],[ProductID]],products[],4,FALSE)</f>
        <v>120</v>
      </c>
      <c r="I201">
        <f>VLOOKUP(sales[[#This Row],[ProductID]],products[],5,FALSE)</f>
        <v>90</v>
      </c>
      <c r="J201">
        <f>sales[[#This Row],[QuantitySold]]*sales[[#This Row],[unitPrice]]</f>
        <v>1080</v>
      </c>
      <c r="K201">
        <f>sales[[#This Row],[TotalRevenue]]-sales[[#This Row],[DiscountApplied]]</f>
        <v>1080</v>
      </c>
      <c r="L201" t="str">
        <f>TEXT(sales[[#This Row],[SaleDate]],"yyyy")</f>
        <v>2023</v>
      </c>
      <c r="M201" t="str">
        <f>TEXT(sales[[#This Row],[SaleDate]],"MMM")</f>
        <v>Jul</v>
      </c>
      <c r="N201" t="str">
        <f>TEXT(sales[[#This Row],[SaleDate]],"DDD")</f>
        <v>Mon</v>
      </c>
      <c r="O201" t="str">
        <f t="shared" si="3"/>
        <v>Q3</v>
      </c>
      <c r="P201">
        <f>sales[[#This Row],[netRevenue]]-(sales[[#This Row],[unitCost]]*sales[[#This Row],[QuantitySold]])</f>
        <v>270</v>
      </c>
      <c r="Q201">
        <f>sales[[#This Row],[unitCost]]*sales[[#This Row],[QuantitySold]]</f>
        <v>810</v>
      </c>
      <c r="R201" s="7">
        <f>(sales[[#This Row],[unitPrice]]-sales[[#This Row],[unitCost]])/sales[[#This Row],[unitCost]]</f>
        <v>0.33333333333333331</v>
      </c>
      <c r="S201" t="str">
        <f>TEXT(sales[[#This Row],[SaleDate]],"dd")</f>
        <v>24</v>
      </c>
    </row>
    <row r="202" spans="1:19" x14ac:dyDescent="0.25">
      <c r="A202">
        <v>608</v>
      </c>
      <c r="B202">
        <v>2</v>
      </c>
      <c r="C202">
        <v>9</v>
      </c>
      <c r="D202">
        <v>5</v>
      </c>
      <c r="E202">
        <v>6</v>
      </c>
      <c r="F202" s="1">
        <v>45243</v>
      </c>
      <c r="G202">
        <v>0</v>
      </c>
      <c r="H202">
        <f>VLOOKUP(sales[[#This Row],[ProductID]],products[],4,FALSE)</f>
        <v>120</v>
      </c>
      <c r="I202">
        <f>VLOOKUP(sales[[#This Row],[ProductID]],products[],5,FALSE)</f>
        <v>90</v>
      </c>
      <c r="J202">
        <f>sales[[#This Row],[QuantitySold]]*sales[[#This Row],[unitPrice]]</f>
        <v>720</v>
      </c>
      <c r="K202">
        <f>sales[[#This Row],[TotalRevenue]]-sales[[#This Row],[DiscountApplied]]</f>
        <v>720</v>
      </c>
      <c r="L202" t="str">
        <f>TEXT(sales[[#This Row],[SaleDate]],"yyyy")</f>
        <v>2023</v>
      </c>
      <c r="M202" t="str">
        <f>TEXT(sales[[#This Row],[SaleDate]],"MMM")</f>
        <v>Nov</v>
      </c>
      <c r="N202" t="str">
        <f>TEXT(sales[[#This Row],[SaleDate]],"DDD")</f>
        <v>Mon</v>
      </c>
      <c r="O202" t="str">
        <f t="shared" si="3"/>
        <v>Q4</v>
      </c>
      <c r="P202">
        <f>sales[[#This Row],[netRevenue]]-(sales[[#This Row],[unitCost]]*sales[[#This Row],[QuantitySold]])</f>
        <v>180</v>
      </c>
      <c r="Q202">
        <f>sales[[#This Row],[unitCost]]*sales[[#This Row],[QuantitySold]]</f>
        <v>540</v>
      </c>
      <c r="R202" s="7">
        <f>(sales[[#This Row],[unitPrice]]-sales[[#This Row],[unitCost]])/sales[[#This Row],[unitCost]]</f>
        <v>0.33333333333333331</v>
      </c>
      <c r="S202" t="str">
        <f>TEXT(sales[[#This Row],[SaleDate]],"dd")</f>
        <v>13</v>
      </c>
    </row>
    <row r="203" spans="1:19" x14ac:dyDescent="0.25">
      <c r="A203">
        <v>630</v>
      </c>
      <c r="B203">
        <v>2</v>
      </c>
      <c r="C203">
        <v>29</v>
      </c>
      <c r="D203">
        <v>5</v>
      </c>
      <c r="E203">
        <v>7</v>
      </c>
      <c r="F203" s="1">
        <v>45230</v>
      </c>
      <c r="G203">
        <v>0</v>
      </c>
      <c r="H203">
        <f>VLOOKUP(sales[[#This Row],[ProductID]],products[],4,FALSE)</f>
        <v>120</v>
      </c>
      <c r="I203">
        <f>VLOOKUP(sales[[#This Row],[ProductID]],products[],5,FALSE)</f>
        <v>90</v>
      </c>
      <c r="J203">
        <f>sales[[#This Row],[QuantitySold]]*sales[[#This Row],[unitPrice]]</f>
        <v>840</v>
      </c>
      <c r="K203">
        <f>sales[[#This Row],[TotalRevenue]]-sales[[#This Row],[DiscountApplied]]</f>
        <v>840</v>
      </c>
      <c r="L203" t="str">
        <f>TEXT(sales[[#This Row],[SaleDate]],"yyyy")</f>
        <v>2023</v>
      </c>
      <c r="M203" t="str">
        <f>TEXT(sales[[#This Row],[SaleDate]],"MMM")</f>
        <v>Oct</v>
      </c>
      <c r="N203" t="str">
        <f>TEXT(sales[[#This Row],[SaleDate]],"DDD")</f>
        <v>Tue</v>
      </c>
      <c r="O203" t="str">
        <f t="shared" si="3"/>
        <v>Q4</v>
      </c>
      <c r="P203">
        <f>sales[[#This Row],[netRevenue]]-(sales[[#This Row],[unitCost]]*sales[[#This Row],[QuantitySold]])</f>
        <v>210</v>
      </c>
      <c r="Q203">
        <f>sales[[#This Row],[unitCost]]*sales[[#This Row],[QuantitySold]]</f>
        <v>630</v>
      </c>
      <c r="R203" s="7">
        <f>(sales[[#This Row],[unitPrice]]-sales[[#This Row],[unitCost]])/sales[[#This Row],[unitCost]]</f>
        <v>0.33333333333333331</v>
      </c>
      <c r="S203" t="str">
        <f>TEXT(sales[[#This Row],[SaleDate]],"dd")</f>
        <v>31</v>
      </c>
    </row>
    <row r="204" spans="1:19" x14ac:dyDescent="0.25">
      <c r="A204">
        <v>660</v>
      </c>
      <c r="B204">
        <v>2</v>
      </c>
      <c r="C204">
        <v>8</v>
      </c>
      <c r="D204">
        <v>5</v>
      </c>
      <c r="E204">
        <v>4</v>
      </c>
      <c r="F204" s="1">
        <v>45107</v>
      </c>
      <c r="G204">
        <v>0</v>
      </c>
      <c r="H204">
        <f>VLOOKUP(sales[[#This Row],[ProductID]],products[],4,FALSE)</f>
        <v>120</v>
      </c>
      <c r="I204">
        <f>VLOOKUP(sales[[#This Row],[ProductID]],products[],5,FALSE)</f>
        <v>90</v>
      </c>
      <c r="J204">
        <f>sales[[#This Row],[QuantitySold]]*sales[[#This Row],[unitPrice]]</f>
        <v>480</v>
      </c>
      <c r="K204">
        <f>sales[[#This Row],[TotalRevenue]]-sales[[#This Row],[DiscountApplied]]</f>
        <v>480</v>
      </c>
      <c r="L204" t="str">
        <f>TEXT(sales[[#This Row],[SaleDate]],"yyyy")</f>
        <v>2023</v>
      </c>
      <c r="M204" t="str">
        <f>TEXT(sales[[#This Row],[SaleDate]],"MMM")</f>
        <v>Jun</v>
      </c>
      <c r="N204" t="str">
        <f>TEXT(sales[[#This Row],[SaleDate]],"DDD")</f>
        <v>Fri</v>
      </c>
      <c r="O204" t="str">
        <f t="shared" si="3"/>
        <v>Q2</v>
      </c>
      <c r="P204">
        <f>sales[[#This Row],[netRevenue]]-(sales[[#This Row],[unitCost]]*sales[[#This Row],[QuantitySold]])</f>
        <v>120</v>
      </c>
      <c r="Q204">
        <f>sales[[#This Row],[unitCost]]*sales[[#This Row],[QuantitySold]]</f>
        <v>360</v>
      </c>
      <c r="R204" s="7">
        <f>(sales[[#This Row],[unitPrice]]-sales[[#This Row],[unitCost]])/sales[[#This Row],[unitCost]]</f>
        <v>0.33333333333333331</v>
      </c>
      <c r="S204" t="str">
        <f>TEXT(sales[[#This Row],[SaleDate]],"dd")</f>
        <v>30</v>
      </c>
    </row>
    <row r="205" spans="1:19" x14ac:dyDescent="0.25">
      <c r="A205">
        <v>679</v>
      </c>
      <c r="B205">
        <v>2</v>
      </c>
      <c r="C205">
        <v>4</v>
      </c>
      <c r="D205">
        <v>5</v>
      </c>
      <c r="E205">
        <v>11</v>
      </c>
      <c r="F205" s="1">
        <v>44980</v>
      </c>
      <c r="G205">
        <v>0</v>
      </c>
      <c r="H205">
        <f>VLOOKUP(sales[[#This Row],[ProductID]],products[],4,FALSE)</f>
        <v>120</v>
      </c>
      <c r="I205">
        <f>VLOOKUP(sales[[#This Row],[ProductID]],products[],5,FALSE)</f>
        <v>90</v>
      </c>
      <c r="J205">
        <f>sales[[#This Row],[QuantitySold]]*sales[[#This Row],[unitPrice]]</f>
        <v>1320</v>
      </c>
      <c r="K205">
        <f>sales[[#This Row],[TotalRevenue]]-sales[[#This Row],[DiscountApplied]]</f>
        <v>1320</v>
      </c>
      <c r="L205" t="str">
        <f>TEXT(sales[[#This Row],[SaleDate]],"yyyy")</f>
        <v>2023</v>
      </c>
      <c r="M205" t="str">
        <f>TEXT(sales[[#This Row],[SaleDate]],"MMM")</f>
        <v>Feb</v>
      </c>
      <c r="N205" t="str">
        <f>TEXT(sales[[#This Row],[SaleDate]],"DDD")</f>
        <v>Thu</v>
      </c>
      <c r="O205" t="str">
        <f t="shared" si="3"/>
        <v>Q1</v>
      </c>
      <c r="P205">
        <f>sales[[#This Row],[netRevenue]]-(sales[[#This Row],[unitCost]]*sales[[#This Row],[QuantitySold]])</f>
        <v>330</v>
      </c>
      <c r="Q205">
        <f>sales[[#This Row],[unitCost]]*sales[[#This Row],[QuantitySold]]</f>
        <v>990</v>
      </c>
      <c r="R205" s="7">
        <f>(sales[[#This Row],[unitPrice]]-sales[[#This Row],[unitCost]])/sales[[#This Row],[unitCost]]</f>
        <v>0.33333333333333331</v>
      </c>
      <c r="S205" t="str">
        <f>TEXT(sales[[#This Row],[SaleDate]],"dd")</f>
        <v>23</v>
      </c>
    </row>
    <row r="206" spans="1:19" x14ac:dyDescent="0.25">
      <c r="A206">
        <v>682</v>
      </c>
      <c r="B206">
        <v>2</v>
      </c>
      <c r="C206">
        <v>41</v>
      </c>
      <c r="D206">
        <v>5</v>
      </c>
      <c r="E206">
        <v>10</v>
      </c>
      <c r="F206" s="1">
        <v>45007</v>
      </c>
      <c r="G206">
        <v>0</v>
      </c>
      <c r="H206">
        <f>VLOOKUP(sales[[#This Row],[ProductID]],products[],4,FALSE)</f>
        <v>120</v>
      </c>
      <c r="I206">
        <f>VLOOKUP(sales[[#This Row],[ProductID]],products[],5,FALSE)</f>
        <v>90</v>
      </c>
      <c r="J206">
        <f>sales[[#This Row],[QuantitySold]]*sales[[#This Row],[unitPrice]]</f>
        <v>1200</v>
      </c>
      <c r="K206">
        <f>sales[[#This Row],[TotalRevenue]]-sales[[#This Row],[DiscountApplied]]</f>
        <v>1200</v>
      </c>
      <c r="L206" t="str">
        <f>TEXT(sales[[#This Row],[SaleDate]],"yyyy")</f>
        <v>2023</v>
      </c>
      <c r="M206" t="str">
        <f>TEXT(sales[[#This Row],[SaleDate]],"MMM")</f>
        <v>Mar</v>
      </c>
      <c r="N206" t="str">
        <f>TEXT(sales[[#This Row],[SaleDate]],"DDD")</f>
        <v>Wed</v>
      </c>
      <c r="O206" t="str">
        <f t="shared" si="3"/>
        <v>Q1</v>
      </c>
      <c r="P206">
        <f>sales[[#This Row],[netRevenue]]-(sales[[#This Row],[unitCost]]*sales[[#This Row],[QuantitySold]])</f>
        <v>300</v>
      </c>
      <c r="Q206">
        <f>sales[[#This Row],[unitCost]]*sales[[#This Row],[QuantitySold]]</f>
        <v>900</v>
      </c>
      <c r="R206" s="7">
        <f>(sales[[#This Row],[unitPrice]]-sales[[#This Row],[unitCost]])/sales[[#This Row],[unitCost]]</f>
        <v>0.33333333333333331</v>
      </c>
      <c r="S206" t="str">
        <f>TEXT(sales[[#This Row],[SaleDate]],"dd")</f>
        <v>22</v>
      </c>
    </row>
    <row r="207" spans="1:19" x14ac:dyDescent="0.25">
      <c r="A207">
        <v>687</v>
      </c>
      <c r="B207">
        <v>2</v>
      </c>
      <c r="C207">
        <v>10</v>
      </c>
      <c r="D207">
        <v>5</v>
      </c>
      <c r="E207">
        <v>2</v>
      </c>
      <c r="F207" s="1">
        <v>45037</v>
      </c>
      <c r="G207">
        <v>0</v>
      </c>
      <c r="H207">
        <f>VLOOKUP(sales[[#This Row],[ProductID]],products[],4,FALSE)</f>
        <v>120</v>
      </c>
      <c r="I207">
        <f>VLOOKUP(sales[[#This Row],[ProductID]],products[],5,FALSE)</f>
        <v>90</v>
      </c>
      <c r="J207">
        <f>sales[[#This Row],[QuantitySold]]*sales[[#This Row],[unitPrice]]</f>
        <v>240</v>
      </c>
      <c r="K207">
        <f>sales[[#This Row],[TotalRevenue]]-sales[[#This Row],[DiscountApplied]]</f>
        <v>240</v>
      </c>
      <c r="L207" t="str">
        <f>TEXT(sales[[#This Row],[SaleDate]],"yyyy")</f>
        <v>2023</v>
      </c>
      <c r="M207" t="str">
        <f>TEXT(sales[[#This Row],[SaleDate]],"MMM")</f>
        <v>Apr</v>
      </c>
      <c r="N207" t="str">
        <f>TEXT(sales[[#This Row],[SaleDate]],"DDD")</f>
        <v>Fri</v>
      </c>
      <c r="O207" t="str">
        <f t="shared" si="3"/>
        <v>Q2</v>
      </c>
      <c r="P207">
        <f>sales[[#This Row],[netRevenue]]-(sales[[#This Row],[unitCost]]*sales[[#This Row],[QuantitySold]])</f>
        <v>60</v>
      </c>
      <c r="Q207">
        <f>sales[[#This Row],[unitCost]]*sales[[#This Row],[QuantitySold]]</f>
        <v>180</v>
      </c>
      <c r="R207" s="7">
        <f>(sales[[#This Row],[unitPrice]]-sales[[#This Row],[unitCost]])/sales[[#This Row],[unitCost]]</f>
        <v>0.33333333333333331</v>
      </c>
      <c r="S207" t="str">
        <f>TEXT(sales[[#This Row],[SaleDate]],"dd")</f>
        <v>21</v>
      </c>
    </row>
    <row r="208" spans="1:19" x14ac:dyDescent="0.25">
      <c r="A208">
        <v>690</v>
      </c>
      <c r="B208">
        <v>2</v>
      </c>
      <c r="C208">
        <v>47</v>
      </c>
      <c r="D208">
        <v>5</v>
      </c>
      <c r="E208">
        <v>8</v>
      </c>
      <c r="F208" s="1">
        <v>44967</v>
      </c>
      <c r="G208">
        <v>0</v>
      </c>
      <c r="H208">
        <f>VLOOKUP(sales[[#This Row],[ProductID]],products[],4,FALSE)</f>
        <v>120</v>
      </c>
      <c r="I208">
        <f>VLOOKUP(sales[[#This Row],[ProductID]],products[],5,FALSE)</f>
        <v>90</v>
      </c>
      <c r="J208">
        <f>sales[[#This Row],[QuantitySold]]*sales[[#This Row],[unitPrice]]</f>
        <v>960</v>
      </c>
      <c r="K208">
        <f>sales[[#This Row],[TotalRevenue]]-sales[[#This Row],[DiscountApplied]]</f>
        <v>960</v>
      </c>
      <c r="L208" t="str">
        <f>TEXT(sales[[#This Row],[SaleDate]],"yyyy")</f>
        <v>2023</v>
      </c>
      <c r="M208" t="str">
        <f>TEXT(sales[[#This Row],[SaleDate]],"MMM")</f>
        <v>Feb</v>
      </c>
      <c r="N208" t="str">
        <f>TEXT(sales[[#This Row],[SaleDate]],"DDD")</f>
        <v>Fri</v>
      </c>
      <c r="O208" t="str">
        <f t="shared" si="3"/>
        <v>Q1</v>
      </c>
      <c r="P208">
        <f>sales[[#This Row],[netRevenue]]-(sales[[#This Row],[unitCost]]*sales[[#This Row],[QuantitySold]])</f>
        <v>240</v>
      </c>
      <c r="Q208">
        <f>sales[[#This Row],[unitCost]]*sales[[#This Row],[QuantitySold]]</f>
        <v>720</v>
      </c>
      <c r="R208" s="7">
        <f>(sales[[#This Row],[unitPrice]]-sales[[#This Row],[unitCost]])/sales[[#This Row],[unitCost]]</f>
        <v>0.33333333333333331</v>
      </c>
      <c r="S208" t="str">
        <f>TEXT(sales[[#This Row],[SaleDate]],"dd")</f>
        <v>10</v>
      </c>
    </row>
    <row r="209" spans="1:19" x14ac:dyDescent="0.25">
      <c r="A209">
        <v>700</v>
      </c>
      <c r="B209">
        <v>2</v>
      </c>
      <c r="C209">
        <v>13</v>
      </c>
      <c r="D209">
        <v>5</v>
      </c>
      <c r="E209">
        <v>9</v>
      </c>
      <c r="F209" s="1">
        <v>45159</v>
      </c>
      <c r="G209">
        <v>0</v>
      </c>
      <c r="H209">
        <f>VLOOKUP(sales[[#This Row],[ProductID]],products[],4,FALSE)</f>
        <v>120</v>
      </c>
      <c r="I209">
        <f>VLOOKUP(sales[[#This Row],[ProductID]],products[],5,FALSE)</f>
        <v>90</v>
      </c>
      <c r="J209">
        <f>sales[[#This Row],[QuantitySold]]*sales[[#This Row],[unitPrice]]</f>
        <v>1080</v>
      </c>
      <c r="K209">
        <f>sales[[#This Row],[TotalRevenue]]-sales[[#This Row],[DiscountApplied]]</f>
        <v>1080</v>
      </c>
      <c r="L209" t="str">
        <f>TEXT(sales[[#This Row],[SaleDate]],"yyyy")</f>
        <v>2023</v>
      </c>
      <c r="M209" t="str">
        <f>TEXT(sales[[#This Row],[SaleDate]],"MMM")</f>
        <v>Aug</v>
      </c>
      <c r="N209" t="str">
        <f>TEXT(sales[[#This Row],[SaleDate]],"DDD")</f>
        <v>Mon</v>
      </c>
      <c r="O209" t="str">
        <f t="shared" si="3"/>
        <v>Q3</v>
      </c>
      <c r="P209">
        <f>sales[[#This Row],[netRevenue]]-(sales[[#This Row],[unitCost]]*sales[[#This Row],[QuantitySold]])</f>
        <v>270</v>
      </c>
      <c r="Q209">
        <f>sales[[#This Row],[unitCost]]*sales[[#This Row],[QuantitySold]]</f>
        <v>810</v>
      </c>
      <c r="R209" s="7">
        <f>(sales[[#This Row],[unitPrice]]-sales[[#This Row],[unitCost]])/sales[[#This Row],[unitCost]]</f>
        <v>0.33333333333333331</v>
      </c>
      <c r="S209" t="str">
        <f>TEXT(sales[[#This Row],[SaleDate]],"dd")</f>
        <v>21</v>
      </c>
    </row>
    <row r="210" spans="1:19" x14ac:dyDescent="0.25">
      <c r="A210">
        <v>707</v>
      </c>
      <c r="B210">
        <v>2</v>
      </c>
      <c r="C210">
        <v>7</v>
      </c>
      <c r="D210">
        <v>5</v>
      </c>
      <c r="E210">
        <v>8</v>
      </c>
      <c r="F210" s="1">
        <v>45158</v>
      </c>
      <c r="G210">
        <v>0</v>
      </c>
      <c r="H210">
        <f>VLOOKUP(sales[[#This Row],[ProductID]],products[],4,FALSE)</f>
        <v>120</v>
      </c>
      <c r="I210">
        <f>VLOOKUP(sales[[#This Row],[ProductID]],products[],5,FALSE)</f>
        <v>90</v>
      </c>
      <c r="J210">
        <f>sales[[#This Row],[QuantitySold]]*sales[[#This Row],[unitPrice]]</f>
        <v>960</v>
      </c>
      <c r="K210">
        <f>sales[[#This Row],[TotalRevenue]]-sales[[#This Row],[DiscountApplied]]</f>
        <v>960</v>
      </c>
      <c r="L210" t="str">
        <f>TEXT(sales[[#This Row],[SaleDate]],"yyyy")</f>
        <v>2023</v>
      </c>
      <c r="M210" t="str">
        <f>TEXT(sales[[#This Row],[SaleDate]],"MMM")</f>
        <v>Aug</v>
      </c>
      <c r="N210" t="str">
        <f>TEXT(sales[[#This Row],[SaleDate]],"DDD")</f>
        <v>Sun</v>
      </c>
      <c r="O210" t="str">
        <f t="shared" si="3"/>
        <v>Q3</v>
      </c>
      <c r="P210">
        <f>sales[[#This Row],[netRevenue]]-(sales[[#This Row],[unitCost]]*sales[[#This Row],[QuantitySold]])</f>
        <v>240</v>
      </c>
      <c r="Q210">
        <f>sales[[#This Row],[unitCost]]*sales[[#This Row],[QuantitySold]]</f>
        <v>720</v>
      </c>
      <c r="R210" s="7">
        <f>(sales[[#This Row],[unitPrice]]-sales[[#This Row],[unitCost]])/sales[[#This Row],[unitCost]]</f>
        <v>0.33333333333333331</v>
      </c>
      <c r="S210" t="str">
        <f>TEXT(sales[[#This Row],[SaleDate]],"dd")</f>
        <v>20</v>
      </c>
    </row>
    <row r="211" spans="1:19" x14ac:dyDescent="0.25">
      <c r="A211">
        <v>725</v>
      </c>
      <c r="B211">
        <v>2</v>
      </c>
      <c r="C211">
        <v>5</v>
      </c>
      <c r="D211">
        <v>5</v>
      </c>
      <c r="E211">
        <v>3</v>
      </c>
      <c r="F211" s="1">
        <v>45196</v>
      </c>
      <c r="G211">
        <v>0</v>
      </c>
      <c r="H211">
        <f>VLOOKUP(sales[[#This Row],[ProductID]],products[],4,FALSE)</f>
        <v>120</v>
      </c>
      <c r="I211">
        <f>VLOOKUP(sales[[#This Row],[ProductID]],products[],5,FALSE)</f>
        <v>90</v>
      </c>
      <c r="J211">
        <f>sales[[#This Row],[QuantitySold]]*sales[[#This Row],[unitPrice]]</f>
        <v>360</v>
      </c>
      <c r="K211">
        <f>sales[[#This Row],[TotalRevenue]]-sales[[#This Row],[DiscountApplied]]</f>
        <v>360</v>
      </c>
      <c r="L211" t="str">
        <f>TEXT(sales[[#This Row],[SaleDate]],"yyyy")</f>
        <v>2023</v>
      </c>
      <c r="M211" t="str">
        <f>TEXT(sales[[#This Row],[SaleDate]],"MMM")</f>
        <v>Sep</v>
      </c>
      <c r="N211" t="str">
        <f>TEXT(sales[[#This Row],[SaleDate]],"DDD")</f>
        <v>Wed</v>
      </c>
      <c r="O211" t="str">
        <f t="shared" si="3"/>
        <v>Q3</v>
      </c>
      <c r="P211">
        <f>sales[[#This Row],[netRevenue]]-(sales[[#This Row],[unitCost]]*sales[[#This Row],[QuantitySold]])</f>
        <v>90</v>
      </c>
      <c r="Q211">
        <f>sales[[#This Row],[unitCost]]*sales[[#This Row],[QuantitySold]]</f>
        <v>270</v>
      </c>
      <c r="R211" s="7">
        <f>(sales[[#This Row],[unitPrice]]-sales[[#This Row],[unitCost]])/sales[[#This Row],[unitCost]]</f>
        <v>0.33333333333333331</v>
      </c>
      <c r="S211" t="str">
        <f>TEXT(sales[[#This Row],[SaleDate]],"dd")</f>
        <v>27</v>
      </c>
    </row>
    <row r="212" spans="1:19" x14ac:dyDescent="0.25">
      <c r="A212">
        <v>747</v>
      </c>
      <c r="B212">
        <v>2</v>
      </c>
      <c r="C212">
        <v>8</v>
      </c>
      <c r="D212">
        <v>5</v>
      </c>
      <c r="E212">
        <v>11</v>
      </c>
      <c r="F212" s="1">
        <v>45260</v>
      </c>
      <c r="G212">
        <v>0</v>
      </c>
      <c r="H212">
        <f>VLOOKUP(sales[[#This Row],[ProductID]],products[],4,FALSE)</f>
        <v>120</v>
      </c>
      <c r="I212">
        <f>VLOOKUP(sales[[#This Row],[ProductID]],products[],5,FALSE)</f>
        <v>90</v>
      </c>
      <c r="J212">
        <f>sales[[#This Row],[QuantitySold]]*sales[[#This Row],[unitPrice]]</f>
        <v>1320</v>
      </c>
      <c r="K212">
        <f>sales[[#This Row],[TotalRevenue]]-sales[[#This Row],[DiscountApplied]]</f>
        <v>1320</v>
      </c>
      <c r="L212" t="str">
        <f>TEXT(sales[[#This Row],[SaleDate]],"yyyy")</f>
        <v>2023</v>
      </c>
      <c r="M212" t="str">
        <f>TEXT(sales[[#This Row],[SaleDate]],"MMM")</f>
        <v>Nov</v>
      </c>
      <c r="N212" t="str">
        <f>TEXT(sales[[#This Row],[SaleDate]],"DDD")</f>
        <v>Thu</v>
      </c>
      <c r="O212" t="str">
        <f t="shared" si="3"/>
        <v>Q4</v>
      </c>
      <c r="P212">
        <f>sales[[#This Row],[netRevenue]]-(sales[[#This Row],[unitCost]]*sales[[#This Row],[QuantitySold]])</f>
        <v>330</v>
      </c>
      <c r="Q212">
        <f>sales[[#This Row],[unitCost]]*sales[[#This Row],[QuantitySold]]</f>
        <v>990</v>
      </c>
      <c r="R212" s="7">
        <f>(sales[[#This Row],[unitPrice]]-sales[[#This Row],[unitCost]])/sales[[#This Row],[unitCost]]</f>
        <v>0.33333333333333331</v>
      </c>
      <c r="S212" t="str">
        <f>TEXT(sales[[#This Row],[SaleDate]],"dd")</f>
        <v>30</v>
      </c>
    </row>
    <row r="213" spans="1:19" x14ac:dyDescent="0.25">
      <c r="A213">
        <v>754</v>
      </c>
      <c r="B213">
        <v>2</v>
      </c>
      <c r="C213">
        <v>10</v>
      </c>
      <c r="D213">
        <v>5</v>
      </c>
      <c r="E213">
        <v>11</v>
      </c>
      <c r="F213" s="1">
        <v>45009</v>
      </c>
      <c r="G213">
        <v>0</v>
      </c>
      <c r="H213">
        <f>VLOOKUP(sales[[#This Row],[ProductID]],products[],4,FALSE)</f>
        <v>120</v>
      </c>
      <c r="I213">
        <f>VLOOKUP(sales[[#This Row],[ProductID]],products[],5,FALSE)</f>
        <v>90</v>
      </c>
      <c r="J213">
        <f>sales[[#This Row],[QuantitySold]]*sales[[#This Row],[unitPrice]]</f>
        <v>1320</v>
      </c>
      <c r="K213">
        <f>sales[[#This Row],[TotalRevenue]]-sales[[#This Row],[DiscountApplied]]</f>
        <v>1320</v>
      </c>
      <c r="L213" t="str">
        <f>TEXT(sales[[#This Row],[SaleDate]],"yyyy")</f>
        <v>2023</v>
      </c>
      <c r="M213" t="str">
        <f>TEXT(sales[[#This Row],[SaleDate]],"MMM")</f>
        <v>Mar</v>
      </c>
      <c r="N213" t="str">
        <f>TEXT(sales[[#This Row],[SaleDate]],"DDD")</f>
        <v>Fri</v>
      </c>
      <c r="O213" t="str">
        <f t="shared" si="3"/>
        <v>Q1</v>
      </c>
      <c r="P213">
        <f>sales[[#This Row],[netRevenue]]-(sales[[#This Row],[unitCost]]*sales[[#This Row],[QuantitySold]])</f>
        <v>330</v>
      </c>
      <c r="Q213">
        <f>sales[[#This Row],[unitCost]]*sales[[#This Row],[QuantitySold]]</f>
        <v>990</v>
      </c>
      <c r="R213" s="7">
        <f>(sales[[#This Row],[unitPrice]]-sales[[#This Row],[unitCost]])/sales[[#This Row],[unitCost]]</f>
        <v>0.33333333333333331</v>
      </c>
      <c r="S213" t="str">
        <f>TEXT(sales[[#This Row],[SaleDate]],"dd")</f>
        <v>24</v>
      </c>
    </row>
    <row r="214" spans="1:19" x14ac:dyDescent="0.25">
      <c r="A214">
        <v>776</v>
      </c>
      <c r="B214">
        <v>2</v>
      </c>
      <c r="C214">
        <v>9</v>
      </c>
      <c r="D214">
        <v>5</v>
      </c>
      <c r="E214">
        <v>6</v>
      </c>
      <c r="F214" s="1">
        <v>45064</v>
      </c>
      <c r="G214">
        <v>0</v>
      </c>
      <c r="H214">
        <f>VLOOKUP(sales[[#This Row],[ProductID]],products[],4,FALSE)</f>
        <v>120</v>
      </c>
      <c r="I214">
        <f>VLOOKUP(sales[[#This Row],[ProductID]],products[],5,FALSE)</f>
        <v>90</v>
      </c>
      <c r="J214">
        <f>sales[[#This Row],[QuantitySold]]*sales[[#This Row],[unitPrice]]</f>
        <v>720</v>
      </c>
      <c r="K214">
        <f>sales[[#This Row],[TotalRevenue]]-sales[[#This Row],[DiscountApplied]]</f>
        <v>720</v>
      </c>
      <c r="L214" t="str">
        <f>TEXT(sales[[#This Row],[SaleDate]],"yyyy")</f>
        <v>2023</v>
      </c>
      <c r="M214" t="str">
        <f>TEXT(sales[[#This Row],[SaleDate]],"MMM")</f>
        <v>May</v>
      </c>
      <c r="N214" t="str">
        <f>TEXT(sales[[#This Row],[SaleDate]],"DDD")</f>
        <v>Thu</v>
      </c>
      <c r="O214" t="str">
        <f t="shared" si="3"/>
        <v>Q2</v>
      </c>
      <c r="P214">
        <f>sales[[#This Row],[netRevenue]]-(sales[[#This Row],[unitCost]]*sales[[#This Row],[QuantitySold]])</f>
        <v>180</v>
      </c>
      <c r="Q214">
        <f>sales[[#This Row],[unitCost]]*sales[[#This Row],[QuantitySold]]</f>
        <v>540</v>
      </c>
      <c r="R214" s="7">
        <f>(sales[[#This Row],[unitPrice]]-sales[[#This Row],[unitCost]])/sales[[#This Row],[unitCost]]</f>
        <v>0.33333333333333331</v>
      </c>
      <c r="S214" t="str">
        <f>TEXT(sales[[#This Row],[SaleDate]],"dd")</f>
        <v>18</v>
      </c>
    </row>
    <row r="215" spans="1:19" x14ac:dyDescent="0.25">
      <c r="A215">
        <v>800</v>
      </c>
      <c r="B215">
        <v>2</v>
      </c>
      <c r="C215">
        <v>11</v>
      </c>
      <c r="D215">
        <v>5</v>
      </c>
      <c r="E215">
        <v>11</v>
      </c>
      <c r="F215" s="1">
        <v>45009</v>
      </c>
      <c r="G215">
        <v>0</v>
      </c>
      <c r="H215">
        <f>VLOOKUP(sales[[#This Row],[ProductID]],products[],4,FALSE)</f>
        <v>120</v>
      </c>
      <c r="I215">
        <f>VLOOKUP(sales[[#This Row],[ProductID]],products[],5,FALSE)</f>
        <v>90</v>
      </c>
      <c r="J215">
        <f>sales[[#This Row],[QuantitySold]]*sales[[#This Row],[unitPrice]]</f>
        <v>1320</v>
      </c>
      <c r="K215">
        <f>sales[[#This Row],[TotalRevenue]]-sales[[#This Row],[DiscountApplied]]</f>
        <v>1320</v>
      </c>
      <c r="L215" t="str">
        <f>TEXT(sales[[#This Row],[SaleDate]],"yyyy")</f>
        <v>2023</v>
      </c>
      <c r="M215" t="str">
        <f>TEXT(sales[[#This Row],[SaleDate]],"MMM")</f>
        <v>Mar</v>
      </c>
      <c r="N215" t="str">
        <f>TEXT(sales[[#This Row],[SaleDate]],"DDD")</f>
        <v>Fri</v>
      </c>
      <c r="O215" t="str">
        <f t="shared" si="3"/>
        <v>Q1</v>
      </c>
      <c r="P215">
        <f>sales[[#This Row],[netRevenue]]-(sales[[#This Row],[unitCost]]*sales[[#This Row],[QuantitySold]])</f>
        <v>330</v>
      </c>
      <c r="Q215">
        <f>sales[[#This Row],[unitCost]]*sales[[#This Row],[QuantitySold]]</f>
        <v>990</v>
      </c>
      <c r="R215" s="7">
        <f>(sales[[#This Row],[unitPrice]]-sales[[#This Row],[unitCost]])/sales[[#This Row],[unitCost]]</f>
        <v>0.33333333333333331</v>
      </c>
      <c r="S215" t="str">
        <f>TEXT(sales[[#This Row],[SaleDate]],"dd")</f>
        <v>24</v>
      </c>
    </row>
    <row r="216" spans="1:19" x14ac:dyDescent="0.25">
      <c r="A216">
        <v>805</v>
      </c>
      <c r="B216">
        <v>2</v>
      </c>
      <c r="C216">
        <v>45</v>
      </c>
      <c r="D216">
        <v>5</v>
      </c>
      <c r="E216">
        <v>3</v>
      </c>
      <c r="F216" s="1">
        <v>44994</v>
      </c>
      <c r="G216">
        <v>0</v>
      </c>
      <c r="H216">
        <f>VLOOKUP(sales[[#This Row],[ProductID]],products[],4,FALSE)</f>
        <v>120</v>
      </c>
      <c r="I216">
        <f>VLOOKUP(sales[[#This Row],[ProductID]],products[],5,FALSE)</f>
        <v>90</v>
      </c>
      <c r="J216">
        <f>sales[[#This Row],[QuantitySold]]*sales[[#This Row],[unitPrice]]</f>
        <v>360</v>
      </c>
      <c r="K216">
        <f>sales[[#This Row],[TotalRevenue]]-sales[[#This Row],[DiscountApplied]]</f>
        <v>360</v>
      </c>
      <c r="L216" t="str">
        <f>TEXT(sales[[#This Row],[SaleDate]],"yyyy")</f>
        <v>2023</v>
      </c>
      <c r="M216" t="str">
        <f>TEXT(sales[[#This Row],[SaleDate]],"MMM")</f>
        <v>Mar</v>
      </c>
      <c r="N216" t="str">
        <f>TEXT(sales[[#This Row],[SaleDate]],"DDD")</f>
        <v>Thu</v>
      </c>
      <c r="O216" t="str">
        <f t="shared" si="3"/>
        <v>Q1</v>
      </c>
      <c r="P216">
        <f>sales[[#This Row],[netRevenue]]-(sales[[#This Row],[unitCost]]*sales[[#This Row],[QuantitySold]])</f>
        <v>90</v>
      </c>
      <c r="Q216">
        <f>sales[[#This Row],[unitCost]]*sales[[#This Row],[QuantitySold]]</f>
        <v>270</v>
      </c>
      <c r="R216" s="7">
        <f>(sales[[#This Row],[unitPrice]]-sales[[#This Row],[unitCost]])/sales[[#This Row],[unitCost]]</f>
        <v>0.33333333333333331</v>
      </c>
      <c r="S216" t="str">
        <f>TEXT(sales[[#This Row],[SaleDate]],"dd")</f>
        <v>09</v>
      </c>
    </row>
    <row r="217" spans="1:19" x14ac:dyDescent="0.25">
      <c r="A217">
        <v>817</v>
      </c>
      <c r="B217">
        <v>2</v>
      </c>
      <c r="C217">
        <v>6</v>
      </c>
      <c r="D217">
        <v>5</v>
      </c>
      <c r="E217">
        <v>8</v>
      </c>
      <c r="F217" s="1">
        <v>45063</v>
      </c>
      <c r="G217">
        <v>0</v>
      </c>
      <c r="H217">
        <f>VLOOKUP(sales[[#This Row],[ProductID]],products[],4,FALSE)</f>
        <v>120</v>
      </c>
      <c r="I217">
        <f>VLOOKUP(sales[[#This Row],[ProductID]],products[],5,FALSE)</f>
        <v>90</v>
      </c>
      <c r="J217">
        <f>sales[[#This Row],[QuantitySold]]*sales[[#This Row],[unitPrice]]</f>
        <v>960</v>
      </c>
      <c r="K217">
        <f>sales[[#This Row],[TotalRevenue]]-sales[[#This Row],[DiscountApplied]]</f>
        <v>960</v>
      </c>
      <c r="L217" t="str">
        <f>TEXT(sales[[#This Row],[SaleDate]],"yyyy")</f>
        <v>2023</v>
      </c>
      <c r="M217" t="str">
        <f>TEXT(sales[[#This Row],[SaleDate]],"MMM")</f>
        <v>May</v>
      </c>
      <c r="N217" t="str">
        <f>TEXT(sales[[#This Row],[SaleDate]],"DDD")</f>
        <v>Wed</v>
      </c>
      <c r="O217" t="str">
        <f t="shared" si="3"/>
        <v>Q2</v>
      </c>
      <c r="P217">
        <f>sales[[#This Row],[netRevenue]]-(sales[[#This Row],[unitCost]]*sales[[#This Row],[QuantitySold]])</f>
        <v>240</v>
      </c>
      <c r="Q217">
        <f>sales[[#This Row],[unitCost]]*sales[[#This Row],[QuantitySold]]</f>
        <v>720</v>
      </c>
      <c r="R217" s="7">
        <f>(sales[[#This Row],[unitPrice]]-sales[[#This Row],[unitCost]])/sales[[#This Row],[unitCost]]</f>
        <v>0.33333333333333331</v>
      </c>
      <c r="S217" t="str">
        <f>TEXT(sales[[#This Row],[SaleDate]],"dd")</f>
        <v>17</v>
      </c>
    </row>
    <row r="218" spans="1:19" x14ac:dyDescent="0.25">
      <c r="A218">
        <v>834</v>
      </c>
      <c r="B218">
        <v>2</v>
      </c>
      <c r="C218">
        <v>25</v>
      </c>
      <c r="D218">
        <v>5</v>
      </c>
      <c r="E218">
        <v>11</v>
      </c>
      <c r="F218" s="1">
        <v>45154</v>
      </c>
      <c r="G218">
        <v>0</v>
      </c>
      <c r="H218">
        <f>VLOOKUP(sales[[#This Row],[ProductID]],products[],4,FALSE)</f>
        <v>120</v>
      </c>
      <c r="I218">
        <f>VLOOKUP(sales[[#This Row],[ProductID]],products[],5,FALSE)</f>
        <v>90</v>
      </c>
      <c r="J218">
        <f>sales[[#This Row],[QuantitySold]]*sales[[#This Row],[unitPrice]]</f>
        <v>1320</v>
      </c>
      <c r="K218">
        <f>sales[[#This Row],[TotalRevenue]]-sales[[#This Row],[DiscountApplied]]</f>
        <v>1320</v>
      </c>
      <c r="L218" t="str">
        <f>TEXT(sales[[#This Row],[SaleDate]],"yyyy")</f>
        <v>2023</v>
      </c>
      <c r="M218" t="str">
        <f>TEXT(sales[[#This Row],[SaleDate]],"MMM")</f>
        <v>Aug</v>
      </c>
      <c r="N218" t="str">
        <f>TEXT(sales[[#This Row],[SaleDate]],"DDD")</f>
        <v>Wed</v>
      </c>
      <c r="O218" t="str">
        <f t="shared" si="3"/>
        <v>Q3</v>
      </c>
      <c r="P218">
        <f>sales[[#This Row],[netRevenue]]-(sales[[#This Row],[unitCost]]*sales[[#This Row],[QuantitySold]])</f>
        <v>330</v>
      </c>
      <c r="Q218">
        <f>sales[[#This Row],[unitCost]]*sales[[#This Row],[QuantitySold]]</f>
        <v>990</v>
      </c>
      <c r="R218" s="7">
        <f>(sales[[#This Row],[unitPrice]]-sales[[#This Row],[unitCost]])/sales[[#This Row],[unitCost]]</f>
        <v>0.33333333333333331</v>
      </c>
      <c r="S218" t="str">
        <f>TEXT(sales[[#This Row],[SaleDate]],"dd")</f>
        <v>16</v>
      </c>
    </row>
    <row r="219" spans="1:19" x14ac:dyDescent="0.25">
      <c r="A219">
        <v>844</v>
      </c>
      <c r="B219">
        <v>2</v>
      </c>
      <c r="C219">
        <v>32</v>
      </c>
      <c r="D219">
        <v>5</v>
      </c>
      <c r="E219">
        <v>9</v>
      </c>
      <c r="F219" s="1">
        <v>45141</v>
      </c>
      <c r="G219">
        <v>0</v>
      </c>
      <c r="H219">
        <f>VLOOKUP(sales[[#This Row],[ProductID]],products[],4,FALSE)</f>
        <v>120</v>
      </c>
      <c r="I219">
        <f>VLOOKUP(sales[[#This Row],[ProductID]],products[],5,FALSE)</f>
        <v>90</v>
      </c>
      <c r="J219">
        <f>sales[[#This Row],[QuantitySold]]*sales[[#This Row],[unitPrice]]</f>
        <v>1080</v>
      </c>
      <c r="K219">
        <f>sales[[#This Row],[TotalRevenue]]-sales[[#This Row],[DiscountApplied]]</f>
        <v>1080</v>
      </c>
      <c r="L219" t="str">
        <f>TEXT(sales[[#This Row],[SaleDate]],"yyyy")</f>
        <v>2023</v>
      </c>
      <c r="M219" t="str">
        <f>TEXT(sales[[#This Row],[SaleDate]],"MMM")</f>
        <v>Aug</v>
      </c>
      <c r="N219" t="str">
        <f>TEXT(sales[[#This Row],[SaleDate]],"DDD")</f>
        <v>Thu</v>
      </c>
      <c r="O219" t="str">
        <f t="shared" si="3"/>
        <v>Q3</v>
      </c>
      <c r="P219">
        <f>sales[[#This Row],[netRevenue]]-(sales[[#This Row],[unitCost]]*sales[[#This Row],[QuantitySold]])</f>
        <v>270</v>
      </c>
      <c r="Q219">
        <f>sales[[#This Row],[unitCost]]*sales[[#This Row],[QuantitySold]]</f>
        <v>810</v>
      </c>
      <c r="R219" s="7">
        <f>(sales[[#This Row],[unitPrice]]-sales[[#This Row],[unitCost]])/sales[[#This Row],[unitCost]]</f>
        <v>0.33333333333333331</v>
      </c>
      <c r="S219" t="str">
        <f>TEXT(sales[[#This Row],[SaleDate]],"dd")</f>
        <v>03</v>
      </c>
    </row>
    <row r="220" spans="1:19" x14ac:dyDescent="0.25">
      <c r="A220">
        <v>853</v>
      </c>
      <c r="B220">
        <v>2</v>
      </c>
      <c r="C220">
        <v>21</v>
      </c>
      <c r="D220">
        <v>5</v>
      </c>
      <c r="E220">
        <v>3</v>
      </c>
      <c r="F220" s="1">
        <v>45241</v>
      </c>
      <c r="G220">
        <v>0</v>
      </c>
      <c r="H220">
        <f>VLOOKUP(sales[[#This Row],[ProductID]],products[],4,FALSE)</f>
        <v>120</v>
      </c>
      <c r="I220">
        <f>VLOOKUP(sales[[#This Row],[ProductID]],products[],5,FALSE)</f>
        <v>90</v>
      </c>
      <c r="J220">
        <f>sales[[#This Row],[QuantitySold]]*sales[[#This Row],[unitPrice]]</f>
        <v>360</v>
      </c>
      <c r="K220">
        <f>sales[[#This Row],[TotalRevenue]]-sales[[#This Row],[DiscountApplied]]</f>
        <v>360</v>
      </c>
      <c r="L220" t="str">
        <f>TEXT(sales[[#This Row],[SaleDate]],"yyyy")</f>
        <v>2023</v>
      </c>
      <c r="M220" t="str">
        <f>TEXT(sales[[#This Row],[SaleDate]],"MMM")</f>
        <v>Nov</v>
      </c>
      <c r="N220" t="str">
        <f>TEXT(sales[[#This Row],[SaleDate]],"DDD")</f>
        <v>Sat</v>
      </c>
      <c r="O220" t="str">
        <f t="shared" si="3"/>
        <v>Q4</v>
      </c>
      <c r="P220">
        <f>sales[[#This Row],[netRevenue]]-(sales[[#This Row],[unitCost]]*sales[[#This Row],[QuantitySold]])</f>
        <v>90</v>
      </c>
      <c r="Q220">
        <f>sales[[#This Row],[unitCost]]*sales[[#This Row],[QuantitySold]]</f>
        <v>270</v>
      </c>
      <c r="R220" s="7">
        <f>(sales[[#This Row],[unitPrice]]-sales[[#This Row],[unitCost]])/sales[[#This Row],[unitCost]]</f>
        <v>0.33333333333333331</v>
      </c>
      <c r="S220" t="str">
        <f>TEXT(sales[[#This Row],[SaleDate]],"dd")</f>
        <v>11</v>
      </c>
    </row>
    <row r="221" spans="1:19" x14ac:dyDescent="0.25">
      <c r="A221">
        <v>854</v>
      </c>
      <c r="B221">
        <v>2</v>
      </c>
      <c r="C221">
        <v>44</v>
      </c>
      <c r="D221">
        <v>5</v>
      </c>
      <c r="E221">
        <v>2</v>
      </c>
      <c r="F221" s="1">
        <v>45266</v>
      </c>
      <c r="G221">
        <v>0</v>
      </c>
      <c r="H221">
        <f>VLOOKUP(sales[[#This Row],[ProductID]],products[],4,FALSE)</f>
        <v>120</v>
      </c>
      <c r="I221">
        <f>VLOOKUP(sales[[#This Row],[ProductID]],products[],5,FALSE)</f>
        <v>90</v>
      </c>
      <c r="J221">
        <f>sales[[#This Row],[QuantitySold]]*sales[[#This Row],[unitPrice]]</f>
        <v>240</v>
      </c>
      <c r="K221">
        <f>sales[[#This Row],[TotalRevenue]]-sales[[#This Row],[DiscountApplied]]</f>
        <v>240</v>
      </c>
      <c r="L221" t="str">
        <f>TEXT(sales[[#This Row],[SaleDate]],"yyyy")</f>
        <v>2023</v>
      </c>
      <c r="M221" t="str">
        <f>TEXT(sales[[#This Row],[SaleDate]],"MMM")</f>
        <v>Dec</v>
      </c>
      <c r="N221" t="str">
        <f>TEXT(sales[[#This Row],[SaleDate]],"DDD")</f>
        <v>Wed</v>
      </c>
      <c r="O221" t="str">
        <f t="shared" si="3"/>
        <v>Q4</v>
      </c>
      <c r="P221">
        <f>sales[[#This Row],[netRevenue]]-(sales[[#This Row],[unitCost]]*sales[[#This Row],[QuantitySold]])</f>
        <v>60</v>
      </c>
      <c r="Q221">
        <f>sales[[#This Row],[unitCost]]*sales[[#This Row],[QuantitySold]]</f>
        <v>180</v>
      </c>
      <c r="R221" s="7">
        <f>(sales[[#This Row],[unitPrice]]-sales[[#This Row],[unitCost]])/sales[[#This Row],[unitCost]]</f>
        <v>0.33333333333333331</v>
      </c>
      <c r="S221" t="str">
        <f>TEXT(sales[[#This Row],[SaleDate]],"dd")</f>
        <v>06</v>
      </c>
    </row>
    <row r="222" spans="1:19" x14ac:dyDescent="0.25">
      <c r="A222">
        <v>890</v>
      </c>
      <c r="B222">
        <v>2</v>
      </c>
      <c r="C222">
        <v>10</v>
      </c>
      <c r="D222">
        <v>5</v>
      </c>
      <c r="E222">
        <v>4</v>
      </c>
      <c r="F222" s="1">
        <v>45211</v>
      </c>
      <c r="G222">
        <v>0</v>
      </c>
      <c r="H222">
        <f>VLOOKUP(sales[[#This Row],[ProductID]],products[],4,FALSE)</f>
        <v>120</v>
      </c>
      <c r="I222">
        <f>VLOOKUP(sales[[#This Row],[ProductID]],products[],5,FALSE)</f>
        <v>90</v>
      </c>
      <c r="J222">
        <f>sales[[#This Row],[QuantitySold]]*sales[[#This Row],[unitPrice]]</f>
        <v>480</v>
      </c>
      <c r="K222">
        <f>sales[[#This Row],[TotalRevenue]]-sales[[#This Row],[DiscountApplied]]</f>
        <v>480</v>
      </c>
      <c r="L222" t="str">
        <f>TEXT(sales[[#This Row],[SaleDate]],"yyyy")</f>
        <v>2023</v>
      </c>
      <c r="M222" t="str">
        <f>TEXT(sales[[#This Row],[SaleDate]],"MMM")</f>
        <v>Oct</v>
      </c>
      <c r="N222" t="str">
        <f>TEXT(sales[[#This Row],[SaleDate]],"DDD")</f>
        <v>Thu</v>
      </c>
      <c r="O222" t="str">
        <f t="shared" si="3"/>
        <v>Q4</v>
      </c>
      <c r="P222">
        <f>sales[[#This Row],[netRevenue]]-(sales[[#This Row],[unitCost]]*sales[[#This Row],[QuantitySold]])</f>
        <v>120</v>
      </c>
      <c r="Q222">
        <f>sales[[#This Row],[unitCost]]*sales[[#This Row],[QuantitySold]]</f>
        <v>360</v>
      </c>
      <c r="R222" s="7">
        <f>(sales[[#This Row],[unitPrice]]-sales[[#This Row],[unitCost]])/sales[[#This Row],[unitCost]]</f>
        <v>0.33333333333333331</v>
      </c>
      <c r="S222" t="str">
        <f>TEXT(sales[[#This Row],[SaleDate]],"dd")</f>
        <v>12</v>
      </c>
    </row>
    <row r="223" spans="1:19" x14ac:dyDescent="0.25">
      <c r="A223">
        <v>901</v>
      </c>
      <c r="B223">
        <v>2</v>
      </c>
      <c r="C223">
        <v>5</v>
      </c>
      <c r="D223">
        <v>5</v>
      </c>
      <c r="E223">
        <v>5</v>
      </c>
      <c r="F223" s="1">
        <v>44965</v>
      </c>
      <c r="G223">
        <v>0</v>
      </c>
      <c r="H223">
        <f>VLOOKUP(sales[[#This Row],[ProductID]],products[],4,FALSE)</f>
        <v>120</v>
      </c>
      <c r="I223">
        <f>VLOOKUP(sales[[#This Row],[ProductID]],products[],5,FALSE)</f>
        <v>90</v>
      </c>
      <c r="J223">
        <f>sales[[#This Row],[QuantitySold]]*sales[[#This Row],[unitPrice]]</f>
        <v>600</v>
      </c>
      <c r="K223">
        <f>sales[[#This Row],[TotalRevenue]]-sales[[#This Row],[DiscountApplied]]</f>
        <v>600</v>
      </c>
      <c r="L223" t="str">
        <f>TEXT(sales[[#This Row],[SaleDate]],"yyyy")</f>
        <v>2023</v>
      </c>
      <c r="M223" t="str">
        <f>TEXT(sales[[#This Row],[SaleDate]],"MMM")</f>
        <v>Feb</v>
      </c>
      <c r="N223" t="str">
        <f>TEXT(sales[[#This Row],[SaleDate]],"DDD")</f>
        <v>Wed</v>
      </c>
      <c r="O223" t="str">
        <f t="shared" si="3"/>
        <v>Q1</v>
      </c>
      <c r="P223">
        <f>sales[[#This Row],[netRevenue]]-(sales[[#This Row],[unitCost]]*sales[[#This Row],[QuantitySold]])</f>
        <v>150</v>
      </c>
      <c r="Q223">
        <f>sales[[#This Row],[unitCost]]*sales[[#This Row],[QuantitySold]]</f>
        <v>450</v>
      </c>
      <c r="R223" s="7">
        <f>(sales[[#This Row],[unitPrice]]-sales[[#This Row],[unitCost]])/sales[[#This Row],[unitCost]]</f>
        <v>0.33333333333333331</v>
      </c>
      <c r="S223" t="str">
        <f>TEXT(sales[[#This Row],[SaleDate]],"dd")</f>
        <v>08</v>
      </c>
    </row>
    <row r="224" spans="1:19" x14ac:dyDescent="0.25">
      <c r="A224">
        <v>911</v>
      </c>
      <c r="B224">
        <v>2</v>
      </c>
      <c r="C224">
        <v>10</v>
      </c>
      <c r="D224">
        <v>5</v>
      </c>
      <c r="E224">
        <v>3</v>
      </c>
      <c r="F224" s="1">
        <v>44984</v>
      </c>
      <c r="G224">
        <v>0</v>
      </c>
      <c r="H224">
        <f>VLOOKUP(sales[[#This Row],[ProductID]],products[],4,FALSE)</f>
        <v>120</v>
      </c>
      <c r="I224">
        <f>VLOOKUP(sales[[#This Row],[ProductID]],products[],5,FALSE)</f>
        <v>90</v>
      </c>
      <c r="J224">
        <f>sales[[#This Row],[QuantitySold]]*sales[[#This Row],[unitPrice]]</f>
        <v>360</v>
      </c>
      <c r="K224">
        <f>sales[[#This Row],[TotalRevenue]]-sales[[#This Row],[DiscountApplied]]</f>
        <v>360</v>
      </c>
      <c r="L224" t="str">
        <f>TEXT(sales[[#This Row],[SaleDate]],"yyyy")</f>
        <v>2023</v>
      </c>
      <c r="M224" t="str">
        <f>TEXT(sales[[#This Row],[SaleDate]],"MMM")</f>
        <v>Feb</v>
      </c>
      <c r="N224" t="str">
        <f>TEXT(sales[[#This Row],[SaleDate]],"DDD")</f>
        <v>Mon</v>
      </c>
      <c r="O224" t="str">
        <f t="shared" si="3"/>
        <v>Q1</v>
      </c>
      <c r="P224">
        <f>sales[[#This Row],[netRevenue]]-(sales[[#This Row],[unitCost]]*sales[[#This Row],[QuantitySold]])</f>
        <v>90</v>
      </c>
      <c r="Q224">
        <f>sales[[#This Row],[unitCost]]*sales[[#This Row],[QuantitySold]]</f>
        <v>270</v>
      </c>
      <c r="R224" s="7">
        <f>(sales[[#This Row],[unitPrice]]-sales[[#This Row],[unitCost]])/sales[[#This Row],[unitCost]]</f>
        <v>0.33333333333333331</v>
      </c>
      <c r="S224" t="str">
        <f>TEXT(sales[[#This Row],[SaleDate]],"dd")</f>
        <v>27</v>
      </c>
    </row>
    <row r="225" spans="1:19" x14ac:dyDescent="0.25">
      <c r="A225">
        <v>930</v>
      </c>
      <c r="B225">
        <v>2</v>
      </c>
      <c r="C225">
        <v>34</v>
      </c>
      <c r="D225">
        <v>5</v>
      </c>
      <c r="E225">
        <v>4</v>
      </c>
      <c r="F225" s="1">
        <v>45529</v>
      </c>
      <c r="G225">
        <v>0</v>
      </c>
      <c r="H225">
        <f>VLOOKUP(sales[[#This Row],[ProductID]],products[],4,FALSE)</f>
        <v>120</v>
      </c>
      <c r="I225">
        <f>VLOOKUP(sales[[#This Row],[ProductID]],products[],5,FALSE)</f>
        <v>90</v>
      </c>
      <c r="J225">
        <f>sales[[#This Row],[QuantitySold]]*sales[[#This Row],[unitPrice]]</f>
        <v>480</v>
      </c>
      <c r="K225">
        <f>sales[[#This Row],[TotalRevenue]]-sales[[#This Row],[DiscountApplied]]</f>
        <v>480</v>
      </c>
      <c r="L225" t="str">
        <f>TEXT(sales[[#This Row],[SaleDate]],"yyyy")</f>
        <v>2024</v>
      </c>
      <c r="M225" t="str">
        <f>TEXT(sales[[#This Row],[SaleDate]],"MMM")</f>
        <v>Aug</v>
      </c>
      <c r="N225" t="str">
        <f>TEXT(sales[[#This Row],[SaleDate]],"DDD")</f>
        <v>Sun</v>
      </c>
      <c r="O225" t="str">
        <f t="shared" si="3"/>
        <v>Q3</v>
      </c>
      <c r="P225">
        <f>sales[[#This Row],[netRevenue]]-(sales[[#This Row],[unitCost]]*sales[[#This Row],[QuantitySold]])</f>
        <v>120</v>
      </c>
      <c r="Q225">
        <f>sales[[#This Row],[unitCost]]*sales[[#This Row],[QuantitySold]]</f>
        <v>360</v>
      </c>
      <c r="R225" s="7">
        <f>(sales[[#This Row],[unitPrice]]-sales[[#This Row],[unitCost]])/sales[[#This Row],[unitCost]]</f>
        <v>0.33333333333333331</v>
      </c>
      <c r="S225" t="str">
        <f>TEXT(sales[[#This Row],[SaleDate]],"dd")</f>
        <v>25</v>
      </c>
    </row>
    <row r="226" spans="1:19" x14ac:dyDescent="0.25">
      <c r="A226">
        <v>936</v>
      </c>
      <c r="B226">
        <v>2</v>
      </c>
      <c r="C226">
        <v>35</v>
      </c>
      <c r="D226">
        <v>5</v>
      </c>
      <c r="E226">
        <v>1</v>
      </c>
      <c r="F226" s="1">
        <v>45611</v>
      </c>
      <c r="G226">
        <v>0</v>
      </c>
      <c r="H226">
        <f>VLOOKUP(sales[[#This Row],[ProductID]],products[],4,FALSE)</f>
        <v>120</v>
      </c>
      <c r="I226">
        <f>VLOOKUP(sales[[#This Row],[ProductID]],products[],5,FALSE)</f>
        <v>90</v>
      </c>
      <c r="J226">
        <f>sales[[#This Row],[QuantitySold]]*sales[[#This Row],[unitPrice]]</f>
        <v>120</v>
      </c>
      <c r="K226">
        <f>sales[[#This Row],[TotalRevenue]]-sales[[#This Row],[DiscountApplied]]</f>
        <v>120</v>
      </c>
      <c r="L226" t="str">
        <f>TEXT(sales[[#This Row],[SaleDate]],"yyyy")</f>
        <v>2024</v>
      </c>
      <c r="M226" t="str">
        <f>TEXT(sales[[#This Row],[SaleDate]],"MMM")</f>
        <v>Nov</v>
      </c>
      <c r="N226" t="str">
        <f>TEXT(sales[[#This Row],[SaleDate]],"DDD")</f>
        <v>Fri</v>
      </c>
      <c r="O226" t="str">
        <f t="shared" si="3"/>
        <v>Q4</v>
      </c>
      <c r="P226">
        <f>sales[[#This Row],[netRevenue]]-(sales[[#This Row],[unitCost]]*sales[[#This Row],[QuantitySold]])</f>
        <v>30</v>
      </c>
      <c r="Q226">
        <f>sales[[#This Row],[unitCost]]*sales[[#This Row],[QuantitySold]]</f>
        <v>90</v>
      </c>
      <c r="R226" s="7">
        <f>(sales[[#This Row],[unitPrice]]-sales[[#This Row],[unitCost]])/sales[[#This Row],[unitCost]]</f>
        <v>0.33333333333333331</v>
      </c>
      <c r="S226" t="str">
        <f>TEXT(sales[[#This Row],[SaleDate]],"dd")</f>
        <v>15</v>
      </c>
    </row>
    <row r="227" spans="1:19" x14ac:dyDescent="0.25">
      <c r="A227">
        <v>956</v>
      </c>
      <c r="B227">
        <v>2</v>
      </c>
      <c r="C227">
        <v>7</v>
      </c>
      <c r="D227">
        <v>5</v>
      </c>
      <c r="E227">
        <v>7</v>
      </c>
      <c r="F227" s="1">
        <v>45434</v>
      </c>
      <c r="G227">
        <v>0</v>
      </c>
      <c r="H227">
        <f>VLOOKUP(sales[[#This Row],[ProductID]],products[],4,FALSE)</f>
        <v>120</v>
      </c>
      <c r="I227">
        <f>VLOOKUP(sales[[#This Row],[ProductID]],products[],5,FALSE)</f>
        <v>90</v>
      </c>
      <c r="J227">
        <f>sales[[#This Row],[QuantitySold]]*sales[[#This Row],[unitPrice]]</f>
        <v>840</v>
      </c>
      <c r="K227">
        <f>sales[[#This Row],[TotalRevenue]]-sales[[#This Row],[DiscountApplied]]</f>
        <v>840</v>
      </c>
      <c r="L227" t="str">
        <f>TEXT(sales[[#This Row],[SaleDate]],"yyyy")</f>
        <v>2024</v>
      </c>
      <c r="M227" t="str">
        <f>TEXT(sales[[#This Row],[SaleDate]],"MMM")</f>
        <v>May</v>
      </c>
      <c r="N227" t="str">
        <f>TEXT(sales[[#This Row],[SaleDate]],"DDD")</f>
        <v>Wed</v>
      </c>
      <c r="O227" t="str">
        <f t="shared" si="3"/>
        <v>Q2</v>
      </c>
      <c r="P227">
        <f>sales[[#This Row],[netRevenue]]-(sales[[#This Row],[unitCost]]*sales[[#This Row],[QuantitySold]])</f>
        <v>210</v>
      </c>
      <c r="Q227">
        <f>sales[[#This Row],[unitCost]]*sales[[#This Row],[QuantitySold]]</f>
        <v>630</v>
      </c>
      <c r="R227" s="7">
        <f>(sales[[#This Row],[unitPrice]]-sales[[#This Row],[unitCost]])/sales[[#This Row],[unitCost]]</f>
        <v>0.33333333333333331</v>
      </c>
      <c r="S227" t="str">
        <f>TEXT(sales[[#This Row],[SaleDate]],"dd")</f>
        <v>22</v>
      </c>
    </row>
    <row r="228" spans="1:19" x14ac:dyDescent="0.25">
      <c r="A228">
        <v>978</v>
      </c>
      <c r="B228">
        <v>2</v>
      </c>
      <c r="C228">
        <v>29</v>
      </c>
      <c r="D228">
        <v>5</v>
      </c>
      <c r="E228">
        <v>2</v>
      </c>
      <c r="F228" s="1">
        <v>45359</v>
      </c>
      <c r="G228">
        <v>0</v>
      </c>
      <c r="H228">
        <f>VLOOKUP(sales[[#This Row],[ProductID]],products[],4,FALSE)</f>
        <v>120</v>
      </c>
      <c r="I228">
        <f>VLOOKUP(sales[[#This Row],[ProductID]],products[],5,FALSE)</f>
        <v>90</v>
      </c>
      <c r="J228">
        <f>sales[[#This Row],[QuantitySold]]*sales[[#This Row],[unitPrice]]</f>
        <v>240</v>
      </c>
      <c r="K228">
        <f>sales[[#This Row],[TotalRevenue]]-sales[[#This Row],[DiscountApplied]]</f>
        <v>240</v>
      </c>
      <c r="L228" t="str">
        <f>TEXT(sales[[#This Row],[SaleDate]],"yyyy")</f>
        <v>2024</v>
      </c>
      <c r="M228" t="str">
        <f>TEXT(sales[[#This Row],[SaleDate]],"MMM")</f>
        <v>Mar</v>
      </c>
      <c r="N228" t="str">
        <f>TEXT(sales[[#This Row],[SaleDate]],"DDD")</f>
        <v>Fri</v>
      </c>
      <c r="O228" t="str">
        <f t="shared" si="3"/>
        <v>Q1</v>
      </c>
      <c r="P228">
        <f>sales[[#This Row],[netRevenue]]-(sales[[#This Row],[unitCost]]*sales[[#This Row],[QuantitySold]])</f>
        <v>60</v>
      </c>
      <c r="Q228">
        <f>sales[[#This Row],[unitCost]]*sales[[#This Row],[QuantitySold]]</f>
        <v>180</v>
      </c>
      <c r="R228" s="7">
        <f>(sales[[#This Row],[unitPrice]]-sales[[#This Row],[unitCost]])/sales[[#This Row],[unitCost]]</f>
        <v>0.33333333333333331</v>
      </c>
      <c r="S228" t="str">
        <f>TEXT(sales[[#This Row],[SaleDate]],"dd")</f>
        <v>08</v>
      </c>
    </row>
    <row r="229" spans="1:19" x14ac:dyDescent="0.25">
      <c r="A229">
        <v>991</v>
      </c>
      <c r="B229">
        <v>2</v>
      </c>
      <c r="C229">
        <v>34</v>
      </c>
      <c r="D229">
        <v>5</v>
      </c>
      <c r="E229">
        <v>3</v>
      </c>
      <c r="F229" s="1">
        <v>45303</v>
      </c>
      <c r="G229">
        <v>0</v>
      </c>
      <c r="H229">
        <f>VLOOKUP(sales[[#This Row],[ProductID]],products[],4,FALSE)</f>
        <v>120</v>
      </c>
      <c r="I229">
        <f>VLOOKUP(sales[[#This Row],[ProductID]],products[],5,FALSE)</f>
        <v>90</v>
      </c>
      <c r="J229">
        <f>sales[[#This Row],[QuantitySold]]*sales[[#This Row],[unitPrice]]</f>
        <v>360</v>
      </c>
      <c r="K229">
        <f>sales[[#This Row],[TotalRevenue]]-sales[[#This Row],[DiscountApplied]]</f>
        <v>360</v>
      </c>
      <c r="L229" t="str">
        <f>TEXT(sales[[#This Row],[SaleDate]],"yyyy")</f>
        <v>2024</v>
      </c>
      <c r="M229" t="str">
        <f>TEXT(sales[[#This Row],[SaleDate]],"MMM")</f>
        <v>Jan</v>
      </c>
      <c r="N229" t="str">
        <f>TEXT(sales[[#This Row],[SaleDate]],"DDD")</f>
        <v>Fri</v>
      </c>
      <c r="O229" t="str">
        <f t="shared" si="3"/>
        <v>Q1</v>
      </c>
      <c r="P229">
        <f>sales[[#This Row],[netRevenue]]-(sales[[#This Row],[unitCost]]*sales[[#This Row],[QuantitySold]])</f>
        <v>90</v>
      </c>
      <c r="Q229">
        <f>sales[[#This Row],[unitCost]]*sales[[#This Row],[QuantitySold]]</f>
        <v>270</v>
      </c>
      <c r="R229" s="7">
        <f>(sales[[#This Row],[unitPrice]]-sales[[#This Row],[unitCost]])/sales[[#This Row],[unitCost]]</f>
        <v>0.33333333333333331</v>
      </c>
      <c r="S229" t="str">
        <f>TEXT(sales[[#This Row],[SaleDate]],"dd")</f>
        <v>12</v>
      </c>
    </row>
    <row r="230" spans="1:19" x14ac:dyDescent="0.25">
      <c r="A230">
        <v>1049</v>
      </c>
      <c r="B230">
        <v>2</v>
      </c>
      <c r="C230">
        <v>6</v>
      </c>
      <c r="D230">
        <v>5</v>
      </c>
      <c r="E230">
        <v>5</v>
      </c>
      <c r="F230" s="1">
        <v>45365</v>
      </c>
      <c r="G230">
        <v>0</v>
      </c>
      <c r="H230">
        <f>VLOOKUP(sales[[#This Row],[ProductID]],products[],4,FALSE)</f>
        <v>120</v>
      </c>
      <c r="I230">
        <f>VLOOKUP(sales[[#This Row],[ProductID]],products[],5,FALSE)</f>
        <v>90</v>
      </c>
      <c r="J230">
        <f>sales[[#This Row],[QuantitySold]]*sales[[#This Row],[unitPrice]]</f>
        <v>600</v>
      </c>
      <c r="K230">
        <f>sales[[#This Row],[TotalRevenue]]-sales[[#This Row],[DiscountApplied]]</f>
        <v>600</v>
      </c>
      <c r="L230" t="str">
        <f>TEXT(sales[[#This Row],[SaleDate]],"yyyy")</f>
        <v>2024</v>
      </c>
      <c r="M230" t="str">
        <f>TEXT(sales[[#This Row],[SaleDate]],"MMM")</f>
        <v>Mar</v>
      </c>
      <c r="N230" t="str">
        <f>TEXT(sales[[#This Row],[SaleDate]],"DDD")</f>
        <v>Thu</v>
      </c>
      <c r="O230" t="str">
        <f t="shared" si="3"/>
        <v>Q1</v>
      </c>
      <c r="P230">
        <f>sales[[#This Row],[netRevenue]]-(sales[[#This Row],[unitCost]]*sales[[#This Row],[QuantitySold]])</f>
        <v>150</v>
      </c>
      <c r="Q230">
        <f>sales[[#This Row],[unitCost]]*sales[[#This Row],[QuantitySold]]</f>
        <v>450</v>
      </c>
      <c r="R230" s="7">
        <f>(sales[[#This Row],[unitPrice]]-sales[[#This Row],[unitCost]])/sales[[#This Row],[unitCost]]</f>
        <v>0.33333333333333331</v>
      </c>
      <c r="S230" t="str">
        <f>TEXT(sales[[#This Row],[SaleDate]],"dd")</f>
        <v>14</v>
      </c>
    </row>
    <row r="231" spans="1:19" x14ac:dyDescent="0.25">
      <c r="A231">
        <v>1064</v>
      </c>
      <c r="B231">
        <v>2</v>
      </c>
      <c r="C231">
        <v>16</v>
      </c>
      <c r="D231">
        <v>5</v>
      </c>
      <c r="E231">
        <v>1</v>
      </c>
      <c r="F231" s="1">
        <v>45568</v>
      </c>
      <c r="G231">
        <v>0</v>
      </c>
      <c r="H231">
        <f>VLOOKUP(sales[[#This Row],[ProductID]],products[],4,FALSE)</f>
        <v>120</v>
      </c>
      <c r="I231">
        <f>VLOOKUP(sales[[#This Row],[ProductID]],products[],5,FALSE)</f>
        <v>90</v>
      </c>
      <c r="J231">
        <f>sales[[#This Row],[QuantitySold]]*sales[[#This Row],[unitPrice]]</f>
        <v>120</v>
      </c>
      <c r="K231">
        <f>sales[[#This Row],[TotalRevenue]]-sales[[#This Row],[DiscountApplied]]</f>
        <v>120</v>
      </c>
      <c r="L231" t="str">
        <f>TEXT(sales[[#This Row],[SaleDate]],"yyyy")</f>
        <v>2024</v>
      </c>
      <c r="M231" t="str">
        <f>TEXT(sales[[#This Row],[SaleDate]],"MMM")</f>
        <v>Oct</v>
      </c>
      <c r="N231" t="str">
        <f>TEXT(sales[[#This Row],[SaleDate]],"DDD")</f>
        <v>Thu</v>
      </c>
      <c r="O231" t="str">
        <f t="shared" si="3"/>
        <v>Q4</v>
      </c>
      <c r="P231">
        <f>sales[[#This Row],[netRevenue]]-(sales[[#This Row],[unitCost]]*sales[[#This Row],[QuantitySold]])</f>
        <v>30</v>
      </c>
      <c r="Q231">
        <f>sales[[#This Row],[unitCost]]*sales[[#This Row],[QuantitySold]]</f>
        <v>90</v>
      </c>
      <c r="R231" s="7">
        <f>(sales[[#This Row],[unitPrice]]-sales[[#This Row],[unitCost]])/sales[[#This Row],[unitCost]]</f>
        <v>0.33333333333333331</v>
      </c>
      <c r="S231" t="str">
        <f>TEXT(sales[[#This Row],[SaleDate]],"dd")</f>
        <v>03</v>
      </c>
    </row>
    <row r="232" spans="1:19" x14ac:dyDescent="0.25">
      <c r="A232">
        <v>1074</v>
      </c>
      <c r="B232">
        <v>2</v>
      </c>
      <c r="C232">
        <v>47</v>
      </c>
      <c r="D232">
        <v>5</v>
      </c>
      <c r="E232">
        <v>11</v>
      </c>
      <c r="F232" s="1">
        <v>45306</v>
      </c>
      <c r="G232">
        <v>0</v>
      </c>
      <c r="H232">
        <f>VLOOKUP(sales[[#This Row],[ProductID]],products[],4,FALSE)</f>
        <v>120</v>
      </c>
      <c r="I232">
        <f>VLOOKUP(sales[[#This Row],[ProductID]],products[],5,FALSE)</f>
        <v>90</v>
      </c>
      <c r="J232">
        <f>sales[[#This Row],[QuantitySold]]*sales[[#This Row],[unitPrice]]</f>
        <v>1320</v>
      </c>
      <c r="K232">
        <f>sales[[#This Row],[TotalRevenue]]-sales[[#This Row],[DiscountApplied]]</f>
        <v>1320</v>
      </c>
      <c r="L232" t="str">
        <f>TEXT(sales[[#This Row],[SaleDate]],"yyyy")</f>
        <v>2024</v>
      </c>
      <c r="M232" t="str">
        <f>TEXT(sales[[#This Row],[SaleDate]],"MMM")</f>
        <v>Jan</v>
      </c>
      <c r="N232" t="str">
        <f>TEXT(sales[[#This Row],[SaleDate]],"DDD")</f>
        <v>Mon</v>
      </c>
      <c r="O232" t="str">
        <f t="shared" si="3"/>
        <v>Q1</v>
      </c>
      <c r="P232">
        <f>sales[[#This Row],[netRevenue]]-(sales[[#This Row],[unitCost]]*sales[[#This Row],[QuantitySold]])</f>
        <v>330</v>
      </c>
      <c r="Q232">
        <f>sales[[#This Row],[unitCost]]*sales[[#This Row],[QuantitySold]]</f>
        <v>990</v>
      </c>
      <c r="R232" s="7">
        <f>(sales[[#This Row],[unitPrice]]-sales[[#This Row],[unitCost]])/sales[[#This Row],[unitCost]]</f>
        <v>0.33333333333333331</v>
      </c>
      <c r="S232" t="str">
        <f>TEXT(sales[[#This Row],[SaleDate]],"dd")</f>
        <v>15</v>
      </c>
    </row>
    <row r="233" spans="1:19" x14ac:dyDescent="0.25">
      <c r="A233">
        <v>1094</v>
      </c>
      <c r="B233">
        <v>2</v>
      </c>
      <c r="C233">
        <v>35</v>
      </c>
      <c r="D233">
        <v>5</v>
      </c>
      <c r="E233">
        <v>6</v>
      </c>
      <c r="F233" s="1">
        <v>45459</v>
      </c>
      <c r="G233">
        <v>0</v>
      </c>
      <c r="H233">
        <f>VLOOKUP(sales[[#This Row],[ProductID]],products[],4,FALSE)</f>
        <v>120</v>
      </c>
      <c r="I233">
        <f>VLOOKUP(sales[[#This Row],[ProductID]],products[],5,FALSE)</f>
        <v>90</v>
      </c>
      <c r="J233">
        <f>sales[[#This Row],[QuantitySold]]*sales[[#This Row],[unitPrice]]</f>
        <v>720</v>
      </c>
      <c r="K233">
        <f>sales[[#This Row],[TotalRevenue]]-sales[[#This Row],[DiscountApplied]]</f>
        <v>720</v>
      </c>
      <c r="L233" t="str">
        <f>TEXT(sales[[#This Row],[SaleDate]],"yyyy")</f>
        <v>2024</v>
      </c>
      <c r="M233" t="str">
        <f>TEXT(sales[[#This Row],[SaleDate]],"MMM")</f>
        <v>Jun</v>
      </c>
      <c r="N233" t="str">
        <f>TEXT(sales[[#This Row],[SaleDate]],"DDD")</f>
        <v>Sun</v>
      </c>
      <c r="O233" t="str">
        <f t="shared" si="3"/>
        <v>Q2</v>
      </c>
      <c r="P233">
        <f>sales[[#This Row],[netRevenue]]-(sales[[#This Row],[unitCost]]*sales[[#This Row],[QuantitySold]])</f>
        <v>180</v>
      </c>
      <c r="Q233">
        <f>sales[[#This Row],[unitCost]]*sales[[#This Row],[QuantitySold]]</f>
        <v>540</v>
      </c>
      <c r="R233" s="7">
        <f>(sales[[#This Row],[unitPrice]]-sales[[#This Row],[unitCost]])/sales[[#This Row],[unitCost]]</f>
        <v>0.33333333333333331</v>
      </c>
      <c r="S233" t="str">
        <f>TEXT(sales[[#This Row],[SaleDate]],"dd")</f>
        <v>16</v>
      </c>
    </row>
    <row r="234" spans="1:19" x14ac:dyDescent="0.25">
      <c r="A234">
        <v>1104</v>
      </c>
      <c r="B234">
        <v>2</v>
      </c>
      <c r="C234">
        <v>30</v>
      </c>
      <c r="D234">
        <v>5</v>
      </c>
      <c r="E234">
        <v>6</v>
      </c>
      <c r="F234" s="1">
        <v>45352</v>
      </c>
      <c r="G234">
        <v>0</v>
      </c>
      <c r="H234">
        <f>VLOOKUP(sales[[#This Row],[ProductID]],products[],4,FALSE)</f>
        <v>120</v>
      </c>
      <c r="I234">
        <f>VLOOKUP(sales[[#This Row],[ProductID]],products[],5,FALSE)</f>
        <v>90</v>
      </c>
      <c r="J234">
        <f>sales[[#This Row],[QuantitySold]]*sales[[#This Row],[unitPrice]]</f>
        <v>720</v>
      </c>
      <c r="K234">
        <f>sales[[#This Row],[TotalRevenue]]-sales[[#This Row],[DiscountApplied]]</f>
        <v>720</v>
      </c>
      <c r="L234" t="str">
        <f>TEXT(sales[[#This Row],[SaleDate]],"yyyy")</f>
        <v>2024</v>
      </c>
      <c r="M234" t="str">
        <f>TEXT(sales[[#This Row],[SaleDate]],"MMM")</f>
        <v>Mar</v>
      </c>
      <c r="N234" t="str">
        <f>TEXT(sales[[#This Row],[SaleDate]],"DDD")</f>
        <v>Fri</v>
      </c>
      <c r="O234" t="str">
        <f t="shared" si="3"/>
        <v>Q1</v>
      </c>
      <c r="P234">
        <f>sales[[#This Row],[netRevenue]]-(sales[[#This Row],[unitCost]]*sales[[#This Row],[QuantitySold]])</f>
        <v>180</v>
      </c>
      <c r="Q234">
        <f>sales[[#This Row],[unitCost]]*sales[[#This Row],[QuantitySold]]</f>
        <v>540</v>
      </c>
      <c r="R234" s="7">
        <f>(sales[[#This Row],[unitPrice]]-sales[[#This Row],[unitCost]])/sales[[#This Row],[unitCost]]</f>
        <v>0.33333333333333331</v>
      </c>
      <c r="S234" t="str">
        <f>TEXT(sales[[#This Row],[SaleDate]],"dd")</f>
        <v>01</v>
      </c>
    </row>
    <row r="235" spans="1:19" x14ac:dyDescent="0.25">
      <c r="A235">
        <v>1134</v>
      </c>
      <c r="B235">
        <v>2</v>
      </c>
      <c r="C235">
        <v>18</v>
      </c>
      <c r="D235">
        <v>5</v>
      </c>
      <c r="E235">
        <v>5</v>
      </c>
      <c r="F235" s="1">
        <v>45556</v>
      </c>
      <c r="G235">
        <v>0</v>
      </c>
      <c r="H235">
        <f>VLOOKUP(sales[[#This Row],[ProductID]],products[],4,FALSE)</f>
        <v>120</v>
      </c>
      <c r="I235">
        <f>VLOOKUP(sales[[#This Row],[ProductID]],products[],5,FALSE)</f>
        <v>90</v>
      </c>
      <c r="J235">
        <f>sales[[#This Row],[QuantitySold]]*sales[[#This Row],[unitPrice]]</f>
        <v>600</v>
      </c>
      <c r="K235">
        <f>sales[[#This Row],[TotalRevenue]]-sales[[#This Row],[DiscountApplied]]</f>
        <v>600</v>
      </c>
      <c r="L235" t="str">
        <f>TEXT(sales[[#This Row],[SaleDate]],"yyyy")</f>
        <v>2024</v>
      </c>
      <c r="M235" t="str">
        <f>TEXT(sales[[#This Row],[SaleDate]],"MMM")</f>
        <v>Sep</v>
      </c>
      <c r="N235" t="str">
        <f>TEXT(sales[[#This Row],[SaleDate]],"DDD")</f>
        <v>Sat</v>
      </c>
      <c r="O235" t="str">
        <f t="shared" si="3"/>
        <v>Q3</v>
      </c>
      <c r="P235">
        <f>sales[[#This Row],[netRevenue]]-(sales[[#This Row],[unitCost]]*sales[[#This Row],[QuantitySold]])</f>
        <v>150</v>
      </c>
      <c r="Q235">
        <f>sales[[#This Row],[unitCost]]*sales[[#This Row],[QuantitySold]]</f>
        <v>450</v>
      </c>
      <c r="R235" s="7">
        <f>(sales[[#This Row],[unitPrice]]-sales[[#This Row],[unitCost]])/sales[[#This Row],[unitCost]]</f>
        <v>0.33333333333333331</v>
      </c>
      <c r="S235" t="str">
        <f>TEXT(sales[[#This Row],[SaleDate]],"dd")</f>
        <v>21</v>
      </c>
    </row>
    <row r="236" spans="1:19" x14ac:dyDescent="0.25">
      <c r="A236">
        <v>1167</v>
      </c>
      <c r="B236">
        <v>2</v>
      </c>
      <c r="C236">
        <v>4</v>
      </c>
      <c r="D236">
        <v>5</v>
      </c>
      <c r="E236">
        <v>3</v>
      </c>
      <c r="F236" s="1">
        <v>45630</v>
      </c>
      <c r="G236">
        <v>0</v>
      </c>
      <c r="H236">
        <f>VLOOKUP(sales[[#This Row],[ProductID]],products[],4,FALSE)</f>
        <v>120</v>
      </c>
      <c r="I236">
        <f>VLOOKUP(sales[[#This Row],[ProductID]],products[],5,FALSE)</f>
        <v>90</v>
      </c>
      <c r="J236">
        <f>sales[[#This Row],[QuantitySold]]*sales[[#This Row],[unitPrice]]</f>
        <v>360</v>
      </c>
      <c r="K236">
        <f>sales[[#This Row],[TotalRevenue]]-sales[[#This Row],[DiscountApplied]]</f>
        <v>360</v>
      </c>
      <c r="L236" t="str">
        <f>TEXT(sales[[#This Row],[SaleDate]],"yyyy")</f>
        <v>2024</v>
      </c>
      <c r="M236" t="str">
        <f>TEXT(sales[[#This Row],[SaleDate]],"MMM")</f>
        <v>Dec</v>
      </c>
      <c r="N236" t="str">
        <f>TEXT(sales[[#This Row],[SaleDate]],"DDD")</f>
        <v>Wed</v>
      </c>
      <c r="O236" t="str">
        <f t="shared" si="3"/>
        <v>Q4</v>
      </c>
      <c r="P236">
        <f>sales[[#This Row],[netRevenue]]-(sales[[#This Row],[unitCost]]*sales[[#This Row],[QuantitySold]])</f>
        <v>90</v>
      </c>
      <c r="Q236">
        <f>sales[[#This Row],[unitCost]]*sales[[#This Row],[QuantitySold]]</f>
        <v>270</v>
      </c>
      <c r="R236" s="7">
        <f>(sales[[#This Row],[unitPrice]]-sales[[#This Row],[unitCost]])/sales[[#This Row],[unitCost]]</f>
        <v>0.33333333333333331</v>
      </c>
      <c r="S236" t="str">
        <f>TEXT(sales[[#This Row],[SaleDate]],"dd")</f>
        <v>04</v>
      </c>
    </row>
    <row r="237" spans="1:19" x14ac:dyDescent="0.25">
      <c r="A237">
        <v>1169</v>
      </c>
      <c r="B237">
        <v>2</v>
      </c>
      <c r="C237">
        <v>20</v>
      </c>
      <c r="D237">
        <v>5</v>
      </c>
      <c r="E237">
        <v>11</v>
      </c>
      <c r="F237" s="1">
        <v>45397</v>
      </c>
      <c r="G237">
        <v>0</v>
      </c>
      <c r="H237">
        <f>VLOOKUP(sales[[#This Row],[ProductID]],products[],4,FALSE)</f>
        <v>120</v>
      </c>
      <c r="I237">
        <f>VLOOKUP(sales[[#This Row],[ProductID]],products[],5,FALSE)</f>
        <v>90</v>
      </c>
      <c r="J237">
        <f>sales[[#This Row],[QuantitySold]]*sales[[#This Row],[unitPrice]]</f>
        <v>1320</v>
      </c>
      <c r="K237">
        <f>sales[[#This Row],[TotalRevenue]]-sales[[#This Row],[DiscountApplied]]</f>
        <v>1320</v>
      </c>
      <c r="L237" t="str">
        <f>TEXT(sales[[#This Row],[SaleDate]],"yyyy")</f>
        <v>2024</v>
      </c>
      <c r="M237" t="str">
        <f>TEXT(sales[[#This Row],[SaleDate]],"MMM")</f>
        <v>Apr</v>
      </c>
      <c r="N237" t="str">
        <f>TEXT(sales[[#This Row],[SaleDate]],"DDD")</f>
        <v>Mon</v>
      </c>
      <c r="O237" t="str">
        <f t="shared" si="3"/>
        <v>Q2</v>
      </c>
      <c r="P237">
        <f>sales[[#This Row],[netRevenue]]-(sales[[#This Row],[unitCost]]*sales[[#This Row],[QuantitySold]])</f>
        <v>330</v>
      </c>
      <c r="Q237">
        <f>sales[[#This Row],[unitCost]]*sales[[#This Row],[QuantitySold]]</f>
        <v>990</v>
      </c>
      <c r="R237" s="7">
        <f>(sales[[#This Row],[unitPrice]]-sales[[#This Row],[unitCost]])/sales[[#This Row],[unitCost]]</f>
        <v>0.33333333333333331</v>
      </c>
      <c r="S237" t="str">
        <f>TEXT(sales[[#This Row],[SaleDate]],"dd")</f>
        <v>15</v>
      </c>
    </row>
    <row r="238" spans="1:19" x14ac:dyDescent="0.25">
      <c r="A238">
        <v>1187</v>
      </c>
      <c r="B238">
        <v>2</v>
      </c>
      <c r="C238">
        <v>5</v>
      </c>
      <c r="D238">
        <v>5</v>
      </c>
      <c r="E238">
        <v>8</v>
      </c>
      <c r="F238" s="1">
        <v>45628</v>
      </c>
      <c r="G238">
        <v>0</v>
      </c>
      <c r="H238">
        <f>VLOOKUP(sales[[#This Row],[ProductID]],products[],4,FALSE)</f>
        <v>120</v>
      </c>
      <c r="I238">
        <f>VLOOKUP(sales[[#This Row],[ProductID]],products[],5,FALSE)</f>
        <v>90</v>
      </c>
      <c r="J238">
        <f>sales[[#This Row],[QuantitySold]]*sales[[#This Row],[unitPrice]]</f>
        <v>960</v>
      </c>
      <c r="K238">
        <f>sales[[#This Row],[TotalRevenue]]-sales[[#This Row],[DiscountApplied]]</f>
        <v>960</v>
      </c>
      <c r="L238" t="str">
        <f>TEXT(sales[[#This Row],[SaleDate]],"yyyy")</f>
        <v>2024</v>
      </c>
      <c r="M238" t="str">
        <f>TEXT(sales[[#This Row],[SaleDate]],"MMM")</f>
        <v>Dec</v>
      </c>
      <c r="N238" t="str">
        <f>TEXT(sales[[#This Row],[SaleDate]],"DDD")</f>
        <v>Mon</v>
      </c>
      <c r="O238" t="str">
        <f t="shared" si="3"/>
        <v>Q4</v>
      </c>
      <c r="P238">
        <f>sales[[#This Row],[netRevenue]]-(sales[[#This Row],[unitCost]]*sales[[#This Row],[QuantitySold]])</f>
        <v>240</v>
      </c>
      <c r="Q238">
        <f>sales[[#This Row],[unitCost]]*sales[[#This Row],[QuantitySold]]</f>
        <v>720</v>
      </c>
      <c r="R238" s="7">
        <f>(sales[[#This Row],[unitPrice]]-sales[[#This Row],[unitCost]])/sales[[#This Row],[unitCost]]</f>
        <v>0.33333333333333331</v>
      </c>
      <c r="S238" t="str">
        <f>TEXT(sales[[#This Row],[SaleDate]],"dd")</f>
        <v>02</v>
      </c>
    </row>
    <row r="239" spans="1:19" x14ac:dyDescent="0.25">
      <c r="A239">
        <v>1209</v>
      </c>
      <c r="B239">
        <v>2</v>
      </c>
      <c r="C239">
        <v>9</v>
      </c>
      <c r="D239">
        <v>5</v>
      </c>
      <c r="E239">
        <v>3</v>
      </c>
      <c r="F239" s="1">
        <v>45655</v>
      </c>
      <c r="G239">
        <v>0</v>
      </c>
      <c r="H239">
        <f>VLOOKUP(sales[[#This Row],[ProductID]],products[],4,FALSE)</f>
        <v>120</v>
      </c>
      <c r="I239">
        <f>VLOOKUP(sales[[#This Row],[ProductID]],products[],5,FALSE)</f>
        <v>90</v>
      </c>
      <c r="J239">
        <f>sales[[#This Row],[QuantitySold]]*sales[[#This Row],[unitPrice]]</f>
        <v>360</v>
      </c>
      <c r="K239">
        <f>sales[[#This Row],[TotalRevenue]]-sales[[#This Row],[DiscountApplied]]</f>
        <v>360</v>
      </c>
      <c r="L239" t="str">
        <f>TEXT(sales[[#This Row],[SaleDate]],"yyyy")</f>
        <v>2024</v>
      </c>
      <c r="M239" t="str">
        <f>TEXT(sales[[#This Row],[SaleDate]],"MMM")</f>
        <v>Dec</v>
      </c>
      <c r="N239" t="str">
        <f>TEXT(sales[[#This Row],[SaleDate]],"DDD")</f>
        <v>Sun</v>
      </c>
      <c r="O239" t="str">
        <f t="shared" si="3"/>
        <v>Q4</v>
      </c>
      <c r="P239">
        <f>sales[[#This Row],[netRevenue]]-(sales[[#This Row],[unitCost]]*sales[[#This Row],[QuantitySold]])</f>
        <v>90</v>
      </c>
      <c r="Q239">
        <f>sales[[#This Row],[unitCost]]*sales[[#This Row],[QuantitySold]]</f>
        <v>270</v>
      </c>
      <c r="R239" s="7">
        <f>(sales[[#This Row],[unitPrice]]-sales[[#This Row],[unitCost]])/sales[[#This Row],[unitCost]]</f>
        <v>0.33333333333333331</v>
      </c>
      <c r="S239" t="str">
        <f>TEXT(sales[[#This Row],[SaleDate]],"dd")</f>
        <v>29</v>
      </c>
    </row>
    <row r="240" spans="1:19" x14ac:dyDescent="0.25">
      <c r="A240">
        <v>1223</v>
      </c>
      <c r="B240">
        <v>2</v>
      </c>
      <c r="C240">
        <v>42</v>
      </c>
      <c r="D240">
        <v>5</v>
      </c>
      <c r="E240">
        <v>9</v>
      </c>
      <c r="F240" s="1">
        <v>45571</v>
      </c>
      <c r="G240">
        <v>0</v>
      </c>
      <c r="H240">
        <f>VLOOKUP(sales[[#This Row],[ProductID]],products[],4,FALSE)</f>
        <v>120</v>
      </c>
      <c r="I240">
        <f>VLOOKUP(sales[[#This Row],[ProductID]],products[],5,FALSE)</f>
        <v>90</v>
      </c>
      <c r="J240">
        <f>sales[[#This Row],[QuantitySold]]*sales[[#This Row],[unitPrice]]</f>
        <v>1080</v>
      </c>
      <c r="K240">
        <f>sales[[#This Row],[TotalRevenue]]-sales[[#This Row],[DiscountApplied]]</f>
        <v>1080</v>
      </c>
      <c r="L240" t="str">
        <f>TEXT(sales[[#This Row],[SaleDate]],"yyyy")</f>
        <v>2024</v>
      </c>
      <c r="M240" t="str">
        <f>TEXT(sales[[#This Row],[SaleDate]],"MMM")</f>
        <v>Oct</v>
      </c>
      <c r="N240" t="str">
        <f>TEXT(sales[[#This Row],[SaleDate]],"DDD")</f>
        <v>Sun</v>
      </c>
      <c r="O240" t="str">
        <f t="shared" si="3"/>
        <v>Q4</v>
      </c>
      <c r="P240">
        <f>sales[[#This Row],[netRevenue]]-(sales[[#This Row],[unitCost]]*sales[[#This Row],[QuantitySold]])</f>
        <v>270</v>
      </c>
      <c r="Q240">
        <f>sales[[#This Row],[unitCost]]*sales[[#This Row],[QuantitySold]]</f>
        <v>810</v>
      </c>
      <c r="R240" s="7">
        <f>(sales[[#This Row],[unitPrice]]-sales[[#This Row],[unitCost]])/sales[[#This Row],[unitCost]]</f>
        <v>0.33333333333333331</v>
      </c>
      <c r="S240" t="str">
        <f>TEXT(sales[[#This Row],[SaleDate]],"dd")</f>
        <v>06</v>
      </c>
    </row>
    <row r="241" spans="1:19" x14ac:dyDescent="0.25">
      <c r="A241">
        <v>1237</v>
      </c>
      <c r="B241">
        <v>2</v>
      </c>
      <c r="C241">
        <v>16</v>
      </c>
      <c r="D241">
        <v>5</v>
      </c>
      <c r="E241">
        <v>9</v>
      </c>
      <c r="F241" s="1">
        <v>45360</v>
      </c>
      <c r="G241">
        <v>0</v>
      </c>
      <c r="H241">
        <f>VLOOKUP(sales[[#This Row],[ProductID]],products[],4,FALSE)</f>
        <v>120</v>
      </c>
      <c r="I241">
        <f>VLOOKUP(sales[[#This Row],[ProductID]],products[],5,FALSE)</f>
        <v>90</v>
      </c>
      <c r="J241">
        <f>sales[[#This Row],[QuantitySold]]*sales[[#This Row],[unitPrice]]</f>
        <v>1080</v>
      </c>
      <c r="K241">
        <f>sales[[#This Row],[TotalRevenue]]-sales[[#This Row],[DiscountApplied]]</f>
        <v>1080</v>
      </c>
      <c r="L241" t="str">
        <f>TEXT(sales[[#This Row],[SaleDate]],"yyyy")</f>
        <v>2024</v>
      </c>
      <c r="M241" t="str">
        <f>TEXT(sales[[#This Row],[SaleDate]],"MMM")</f>
        <v>Mar</v>
      </c>
      <c r="N241" t="str">
        <f>TEXT(sales[[#This Row],[SaleDate]],"DDD")</f>
        <v>Sat</v>
      </c>
      <c r="O241" t="str">
        <f t="shared" si="3"/>
        <v>Q1</v>
      </c>
      <c r="P241">
        <f>sales[[#This Row],[netRevenue]]-(sales[[#This Row],[unitCost]]*sales[[#This Row],[QuantitySold]])</f>
        <v>270</v>
      </c>
      <c r="Q241">
        <f>sales[[#This Row],[unitCost]]*sales[[#This Row],[QuantitySold]]</f>
        <v>810</v>
      </c>
      <c r="R241" s="7">
        <f>(sales[[#This Row],[unitPrice]]-sales[[#This Row],[unitCost]])/sales[[#This Row],[unitCost]]</f>
        <v>0.33333333333333331</v>
      </c>
      <c r="S241" t="str">
        <f>TEXT(sales[[#This Row],[SaleDate]],"dd")</f>
        <v>09</v>
      </c>
    </row>
    <row r="242" spans="1:19" x14ac:dyDescent="0.25">
      <c r="A242">
        <v>1250</v>
      </c>
      <c r="B242">
        <v>2</v>
      </c>
      <c r="C242">
        <v>30</v>
      </c>
      <c r="D242">
        <v>5</v>
      </c>
      <c r="E242">
        <v>2</v>
      </c>
      <c r="F242" s="1">
        <v>45554</v>
      </c>
      <c r="G242">
        <v>0</v>
      </c>
      <c r="H242">
        <f>VLOOKUP(sales[[#This Row],[ProductID]],products[],4,FALSE)</f>
        <v>120</v>
      </c>
      <c r="I242">
        <f>VLOOKUP(sales[[#This Row],[ProductID]],products[],5,FALSE)</f>
        <v>90</v>
      </c>
      <c r="J242">
        <f>sales[[#This Row],[QuantitySold]]*sales[[#This Row],[unitPrice]]</f>
        <v>240</v>
      </c>
      <c r="K242">
        <f>sales[[#This Row],[TotalRevenue]]-sales[[#This Row],[DiscountApplied]]</f>
        <v>240</v>
      </c>
      <c r="L242" t="str">
        <f>TEXT(sales[[#This Row],[SaleDate]],"yyyy")</f>
        <v>2024</v>
      </c>
      <c r="M242" t="str">
        <f>TEXT(sales[[#This Row],[SaleDate]],"MMM")</f>
        <v>Sep</v>
      </c>
      <c r="N242" t="str">
        <f>TEXT(sales[[#This Row],[SaleDate]],"DDD")</f>
        <v>Thu</v>
      </c>
      <c r="O242" t="str">
        <f t="shared" si="3"/>
        <v>Q3</v>
      </c>
      <c r="P242">
        <f>sales[[#This Row],[netRevenue]]-(sales[[#This Row],[unitCost]]*sales[[#This Row],[QuantitySold]])</f>
        <v>60</v>
      </c>
      <c r="Q242">
        <f>sales[[#This Row],[unitCost]]*sales[[#This Row],[QuantitySold]]</f>
        <v>180</v>
      </c>
      <c r="R242" s="7">
        <f>(sales[[#This Row],[unitPrice]]-sales[[#This Row],[unitCost]])/sales[[#This Row],[unitCost]]</f>
        <v>0.33333333333333331</v>
      </c>
      <c r="S242" t="str">
        <f>TEXT(sales[[#This Row],[SaleDate]],"dd")</f>
        <v>19</v>
      </c>
    </row>
    <row r="243" spans="1:19" x14ac:dyDescent="0.25">
      <c r="A243">
        <v>1279</v>
      </c>
      <c r="B243">
        <v>2</v>
      </c>
      <c r="C243">
        <v>8</v>
      </c>
      <c r="D243">
        <v>5</v>
      </c>
      <c r="E243">
        <v>10</v>
      </c>
      <c r="F243" s="1">
        <v>45385</v>
      </c>
      <c r="G243">
        <v>0</v>
      </c>
      <c r="H243">
        <f>VLOOKUP(sales[[#This Row],[ProductID]],products[],4,FALSE)</f>
        <v>120</v>
      </c>
      <c r="I243">
        <f>VLOOKUP(sales[[#This Row],[ProductID]],products[],5,FALSE)</f>
        <v>90</v>
      </c>
      <c r="J243">
        <f>sales[[#This Row],[QuantitySold]]*sales[[#This Row],[unitPrice]]</f>
        <v>1200</v>
      </c>
      <c r="K243">
        <f>sales[[#This Row],[TotalRevenue]]-sales[[#This Row],[DiscountApplied]]</f>
        <v>1200</v>
      </c>
      <c r="L243" t="str">
        <f>TEXT(sales[[#This Row],[SaleDate]],"yyyy")</f>
        <v>2024</v>
      </c>
      <c r="M243" t="str">
        <f>TEXT(sales[[#This Row],[SaleDate]],"MMM")</f>
        <v>Apr</v>
      </c>
      <c r="N243" t="str">
        <f>TEXT(sales[[#This Row],[SaleDate]],"DDD")</f>
        <v>Wed</v>
      </c>
      <c r="O243" t="str">
        <f t="shared" si="3"/>
        <v>Q2</v>
      </c>
      <c r="P243">
        <f>sales[[#This Row],[netRevenue]]-(sales[[#This Row],[unitCost]]*sales[[#This Row],[QuantitySold]])</f>
        <v>300</v>
      </c>
      <c r="Q243">
        <f>sales[[#This Row],[unitCost]]*sales[[#This Row],[QuantitySold]]</f>
        <v>900</v>
      </c>
      <c r="R243" s="7">
        <f>(sales[[#This Row],[unitPrice]]-sales[[#This Row],[unitCost]])/sales[[#This Row],[unitCost]]</f>
        <v>0.33333333333333331</v>
      </c>
      <c r="S243" t="str">
        <f>TEXT(sales[[#This Row],[SaleDate]],"dd")</f>
        <v>03</v>
      </c>
    </row>
    <row r="244" spans="1:19" x14ac:dyDescent="0.25">
      <c r="A244">
        <v>1283</v>
      </c>
      <c r="B244">
        <v>2</v>
      </c>
      <c r="C244">
        <v>11</v>
      </c>
      <c r="D244">
        <v>5</v>
      </c>
      <c r="E244">
        <v>8</v>
      </c>
      <c r="F244" s="1">
        <v>45615</v>
      </c>
      <c r="G244">
        <v>0</v>
      </c>
      <c r="H244">
        <f>VLOOKUP(sales[[#This Row],[ProductID]],products[],4,FALSE)</f>
        <v>120</v>
      </c>
      <c r="I244">
        <f>VLOOKUP(sales[[#This Row],[ProductID]],products[],5,FALSE)</f>
        <v>90</v>
      </c>
      <c r="J244">
        <f>sales[[#This Row],[QuantitySold]]*sales[[#This Row],[unitPrice]]</f>
        <v>960</v>
      </c>
      <c r="K244">
        <f>sales[[#This Row],[TotalRevenue]]-sales[[#This Row],[DiscountApplied]]</f>
        <v>960</v>
      </c>
      <c r="L244" t="str">
        <f>TEXT(sales[[#This Row],[SaleDate]],"yyyy")</f>
        <v>2024</v>
      </c>
      <c r="M244" t="str">
        <f>TEXT(sales[[#This Row],[SaleDate]],"MMM")</f>
        <v>Nov</v>
      </c>
      <c r="N244" t="str">
        <f>TEXT(sales[[#This Row],[SaleDate]],"DDD")</f>
        <v>Tue</v>
      </c>
      <c r="O244" t="str">
        <f t="shared" si="3"/>
        <v>Q4</v>
      </c>
      <c r="P244">
        <f>sales[[#This Row],[netRevenue]]-(sales[[#This Row],[unitCost]]*sales[[#This Row],[QuantitySold]])</f>
        <v>240</v>
      </c>
      <c r="Q244">
        <f>sales[[#This Row],[unitCost]]*sales[[#This Row],[QuantitySold]]</f>
        <v>720</v>
      </c>
      <c r="R244" s="7">
        <f>(sales[[#This Row],[unitPrice]]-sales[[#This Row],[unitCost]])/sales[[#This Row],[unitCost]]</f>
        <v>0.33333333333333331</v>
      </c>
      <c r="S244" t="str">
        <f>TEXT(sales[[#This Row],[SaleDate]],"dd")</f>
        <v>19</v>
      </c>
    </row>
    <row r="245" spans="1:19" x14ac:dyDescent="0.25">
      <c r="A245">
        <v>1294</v>
      </c>
      <c r="B245">
        <v>2</v>
      </c>
      <c r="C245">
        <v>17</v>
      </c>
      <c r="D245">
        <v>5</v>
      </c>
      <c r="E245">
        <v>11</v>
      </c>
      <c r="F245" s="1">
        <v>45294</v>
      </c>
      <c r="G245">
        <v>0</v>
      </c>
      <c r="H245">
        <f>VLOOKUP(sales[[#This Row],[ProductID]],products[],4,FALSE)</f>
        <v>120</v>
      </c>
      <c r="I245">
        <f>VLOOKUP(sales[[#This Row],[ProductID]],products[],5,FALSE)</f>
        <v>90</v>
      </c>
      <c r="J245">
        <f>sales[[#This Row],[QuantitySold]]*sales[[#This Row],[unitPrice]]</f>
        <v>1320</v>
      </c>
      <c r="K245">
        <f>sales[[#This Row],[TotalRevenue]]-sales[[#This Row],[DiscountApplied]]</f>
        <v>1320</v>
      </c>
      <c r="L245" t="str">
        <f>TEXT(sales[[#This Row],[SaleDate]],"yyyy")</f>
        <v>2024</v>
      </c>
      <c r="M245" t="str">
        <f>TEXT(sales[[#This Row],[SaleDate]],"MMM")</f>
        <v>Jan</v>
      </c>
      <c r="N245" t="str">
        <f>TEXT(sales[[#This Row],[SaleDate]],"DDD")</f>
        <v>Wed</v>
      </c>
      <c r="O245" t="str">
        <f t="shared" si="3"/>
        <v>Q1</v>
      </c>
      <c r="P245">
        <f>sales[[#This Row],[netRevenue]]-(sales[[#This Row],[unitCost]]*sales[[#This Row],[QuantitySold]])</f>
        <v>330</v>
      </c>
      <c r="Q245">
        <f>sales[[#This Row],[unitCost]]*sales[[#This Row],[QuantitySold]]</f>
        <v>990</v>
      </c>
      <c r="R245" s="7">
        <f>(sales[[#This Row],[unitPrice]]-sales[[#This Row],[unitCost]])/sales[[#This Row],[unitCost]]</f>
        <v>0.33333333333333331</v>
      </c>
      <c r="S245" t="str">
        <f>TEXT(sales[[#This Row],[SaleDate]],"dd")</f>
        <v>03</v>
      </c>
    </row>
    <row r="246" spans="1:19" x14ac:dyDescent="0.25">
      <c r="A246">
        <v>1331</v>
      </c>
      <c r="B246">
        <v>2</v>
      </c>
      <c r="C246">
        <v>48</v>
      </c>
      <c r="D246">
        <v>5</v>
      </c>
      <c r="E246">
        <v>4</v>
      </c>
      <c r="F246" s="1">
        <v>45601</v>
      </c>
      <c r="G246">
        <v>0</v>
      </c>
      <c r="H246">
        <f>VLOOKUP(sales[[#This Row],[ProductID]],products[],4,FALSE)</f>
        <v>120</v>
      </c>
      <c r="I246">
        <f>VLOOKUP(sales[[#This Row],[ProductID]],products[],5,FALSE)</f>
        <v>90</v>
      </c>
      <c r="J246">
        <f>sales[[#This Row],[QuantitySold]]*sales[[#This Row],[unitPrice]]</f>
        <v>480</v>
      </c>
      <c r="K246">
        <f>sales[[#This Row],[TotalRevenue]]-sales[[#This Row],[DiscountApplied]]</f>
        <v>480</v>
      </c>
      <c r="L246" t="str">
        <f>TEXT(sales[[#This Row],[SaleDate]],"yyyy")</f>
        <v>2024</v>
      </c>
      <c r="M246" t="str">
        <f>TEXT(sales[[#This Row],[SaleDate]],"MMM")</f>
        <v>Nov</v>
      </c>
      <c r="N246" t="str">
        <f>TEXT(sales[[#This Row],[SaleDate]],"DDD")</f>
        <v>Tue</v>
      </c>
      <c r="O246" t="str">
        <f t="shared" si="3"/>
        <v>Q4</v>
      </c>
      <c r="P246">
        <f>sales[[#This Row],[netRevenue]]-(sales[[#This Row],[unitCost]]*sales[[#This Row],[QuantitySold]])</f>
        <v>120</v>
      </c>
      <c r="Q246">
        <f>sales[[#This Row],[unitCost]]*sales[[#This Row],[QuantitySold]]</f>
        <v>360</v>
      </c>
      <c r="R246" s="7">
        <f>(sales[[#This Row],[unitPrice]]-sales[[#This Row],[unitCost]])/sales[[#This Row],[unitCost]]</f>
        <v>0.33333333333333331</v>
      </c>
      <c r="S246" t="str">
        <f>TEXT(sales[[#This Row],[SaleDate]],"dd")</f>
        <v>05</v>
      </c>
    </row>
    <row r="247" spans="1:19" x14ac:dyDescent="0.25">
      <c r="A247">
        <v>1356</v>
      </c>
      <c r="B247">
        <v>2</v>
      </c>
      <c r="C247">
        <v>26</v>
      </c>
      <c r="D247">
        <v>5</v>
      </c>
      <c r="E247">
        <v>10</v>
      </c>
      <c r="F247" s="1">
        <v>45300</v>
      </c>
      <c r="G247">
        <v>0</v>
      </c>
      <c r="H247">
        <f>VLOOKUP(sales[[#This Row],[ProductID]],products[],4,FALSE)</f>
        <v>120</v>
      </c>
      <c r="I247">
        <f>VLOOKUP(sales[[#This Row],[ProductID]],products[],5,FALSE)</f>
        <v>90</v>
      </c>
      <c r="J247">
        <f>sales[[#This Row],[QuantitySold]]*sales[[#This Row],[unitPrice]]</f>
        <v>1200</v>
      </c>
      <c r="K247">
        <f>sales[[#This Row],[TotalRevenue]]-sales[[#This Row],[DiscountApplied]]</f>
        <v>1200</v>
      </c>
      <c r="L247" t="str">
        <f>TEXT(sales[[#This Row],[SaleDate]],"yyyy")</f>
        <v>2024</v>
      </c>
      <c r="M247" t="str">
        <f>TEXT(sales[[#This Row],[SaleDate]],"MMM")</f>
        <v>Jan</v>
      </c>
      <c r="N247" t="str">
        <f>TEXT(sales[[#This Row],[SaleDate]],"DDD")</f>
        <v>Tue</v>
      </c>
      <c r="O247" t="str">
        <f t="shared" si="3"/>
        <v>Q1</v>
      </c>
      <c r="P247">
        <f>sales[[#This Row],[netRevenue]]-(sales[[#This Row],[unitCost]]*sales[[#This Row],[QuantitySold]])</f>
        <v>300</v>
      </c>
      <c r="Q247">
        <f>sales[[#This Row],[unitCost]]*sales[[#This Row],[QuantitySold]]</f>
        <v>900</v>
      </c>
      <c r="R247" s="7">
        <f>(sales[[#This Row],[unitPrice]]-sales[[#This Row],[unitCost]])/sales[[#This Row],[unitCost]]</f>
        <v>0.33333333333333331</v>
      </c>
      <c r="S247" t="str">
        <f>TEXT(sales[[#This Row],[SaleDate]],"dd")</f>
        <v>09</v>
      </c>
    </row>
    <row r="248" spans="1:19" x14ac:dyDescent="0.25">
      <c r="A248">
        <v>1357</v>
      </c>
      <c r="B248">
        <v>2</v>
      </c>
      <c r="C248">
        <v>20</v>
      </c>
      <c r="D248">
        <v>5</v>
      </c>
      <c r="E248">
        <v>9</v>
      </c>
      <c r="F248" s="1">
        <v>45474</v>
      </c>
      <c r="G248">
        <v>0</v>
      </c>
      <c r="H248">
        <f>VLOOKUP(sales[[#This Row],[ProductID]],products[],4,FALSE)</f>
        <v>120</v>
      </c>
      <c r="I248">
        <f>VLOOKUP(sales[[#This Row],[ProductID]],products[],5,FALSE)</f>
        <v>90</v>
      </c>
      <c r="J248">
        <f>sales[[#This Row],[QuantitySold]]*sales[[#This Row],[unitPrice]]</f>
        <v>1080</v>
      </c>
      <c r="K248">
        <f>sales[[#This Row],[TotalRevenue]]-sales[[#This Row],[DiscountApplied]]</f>
        <v>1080</v>
      </c>
      <c r="L248" t="str">
        <f>TEXT(sales[[#This Row],[SaleDate]],"yyyy")</f>
        <v>2024</v>
      </c>
      <c r="M248" t="str">
        <f>TEXT(sales[[#This Row],[SaleDate]],"MMM")</f>
        <v>Jul</v>
      </c>
      <c r="N248" t="str">
        <f>TEXT(sales[[#This Row],[SaleDate]],"DDD")</f>
        <v>Mon</v>
      </c>
      <c r="O248" t="str">
        <f t="shared" si="3"/>
        <v>Q3</v>
      </c>
      <c r="P248">
        <f>sales[[#This Row],[netRevenue]]-(sales[[#This Row],[unitCost]]*sales[[#This Row],[QuantitySold]])</f>
        <v>270</v>
      </c>
      <c r="Q248">
        <f>sales[[#This Row],[unitCost]]*sales[[#This Row],[QuantitySold]]</f>
        <v>810</v>
      </c>
      <c r="R248" s="7">
        <f>(sales[[#This Row],[unitPrice]]-sales[[#This Row],[unitCost]])/sales[[#This Row],[unitCost]]</f>
        <v>0.33333333333333331</v>
      </c>
      <c r="S248" t="str">
        <f>TEXT(sales[[#This Row],[SaleDate]],"dd")</f>
        <v>01</v>
      </c>
    </row>
    <row r="249" spans="1:19" x14ac:dyDescent="0.25">
      <c r="A249">
        <v>1364</v>
      </c>
      <c r="B249">
        <v>2</v>
      </c>
      <c r="C249">
        <v>29</v>
      </c>
      <c r="D249">
        <v>5</v>
      </c>
      <c r="E249">
        <v>11</v>
      </c>
      <c r="F249" s="1">
        <v>45537</v>
      </c>
      <c r="G249">
        <v>0</v>
      </c>
      <c r="H249">
        <f>VLOOKUP(sales[[#This Row],[ProductID]],products[],4,FALSE)</f>
        <v>120</v>
      </c>
      <c r="I249">
        <f>VLOOKUP(sales[[#This Row],[ProductID]],products[],5,FALSE)</f>
        <v>90</v>
      </c>
      <c r="J249">
        <f>sales[[#This Row],[QuantitySold]]*sales[[#This Row],[unitPrice]]</f>
        <v>1320</v>
      </c>
      <c r="K249">
        <f>sales[[#This Row],[TotalRevenue]]-sales[[#This Row],[DiscountApplied]]</f>
        <v>1320</v>
      </c>
      <c r="L249" t="str">
        <f>TEXT(sales[[#This Row],[SaleDate]],"yyyy")</f>
        <v>2024</v>
      </c>
      <c r="M249" t="str">
        <f>TEXT(sales[[#This Row],[SaleDate]],"MMM")</f>
        <v>Sep</v>
      </c>
      <c r="N249" t="str">
        <f>TEXT(sales[[#This Row],[SaleDate]],"DDD")</f>
        <v>Mon</v>
      </c>
      <c r="O249" t="str">
        <f t="shared" si="3"/>
        <v>Q3</v>
      </c>
      <c r="P249">
        <f>sales[[#This Row],[netRevenue]]-(sales[[#This Row],[unitCost]]*sales[[#This Row],[QuantitySold]])</f>
        <v>330</v>
      </c>
      <c r="Q249">
        <f>sales[[#This Row],[unitCost]]*sales[[#This Row],[QuantitySold]]</f>
        <v>990</v>
      </c>
      <c r="R249" s="7">
        <f>(sales[[#This Row],[unitPrice]]-sales[[#This Row],[unitCost]])/sales[[#This Row],[unitCost]]</f>
        <v>0.33333333333333331</v>
      </c>
      <c r="S249" t="str">
        <f>TEXT(sales[[#This Row],[SaleDate]],"dd")</f>
        <v>02</v>
      </c>
    </row>
    <row r="250" spans="1:19" x14ac:dyDescent="0.25">
      <c r="A250">
        <v>1366</v>
      </c>
      <c r="B250">
        <v>2</v>
      </c>
      <c r="C250">
        <v>29</v>
      </c>
      <c r="D250">
        <v>5</v>
      </c>
      <c r="E250">
        <v>11</v>
      </c>
      <c r="F250" s="1">
        <v>45628</v>
      </c>
      <c r="G250">
        <v>0</v>
      </c>
      <c r="H250">
        <f>VLOOKUP(sales[[#This Row],[ProductID]],products[],4,FALSE)</f>
        <v>120</v>
      </c>
      <c r="I250">
        <f>VLOOKUP(sales[[#This Row],[ProductID]],products[],5,FALSE)</f>
        <v>90</v>
      </c>
      <c r="J250">
        <f>sales[[#This Row],[QuantitySold]]*sales[[#This Row],[unitPrice]]</f>
        <v>1320</v>
      </c>
      <c r="K250">
        <f>sales[[#This Row],[TotalRevenue]]-sales[[#This Row],[DiscountApplied]]</f>
        <v>1320</v>
      </c>
      <c r="L250" t="str">
        <f>TEXT(sales[[#This Row],[SaleDate]],"yyyy")</f>
        <v>2024</v>
      </c>
      <c r="M250" t="str">
        <f>TEXT(sales[[#This Row],[SaleDate]],"MMM")</f>
        <v>Dec</v>
      </c>
      <c r="N250" t="str">
        <f>TEXT(sales[[#This Row],[SaleDate]],"DDD")</f>
        <v>Mon</v>
      </c>
      <c r="O250" t="str">
        <f t="shared" si="3"/>
        <v>Q4</v>
      </c>
      <c r="P250">
        <f>sales[[#This Row],[netRevenue]]-(sales[[#This Row],[unitCost]]*sales[[#This Row],[QuantitySold]])</f>
        <v>330</v>
      </c>
      <c r="Q250">
        <f>sales[[#This Row],[unitCost]]*sales[[#This Row],[QuantitySold]]</f>
        <v>990</v>
      </c>
      <c r="R250" s="7">
        <f>(sales[[#This Row],[unitPrice]]-sales[[#This Row],[unitCost]])/sales[[#This Row],[unitCost]]</f>
        <v>0.33333333333333331</v>
      </c>
      <c r="S250" t="str">
        <f>TEXT(sales[[#This Row],[SaleDate]],"dd")</f>
        <v>02</v>
      </c>
    </row>
    <row r="251" spans="1:19" x14ac:dyDescent="0.25">
      <c r="A251">
        <v>1367</v>
      </c>
      <c r="B251">
        <v>2</v>
      </c>
      <c r="C251">
        <v>48</v>
      </c>
      <c r="D251">
        <v>5</v>
      </c>
      <c r="E251">
        <v>9</v>
      </c>
      <c r="F251" s="1">
        <v>45429</v>
      </c>
      <c r="G251">
        <v>0</v>
      </c>
      <c r="H251">
        <f>VLOOKUP(sales[[#This Row],[ProductID]],products[],4,FALSE)</f>
        <v>120</v>
      </c>
      <c r="I251">
        <f>VLOOKUP(sales[[#This Row],[ProductID]],products[],5,FALSE)</f>
        <v>90</v>
      </c>
      <c r="J251">
        <f>sales[[#This Row],[QuantitySold]]*sales[[#This Row],[unitPrice]]</f>
        <v>1080</v>
      </c>
      <c r="K251">
        <f>sales[[#This Row],[TotalRevenue]]-sales[[#This Row],[DiscountApplied]]</f>
        <v>1080</v>
      </c>
      <c r="L251" t="str">
        <f>TEXT(sales[[#This Row],[SaleDate]],"yyyy")</f>
        <v>2024</v>
      </c>
      <c r="M251" t="str">
        <f>TEXT(sales[[#This Row],[SaleDate]],"MMM")</f>
        <v>May</v>
      </c>
      <c r="N251" t="str">
        <f>TEXT(sales[[#This Row],[SaleDate]],"DDD")</f>
        <v>Fri</v>
      </c>
      <c r="O251" t="str">
        <f t="shared" si="3"/>
        <v>Q2</v>
      </c>
      <c r="P251">
        <f>sales[[#This Row],[netRevenue]]-(sales[[#This Row],[unitCost]]*sales[[#This Row],[QuantitySold]])</f>
        <v>270</v>
      </c>
      <c r="Q251">
        <f>sales[[#This Row],[unitCost]]*sales[[#This Row],[QuantitySold]]</f>
        <v>810</v>
      </c>
      <c r="R251" s="7">
        <f>(sales[[#This Row],[unitPrice]]-sales[[#This Row],[unitCost]])/sales[[#This Row],[unitCost]]</f>
        <v>0.33333333333333331</v>
      </c>
      <c r="S251" t="str">
        <f>TEXT(sales[[#This Row],[SaleDate]],"dd")</f>
        <v>17</v>
      </c>
    </row>
    <row r="252" spans="1:19" x14ac:dyDescent="0.25">
      <c r="A252">
        <v>1377</v>
      </c>
      <c r="B252">
        <v>2</v>
      </c>
      <c r="C252">
        <v>46</v>
      </c>
      <c r="D252">
        <v>5</v>
      </c>
      <c r="E252">
        <v>7</v>
      </c>
      <c r="F252" s="1">
        <v>45551</v>
      </c>
      <c r="G252">
        <v>0</v>
      </c>
      <c r="H252">
        <f>VLOOKUP(sales[[#This Row],[ProductID]],products[],4,FALSE)</f>
        <v>120</v>
      </c>
      <c r="I252">
        <f>VLOOKUP(sales[[#This Row],[ProductID]],products[],5,FALSE)</f>
        <v>90</v>
      </c>
      <c r="J252">
        <f>sales[[#This Row],[QuantitySold]]*sales[[#This Row],[unitPrice]]</f>
        <v>840</v>
      </c>
      <c r="K252">
        <f>sales[[#This Row],[TotalRevenue]]-sales[[#This Row],[DiscountApplied]]</f>
        <v>840</v>
      </c>
      <c r="L252" t="str">
        <f>TEXT(sales[[#This Row],[SaleDate]],"yyyy")</f>
        <v>2024</v>
      </c>
      <c r="M252" t="str">
        <f>TEXT(sales[[#This Row],[SaleDate]],"MMM")</f>
        <v>Sep</v>
      </c>
      <c r="N252" t="str">
        <f>TEXT(sales[[#This Row],[SaleDate]],"DDD")</f>
        <v>Mon</v>
      </c>
      <c r="O252" t="str">
        <f t="shared" si="3"/>
        <v>Q3</v>
      </c>
      <c r="P252">
        <f>sales[[#This Row],[netRevenue]]-(sales[[#This Row],[unitCost]]*sales[[#This Row],[QuantitySold]])</f>
        <v>210</v>
      </c>
      <c r="Q252">
        <f>sales[[#This Row],[unitCost]]*sales[[#This Row],[QuantitySold]]</f>
        <v>630</v>
      </c>
      <c r="R252" s="7">
        <f>(sales[[#This Row],[unitPrice]]-sales[[#This Row],[unitCost]])/sales[[#This Row],[unitCost]]</f>
        <v>0.33333333333333331</v>
      </c>
      <c r="S252" t="str">
        <f>TEXT(sales[[#This Row],[SaleDate]],"dd")</f>
        <v>16</v>
      </c>
    </row>
    <row r="253" spans="1:19" x14ac:dyDescent="0.25">
      <c r="A253">
        <v>1382</v>
      </c>
      <c r="B253">
        <v>2</v>
      </c>
      <c r="C253">
        <v>46</v>
      </c>
      <c r="D253">
        <v>5</v>
      </c>
      <c r="E253">
        <v>11</v>
      </c>
      <c r="F253" s="1">
        <v>45340</v>
      </c>
      <c r="G253">
        <v>0</v>
      </c>
      <c r="H253">
        <f>VLOOKUP(sales[[#This Row],[ProductID]],products[],4,FALSE)</f>
        <v>120</v>
      </c>
      <c r="I253">
        <f>VLOOKUP(sales[[#This Row],[ProductID]],products[],5,FALSE)</f>
        <v>90</v>
      </c>
      <c r="J253">
        <f>sales[[#This Row],[QuantitySold]]*sales[[#This Row],[unitPrice]]</f>
        <v>1320</v>
      </c>
      <c r="K253">
        <f>sales[[#This Row],[TotalRevenue]]-sales[[#This Row],[DiscountApplied]]</f>
        <v>1320</v>
      </c>
      <c r="L253" t="str">
        <f>TEXT(sales[[#This Row],[SaleDate]],"yyyy")</f>
        <v>2024</v>
      </c>
      <c r="M253" t="str">
        <f>TEXT(sales[[#This Row],[SaleDate]],"MMM")</f>
        <v>Feb</v>
      </c>
      <c r="N253" t="str">
        <f>TEXT(sales[[#This Row],[SaleDate]],"DDD")</f>
        <v>Sun</v>
      </c>
      <c r="O253" t="str">
        <f t="shared" si="3"/>
        <v>Q1</v>
      </c>
      <c r="P253">
        <f>sales[[#This Row],[netRevenue]]-(sales[[#This Row],[unitCost]]*sales[[#This Row],[QuantitySold]])</f>
        <v>330</v>
      </c>
      <c r="Q253">
        <f>sales[[#This Row],[unitCost]]*sales[[#This Row],[QuantitySold]]</f>
        <v>990</v>
      </c>
      <c r="R253" s="7">
        <f>(sales[[#This Row],[unitPrice]]-sales[[#This Row],[unitCost]])/sales[[#This Row],[unitCost]]</f>
        <v>0.33333333333333331</v>
      </c>
      <c r="S253" t="str">
        <f>TEXT(sales[[#This Row],[SaleDate]],"dd")</f>
        <v>18</v>
      </c>
    </row>
    <row r="254" spans="1:19" x14ac:dyDescent="0.25">
      <c r="A254">
        <v>1386</v>
      </c>
      <c r="B254">
        <v>2</v>
      </c>
      <c r="C254">
        <v>13</v>
      </c>
      <c r="D254">
        <v>5</v>
      </c>
      <c r="E254">
        <v>3</v>
      </c>
      <c r="F254" s="1">
        <v>45429</v>
      </c>
      <c r="G254">
        <v>0</v>
      </c>
      <c r="H254">
        <f>VLOOKUP(sales[[#This Row],[ProductID]],products[],4,FALSE)</f>
        <v>120</v>
      </c>
      <c r="I254">
        <f>VLOOKUP(sales[[#This Row],[ProductID]],products[],5,FALSE)</f>
        <v>90</v>
      </c>
      <c r="J254">
        <f>sales[[#This Row],[QuantitySold]]*sales[[#This Row],[unitPrice]]</f>
        <v>360</v>
      </c>
      <c r="K254">
        <f>sales[[#This Row],[TotalRevenue]]-sales[[#This Row],[DiscountApplied]]</f>
        <v>360</v>
      </c>
      <c r="L254" t="str">
        <f>TEXT(sales[[#This Row],[SaleDate]],"yyyy")</f>
        <v>2024</v>
      </c>
      <c r="M254" t="str">
        <f>TEXT(sales[[#This Row],[SaleDate]],"MMM")</f>
        <v>May</v>
      </c>
      <c r="N254" t="str">
        <f>TEXT(sales[[#This Row],[SaleDate]],"DDD")</f>
        <v>Fri</v>
      </c>
      <c r="O254" t="str">
        <f t="shared" si="3"/>
        <v>Q2</v>
      </c>
      <c r="P254">
        <f>sales[[#This Row],[netRevenue]]-(sales[[#This Row],[unitCost]]*sales[[#This Row],[QuantitySold]])</f>
        <v>90</v>
      </c>
      <c r="Q254">
        <f>sales[[#This Row],[unitCost]]*sales[[#This Row],[QuantitySold]]</f>
        <v>270</v>
      </c>
      <c r="R254" s="7">
        <f>(sales[[#This Row],[unitPrice]]-sales[[#This Row],[unitCost]])/sales[[#This Row],[unitCost]]</f>
        <v>0.33333333333333331</v>
      </c>
      <c r="S254" t="str">
        <f>TEXT(sales[[#This Row],[SaleDate]],"dd")</f>
        <v>17</v>
      </c>
    </row>
    <row r="255" spans="1:19" x14ac:dyDescent="0.25">
      <c r="A255">
        <v>1398</v>
      </c>
      <c r="B255">
        <v>2</v>
      </c>
      <c r="C255">
        <v>17</v>
      </c>
      <c r="D255">
        <v>5</v>
      </c>
      <c r="E255">
        <v>4</v>
      </c>
      <c r="F255" s="1">
        <v>45410</v>
      </c>
      <c r="G255">
        <v>0</v>
      </c>
      <c r="H255">
        <f>VLOOKUP(sales[[#This Row],[ProductID]],products[],4,FALSE)</f>
        <v>120</v>
      </c>
      <c r="I255">
        <f>VLOOKUP(sales[[#This Row],[ProductID]],products[],5,FALSE)</f>
        <v>90</v>
      </c>
      <c r="J255">
        <f>sales[[#This Row],[QuantitySold]]*sales[[#This Row],[unitPrice]]</f>
        <v>480</v>
      </c>
      <c r="K255">
        <f>sales[[#This Row],[TotalRevenue]]-sales[[#This Row],[DiscountApplied]]</f>
        <v>480</v>
      </c>
      <c r="L255" t="str">
        <f>TEXT(sales[[#This Row],[SaleDate]],"yyyy")</f>
        <v>2024</v>
      </c>
      <c r="M255" t="str">
        <f>TEXT(sales[[#This Row],[SaleDate]],"MMM")</f>
        <v>Apr</v>
      </c>
      <c r="N255" t="str">
        <f>TEXT(sales[[#This Row],[SaleDate]],"DDD")</f>
        <v>Sun</v>
      </c>
      <c r="O255" t="str">
        <f t="shared" si="3"/>
        <v>Q2</v>
      </c>
      <c r="P255">
        <f>sales[[#This Row],[netRevenue]]-(sales[[#This Row],[unitCost]]*sales[[#This Row],[QuantitySold]])</f>
        <v>120</v>
      </c>
      <c r="Q255">
        <f>sales[[#This Row],[unitCost]]*sales[[#This Row],[QuantitySold]]</f>
        <v>360</v>
      </c>
      <c r="R255" s="7">
        <f>(sales[[#This Row],[unitPrice]]-sales[[#This Row],[unitCost]])/sales[[#This Row],[unitCost]]</f>
        <v>0.33333333333333331</v>
      </c>
      <c r="S255" t="str">
        <f>TEXT(sales[[#This Row],[SaleDate]],"dd")</f>
        <v>28</v>
      </c>
    </row>
    <row r="256" spans="1:19" x14ac:dyDescent="0.25">
      <c r="A256">
        <v>1455</v>
      </c>
      <c r="B256">
        <v>2</v>
      </c>
      <c r="C256">
        <v>6</v>
      </c>
      <c r="D256">
        <v>5</v>
      </c>
      <c r="E256">
        <v>7</v>
      </c>
      <c r="F256" s="1">
        <v>45556</v>
      </c>
      <c r="G256">
        <v>0</v>
      </c>
      <c r="H256">
        <f>VLOOKUP(sales[[#This Row],[ProductID]],products[],4,FALSE)</f>
        <v>120</v>
      </c>
      <c r="I256">
        <f>VLOOKUP(sales[[#This Row],[ProductID]],products[],5,FALSE)</f>
        <v>90</v>
      </c>
      <c r="J256">
        <f>sales[[#This Row],[QuantitySold]]*sales[[#This Row],[unitPrice]]</f>
        <v>840</v>
      </c>
      <c r="K256">
        <f>sales[[#This Row],[TotalRevenue]]-sales[[#This Row],[DiscountApplied]]</f>
        <v>840</v>
      </c>
      <c r="L256" t="str">
        <f>TEXT(sales[[#This Row],[SaleDate]],"yyyy")</f>
        <v>2024</v>
      </c>
      <c r="M256" t="str">
        <f>TEXT(sales[[#This Row],[SaleDate]],"MMM")</f>
        <v>Sep</v>
      </c>
      <c r="N256" t="str">
        <f>TEXT(sales[[#This Row],[SaleDate]],"DDD")</f>
        <v>Sat</v>
      </c>
      <c r="O256" t="str">
        <f t="shared" si="3"/>
        <v>Q3</v>
      </c>
      <c r="P256">
        <f>sales[[#This Row],[netRevenue]]-(sales[[#This Row],[unitCost]]*sales[[#This Row],[QuantitySold]])</f>
        <v>210</v>
      </c>
      <c r="Q256">
        <f>sales[[#This Row],[unitCost]]*sales[[#This Row],[QuantitySold]]</f>
        <v>630</v>
      </c>
      <c r="R256" s="7">
        <f>(sales[[#This Row],[unitPrice]]-sales[[#This Row],[unitCost]])/sales[[#This Row],[unitCost]]</f>
        <v>0.33333333333333331</v>
      </c>
      <c r="S256" t="str">
        <f>TEXT(sales[[#This Row],[SaleDate]],"dd")</f>
        <v>21</v>
      </c>
    </row>
    <row r="257" spans="1:19" x14ac:dyDescent="0.25">
      <c r="A257">
        <v>1472</v>
      </c>
      <c r="B257">
        <v>2</v>
      </c>
      <c r="C257">
        <v>11</v>
      </c>
      <c r="D257">
        <v>5</v>
      </c>
      <c r="E257">
        <v>10</v>
      </c>
      <c r="F257" s="1">
        <v>45641</v>
      </c>
      <c r="G257">
        <v>0</v>
      </c>
      <c r="H257">
        <f>VLOOKUP(sales[[#This Row],[ProductID]],products[],4,FALSE)</f>
        <v>120</v>
      </c>
      <c r="I257">
        <f>VLOOKUP(sales[[#This Row],[ProductID]],products[],5,FALSE)</f>
        <v>90</v>
      </c>
      <c r="J257">
        <f>sales[[#This Row],[QuantitySold]]*sales[[#This Row],[unitPrice]]</f>
        <v>1200</v>
      </c>
      <c r="K257">
        <f>sales[[#This Row],[TotalRevenue]]-sales[[#This Row],[DiscountApplied]]</f>
        <v>1200</v>
      </c>
      <c r="L257" t="str">
        <f>TEXT(sales[[#This Row],[SaleDate]],"yyyy")</f>
        <v>2024</v>
      </c>
      <c r="M257" t="str">
        <f>TEXT(sales[[#This Row],[SaleDate]],"MMM")</f>
        <v>Dec</v>
      </c>
      <c r="N257" t="str">
        <f>TEXT(sales[[#This Row],[SaleDate]],"DDD")</f>
        <v>Sun</v>
      </c>
      <c r="O257" t="str">
        <f t="shared" si="3"/>
        <v>Q4</v>
      </c>
      <c r="P257">
        <f>sales[[#This Row],[netRevenue]]-(sales[[#This Row],[unitCost]]*sales[[#This Row],[QuantitySold]])</f>
        <v>300</v>
      </c>
      <c r="Q257">
        <f>sales[[#This Row],[unitCost]]*sales[[#This Row],[QuantitySold]]</f>
        <v>900</v>
      </c>
      <c r="R257" s="7">
        <f>(sales[[#This Row],[unitPrice]]-sales[[#This Row],[unitCost]])/sales[[#This Row],[unitCost]]</f>
        <v>0.33333333333333331</v>
      </c>
      <c r="S257" t="str">
        <f>TEXT(sales[[#This Row],[SaleDate]],"dd")</f>
        <v>15</v>
      </c>
    </row>
    <row r="258" spans="1:19" x14ac:dyDescent="0.25">
      <c r="A258">
        <v>1493</v>
      </c>
      <c r="B258">
        <v>2</v>
      </c>
      <c r="C258">
        <v>14</v>
      </c>
      <c r="D258">
        <v>5</v>
      </c>
      <c r="E258">
        <v>4</v>
      </c>
      <c r="F258" s="1">
        <v>45429</v>
      </c>
      <c r="G258">
        <v>0</v>
      </c>
      <c r="H258">
        <f>VLOOKUP(sales[[#This Row],[ProductID]],products[],4,FALSE)</f>
        <v>120</v>
      </c>
      <c r="I258">
        <f>VLOOKUP(sales[[#This Row],[ProductID]],products[],5,FALSE)</f>
        <v>90</v>
      </c>
      <c r="J258">
        <f>sales[[#This Row],[QuantitySold]]*sales[[#This Row],[unitPrice]]</f>
        <v>480</v>
      </c>
      <c r="K258">
        <f>sales[[#This Row],[TotalRevenue]]-sales[[#This Row],[DiscountApplied]]</f>
        <v>480</v>
      </c>
      <c r="L258" t="str">
        <f>TEXT(sales[[#This Row],[SaleDate]],"yyyy")</f>
        <v>2024</v>
      </c>
      <c r="M258" t="str">
        <f>TEXT(sales[[#This Row],[SaleDate]],"MMM")</f>
        <v>May</v>
      </c>
      <c r="N258" t="str">
        <f>TEXT(sales[[#This Row],[SaleDate]],"DDD")</f>
        <v>Fri</v>
      </c>
      <c r="O258" t="str">
        <f t="shared" ref="O258:O321" si="4">"Q"&amp;ROUNDUP(MONTH(F258)/3,0)</f>
        <v>Q2</v>
      </c>
      <c r="P258">
        <f>sales[[#This Row],[netRevenue]]-(sales[[#This Row],[unitCost]]*sales[[#This Row],[QuantitySold]])</f>
        <v>120</v>
      </c>
      <c r="Q258">
        <f>sales[[#This Row],[unitCost]]*sales[[#This Row],[QuantitySold]]</f>
        <v>360</v>
      </c>
      <c r="R258" s="7">
        <f>(sales[[#This Row],[unitPrice]]-sales[[#This Row],[unitCost]])/sales[[#This Row],[unitCost]]</f>
        <v>0.33333333333333331</v>
      </c>
      <c r="S258" t="str">
        <f>TEXT(sales[[#This Row],[SaleDate]],"dd")</f>
        <v>17</v>
      </c>
    </row>
    <row r="259" spans="1:19" x14ac:dyDescent="0.25">
      <c r="A259">
        <v>1494</v>
      </c>
      <c r="B259">
        <v>2</v>
      </c>
      <c r="C259">
        <v>49</v>
      </c>
      <c r="D259">
        <v>5</v>
      </c>
      <c r="E259">
        <v>5</v>
      </c>
      <c r="F259" s="1">
        <v>45629</v>
      </c>
      <c r="G259">
        <v>0</v>
      </c>
      <c r="H259">
        <f>VLOOKUP(sales[[#This Row],[ProductID]],products[],4,FALSE)</f>
        <v>120</v>
      </c>
      <c r="I259">
        <f>VLOOKUP(sales[[#This Row],[ProductID]],products[],5,FALSE)</f>
        <v>90</v>
      </c>
      <c r="J259">
        <f>sales[[#This Row],[QuantitySold]]*sales[[#This Row],[unitPrice]]</f>
        <v>600</v>
      </c>
      <c r="K259">
        <f>sales[[#This Row],[TotalRevenue]]-sales[[#This Row],[DiscountApplied]]</f>
        <v>600</v>
      </c>
      <c r="L259" t="str">
        <f>TEXT(sales[[#This Row],[SaleDate]],"yyyy")</f>
        <v>2024</v>
      </c>
      <c r="M259" t="str">
        <f>TEXT(sales[[#This Row],[SaleDate]],"MMM")</f>
        <v>Dec</v>
      </c>
      <c r="N259" t="str">
        <f>TEXT(sales[[#This Row],[SaleDate]],"DDD")</f>
        <v>Tue</v>
      </c>
      <c r="O259" t="str">
        <f t="shared" si="4"/>
        <v>Q4</v>
      </c>
      <c r="P259">
        <f>sales[[#This Row],[netRevenue]]-(sales[[#This Row],[unitCost]]*sales[[#This Row],[QuantitySold]])</f>
        <v>150</v>
      </c>
      <c r="Q259">
        <f>sales[[#This Row],[unitCost]]*sales[[#This Row],[QuantitySold]]</f>
        <v>450</v>
      </c>
      <c r="R259" s="7">
        <f>(sales[[#This Row],[unitPrice]]-sales[[#This Row],[unitCost]])/sales[[#This Row],[unitCost]]</f>
        <v>0.33333333333333331</v>
      </c>
      <c r="S259" t="str">
        <f>TEXT(sales[[#This Row],[SaleDate]],"dd")</f>
        <v>03</v>
      </c>
    </row>
    <row r="260" spans="1:19" x14ac:dyDescent="0.25">
      <c r="A260">
        <v>1498</v>
      </c>
      <c r="B260">
        <v>2</v>
      </c>
      <c r="C260">
        <v>28</v>
      </c>
      <c r="D260">
        <v>5</v>
      </c>
      <c r="E260">
        <v>10</v>
      </c>
      <c r="F260" s="1">
        <v>45445</v>
      </c>
      <c r="G260">
        <v>0</v>
      </c>
      <c r="H260">
        <f>VLOOKUP(sales[[#This Row],[ProductID]],products[],4,FALSE)</f>
        <v>120</v>
      </c>
      <c r="I260">
        <f>VLOOKUP(sales[[#This Row],[ProductID]],products[],5,FALSE)</f>
        <v>90</v>
      </c>
      <c r="J260">
        <f>sales[[#This Row],[QuantitySold]]*sales[[#This Row],[unitPrice]]</f>
        <v>1200</v>
      </c>
      <c r="K260">
        <f>sales[[#This Row],[TotalRevenue]]-sales[[#This Row],[DiscountApplied]]</f>
        <v>1200</v>
      </c>
      <c r="L260" t="str">
        <f>TEXT(sales[[#This Row],[SaleDate]],"yyyy")</f>
        <v>2024</v>
      </c>
      <c r="M260" t="str">
        <f>TEXT(sales[[#This Row],[SaleDate]],"MMM")</f>
        <v>Jun</v>
      </c>
      <c r="N260" t="str">
        <f>TEXT(sales[[#This Row],[SaleDate]],"DDD")</f>
        <v>Sun</v>
      </c>
      <c r="O260" t="str">
        <f t="shared" si="4"/>
        <v>Q2</v>
      </c>
      <c r="P260">
        <f>sales[[#This Row],[netRevenue]]-(sales[[#This Row],[unitCost]]*sales[[#This Row],[QuantitySold]])</f>
        <v>300</v>
      </c>
      <c r="Q260">
        <f>sales[[#This Row],[unitCost]]*sales[[#This Row],[QuantitySold]]</f>
        <v>900</v>
      </c>
      <c r="R260" s="7">
        <f>(sales[[#This Row],[unitPrice]]-sales[[#This Row],[unitCost]])/sales[[#This Row],[unitCost]]</f>
        <v>0.33333333333333331</v>
      </c>
      <c r="S260" t="str">
        <f>TEXT(sales[[#This Row],[SaleDate]],"dd")</f>
        <v>02</v>
      </c>
    </row>
    <row r="261" spans="1:19" x14ac:dyDescent="0.25">
      <c r="A261">
        <v>1508</v>
      </c>
      <c r="B261">
        <v>2</v>
      </c>
      <c r="C261">
        <v>15</v>
      </c>
      <c r="D261">
        <v>5</v>
      </c>
      <c r="E261">
        <v>10</v>
      </c>
      <c r="F261" s="1">
        <v>45399</v>
      </c>
      <c r="G261">
        <v>0</v>
      </c>
      <c r="H261">
        <f>VLOOKUP(sales[[#This Row],[ProductID]],products[],4,FALSE)</f>
        <v>120</v>
      </c>
      <c r="I261">
        <f>VLOOKUP(sales[[#This Row],[ProductID]],products[],5,FALSE)</f>
        <v>90</v>
      </c>
      <c r="J261">
        <f>sales[[#This Row],[QuantitySold]]*sales[[#This Row],[unitPrice]]</f>
        <v>1200</v>
      </c>
      <c r="K261">
        <f>sales[[#This Row],[TotalRevenue]]-sales[[#This Row],[DiscountApplied]]</f>
        <v>1200</v>
      </c>
      <c r="L261" t="str">
        <f>TEXT(sales[[#This Row],[SaleDate]],"yyyy")</f>
        <v>2024</v>
      </c>
      <c r="M261" t="str">
        <f>TEXT(sales[[#This Row],[SaleDate]],"MMM")</f>
        <v>Apr</v>
      </c>
      <c r="N261" t="str">
        <f>TEXT(sales[[#This Row],[SaleDate]],"DDD")</f>
        <v>Wed</v>
      </c>
      <c r="O261" t="str">
        <f t="shared" si="4"/>
        <v>Q2</v>
      </c>
      <c r="P261">
        <f>sales[[#This Row],[netRevenue]]-(sales[[#This Row],[unitCost]]*sales[[#This Row],[QuantitySold]])</f>
        <v>300</v>
      </c>
      <c r="Q261">
        <f>sales[[#This Row],[unitCost]]*sales[[#This Row],[QuantitySold]]</f>
        <v>900</v>
      </c>
      <c r="R261" s="7">
        <f>(sales[[#This Row],[unitPrice]]-sales[[#This Row],[unitCost]])/sales[[#This Row],[unitCost]]</f>
        <v>0.33333333333333331</v>
      </c>
      <c r="S261" t="str">
        <f>TEXT(sales[[#This Row],[SaleDate]],"dd")</f>
        <v>17</v>
      </c>
    </row>
    <row r="262" spans="1:19" x14ac:dyDescent="0.25">
      <c r="A262">
        <v>1523</v>
      </c>
      <c r="B262">
        <v>2</v>
      </c>
      <c r="C262">
        <v>46</v>
      </c>
      <c r="D262">
        <v>5</v>
      </c>
      <c r="E262">
        <v>8</v>
      </c>
      <c r="F262" s="1">
        <v>45578</v>
      </c>
      <c r="G262">
        <v>0</v>
      </c>
      <c r="H262">
        <f>VLOOKUP(sales[[#This Row],[ProductID]],products[],4,FALSE)</f>
        <v>120</v>
      </c>
      <c r="I262">
        <f>VLOOKUP(sales[[#This Row],[ProductID]],products[],5,FALSE)</f>
        <v>90</v>
      </c>
      <c r="J262">
        <f>sales[[#This Row],[QuantitySold]]*sales[[#This Row],[unitPrice]]</f>
        <v>960</v>
      </c>
      <c r="K262">
        <f>sales[[#This Row],[TotalRevenue]]-sales[[#This Row],[DiscountApplied]]</f>
        <v>960</v>
      </c>
      <c r="L262" t="str">
        <f>TEXT(sales[[#This Row],[SaleDate]],"yyyy")</f>
        <v>2024</v>
      </c>
      <c r="M262" t="str">
        <f>TEXT(sales[[#This Row],[SaleDate]],"MMM")</f>
        <v>Oct</v>
      </c>
      <c r="N262" t="str">
        <f>TEXT(sales[[#This Row],[SaleDate]],"DDD")</f>
        <v>Sun</v>
      </c>
      <c r="O262" t="str">
        <f t="shared" si="4"/>
        <v>Q4</v>
      </c>
      <c r="P262">
        <f>sales[[#This Row],[netRevenue]]-(sales[[#This Row],[unitCost]]*sales[[#This Row],[QuantitySold]])</f>
        <v>240</v>
      </c>
      <c r="Q262">
        <f>sales[[#This Row],[unitCost]]*sales[[#This Row],[QuantitySold]]</f>
        <v>720</v>
      </c>
      <c r="R262" s="7">
        <f>(sales[[#This Row],[unitPrice]]-sales[[#This Row],[unitCost]])/sales[[#This Row],[unitCost]]</f>
        <v>0.33333333333333331</v>
      </c>
      <c r="S262" t="str">
        <f>TEXT(sales[[#This Row],[SaleDate]],"dd")</f>
        <v>13</v>
      </c>
    </row>
    <row r="263" spans="1:19" x14ac:dyDescent="0.25">
      <c r="A263">
        <v>1542</v>
      </c>
      <c r="B263">
        <v>2</v>
      </c>
      <c r="C263">
        <v>49</v>
      </c>
      <c r="D263">
        <v>5</v>
      </c>
      <c r="E263">
        <v>5</v>
      </c>
      <c r="F263" s="1">
        <v>45622</v>
      </c>
      <c r="G263">
        <v>0</v>
      </c>
      <c r="H263">
        <f>VLOOKUP(sales[[#This Row],[ProductID]],products[],4,FALSE)</f>
        <v>120</v>
      </c>
      <c r="I263">
        <f>VLOOKUP(sales[[#This Row],[ProductID]],products[],5,FALSE)</f>
        <v>90</v>
      </c>
      <c r="J263">
        <f>sales[[#This Row],[QuantitySold]]*sales[[#This Row],[unitPrice]]</f>
        <v>600</v>
      </c>
      <c r="K263">
        <f>sales[[#This Row],[TotalRevenue]]-sales[[#This Row],[DiscountApplied]]</f>
        <v>600</v>
      </c>
      <c r="L263" t="str">
        <f>TEXT(sales[[#This Row],[SaleDate]],"yyyy")</f>
        <v>2024</v>
      </c>
      <c r="M263" t="str">
        <f>TEXT(sales[[#This Row],[SaleDate]],"MMM")</f>
        <v>Nov</v>
      </c>
      <c r="N263" t="str">
        <f>TEXT(sales[[#This Row],[SaleDate]],"DDD")</f>
        <v>Tue</v>
      </c>
      <c r="O263" t="str">
        <f t="shared" si="4"/>
        <v>Q4</v>
      </c>
      <c r="P263">
        <f>sales[[#This Row],[netRevenue]]-(sales[[#This Row],[unitCost]]*sales[[#This Row],[QuantitySold]])</f>
        <v>150</v>
      </c>
      <c r="Q263">
        <f>sales[[#This Row],[unitCost]]*sales[[#This Row],[QuantitySold]]</f>
        <v>450</v>
      </c>
      <c r="R263" s="7">
        <f>(sales[[#This Row],[unitPrice]]-sales[[#This Row],[unitCost]])/sales[[#This Row],[unitCost]]</f>
        <v>0.33333333333333331</v>
      </c>
      <c r="S263" t="str">
        <f>TEXT(sales[[#This Row],[SaleDate]],"dd")</f>
        <v>26</v>
      </c>
    </row>
    <row r="264" spans="1:19" x14ac:dyDescent="0.25">
      <c r="A264">
        <v>1577</v>
      </c>
      <c r="B264">
        <v>2</v>
      </c>
      <c r="C264">
        <v>27</v>
      </c>
      <c r="D264">
        <v>5</v>
      </c>
      <c r="E264">
        <v>11</v>
      </c>
      <c r="F264" s="1">
        <v>45451</v>
      </c>
      <c r="G264">
        <v>0</v>
      </c>
      <c r="H264">
        <f>VLOOKUP(sales[[#This Row],[ProductID]],products[],4,FALSE)</f>
        <v>120</v>
      </c>
      <c r="I264">
        <f>VLOOKUP(sales[[#This Row],[ProductID]],products[],5,FALSE)</f>
        <v>90</v>
      </c>
      <c r="J264">
        <f>sales[[#This Row],[QuantitySold]]*sales[[#This Row],[unitPrice]]</f>
        <v>1320</v>
      </c>
      <c r="K264">
        <f>sales[[#This Row],[TotalRevenue]]-sales[[#This Row],[DiscountApplied]]</f>
        <v>1320</v>
      </c>
      <c r="L264" t="str">
        <f>TEXT(sales[[#This Row],[SaleDate]],"yyyy")</f>
        <v>2024</v>
      </c>
      <c r="M264" t="str">
        <f>TEXT(sales[[#This Row],[SaleDate]],"MMM")</f>
        <v>Jun</v>
      </c>
      <c r="N264" t="str">
        <f>TEXT(sales[[#This Row],[SaleDate]],"DDD")</f>
        <v>Sat</v>
      </c>
      <c r="O264" t="str">
        <f t="shared" si="4"/>
        <v>Q2</v>
      </c>
      <c r="P264">
        <f>sales[[#This Row],[netRevenue]]-(sales[[#This Row],[unitCost]]*sales[[#This Row],[QuantitySold]])</f>
        <v>330</v>
      </c>
      <c r="Q264">
        <f>sales[[#This Row],[unitCost]]*sales[[#This Row],[QuantitySold]]</f>
        <v>990</v>
      </c>
      <c r="R264" s="7">
        <f>(sales[[#This Row],[unitPrice]]-sales[[#This Row],[unitCost]])/sales[[#This Row],[unitCost]]</f>
        <v>0.33333333333333331</v>
      </c>
      <c r="S264" t="str">
        <f>TEXT(sales[[#This Row],[SaleDate]],"dd")</f>
        <v>08</v>
      </c>
    </row>
    <row r="265" spans="1:19" x14ac:dyDescent="0.25">
      <c r="A265">
        <v>1634</v>
      </c>
      <c r="B265">
        <v>2</v>
      </c>
      <c r="C265">
        <v>45</v>
      </c>
      <c r="D265">
        <v>5</v>
      </c>
      <c r="E265">
        <v>10</v>
      </c>
      <c r="F265" s="1">
        <v>45512</v>
      </c>
      <c r="G265">
        <v>0</v>
      </c>
      <c r="H265">
        <f>VLOOKUP(sales[[#This Row],[ProductID]],products[],4,FALSE)</f>
        <v>120</v>
      </c>
      <c r="I265">
        <f>VLOOKUP(sales[[#This Row],[ProductID]],products[],5,FALSE)</f>
        <v>90</v>
      </c>
      <c r="J265">
        <f>sales[[#This Row],[QuantitySold]]*sales[[#This Row],[unitPrice]]</f>
        <v>1200</v>
      </c>
      <c r="K265">
        <f>sales[[#This Row],[TotalRevenue]]-sales[[#This Row],[DiscountApplied]]</f>
        <v>1200</v>
      </c>
      <c r="L265" t="str">
        <f>TEXT(sales[[#This Row],[SaleDate]],"yyyy")</f>
        <v>2024</v>
      </c>
      <c r="M265" t="str">
        <f>TEXT(sales[[#This Row],[SaleDate]],"MMM")</f>
        <v>Aug</v>
      </c>
      <c r="N265" t="str">
        <f>TEXT(sales[[#This Row],[SaleDate]],"DDD")</f>
        <v>Thu</v>
      </c>
      <c r="O265" t="str">
        <f t="shared" si="4"/>
        <v>Q3</v>
      </c>
      <c r="P265">
        <f>sales[[#This Row],[netRevenue]]-(sales[[#This Row],[unitCost]]*sales[[#This Row],[QuantitySold]])</f>
        <v>300</v>
      </c>
      <c r="Q265">
        <f>sales[[#This Row],[unitCost]]*sales[[#This Row],[QuantitySold]]</f>
        <v>900</v>
      </c>
      <c r="R265" s="7">
        <f>(sales[[#This Row],[unitPrice]]-sales[[#This Row],[unitCost]])/sales[[#This Row],[unitCost]]</f>
        <v>0.33333333333333331</v>
      </c>
      <c r="S265" t="str">
        <f>TEXT(sales[[#This Row],[SaleDate]],"dd")</f>
        <v>08</v>
      </c>
    </row>
    <row r="266" spans="1:19" x14ac:dyDescent="0.25">
      <c r="A266">
        <v>1647</v>
      </c>
      <c r="B266">
        <v>2</v>
      </c>
      <c r="C266">
        <v>38</v>
      </c>
      <c r="D266">
        <v>5</v>
      </c>
      <c r="E266">
        <v>11</v>
      </c>
      <c r="F266" s="1">
        <v>45401</v>
      </c>
      <c r="G266">
        <v>0</v>
      </c>
      <c r="H266">
        <f>VLOOKUP(sales[[#This Row],[ProductID]],products[],4,FALSE)</f>
        <v>120</v>
      </c>
      <c r="I266">
        <f>VLOOKUP(sales[[#This Row],[ProductID]],products[],5,FALSE)</f>
        <v>90</v>
      </c>
      <c r="J266">
        <f>sales[[#This Row],[QuantitySold]]*sales[[#This Row],[unitPrice]]</f>
        <v>1320</v>
      </c>
      <c r="K266">
        <f>sales[[#This Row],[TotalRevenue]]-sales[[#This Row],[DiscountApplied]]</f>
        <v>1320</v>
      </c>
      <c r="L266" t="str">
        <f>TEXT(sales[[#This Row],[SaleDate]],"yyyy")</f>
        <v>2024</v>
      </c>
      <c r="M266" t="str">
        <f>TEXT(sales[[#This Row],[SaleDate]],"MMM")</f>
        <v>Apr</v>
      </c>
      <c r="N266" t="str">
        <f>TEXT(sales[[#This Row],[SaleDate]],"DDD")</f>
        <v>Fri</v>
      </c>
      <c r="O266" t="str">
        <f t="shared" si="4"/>
        <v>Q2</v>
      </c>
      <c r="P266">
        <f>sales[[#This Row],[netRevenue]]-(sales[[#This Row],[unitCost]]*sales[[#This Row],[QuantitySold]])</f>
        <v>330</v>
      </c>
      <c r="Q266">
        <f>sales[[#This Row],[unitCost]]*sales[[#This Row],[QuantitySold]]</f>
        <v>990</v>
      </c>
      <c r="R266" s="7">
        <f>(sales[[#This Row],[unitPrice]]-sales[[#This Row],[unitCost]])/sales[[#This Row],[unitCost]]</f>
        <v>0.33333333333333331</v>
      </c>
      <c r="S266" t="str">
        <f>TEXT(sales[[#This Row],[SaleDate]],"dd")</f>
        <v>19</v>
      </c>
    </row>
    <row r="267" spans="1:19" x14ac:dyDescent="0.25">
      <c r="A267">
        <v>1659</v>
      </c>
      <c r="B267">
        <v>2</v>
      </c>
      <c r="C267">
        <v>12</v>
      </c>
      <c r="D267">
        <v>5</v>
      </c>
      <c r="E267">
        <v>4</v>
      </c>
      <c r="F267" s="1">
        <v>45411</v>
      </c>
      <c r="G267">
        <v>0</v>
      </c>
      <c r="H267">
        <f>VLOOKUP(sales[[#This Row],[ProductID]],products[],4,FALSE)</f>
        <v>120</v>
      </c>
      <c r="I267">
        <f>VLOOKUP(sales[[#This Row],[ProductID]],products[],5,FALSE)</f>
        <v>90</v>
      </c>
      <c r="J267">
        <f>sales[[#This Row],[QuantitySold]]*sales[[#This Row],[unitPrice]]</f>
        <v>480</v>
      </c>
      <c r="K267">
        <f>sales[[#This Row],[TotalRevenue]]-sales[[#This Row],[DiscountApplied]]</f>
        <v>480</v>
      </c>
      <c r="L267" t="str">
        <f>TEXT(sales[[#This Row],[SaleDate]],"yyyy")</f>
        <v>2024</v>
      </c>
      <c r="M267" t="str">
        <f>TEXT(sales[[#This Row],[SaleDate]],"MMM")</f>
        <v>Apr</v>
      </c>
      <c r="N267" t="str">
        <f>TEXT(sales[[#This Row],[SaleDate]],"DDD")</f>
        <v>Mon</v>
      </c>
      <c r="O267" t="str">
        <f t="shared" si="4"/>
        <v>Q2</v>
      </c>
      <c r="P267">
        <f>sales[[#This Row],[netRevenue]]-(sales[[#This Row],[unitCost]]*sales[[#This Row],[QuantitySold]])</f>
        <v>120</v>
      </c>
      <c r="Q267">
        <f>sales[[#This Row],[unitCost]]*sales[[#This Row],[QuantitySold]]</f>
        <v>360</v>
      </c>
      <c r="R267" s="7">
        <f>(sales[[#This Row],[unitPrice]]-sales[[#This Row],[unitCost]])/sales[[#This Row],[unitCost]]</f>
        <v>0.33333333333333331</v>
      </c>
      <c r="S267" t="str">
        <f>TEXT(sales[[#This Row],[SaleDate]],"dd")</f>
        <v>29</v>
      </c>
    </row>
    <row r="268" spans="1:19" x14ac:dyDescent="0.25">
      <c r="A268">
        <v>1661</v>
      </c>
      <c r="B268">
        <v>2</v>
      </c>
      <c r="C268">
        <v>38</v>
      </c>
      <c r="D268">
        <v>5</v>
      </c>
      <c r="E268">
        <v>2</v>
      </c>
      <c r="F268" s="1">
        <v>45581</v>
      </c>
      <c r="G268">
        <v>0</v>
      </c>
      <c r="H268">
        <f>VLOOKUP(sales[[#This Row],[ProductID]],products[],4,FALSE)</f>
        <v>120</v>
      </c>
      <c r="I268">
        <f>VLOOKUP(sales[[#This Row],[ProductID]],products[],5,FALSE)</f>
        <v>90</v>
      </c>
      <c r="J268">
        <f>sales[[#This Row],[QuantitySold]]*sales[[#This Row],[unitPrice]]</f>
        <v>240</v>
      </c>
      <c r="K268">
        <f>sales[[#This Row],[TotalRevenue]]-sales[[#This Row],[DiscountApplied]]</f>
        <v>240</v>
      </c>
      <c r="L268" t="str">
        <f>TEXT(sales[[#This Row],[SaleDate]],"yyyy")</f>
        <v>2024</v>
      </c>
      <c r="M268" t="str">
        <f>TEXT(sales[[#This Row],[SaleDate]],"MMM")</f>
        <v>Oct</v>
      </c>
      <c r="N268" t="str">
        <f>TEXT(sales[[#This Row],[SaleDate]],"DDD")</f>
        <v>Wed</v>
      </c>
      <c r="O268" t="str">
        <f t="shared" si="4"/>
        <v>Q4</v>
      </c>
      <c r="P268">
        <f>sales[[#This Row],[netRevenue]]-(sales[[#This Row],[unitCost]]*sales[[#This Row],[QuantitySold]])</f>
        <v>60</v>
      </c>
      <c r="Q268">
        <f>sales[[#This Row],[unitCost]]*sales[[#This Row],[QuantitySold]]</f>
        <v>180</v>
      </c>
      <c r="R268" s="7">
        <f>(sales[[#This Row],[unitPrice]]-sales[[#This Row],[unitCost]])/sales[[#This Row],[unitCost]]</f>
        <v>0.33333333333333331</v>
      </c>
      <c r="S268" t="str">
        <f>TEXT(sales[[#This Row],[SaleDate]],"dd")</f>
        <v>16</v>
      </c>
    </row>
    <row r="269" spans="1:19" x14ac:dyDescent="0.25">
      <c r="A269">
        <v>1686</v>
      </c>
      <c r="B269">
        <v>2</v>
      </c>
      <c r="C269">
        <v>27</v>
      </c>
      <c r="D269">
        <v>5</v>
      </c>
      <c r="E269">
        <v>8</v>
      </c>
      <c r="F269" s="1">
        <v>45563</v>
      </c>
      <c r="G269">
        <v>0</v>
      </c>
      <c r="H269">
        <f>VLOOKUP(sales[[#This Row],[ProductID]],products[],4,FALSE)</f>
        <v>120</v>
      </c>
      <c r="I269">
        <f>VLOOKUP(sales[[#This Row],[ProductID]],products[],5,FALSE)</f>
        <v>90</v>
      </c>
      <c r="J269">
        <f>sales[[#This Row],[QuantitySold]]*sales[[#This Row],[unitPrice]]</f>
        <v>960</v>
      </c>
      <c r="K269">
        <f>sales[[#This Row],[TotalRevenue]]-sales[[#This Row],[DiscountApplied]]</f>
        <v>960</v>
      </c>
      <c r="L269" t="str">
        <f>TEXT(sales[[#This Row],[SaleDate]],"yyyy")</f>
        <v>2024</v>
      </c>
      <c r="M269" t="str">
        <f>TEXT(sales[[#This Row],[SaleDate]],"MMM")</f>
        <v>Sep</v>
      </c>
      <c r="N269" t="str">
        <f>TEXT(sales[[#This Row],[SaleDate]],"DDD")</f>
        <v>Sat</v>
      </c>
      <c r="O269" t="str">
        <f t="shared" si="4"/>
        <v>Q3</v>
      </c>
      <c r="P269">
        <f>sales[[#This Row],[netRevenue]]-(sales[[#This Row],[unitCost]]*sales[[#This Row],[QuantitySold]])</f>
        <v>240</v>
      </c>
      <c r="Q269">
        <f>sales[[#This Row],[unitCost]]*sales[[#This Row],[QuantitySold]]</f>
        <v>720</v>
      </c>
      <c r="R269" s="7">
        <f>(sales[[#This Row],[unitPrice]]-sales[[#This Row],[unitCost]])/sales[[#This Row],[unitCost]]</f>
        <v>0.33333333333333331</v>
      </c>
      <c r="S269" t="str">
        <f>TEXT(sales[[#This Row],[SaleDate]],"dd")</f>
        <v>28</v>
      </c>
    </row>
    <row r="270" spans="1:19" x14ac:dyDescent="0.25">
      <c r="A270">
        <v>1739</v>
      </c>
      <c r="B270">
        <v>2</v>
      </c>
      <c r="C270">
        <v>47</v>
      </c>
      <c r="D270">
        <v>5</v>
      </c>
      <c r="E270">
        <v>11</v>
      </c>
      <c r="F270" s="1">
        <v>45518</v>
      </c>
      <c r="G270">
        <v>0</v>
      </c>
      <c r="H270">
        <f>VLOOKUP(sales[[#This Row],[ProductID]],products[],4,FALSE)</f>
        <v>120</v>
      </c>
      <c r="I270">
        <f>VLOOKUP(sales[[#This Row],[ProductID]],products[],5,FALSE)</f>
        <v>90</v>
      </c>
      <c r="J270">
        <f>sales[[#This Row],[QuantitySold]]*sales[[#This Row],[unitPrice]]</f>
        <v>1320</v>
      </c>
      <c r="K270">
        <f>sales[[#This Row],[TotalRevenue]]-sales[[#This Row],[DiscountApplied]]</f>
        <v>1320</v>
      </c>
      <c r="L270" t="str">
        <f>TEXT(sales[[#This Row],[SaleDate]],"yyyy")</f>
        <v>2024</v>
      </c>
      <c r="M270" t="str">
        <f>TEXT(sales[[#This Row],[SaleDate]],"MMM")</f>
        <v>Aug</v>
      </c>
      <c r="N270" t="str">
        <f>TEXT(sales[[#This Row],[SaleDate]],"DDD")</f>
        <v>Wed</v>
      </c>
      <c r="O270" t="str">
        <f t="shared" si="4"/>
        <v>Q3</v>
      </c>
      <c r="P270">
        <f>sales[[#This Row],[netRevenue]]-(sales[[#This Row],[unitCost]]*sales[[#This Row],[QuantitySold]])</f>
        <v>330</v>
      </c>
      <c r="Q270">
        <f>sales[[#This Row],[unitCost]]*sales[[#This Row],[QuantitySold]]</f>
        <v>990</v>
      </c>
      <c r="R270" s="7">
        <f>(sales[[#This Row],[unitPrice]]-sales[[#This Row],[unitCost]])/sales[[#This Row],[unitCost]]</f>
        <v>0.33333333333333331</v>
      </c>
      <c r="S270" t="str">
        <f>TEXT(sales[[#This Row],[SaleDate]],"dd")</f>
        <v>14</v>
      </c>
    </row>
    <row r="271" spans="1:19" x14ac:dyDescent="0.25">
      <c r="A271">
        <v>1742</v>
      </c>
      <c r="B271">
        <v>2</v>
      </c>
      <c r="C271">
        <v>35</v>
      </c>
      <c r="D271">
        <v>5</v>
      </c>
      <c r="E271">
        <v>4</v>
      </c>
      <c r="F271" s="1">
        <v>45301</v>
      </c>
      <c r="G271">
        <v>0</v>
      </c>
      <c r="H271">
        <f>VLOOKUP(sales[[#This Row],[ProductID]],products[],4,FALSE)</f>
        <v>120</v>
      </c>
      <c r="I271">
        <f>VLOOKUP(sales[[#This Row],[ProductID]],products[],5,FALSE)</f>
        <v>90</v>
      </c>
      <c r="J271">
        <f>sales[[#This Row],[QuantitySold]]*sales[[#This Row],[unitPrice]]</f>
        <v>480</v>
      </c>
      <c r="K271">
        <f>sales[[#This Row],[TotalRevenue]]-sales[[#This Row],[DiscountApplied]]</f>
        <v>480</v>
      </c>
      <c r="L271" t="str">
        <f>TEXT(sales[[#This Row],[SaleDate]],"yyyy")</f>
        <v>2024</v>
      </c>
      <c r="M271" t="str">
        <f>TEXT(sales[[#This Row],[SaleDate]],"MMM")</f>
        <v>Jan</v>
      </c>
      <c r="N271" t="str">
        <f>TEXT(sales[[#This Row],[SaleDate]],"DDD")</f>
        <v>Wed</v>
      </c>
      <c r="O271" t="str">
        <f t="shared" si="4"/>
        <v>Q1</v>
      </c>
      <c r="P271">
        <f>sales[[#This Row],[netRevenue]]-(sales[[#This Row],[unitCost]]*sales[[#This Row],[QuantitySold]])</f>
        <v>120</v>
      </c>
      <c r="Q271">
        <f>sales[[#This Row],[unitCost]]*sales[[#This Row],[QuantitySold]]</f>
        <v>360</v>
      </c>
      <c r="R271" s="7">
        <f>(sales[[#This Row],[unitPrice]]-sales[[#This Row],[unitCost]])/sales[[#This Row],[unitCost]]</f>
        <v>0.33333333333333331</v>
      </c>
      <c r="S271" t="str">
        <f>TEXT(sales[[#This Row],[SaleDate]],"dd")</f>
        <v>10</v>
      </c>
    </row>
    <row r="272" spans="1:19" x14ac:dyDescent="0.25">
      <c r="A272">
        <v>1747</v>
      </c>
      <c r="B272">
        <v>2</v>
      </c>
      <c r="C272">
        <v>36</v>
      </c>
      <c r="D272">
        <v>5</v>
      </c>
      <c r="E272">
        <v>4</v>
      </c>
      <c r="F272" s="1">
        <v>45312</v>
      </c>
      <c r="G272">
        <v>0</v>
      </c>
      <c r="H272">
        <f>VLOOKUP(sales[[#This Row],[ProductID]],products[],4,FALSE)</f>
        <v>120</v>
      </c>
      <c r="I272">
        <f>VLOOKUP(sales[[#This Row],[ProductID]],products[],5,FALSE)</f>
        <v>90</v>
      </c>
      <c r="J272">
        <f>sales[[#This Row],[QuantitySold]]*sales[[#This Row],[unitPrice]]</f>
        <v>480</v>
      </c>
      <c r="K272">
        <f>sales[[#This Row],[TotalRevenue]]-sales[[#This Row],[DiscountApplied]]</f>
        <v>480</v>
      </c>
      <c r="L272" t="str">
        <f>TEXT(sales[[#This Row],[SaleDate]],"yyyy")</f>
        <v>2024</v>
      </c>
      <c r="M272" t="str">
        <f>TEXT(sales[[#This Row],[SaleDate]],"MMM")</f>
        <v>Jan</v>
      </c>
      <c r="N272" t="str">
        <f>TEXT(sales[[#This Row],[SaleDate]],"DDD")</f>
        <v>Sun</v>
      </c>
      <c r="O272" t="str">
        <f t="shared" si="4"/>
        <v>Q1</v>
      </c>
      <c r="P272">
        <f>sales[[#This Row],[netRevenue]]-(sales[[#This Row],[unitCost]]*sales[[#This Row],[QuantitySold]])</f>
        <v>120</v>
      </c>
      <c r="Q272">
        <f>sales[[#This Row],[unitCost]]*sales[[#This Row],[QuantitySold]]</f>
        <v>360</v>
      </c>
      <c r="R272" s="7">
        <f>(sales[[#This Row],[unitPrice]]-sales[[#This Row],[unitCost]])/sales[[#This Row],[unitCost]]</f>
        <v>0.33333333333333331</v>
      </c>
      <c r="S272" t="str">
        <f>TEXT(sales[[#This Row],[SaleDate]],"dd")</f>
        <v>21</v>
      </c>
    </row>
    <row r="273" spans="1:19" x14ac:dyDescent="0.25">
      <c r="A273">
        <v>1757</v>
      </c>
      <c r="B273">
        <v>2</v>
      </c>
      <c r="C273">
        <v>36</v>
      </c>
      <c r="D273">
        <v>5</v>
      </c>
      <c r="E273">
        <v>2</v>
      </c>
      <c r="F273" s="1">
        <v>45359</v>
      </c>
      <c r="G273">
        <v>0</v>
      </c>
      <c r="H273">
        <f>VLOOKUP(sales[[#This Row],[ProductID]],products[],4,FALSE)</f>
        <v>120</v>
      </c>
      <c r="I273">
        <f>VLOOKUP(sales[[#This Row],[ProductID]],products[],5,FALSE)</f>
        <v>90</v>
      </c>
      <c r="J273">
        <f>sales[[#This Row],[QuantitySold]]*sales[[#This Row],[unitPrice]]</f>
        <v>240</v>
      </c>
      <c r="K273">
        <f>sales[[#This Row],[TotalRevenue]]-sales[[#This Row],[DiscountApplied]]</f>
        <v>240</v>
      </c>
      <c r="L273" t="str">
        <f>TEXT(sales[[#This Row],[SaleDate]],"yyyy")</f>
        <v>2024</v>
      </c>
      <c r="M273" t="str">
        <f>TEXT(sales[[#This Row],[SaleDate]],"MMM")</f>
        <v>Mar</v>
      </c>
      <c r="N273" t="str">
        <f>TEXT(sales[[#This Row],[SaleDate]],"DDD")</f>
        <v>Fri</v>
      </c>
      <c r="O273" t="str">
        <f t="shared" si="4"/>
        <v>Q1</v>
      </c>
      <c r="P273">
        <f>sales[[#This Row],[netRevenue]]-(sales[[#This Row],[unitCost]]*sales[[#This Row],[QuantitySold]])</f>
        <v>60</v>
      </c>
      <c r="Q273">
        <f>sales[[#This Row],[unitCost]]*sales[[#This Row],[QuantitySold]]</f>
        <v>180</v>
      </c>
      <c r="R273" s="7">
        <f>(sales[[#This Row],[unitPrice]]-sales[[#This Row],[unitCost]])/sales[[#This Row],[unitCost]]</f>
        <v>0.33333333333333331</v>
      </c>
      <c r="S273" t="str">
        <f>TEXT(sales[[#This Row],[SaleDate]],"dd")</f>
        <v>08</v>
      </c>
    </row>
    <row r="274" spans="1:19" x14ac:dyDescent="0.25">
      <c r="A274">
        <v>1787</v>
      </c>
      <c r="B274">
        <v>2</v>
      </c>
      <c r="C274">
        <v>6</v>
      </c>
      <c r="D274">
        <v>5</v>
      </c>
      <c r="E274">
        <v>6</v>
      </c>
      <c r="F274" s="1">
        <v>45303</v>
      </c>
      <c r="G274">
        <v>0</v>
      </c>
      <c r="H274">
        <f>VLOOKUP(sales[[#This Row],[ProductID]],products[],4,FALSE)</f>
        <v>120</v>
      </c>
      <c r="I274">
        <f>VLOOKUP(sales[[#This Row],[ProductID]],products[],5,FALSE)</f>
        <v>90</v>
      </c>
      <c r="J274">
        <f>sales[[#This Row],[QuantitySold]]*sales[[#This Row],[unitPrice]]</f>
        <v>720</v>
      </c>
      <c r="K274">
        <f>sales[[#This Row],[TotalRevenue]]-sales[[#This Row],[DiscountApplied]]</f>
        <v>720</v>
      </c>
      <c r="L274" t="str">
        <f>TEXT(sales[[#This Row],[SaleDate]],"yyyy")</f>
        <v>2024</v>
      </c>
      <c r="M274" t="str">
        <f>TEXT(sales[[#This Row],[SaleDate]],"MMM")</f>
        <v>Jan</v>
      </c>
      <c r="N274" t="str">
        <f>TEXT(sales[[#This Row],[SaleDate]],"DDD")</f>
        <v>Fri</v>
      </c>
      <c r="O274" t="str">
        <f t="shared" si="4"/>
        <v>Q1</v>
      </c>
      <c r="P274">
        <f>sales[[#This Row],[netRevenue]]-(sales[[#This Row],[unitCost]]*sales[[#This Row],[QuantitySold]])</f>
        <v>180</v>
      </c>
      <c r="Q274">
        <f>sales[[#This Row],[unitCost]]*sales[[#This Row],[QuantitySold]]</f>
        <v>540</v>
      </c>
      <c r="R274" s="7">
        <f>(sales[[#This Row],[unitPrice]]-sales[[#This Row],[unitCost]])/sales[[#This Row],[unitCost]]</f>
        <v>0.33333333333333331</v>
      </c>
      <c r="S274" t="str">
        <f>TEXT(sales[[#This Row],[SaleDate]],"dd")</f>
        <v>12</v>
      </c>
    </row>
    <row r="275" spans="1:19" x14ac:dyDescent="0.25">
      <c r="A275">
        <v>1796</v>
      </c>
      <c r="B275">
        <v>2</v>
      </c>
      <c r="C275">
        <v>36</v>
      </c>
      <c r="D275">
        <v>5</v>
      </c>
      <c r="E275">
        <v>5</v>
      </c>
      <c r="F275" s="1">
        <v>45480</v>
      </c>
      <c r="G275">
        <v>0</v>
      </c>
      <c r="H275">
        <f>VLOOKUP(sales[[#This Row],[ProductID]],products[],4,FALSE)</f>
        <v>120</v>
      </c>
      <c r="I275">
        <f>VLOOKUP(sales[[#This Row],[ProductID]],products[],5,FALSE)</f>
        <v>90</v>
      </c>
      <c r="J275">
        <f>sales[[#This Row],[QuantitySold]]*sales[[#This Row],[unitPrice]]</f>
        <v>600</v>
      </c>
      <c r="K275">
        <f>sales[[#This Row],[TotalRevenue]]-sales[[#This Row],[DiscountApplied]]</f>
        <v>600</v>
      </c>
      <c r="L275" t="str">
        <f>TEXT(sales[[#This Row],[SaleDate]],"yyyy")</f>
        <v>2024</v>
      </c>
      <c r="M275" t="str">
        <f>TEXT(sales[[#This Row],[SaleDate]],"MMM")</f>
        <v>Jul</v>
      </c>
      <c r="N275" t="str">
        <f>TEXT(sales[[#This Row],[SaleDate]],"DDD")</f>
        <v>Sun</v>
      </c>
      <c r="O275" t="str">
        <f t="shared" si="4"/>
        <v>Q3</v>
      </c>
      <c r="P275">
        <f>sales[[#This Row],[netRevenue]]-(sales[[#This Row],[unitCost]]*sales[[#This Row],[QuantitySold]])</f>
        <v>150</v>
      </c>
      <c r="Q275">
        <f>sales[[#This Row],[unitCost]]*sales[[#This Row],[QuantitySold]]</f>
        <v>450</v>
      </c>
      <c r="R275" s="7">
        <f>(sales[[#This Row],[unitPrice]]-sales[[#This Row],[unitCost]])/sales[[#This Row],[unitCost]]</f>
        <v>0.33333333333333331</v>
      </c>
      <c r="S275" t="str">
        <f>TEXT(sales[[#This Row],[SaleDate]],"dd")</f>
        <v>07</v>
      </c>
    </row>
    <row r="276" spans="1:19" x14ac:dyDescent="0.25">
      <c r="A276">
        <v>1806</v>
      </c>
      <c r="B276">
        <v>2</v>
      </c>
      <c r="C276">
        <v>10</v>
      </c>
      <c r="D276">
        <v>5</v>
      </c>
      <c r="E276">
        <v>9</v>
      </c>
      <c r="F276" s="1">
        <v>45599</v>
      </c>
      <c r="G276">
        <v>0</v>
      </c>
      <c r="H276">
        <f>VLOOKUP(sales[[#This Row],[ProductID]],products[],4,FALSE)</f>
        <v>120</v>
      </c>
      <c r="I276">
        <f>VLOOKUP(sales[[#This Row],[ProductID]],products[],5,FALSE)</f>
        <v>90</v>
      </c>
      <c r="J276">
        <f>sales[[#This Row],[QuantitySold]]*sales[[#This Row],[unitPrice]]</f>
        <v>1080</v>
      </c>
      <c r="K276">
        <f>sales[[#This Row],[TotalRevenue]]-sales[[#This Row],[DiscountApplied]]</f>
        <v>1080</v>
      </c>
      <c r="L276" t="str">
        <f>TEXT(sales[[#This Row],[SaleDate]],"yyyy")</f>
        <v>2024</v>
      </c>
      <c r="M276" t="str">
        <f>TEXT(sales[[#This Row],[SaleDate]],"MMM")</f>
        <v>Nov</v>
      </c>
      <c r="N276" t="str">
        <f>TEXT(sales[[#This Row],[SaleDate]],"DDD")</f>
        <v>Sun</v>
      </c>
      <c r="O276" t="str">
        <f t="shared" si="4"/>
        <v>Q4</v>
      </c>
      <c r="P276">
        <f>sales[[#This Row],[netRevenue]]-(sales[[#This Row],[unitCost]]*sales[[#This Row],[QuantitySold]])</f>
        <v>270</v>
      </c>
      <c r="Q276">
        <f>sales[[#This Row],[unitCost]]*sales[[#This Row],[QuantitySold]]</f>
        <v>810</v>
      </c>
      <c r="R276" s="7">
        <f>(sales[[#This Row],[unitPrice]]-sales[[#This Row],[unitCost]])/sales[[#This Row],[unitCost]]</f>
        <v>0.33333333333333331</v>
      </c>
      <c r="S276" t="str">
        <f>TEXT(sales[[#This Row],[SaleDate]],"dd")</f>
        <v>03</v>
      </c>
    </row>
    <row r="277" spans="1:19" x14ac:dyDescent="0.25">
      <c r="A277">
        <v>1808</v>
      </c>
      <c r="B277">
        <v>2</v>
      </c>
      <c r="C277">
        <v>22</v>
      </c>
      <c r="D277">
        <v>5</v>
      </c>
      <c r="E277">
        <v>3</v>
      </c>
      <c r="F277" s="1">
        <v>45311</v>
      </c>
      <c r="G277">
        <v>0</v>
      </c>
      <c r="H277">
        <f>VLOOKUP(sales[[#This Row],[ProductID]],products[],4,FALSE)</f>
        <v>120</v>
      </c>
      <c r="I277">
        <f>VLOOKUP(sales[[#This Row],[ProductID]],products[],5,FALSE)</f>
        <v>90</v>
      </c>
      <c r="J277">
        <f>sales[[#This Row],[QuantitySold]]*sales[[#This Row],[unitPrice]]</f>
        <v>360</v>
      </c>
      <c r="K277">
        <f>sales[[#This Row],[TotalRevenue]]-sales[[#This Row],[DiscountApplied]]</f>
        <v>360</v>
      </c>
      <c r="L277" t="str">
        <f>TEXT(sales[[#This Row],[SaleDate]],"yyyy")</f>
        <v>2024</v>
      </c>
      <c r="M277" t="str">
        <f>TEXT(sales[[#This Row],[SaleDate]],"MMM")</f>
        <v>Jan</v>
      </c>
      <c r="N277" t="str">
        <f>TEXT(sales[[#This Row],[SaleDate]],"DDD")</f>
        <v>Sat</v>
      </c>
      <c r="O277" t="str">
        <f t="shared" si="4"/>
        <v>Q1</v>
      </c>
      <c r="P277">
        <f>sales[[#This Row],[netRevenue]]-(sales[[#This Row],[unitCost]]*sales[[#This Row],[QuantitySold]])</f>
        <v>90</v>
      </c>
      <c r="Q277">
        <f>sales[[#This Row],[unitCost]]*sales[[#This Row],[QuantitySold]]</f>
        <v>270</v>
      </c>
      <c r="R277" s="7">
        <f>(sales[[#This Row],[unitPrice]]-sales[[#This Row],[unitCost]])/sales[[#This Row],[unitCost]]</f>
        <v>0.33333333333333331</v>
      </c>
      <c r="S277" t="str">
        <f>TEXT(sales[[#This Row],[SaleDate]],"dd")</f>
        <v>20</v>
      </c>
    </row>
    <row r="278" spans="1:19" x14ac:dyDescent="0.25">
      <c r="A278">
        <v>1830</v>
      </c>
      <c r="B278">
        <v>2</v>
      </c>
      <c r="C278">
        <v>20</v>
      </c>
      <c r="D278">
        <v>5</v>
      </c>
      <c r="E278">
        <v>3</v>
      </c>
      <c r="F278" s="1">
        <v>45538</v>
      </c>
      <c r="G278">
        <v>0</v>
      </c>
      <c r="H278">
        <f>VLOOKUP(sales[[#This Row],[ProductID]],products[],4,FALSE)</f>
        <v>120</v>
      </c>
      <c r="I278">
        <f>VLOOKUP(sales[[#This Row],[ProductID]],products[],5,FALSE)</f>
        <v>90</v>
      </c>
      <c r="J278">
        <f>sales[[#This Row],[QuantitySold]]*sales[[#This Row],[unitPrice]]</f>
        <v>360</v>
      </c>
      <c r="K278">
        <f>sales[[#This Row],[TotalRevenue]]-sales[[#This Row],[DiscountApplied]]</f>
        <v>360</v>
      </c>
      <c r="L278" t="str">
        <f>TEXT(sales[[#This Row],[SaleDate]],"yyyy")</f>
        <v>2024</v>
      </c>
      <c r="M278" t="str">
        <f>TEXT(sales[[#This Row],[SaleDate]],"MMM")</f>
        <v>Sep</v>
      </c>
      <c r="N278" t="str">
        <f>TEXT(sales[[#This Row],[SaleDate]],"DDD")</f>
        <v>Tue</v>
      </c>
      <c r="O278" t="str">
        <f t="shared" si="4"/>
        <v>Q3</v>
      </c>
      <c r="P278">
        <f>sales[[#This Row],[netRevenue]]-(sales[[#This Row],[unitCost]]*sales[[#This Row],[QuantitySold]])</f>
        <v>90</v>
      </c>
      <c r="Q278">
        <f>sales[[#This Row],[unitCost]]*sales[[#This Row],[QuantitySold]]</f>
        <v>270</v>
      </c>
      <c r="R278" s="7">
        <f>(sales[[#This Row],[unitPrice]]-sales[[#This Row],[unitCost]])/sales[[#This Row],[unitCost]]</f>
        <v>0.33333333333333331</v>
      </c>
      <c r="S278" t="str">
        <f>TEXT(sales[[#This Row],[SaleDate]],"dd")</f>
        <v>03</v>
      </c>
    </row>
    <row r="279" spans="1:19" x14ac:dyDescent="0.25">
      <c r="A279">
        <v>1841</v>
      </c>
      <c r="B279">
        <v>2</v>
      </c>
      <c r="C279">
        <v>4</v>
      </c>
      <c r="D279">
        <v>5</v>
      </c>
      <c r="E279">
        <v>3</v>
      </c>
      <c r="F279" s="1">
        <v>45464</v>
      </c>
      <c r="G279">
        <v>0</v>
      </c>
      <c r="H279">
        <f>VLOOKUP(sales[[#This Row],[ProductID]],products[],4,FALSE)</f>
        <v>120</v>
      </c>
      <c r="I279">
        <f>VLOOKUP(sales[[#This Row],[ProductID]],products[],5,FALSE)</f>
        <v>90</v>
      </c>
      <c r="J279">
        <f>sales[[#This Row],[QuantitySold]]*sales[[#This Row],[unitPrice]]</f>
        <v>360</v>
      </c>
      <c r="K279">
        <f>sales[[#This Row],[TotalRevenue]]-sales[[#This Row],[DiscountApplied]]</f>
        <v>360</v>
      </c>
      <c r="L279" t="str">
        <f>TEXT(sales[[#This Row],[SaleDate]],"yyyy")</f>
        <v>2024</v>
      </c>
      <c r="M279" t="str">
        <f>TEXT(sales[[#This Row],[SaleDate]],"MMM")</f>
        <v>Jun</v>
      </c>
      <c r="N279" t="str">
        <f>TEXT(sales[[#This Row],[SaleDate]],"DDD")</f>
        <v>Fri</v>
      </c>
      <c r="O279" t="str">
        <f t="shared" si="4"/>
        <v>Q2</v>
      </c>
      <c r="P279">
        <f>sales[[#This Row],[netRevenue]]-(sales[[#This Row],[unitCost]]*sales[[#This Row],[QuantitySold]])</f>
        <v>90</v>
      </c>
      <c r="Q279">
        <f>sales[[#This Row],[unitCost]]*sales[[#This Row],[QuantitySold]]</f>
        <v>270</v>
      </c>
      <c r="R279" s="7">
        <f>(sales[[#This Row],[unitPrice]]-sales[[#This Row],[unitCost]])/sales[[#This Row],[unitCost]]</f>
        <v>0.33333333333333331</v>
      </c>
      <c r="S279" t="str">
        <f>TEXT(sales[[#This Row],[SaleDate]],"dd")</f>
        <v>21</v>
      </c>
    </row>
    <row r="280" spans="1:19" x14ac:dyDescent="0.25">
      <c r="A280">
        <v>1851</v>
      </c>
      <c r="B280">
        <v>2</v>
      </c>
      <c r="C280">
        <v>6</v>
      </c>
      <c r="D280">
        <v>5</v>
      </c>
      <c r="E280">
        <v>8</v>
      </c>
      <c r="F280" s="1">
        <v>45341</v>
      </c>
      <c r="G280">
        <v>0</v>
      </c>
      <c r="H280">
        <f>VLOOKUP(sales[[#This Row],[ProductID]],products[],4,FALSE)</f>
        <v>120</v>
      </c>
      <c r="I280">
        <f>VLOOKUP(sales[[#This Row],[ProductID]],products[],5,FALSE)</f>
        <v>90</v>
      </c>
      <c r="J280">
        <f>sales[[#This Row],[QuantitySold]]*sales[[#This Row],[unitPrice]]</f>
        <v>960</v>
      </c>
      <c r="K280">
        <f>sales[[#This Row],[TotalRevenue]]-sales[[#This Row],[DiscountApplied]]</f>
        <v>960</v>
      </c>
      <c r="L280" t="str">
        <f>TEXT(sales[[#This Row],[SaleDate]],"yyyy")</f>
        <v>2024</v>
      </c>
      <c r="M280" t="str">
        <f>TEXT(sales[[#This Row],[SaleDate]],"MMM")</f>
        <v>Feb</v>
      </c>
      <c r="N280" t="str">
        <f>TEXT(sales[[#This Row],[SaleDate]],"DDD")</f>
        <v>Mon</v>
      </c>
      <c r="O280" t="str">
        <f t="shared" si="4"/>
        <v>Q1</v>
      </c>
      <c r="P280">
        <f>sales[[#This Row],[netRevenue]]-(sales[[#This Row],[unitCost]]*sales[[#This Row],[QuantitySold]])</f>
        <v>240</v>
      </c>
      <c r="Q280">
        <f>sales[[#This Row],[unitCost]]*sales[[#This Row],[QuantitySold]]</f>
        <v>720</v>
      </c>
      <c r="R280" s="7">
        <f>(sales[[#This Row],[unitPrice]]-sales[[#This Row],[unitCost]])/sales[[#This Row],[unitCost]]</f>
        <v>0.33333333333333331</v>
      </c>
      <c r="S280" t="str">
        <f>TEXT(sales[[#This Row],[SaleDate]],"dd")</f>
        <v>19</v>
      </c>
    </row>
    <row r="281" spans="1:19" x14ac:dyDescent="0.25">
      <c r="A281">
        <v>1878</v>
      </c>
      <c r="B281">
        <v>2</v>
      </c>
      <c r="C281">
        <v>4</v>
      </c>
      <c r="D281">
        <v>5</v>
      </c>
      <c r="E281">
        <v>10</v>
      </c>
      <c r="F281" s="1">
        <v>45532</v>
      </c>
      <c r="G281">
        <v>0</v>
      </c>
      <c r="H281">
        <f>VLOOKUP(sales[[#This Row],[ProductID]],products[],4,FALSE)</f>
        <v>120</v>
      </c>
      <c r="I281">
        <f>VLOOKUP(sales[[#This Row],[ProductID]],products[],5,FALSE)</f>
        <v>90</v>
      </c>
      <c r="J281">
        <f>sales[[#This Row],[QuantitySold]]*sales[[#This Row],[unitPrice]]</f>
        <v>1200</v>
      </c>
      <c r="K281">
        <f>sales[[#This Row],[TotalRevenue]]-sales[[#This Row],[DiscountApplied]]</f>
        <v>1200</v>
      </c>
      <c r="L281" t="str">
        <f>TEXT(sales[[#This Row],[SaleDate]],"yyyy")</f>
        <v>2024</v>
      </c>
      <c r="M281" t="str">
        <f>TEXT(sales[[#This Row],[SaleDate]],"MMM")</f>
        <v>Aug</v>
      </c>
      <c r="N281" t="str">
        <f>TEXT(sales[[#This Row],[SaleDate]],"DDD")</f>
        <v>Wed</v>
      </c>
      <c r="O281" t="str">
        <f t="shared" si="4"/>
        <v>Q3</v>
      </c>
      <c r="P281">
        <f>sales[[#This Row],[netRevenue]]-(sales[[#This Row],[unitCost]]*sales[[#This Row],[QuantitySold]])</f>
        <v>300</v>
      </c>
      <c r="Q281">
        <f>sales[[#This Row],[unitCost]]*sales[[#This Row],[QuantitySold]]</f>
        <v>900</v>
      </c>
      <c r="R281" s="7">
        <f>(sales[[#This Row],[unitPrice]]-sales[[#This Row],[unitCost]])/sales[[#This Row],[unitCost]]</f>
        <v>0.33333333333333331</v>
      </c>
      <c r="S281" t="str">
        <f>TEXT(sales[[#This Row],[SaleDate]],"dd")</f>
        <v>28</v>
      </c>
    </row>
    <row r="282" spans="1:19" x14ac:dyDescent="0.25">
      <c r="A282">
        <v>1891</v>
      </c>
      <c r="B282">
        <v>2</v>
      </c>
      <c r="C282">
        <v>36</v>
      </c>
      <c r="D282">
        <v>5</v>
      </c>
      <c r="E282">
        <v>6</v>
      </c>
      <c r="F282" s="1">
        <v>45316</v>
      </c>
      <c r="G282">
        <v>0</v>
      </c>
      <c r="H282">
        <f>VLOOKUP(sales[[#This Row],[ProductID]],products[],4,FALSE)</f>
        <v>120</v>
      </c>
      <c r="I282">
        <f>VLOOKUP(sales[[#This Row],[ProductID]],products[],5,FALSE)</f>
        <v>90</v>
      </c>
      <c r="J282">
        <f>sales[[#This Row],[QuantitySold]]*sales[[#This Row],[unitPrice]]</f>
        <v>720</v>
      </c>
      <c r="K282">
        <f>sales[[#This Row],[TotalRevenue]]-sales[[#This Row],[DiscountApplied]]</f>
        <v>720</v>
      </c>
      <c r="L282" t="str">
        <f>TEXT(sales[[#This Row],[SaleDate]],"yyyy")</f>
        <v>2024</v>
      </c>
      <c r="M282" t="str">
        <f>TEXT(sales[[#This Row],[SaleDate]],"MMM")</f>
        <v>Jan</v>
      </c>
      <c r="N282" t="str">
        <f>TEXT(sales[[#This Row],[SaleDate]],"DDD")</f>
        <v>Thu</v>
      </c>
      <c r="O282" t="str">
        <f t="shared" si="4"/>
        <v>Q1</v>
      </c>
      <c r="P282">
        <f>sales[[#This Row],[netRevenue]]-(sales[[#This Row],[unitCost]]*sales[[#This Row],[QuantitySold]])</f>
        <v>180</v>
      </c>
      <c r="Q282">
        <f>sales[[#This Row],[unitCost]]*sales[[#This Row],[QuantitySold]]</f>
        <v>540</v>
      </c>
      <c r="R282" s="7">
        <f>(sales[[#This Row],[unitPrice]]-sales[[#This Row],[unitCost]])/sales[[#This Row],[unitCost]]</f>
        <v>0.33333333333333331</v>
      </c>
      <c r="S282" t="str">
        <f>TEXT(sales[[#This Row],[SaleDate]],"dd")</f>
        <v>25</v>
      </c>
    </row>
    <row r="283" spans="1:19" x14ac:dyDescent="0.25">
      <c r="A283">
        <v>12</v>
      </c>
      <c r="B283">
        <v>5</v>
      </c>
      <c r="C283">
        <v>12</v>
      </c>
      <c r="D283">
        <v>5</v>
      </c>
      <c r="E283">
        <v>6</v>
      </c>
      <c r="F283" s="1">
        <v>45270</v>
      </c>
      <c r="G283">
        <v>0</v>
      </c>
      <c r="H283">
        <f>VLOOKUP(sales[[#This Row],[ProductID]],products[],4,FALSE)</f>
        <v>310</v>
      </c>
      <c r="I283">
        <f>VLOOKUP(sales[[#This Row],[ProductID]],products[],5,FALSE)</f>
        <v>280</v>
      </c>
      <c r="J283">
        <f>sales[[#This Row],[QuantitySold]]*sales[[#This Row],[unitPrice]]</f>
        <v>1860</v>
      </c>
      <c r="K283">
        <f>sales[[#This Row],[TotalRevenue]]-sales[[#This Row],[DiscountApplied]]</f>
        <v>1860</v>
      </c>
      <c r="L283" t="str">
        <f>TEXT(sales[[#This Row],[SaleDate]],"yyyy")</f>
        <v>2023</v>
      </c>
      <c r="M283" t="str">
        <f>TEXT(sales[[#This Row],[SaleDate]],"MMM")</f>
        <v>Dec</v>
      </c>
      <c r="N283" t="str">
        <f>TEXT(sales[[#This Row],[SaleDate]],"DDD")</f>
        <v>Sun</v>
      </c>
      <c r="O283" t="str">
        <f t="shared" si="4"/>
        <v>Q4</v>
      </c>
      <c r="P283">
        <f>sales[[#This Row],[netRevenue]]-(sales[[#This Row],[unitCost]]*sales[[#This Row],[QuantitySold]])</f>
        <v>180</v>
      </c>
      <c r="Q283">
        <f>sales[[#This Row],[unitCost]]*sales[[#This Row],[QuantitySold]]</f>
        <v>1680</v>
      </c>
      <c r="R283" s="7">
        <f>(sales[[#This Row],[unitPrice]]-sales[[#This Row],[unitCost]])/sales[[#This Row],[unitCost]]</f>
        <v>0.10714285714285714</v>
      </c>
      <c r="S283" t="str">
        <f>TEXT(sales[[#This Row],[SaleDate]],"dd")</f>
        <v>10</v>
      </c>
    </row>
    <row r="284" spans="1:19" x14ac:dyDescent="0.25">
      <c r="A284">
        <v>48</v>
      </c>
      <c r="B284">
        <v>5</v>
      </c>
      <c r="C284">
        <v>33</v>
      </c>
      <c r="D284">
        <v>5</v>
      </c>
      <c r="E284">
        <v>9</v>
      </c>
      <c r="F284" s="1">
        <v>45087</v>
      </c>
      <c r="G284">
        <v>0</v>
      </c>
      <c r="H284">
        <f>VLOOKUP(sales[[#This Row],[ProductID]],products[],4,FALSE)</f>
        <v>310</v>
      </c>
      <c r="I284">
        <f>VLOOKUP(sales[[#This Row],[ProductID]],products[],5,FALSE)</f>
        <v>280</v>
      </c>
      <c r="J284">
        <f>sales[[#This Row],[QuantitySold]]*sales[[#This Row],[unitPrice]]</f>
        <v>2790</v>
      </c>
      <c r="K284">
        <f>sales[[#This Row],[TotalRevenue]]-sales[[#This Row],[DiscountApplied]]</f>
        <v>2790</v>
      </c>
      <c r="L284" t="str">
        <f>TEXT(sales[[#This Row],[SaleDate]],"yyyy")</f>
        <v>2023</v>
      </c>
      <c r="M284" t="str">
        <f>TEXT(sales[[#This Row],[SaleDate]],"MMM")</f>
        <v>Jun</v>
      </c>
      <c r="N284" t="str">
        <f>TEXT(sales[[#This Row],[SaleDate]],"DDD")</f>
        <v>Sat</v>
      </c>
      <c r="O284" t="str">
        <f t="shared" si="4"/>
        <v>Q2</v>
      </c>
      <c r="P284">
        <f>sales[[#This Row],[netRevenue]]-(sales[[#This Row],[unitCost]]*sales[[#This Row],[QuantitySold]])</f>
        <v>270</v>
      </c>
      <c r="Q284">
        <f>sales[[#This Row],[unitCost]]*sales[[#This Row],[QuantitySold]]</f>
        <v>2520</v>
      </c>
      <c r="R284" s="7">
        <f>(sales[[#This Row],[unitPrice]]-sales[[#This Row],[unitCost]])/sales[[#This Row],[unitCost]]</f>
        <v>0.10714285714285714</v>
      </c>
      <c r="S284" t="str">
        <f>TEXT(sales[[#This Row],[SaleDate]],"dd")</f>
        <v>10</v>
      </c>
    </row>
    <row r="285" spans="1:19" x14ac:dyDescent="0.25">
      <c r="A285">
        <v>99</v>
      </c>
      <c r="B285">
        <v>5</v>
      </c>
      <c r="C285">
        <v>8</v>
      </c>
      <c r="D285">
        <v>5</v>
      </c>
      <c r="E285">
        <v>6</v>
      </c>
      <c r="F285" s="1">
        <v>44949</v>
      </c>
      <c r="G285">
        <v>0</v>
      </c>
      <c r="H285">
        <f>VLOOKUP(sales[[#This Row],[ProductID]],products[],4,FALSE)</f>
        <v>310</v>
      </c>
      <c r="I285">
        <f>VLOOKUP(sales[[#This Row],[ProductID]],products[],5,FALSE)</f>
        <v>280</v>
      </c>
      <c r="J285">
        <f>sales[[#This Row],[QuantitySold]]*sales[[#This Row],[unitPrice]]</f>
        <v>1860</v>
      </c>
      <c r="K285">
        <f>sales[[#This Row],[TotalRevenue]]-sales[[#This Row],[DiscountApplied]]</f>
        <v>1860</v>
      </c>
      <c r="L285" t="str">
        <f>TEXT(sales[[#This Row],[SaleDate]],"yyyy")</f>
        <v>2023</v>
      </c>
      <c r="M285" t="str">
        <f>TEXT(sales[[#This Row],[SaleDate]],"MMM")</f>
        <v>Jan</v>
      </c>
      <c r="N285" t="str">
        <f>TEXT(sales[[#This Row],[SaleDate]],"DDD")</f>
        <v>Mon</v>
      </c>
      <c r="O285" t="str">
        <f t="shared" si="4"/>
        <v>Q1</v>
      </c>
      <c r="P285">
        <f>sales[[#This Row],[netRevenue]]-(sales[[#This Row],[unitCost]]*sales[[#This Row],[QuantitySold]])</f>
        <v>180</v>
      </c>
      <c r="Q285">
        <f>sales[[#This Row],[unitCost]]*sales[[#This Row],[QuantitySold]]</f>
        <v>1680</v>
      </c>
      <c r="R285" s="7">
        <f>(sales[[#This Row],[unitPrice]]-sales[[#This Row],[unitCost]])/sales[[#This Row],[unitCost]]</f>
        <v>0.10714285714285714</v>
      </c>
      <c r="S285" t="str">
        <f>TEXT(sales[[#This Row],[SaleDate]],"dd")</f>
        <v>23</v>
      </c>
    </row>
    <row r="286" spans="1:19" x14ac:dyDescent="0.25">
      <c r="A286">
        <v>108</v>
      </c>
      <c r="B286">
        <v>5</v>
      </c>
      <c r="C286">
        <v>5</v>
      </c>
      <c r="D286">
        <v>5</v>
      </c>
      <c r="E286">
        <v>11</v>
      </c>
      <c r="F286" s="1">
        <v>45107</v>
      </c>
      <c r="G286">
        <v>0</v>
      </c>
      <c r="H286">
        <f>VLOOKUP(sales[[#This Row],[ProductID]],products[],4,FALSE)</f>
        <v>310</v>
      </c>
      <c r="I286">
        <f>VLOOKUP(sales[[#This Row],[ProductID]],products[],5,FALSE)</f>
        <v>280</v>
      </c>
      <c r="J286">
        <f>sales[[#This Row],[QuantitySold]]*sales[[#This Row],[unitPrice]]</f>
        <v>3410</v>
      </c>
      <c r="K286">
        <f>sales[[#This Row],[TotalRevenue]]-sales[[#This Row],[DiscountApplied]]</f>
        <v>3410</v>
      </c>
      <c r="L286" t="str">
        <f>TEXT(sales[[#This Row],[SaleDate]],"yyyy")</f>
        <v>2023</v>
      </c>
      <c r="M286" t="str">
        <f>TEXT(sales[[#This Row],[SaleDate]],"MMM")</f>
        <v>Jun</v>
      </c>
      <c r="N286" t="str">
        <f>TEXT(sales[[#This Row],[SaleDate]],"DDD")</f>
        <v>Fri</v>
      </c>
      <c r="O286" t="str">
        <f t="shared" si="4"/>
        <v>Q2</v>
      </c>
      <c r="P286">
        <f>sales[[#This Row],[netRevenue]]-(sales[[#This Row],[unitCost]]*sales[[#This Row],[QuantitySold]])</f>
        <v>330</v>
      </c>
      <c r="Q286">
        <f>sales[[#This Row],[unitCost]]*sales[[#This Row],[QuantitySold]]</f>
        <v>3080</v>
      </c>
      <c r="R286" s="7">
        <f>(sales[[#This Row],[unitPrice]]-sales[[#This Row],[unitCost]])/sales[[#This Row],[unitCost]]</f>
        <v>0.10714285714285714</v>
      </c>
      <c r="S286" t="str">
        <f>TEXT(sales[[#This Row],[SaleDate]],"dd")</f>
        <v>30</v>
      </c>
    </row>
    <row r="287" spans="1:19" x14ac:dyDescent="0.25">
      <c r="A287">
        <v>115</v>
      </c>
      <c r="B287">
        <v>5</v>
      </c>
      <c r="C287">
        <v>7</v>
      </c>
      <c r="D287">
        <v>5</v>
      </c>
      <c r="E287">
        <v>11</v>
      </c>
      <c r="F287" s="1">
        <v>45283</v>
      </c>
      <c r="G287">
        <v>0</v>
      </c>
      <c r="H287">
        <f>VLOOKUP(sales[[#This Row],[ProductID]],products[],4,FALSE)</f>
        <v>310</v>
      </c>
      <c r="I287">
        <f>VLOOKUP(sales[[#This Row],[ProductID]],products[],5,FALSE)</f>
        <v>280</v>
      </c>
      <c r="J287">
        <f>sales[[#This Row],[QuantitySold]]*sales[[#This Row],[unitPrice]]</f>
        <v>3410</v>
      </c>
      <c r="K287">
        <f>sales[[#This Row],[TotalRevenue]]-sales[[#This Row],[DiscountApplied]]</f>
        <v>3410</v>
      </c>
      <c r="L287" t="str">
        <f>TEXT(sales[[#This Row],[SaleDate]],"yyyy")</f>
        <v>2023</v>
      </c>
      <c r="M287" t="str">
        <f>TEXT(sales[[#This Row],[SaleDate]],"MMM")</f>
        <v>Dec</v>
      </c>
      <c r="N287" t="str">
        <f>TEXT(sales[[#This Row],[SaleDate]],"DDD")</f>
        <v>Sat</v>
      </c>
      <c r="O287" t="str">
        <f t="shared" si="4"/>
        <v>Q4</v>
      </c>
      <c r="P287">
        <f>sales[[#This Row],[netRevenue]]-(sales[[#This Row],[unitCost]]*sales[[#This Row],[QuantitySold]])</f>
        <v>330</v>
      </c>
      <c r="Q287">
        <f>sales[[#This Row],[unitCost]]*sales[[#This Row],[QuantitySold]]</f>
        <v>3080</v>
      </c>
      <c r="R287" s="7">
        <f>(sales[[#This Row],[unitPrice]]-sales[[#This Row],[unitCost]])/sales[[#This Row],[unitCost]]</f>
        <v>0.10714285714285714</v>
      </c>
      <c r="S287" t="str">
        <f>TEXT(sales[[#This Row],[SaleDate]],"dd")</f>
        <v>23</v>
      </c>
    </row>
    <row r="288" spans="1:19" x14ac:dyDescent="0.25">
      <c r="A288">
        <v>119</v>
      </c>
      <c r="B288">
        <v>5</v>
      </c>
      <c r="C288">
        <v>48</v>
      </c>
      <c r="D288">
        <v>5</v>
      </c>
      <c r="E288">
        <v>3</v>
      </c>
      <c r="F288" s="1">
        <v>45155</v>
      </c>
      <c r="G288">
        <v>0</v>
      </c>
      <c r="H288">
        <f>VLOOKUP(sales[[#This Row],[ProductID]],products[],4,FALSE)</f>
        <v>310</v>
      </c>
      <c r="I288">
        <f>VLOOKUP(sales[[#This Row],[ProductID]],products[],5,FALSE)</f>
        <v>280</v>
      </c>
      <c r="J288">
        <f>sales[[#This Row],[QuantitySold]]*sales[[#This Row],[unitPrice]]</f>
        <v>930</v>
      </c>
      <c r="K288">
        <f>sales[[#This Row],[TotalRevenue]]-sales[[#This Row],[DiscountApplied]]</f>
        <v>930</v>
      </c>
      <c r="L288" t="str">
        <f>TEXT(sales[[#This Row],[SaleDate]],"yyyy")</f>
        <v>2023</v>
      </c>
      <c r="M288" t="str">
        <f>TEXT(sales[[#This Row],[SaleDate]],"MMM")</f>
        <v>Aug</v>
      </c>
      <c r="N288" t="str">
        <f>TEXT(sales[[#This Row],[SaleDate]],"DDD")</f>
        <v>Thu</v>
      </c>
      <c r="O288" t="str">
        <f t="shared" si="4"/>
        <v>Q3</v>
      </c>
      <c r="P288">
        <f>sales[[#This Row],[netRevenue]]-(sales[[#This Row],[unitCost]]*sales[[#This Row],[QuantitySold]])</f>
        <v>90</v>
      </c>
      <c r="Q288">
        <f>sales[[#This Row],[unitCost]]*sales[[#This Row],[QuantitySold]]</f>
        <v>840</v>
      </c>
      <c r="R288" s="7">
        <f>(sales[[#This Row],[unitPrice]]-sales[[#This Row],[unitCost]])/sales[[#This Row],[unitCost]]</f>
        <v>0.10714285714285714</v>
      </c>
      <c r="S288" t="str">
        <f>TEXT(sales[[#This Row],[SaleDate]],"dd")</f>
        <v>17</v>
      </c>
    </row>
    <row r="289" spans="1:19" x14ac:dyDescent="0.25">
      <c r="A289">
        <v>120</v>
      </c>
      <c r="B289">
        <v>5</v>
      </c>
      <c r="C289">
        <v>29</v>
      </c>
      <c r="D289">
        <v>5</v>
      </c>
      <c r="E289">
        <v>5</v>
      </c>
      <c r="F289" s="1">
        <v>45175</v>
      </c>
      <c r="G289">
        <v>0</v>
      </c>
      <c r="H289">
        <f>VLOOKUP(sales[[#This Row],[ProductID]],products[],4,FALSE)</f>
        <v>310</v>
      </c>
      <c r="I289">
        <f>VLOOKUP(sales[[#This Row],[ProductID]],products[],5,FALSE)</f>
        <v>280</v>
      </c>
      <c r="J289">
        <f>sales[[#This Row],[QuantitySold]]*sales[[#This Row],[unitPrice]]</f>
        <v>1550</v>
      </c>
      <c r="K289">
        <f>sales[[#This Row],[TotalRevenue]]-sales[[#This Row],[DiscountApplied]]</f>
        <v>1550</v>
      </c>
      <c r="L289" t="str">
        <f>TEXT(sales[[#This Row],[SaleDate]],"yyyy")</f>
        <v>2023</v>
      </c>
      <c r="M289" t="str">
        <f>TEXT(sales[[#This Row],[SaleDate]],"MMM")</f>
        <v>Sep</v>
      </c>
      <c r="N289" t="str">
        <f>TEXT(sales[[#This Row],[SaleDate]],"DDD")</f>
        <v>Wed</v>
      </c>
      <c r="O289" t="str">
        <f t="shared" si="4"/>
        <v>Q3</v>
      </c>
      <c r="P289">
        <f>sales[[#This Row],[netRevenue]]-(sales[[#This Row],[unitCost]]*sales[[#This Row],[QuantitySold]])</f>
        <v>150</v>
      </c>
      <c r="Q289">
        <f>sales[[#This Row],[unitCost]]*sales[[#This Row],[QuantitySold]]</f>
        <v>1400</v>
      </c>
      <c r="R289" s="7">
        <f>(sales[[#This Row],[unitPrice]]-sales[[#This Row],[unitCost]])/sales[[#This Row],[unitCost]]</f>
        <v>0.10714285714285714</v>
      </c>
      <c r="S289" t="str">
        <f>TEXT(sales[[#This Row],[SaleDate]],"dd")</f>
        <v>06</v>
      </c>
    </row>
    <row r="290" spans="1:19" x14ac:dyDescent="0.25">
      <c r="A290">
        <v>126</v>
      </c>
      <c r="B290">
        <v>5</v>
      </c>
      <c r="C290">
        <v>2</v>
      </c>
      <c r="D290">
        <v>5</v>
      </c>
      <c r="E290">
        <v>10</v>
      </c>
      <c r="F290" s="1">
        <v>44958</v>
      </c>
      <c r="G290">
        <v>0</v>
      </c>
      <c r="H290">
        <f>VLOOKUP(sales[[#This Row],[ProductID]],products[],4,FALSE)</f>
        <v>310</v>
      </c>
      <c r="I290">
        <f>VLOOKUP(sales[[#This Row],[ProductID]],products[],5,FALSE)</f>
        <v>280</v>
      </c>
      <c r="J290">
        <f>sales[[#This Row],[QuantitySold]]*sales[[#This Row],[unitPrice]]</f>
        <v>3100</v>
      </c>
      <c r="K290">
        <f>sales[[#This Row],[TotalRevenue]]-sales[[#This Row],[DiscountApplied]]</f>
        <v>3100</v>
      </c>
      <c r="L290" t="str">
        <f>TEXT(sales[[#This Row],[SaleDate]],"yyyy")</f>
        <v>2023</v>
      </c>
      <c r="M290" t="str">
        <f>TEXT(sales[[#This Row],[SaleDate]],"MMM")</f>
        <v>Feb</v>
      </c>
      <c r="N290" t="str">
        <f>TEXT(sales[[#This Row],[SaleDate]],"DDD")</f>
        <v>Wed</v>
      </c>
      <c r="O290" t="str">
        <f t="shared" si="4"/>
        <v>Q1</v>
      </c>
      <c r="P290">
        <f>sales[[#This Row],[netRevenue]]-(sales[[#This Row],[unitCost]]*sales[[#This Row],[QuantitySold]])</f>
        <v>300</v>
      </c>
      <c r="Q290">
        <f>sales[[#This Row],[unitCost]]*sales[[#This Row],[QuantitySold]]</f>
        <v>2800</v>
      </c>
      <c r="R290" s="7">
        <f>(sales[[#This Row],[unitPrice]]-sales[[#This Row],[unitCost]])/sales[[#This Row],[unitCost]]</f>
        <v>0.10714285714285714</v>
      </c>
      <c r="S290" t="str">
        <f>TEXT(sales[[#This Row],[SaleDate]],"dd")</f>
        <v>01</v>
      </c>
    </row>
    <row r="291" spans="1:19" x14ac:dyDescent="0.25">
      <c r="A291">
        <v>127</v>
      </c>
      <c r="B291">
        <v>5</v>
      </c>
      <c r="C291">
        <v>32</v>
      </c>
      <c r="D291">
        <v>5</v>
      </c>
      <c r="E291">
        <v>7</v>
      </c>
      <c r="F291" s="1">
        <v>45048</v>
      </c>
      <c r="G291">
        <v>0</v>
      </c>
      <c r="H291">
        <f>VLOOKUP(sales[[#This Row],[ProductID]],products[],4,FALSE)</f>
        <v>310</v>
      </c>
      <c r="I291">
        <f>VLOOKUP(sales[[#This Row],[ProductID]],products[],5,FALSE)</f>
        <v>280</v>
      </c>
      <c r="J291">
        <f>sales[[#This Row],[QuantitySold]]*sales[[#This Row],[unitPrice]]</f>
        <v>2170</v>
      </c>
      <c r="K291">
        <f>sales[[#This Row],[TotalRevenue]]-sales[[#This Row],[DiscountApplied]]</f>
        <v>2170</v>
      </c>
      <c r="L291" t="str">
        <f>TEXT(sales[[#This Row],[SaleDate]],"yyyy")</f>
        <v>2023</v>
      </c>
      <c r="M291" t="str">
        <f>TEXT(sales[[#This Row],[SaleDate]],"MMM")</f>
        <v>May</v>
      </c>
      <c r="N291" t="str">
        <f>TEXT(sales[[#This Row],[SaleDate]],"DDD")</f>
        <v>Tue</v>
      </c>
      <c r="O291" t="str">
        <f t="shared" si="4"/>
        <v>Q2</v>
      </c>
      <c r="P291">
        <f>sales[[#This Row],[netRevenue]]-(sales[[#This Row],[unitCost]]*sales[[#This Row],[QuantitySold]])</f>
        <v>210</v>
      </c>
      <c r="Q291">
        <f>sales[[#This Row],[unitCost]]*sales[[#This Row],[QuantitySold]]</f>
        <v>1960</v>
      </c>
      <c r="R291" s="7">
        <f>(sales[[#This Row],[unitPrice]]-sales[[#This Row],[unitCost]])/sales[[#This Row],[unitCost]]</f>
        <v>0.10714285714285714</v>
      </c>
      <c r="S291" t="str">
        <f>TEXT(sales[[#This Row],[SaleDate]],"dd")</f>
        <v>02</v>
      </c>
    </row>
    <row r="292" spans="1:19" x14ac:dyDescent="0.25">
      <c r="A292">
        <v>130</v>
      </c>
      <c r="B292">
        <v>5</v>
      </c>
      <c r="C292">
        <v>12</v>
      </c>
      <c r="D292">
        <v>5</v>
      </c>
      <c r="E292">
        <v>6</v>
      </c>
      <c r="F292" s="1">
        <v>45019</v>
      </c>
      <c r="G292">
        <v>0</v>
      </c>
      <c r="H292">
        <f>VLOOKUP(sales[[#This Row],[ProductID]],products[],4,FALSE)</f>
        <v>310</v>
      </c>
      <c r="I292">
        <f>VLOOKUP(sales[[#This Row],[ProductID]],products[],5,FALSE)</f>
        <v>280</v>
      </c>
      <c r="J292">
        <f>sales[[#This Row],[QuantitySold]]*sales[[#This Row],[unitPrice]]</f>
        <v>1860</v>
      </c>
      <c r="K292">
        <f>sales[[#This Row],[TotalRevenue]]-sales[[#This Row],[DiscountApplied]]</f>
        <v>1860</v>
      </c>
      <c r="L292" t="str">
        <f>TEXT(sales[[#This Row],[SaleDate]],"yyyy")</f>
        <v>2023</v>
      </c>
      <c r="M292" t="str">
        <f>TEXT(sales[[#This Row],[SaleDate]],"MMM")</f>
        <v>Apr</v>
      </c>
      <c r="N292" t="str">
        <f>TEXT(sales[[#This Row],[SaleDate]],"DDD")</f>
        <v>Mon</v>
      </c>
      <c r="O292" t="str">
        <f t="shared" si="4"/>
        <v>Q2</v>
      </c>
      <c r="P292">
        <f>sales[[#This Row],[netRevenue]]-(sales[[#This Row],[unitCost]]*sales[[#This Row],[QuantitySold]])</f>
        <v>180</v>
      </c>
      <c r="Q292">
        <f>sales[[#This Row],[unitCost]]*sales[[#This Row],[QuantitySold]]</f>
        <v>1680</v>
      </c>
      <c r="R292" s="7">
        <f>(sales[[#This Row],[unitPrice]]-sales[[#This Row],[unitCost]])/sales[[#This Row],[unitCost]]</f>
        <v>0.10714285714285714</v>
      </c>
      <c r="S292" t="str">
        <f>TEXT(sales[[#This Row],[SaleDate]],"dd")</f>
        <v>03</v>
      </c>
    </row>
    <row r="293" spans="1:19" x14ac:dyDescent="0.25">
      <c r="A293">
        <v>134</v>
      </c>
      <c r="B293">
        <v>5</v>
      </c>
      <c r="C293">
        <v>9</v>
      </c>
      <c r="D293">
        <v>5</v>
      </c>
      <c r="E293">
        <v>7</v>
      </c>
      <c r="F293" s="1">
        <v>45085</v>
      </c>
      <c r="G293">
        <v>0</v>
      </c>
      <c r="H293">
        <f>VLOOKUP(sales[[#This Row],[ProductID]],products[],4,FALSE)</f>
        <v>310</v>
      </c>
      <c r="I293">
        <f>VLOOKUP(sales[[#This Row],[ProductID]],products[],5,FALSE)</f>
        <v>280</v>
      </c>
      <c r="J293">
        <f>sales[[#This Row],[QuantitySold]]*sales[[#This Row],[unitPrice]]</f>
        <v>2170</v>
      </c>
      <c r="K293">
        <f>sales[[#This Row],[TotalRevenue]]-sales[[#This Row],[DiscountApplied]]</f>
        <v>2170</v>
      </c>
      <c r="L293" t="str">
        <f>TEXT(sales[[#This Row],[SaleDate]],"yyyy")</f>
        <v>2023</v>
      </c>
      <c r="M293" t="str">
        <f>TEXT(sales[[#This Row],[SaleDate]],"MMM")</f>
        <v>Jun</v>
      </c>
      <c r="N293" t="str">
        <f>TEXT(sales[[#This Row],[SaleDate]],"DDD")</f>
        <v>Thu</v>
      </c>
      <c r="O293" t="str">
        <f t="shared" si="4"/>
        <v>Q2</v>
      </c>
      <c r="P293">
        <f>sales[[#This Row],[netRevenue]]-(sales[[#This Row],[unitCost]]*sales[[#This Row],[QuantitySold]])</f>
        <v>210</v>
      </c>
      <c r="Q293">
        <f>sales[[#This Row],[unitCost]]*sales[[#This Row],[QuantitySold]]</f>
        <v>1960</v>
      </c>
      <c r="R293" s="7">
        <f>(sales[[#This Row],[unitPrice]]-sales[[#This Row],[unitCost]])/sales[[#This Row],[unitCost]]</f>
        <v>0.10714285714285714</v>
      </c>
      <c r="S293" t="str">
        <f>TEXT(sales[[#This Row],[SaleDate]],"dd")</f>
        <v>08</v>
      </c>
    </row>
    <row r="294" spans="1:19" x14ac:dyDescent="0.25">
      <c r="A294">
        <v>137</v>
      </c>
      <c r="B294">
        <v>5</v>
      </c>
      <c r="C294">
        <v>20</v>
      </c>
      <c r="D294">
        <v>5</v>
      </c>
      <c r="E294">
        <v>3</v>
      </c>
      <c r="F294" s="1">
        <v>45205</v>
      </c>
      <c r="G294">
        <v>0</v>
      </c>
      <c r="H294">
        <f>VLOOKUP(sales[[#This Row],[ProductID]],products[],4,FALSE)</f>
        <v>310</v>
      </c>
      <c r="I294">
        <f>VLOOKUP(sales[[#This Row],[ProductID]],products[],5,FALSE)</f>
        <v>280</v>
      </c>
      <c r="J294">
        <f>sales[[#This Row],[QuantitySold]]*sales[[#This Row],[unitPrice]]</f>
        <v>930</v>
      </c>
      <c r="K294">
        <f>sales[[#This Row],[TotalRevenue]]-sales[[#This Row],[DiscountApplied]]</f>
        <v>930</v>
      </c>
      <c r="L294" t="str">
        <f>TEXT(sales[[#This Row],[SaleDate]],"yyyy")</f>
        <v>2023</v>
      </c>
      <c r="M294" t="str">
        <f>TEXT(sales[[#This Row],[SaleDate]],"MMM")</f>
        <v>Oct</v>
      </c>
      <c r="N294" t="str">
        <f>TEXT(sales[[#This Row],[SaleDate]],"DDD")</f>
        <v>Fri</v>
      </c>
      <c r="O294" t="str">
        <f t="shared" si="4"/>
        <v>Q4</v>
      </c>
      <c r="P294">
        <f>sales[[#This Row],[netRevenue]]-(sales[[#This Row],[unitCost]]*sales[[#This Row],[QuantitySold]])</f>
        <v>90</v>
      </c>
      <c r="Q294">
        <f>sales[[#This Row],[unitCost]]*sales[[#This Row],[QuantitySold]]</f>
        <v>840</v>
      </c>
      <c r="R294" s="7">
        <f>(sales[[#This Row],[unitPrice]]-sales[[#This Row],[unitCost]])/sales[[#This Row],[unitCost]]</f>
        <v>0.10714285714285714</v>
      </c>
      <c r="S294" t="str">
        <f>TEXT(sales[[#This Row],[SaleDate]],"dd")</f>
        <v>06</v>
      </c>
    </row>
    <row r="295" spans="1:19" x14ac:dyDescent="0.25">
      <c r="A295">
        <v>140</v>
      </c>
      <c r="B295">
        <v>5</v>
      </c>
      <c r="C295">
        <v>35</v>
      </c>
      <c r="D295">
        <v>5</v>
      </c>
      <c r="E295">
        <v>7</v>
      </c>
      <c r="F295" s="1">
        <v>45150</v>
      </c>
      <c r="G295">
        <v>0</v>
      </c>
      <c r="H295">
        <f>VLOOKUP(sales[[#This Row],[ProductID]],products[],4,FALSE)</f>
        <v>310</v>
      </c>
      <c r="I295">
        <f>VLOOKUP(sales[[#This Row],[ProductID]],products[],5,FALSE)</f>
        <v>280</v>
      </c>
      <c r="J295">
        <f>sales[[#This Row],[QuantitySold]]*sales[[#This Row],[unitPrice]]</f>
        <v>2170</v>
      </c>
      <c r="K295">
        <f>sales[[#This Row],[TotalRevenue]]-sales[[#This Row],[DiscountApplied]]</f>
        <v>2170</v>
      </c>
      <c r="L295" t="str">
        <f>TEXT(sales[[#This Row],[SaleDate]],"yyyy")</f>
        <v>2023</v>
      </c>
      <c r="M295" t="str">
        <f>TEXT(sales[[#This Row],[SaleDate]],"MMM")</f>
        <v>Aug</v>
      </c>
      <c r="N295" t="str">
        <f>TEXT(sales[[#This Row],[SaleDate]],"DDD")</f>
        <v>Sat</v>
      </c>
      <c r="O295" t="str">
        <f t="shared" si="4"/>
        <v>Q3</v>
      </c>
      <c r="P295">
        <f>sales[[#This Row],[netRevenue]]-(sales[[#This Row],[unitCost]]*sales[[#This Row],[QuantitySold]])</f>
        <v>210</v>
      </c>
      <c r="Q295">
        <f>sales[[#This Row],[unitCost]]*sales[[#This Row],[QuantitySold]]</f>
        <v>1960</v>
      </c>
      <c r="R295" s="7">
        <f>(sales[[#This Row],[unitPrice]]-sales[[#This Row],[unitCost]])/sales[[#This Row],[unitCost]]</f>
        <v>0.10714285714285714</v>
      </c>
      <c r="S295" t="str">
        <f>TEXT(sales[[#This Row],[SaleDate]],"dd")</f>
        <v>12</v>
      </c>
    </row>
    <row r="296" spans="1:19" x14ac:dyDescent="0.25">
      <c r="A296">
        <v>154</v>
      </c>
      <c r="B296">
        <v>5</v>
      </c>
      <c r="C296">
        <v>25</v>
      </c>
      <c r="D296">
        <v>5</v>
      </c>
      <c r="E296">
        <v>1</v>
      </c>
      <c r="F296" s="1">
        <v>45190</v>
      </c>
      <c r="G296">
        <v>0</v>
      </c>
      <c r="H296">
        <f>VLOOKUP(sales[[#This Row],[ProductID]],products[],4,FALSE)</f>
        <v>310</v>
      </c>
      <c r="I296">
        <f>VLOOKUP(sales[[#This Row],[ProductID]],products[],5,FALSE)</f>
        <v>280</v>
      </c>
      <c r="J296">
        <f>sales[[#This Row],[QuantitySold]]*sales[[#This Row],[unitPrice]]</f>
        <v>310</v>
      </c>
      <c r="K296">
        <f>sales[[#This Row],[TotalRevenue]]-sales[[#This Row],[DiscountApplied]]</f>
        <v>310</v>
      </c>
      <c r="L296" t="str">
        <f>TEXT(sales[[#This Row],[SaleDate]],"yyyy")</f>
        <v>2023</v>
      </c>
      <c r="M296" t="str">
        <f>TEXT(sales[[#This Row],[SaleDate]],"MMM")</f>
        <v>Sep</v>
      </c>
      <c r="N296" t="str">
        <f>TEXT(sales[[#This Row],[SaleDate]],"DDD")</f>
        <v>Thu</v>
      </c>
      <c r="O296" t="str">
        <f t="shared" si="4"/>
        <v>Q3</v>
      </c>
      <c r="P296">
        <f>sales[[#This Row],[netRevenue]]-(sales[[#This Row],[unitCost]]*sales[[#This Row],[QuantitySold]])</f>
        <v>30</v>
      </c>
      <c r="Q296">
        <f>sales[[#This Row],[unitCost]]*sales[[#This Row],[QuantitySold]]</f>
        <v>280</v>
      </c>
      <c r="R296" s="7">
        <f>(sales[[#This Row],[unitPrice]]-sales[[#This Row],[unitCost]])/sales[[#This Row],[unitCost]]</f>
        <v>0.10714285714285714</v>
      </c>
      <c r="S296" t="str">
        <f>TEXT(sales[[#This Row],[SaleDate]],"dd")</f>
        <v>21</v>
      </c>
    </row>
    <row r="297" spans="1:19" x14ac:dyDescent="0.25">
      <c r="A297">
        <v>166</v>
      </c>
      <c r="B297">
        <v>5</v>
      </c>
      <c r="C297">
        <v>32</v>
      </c>
      <c r="D297">
        <v>5</v>
      </c>
      <c r="E297">
        <v>8</v>
      </c>
      <c r="F297" s="1">
        <v>44999</v>
      </c>
      <c r="G297">
        <v>0</v>
      </c>
      <c r="H297">
        <f>VLOOKUP(sales[[#This Row],[ProductID]],products[],4,FALSE)</f>
        <v>310</v>
      </c>
      <c r="I297">
        <f>VLOOKUP(sales[[#This Row],[ProductID]],products[],5,FALSE)</f>
        <v>280</v>
      </c>
      <c r="J297">
        <f>sales[[#This Row],[QuantitySold]]*sales[[#This Row],[unitPrice]]</f>
        <v>2480</v>
      </c>
      <c r="K297">
        <f>sales[[#This Row],[TotalRevenue]]-sales[[#This Row],[DiscountApplied]]</f>
        <v>2480</v>
      </c>
      <c r="L297" t="str">
        <f>TEXT(sales[[#This Row],[SaleDate]],"yyyy")</f>
        <v>2023</v>
      </c>
      <c r="M297" t="str">
        <f>TEXT(sales[[#This Row],[SaleDate]],"MMM")</f>
        <v>Mar</v>
      </c>
      <c r="N297" t="str">
        <f>TEXT(sales[[#This Row],[SaleDate]],"DDD")</f>
        <v>Tue</v>
      </c>
      <c r="O297" t="str">
        <f t="shared" si="4"/>
        <v>Q1</v>
      </c>
      <c r="P297">
        <f>sales[[#This Row],[netRevenue]]-(sales[[#This Row],[unitCost]]*sales[[#This Row],[QuantitySold]])</f>
        <v>240</v>
      </c>
      <c r="Q297">
        <f>sales[[#This Row],[unitCost]]*sales[[#This Row],[QuantitySold]]</f>
        <v>2240</v>
      </c>
      <c r="R297" s="7">
        <f>(sales[[#This Row],[unitPrice]]-sales[[#This Row],[unitCost]])/sales[[#This Row],[unitCost]]</f>
        <v>0.10714285714285714</v>
      </c>
      <c r="S297" t="str">
        <f>TEXT(sales[[#This Row],[SaleDate]],"dd")</f>
        <v>14</v>
      </c>
    </row>
    <row r="298" spans="1:19" x14ac:dyDescent="0.25">
      <c r="A298">
        <v>181</v>
      </c>
      <c r="B298">
        <v>5</v>
      </c>
      <c r="C298">
        <v>13</v>
      </c>
      <c r="D298">
        <v>5</v>
      </c>
      <c r="E298">
        <v>11</v>
      </c>
      <c r="F298" s="1">
        <v>45267</v>
      </c>
      <c r="G298">
        <v>0</v>
      </c>
      <c r="H298">
        <f>VLOOKUP(sales[[#This Row],[ProductID]],products[],4,FALSE)</f>
        <v>310</v>
      </c>
      <c r="I298">
        <f>VLOOKUP(sales[[#This Row],[ProductID]],products[],5,FALSE)</f>
        <v>280</v>
      </c>
      <c r="J298">
        <f>sales[[#This Row],[QuantitySold]]*sales[[#This Row],[unitPrice]]</f>
        <v>3410</v>
      </c>
      <c r="K298">
        <f>sales[[#This Row],[TotalRevenue]]-sales[[#This Row],[DiscountApplied]]</f>
        <v>3410</v>
      </c>
      <c r="L298" t="str">
        <f>TEXT(sales[[#This Row],[SaleDate]],"yyyy")</f>
        <v>2023</v>
      </c>
      <c r="M298" t="str">
        <f>TEXT(sales[[#This Row],[SaleDate]],"MMM")</f>
        <v>Dec</v>
      </c>
      <c r="N298" t="str">
        <f>TEXT(sales[[#This Row],[SaleDate]],"DDD")</f>
        <v>Thu</v>
      </c>
      <c r="O298" t="str">
        <f t="shared" si="4"/>
        <v>Q4</v>
      </c>
      <c r="P298">
        <f>sales[[#This Row],[netRevenue]]-(sales[[#This Row],[unitCost]]*sales[[#This Row],[QuantitySold]])</f>
        <v>330</v>
      </c>
      <c r="Q298">
        <f>sales[[#This Row],[unitCost]]*sales[[#This Row],[QuantitySold]]</f>
        <v>3080</v>
      </c>
      <c r="R298" s="7">
        <f>(sales[[#This Row],[unitPrice]]-sales[[#This Row],[unitCost]])/sales[[#This Row],[unitCost]]</f>
        <v>0.10714285714285714</v>
      </c>
      <c r="S298" t="str">
        <f>TEXT(sales[[#This Row],[SaleDate]],"dd")</f>
        <v>07</v>
      </c>
    </row>
    <row r="299" spans="1:19" x14ac:dyDescent="0.25">
      <c r="A299">
        <v>185</v>
      </c>
      <c r="B299">
        <v>5</v>
      </c>
      <c r="C299">
        <v>19</v>
      </c>
      <c r="D299">
        <v>5</v>
      </c>
      <c r="E299">
        <v>8</v>
      </c>
      <c r="F299" s="1">
        <v>45235</v>
      </c>
      <c r="G299">
        <v>0</v>
      </c>
      <c r="H299">
        <f>VLOOKUP(sales[[#This Row],[ProductID]],products[],4,FALSE)</f>
        <v>310</v>
      </c>
      <c r="I299">
        <f>VLOOKUP(sales[[#This Row],[ProductID]],products[],5,FALSE)</f>
        <v>280</v>
      </c>
      <c r="J299">
        <f>sales[[#This Row],[QuantitySold]]*sales[[#This Row],[unitPrice]]</f>
        <v>2480</v>
      </c>
      <c r="K299">
        <f>sales[[#This Row],[TotalRevenue]]-sales[[#This Row],[DiscountApplied]]</f>
        <v>2480</v>
      </c>
      <c r="L299" t="str">
        <f>TEXT(sales[[#This Row],[SaleDate]],"yyyy")</f>
        <v>2023</v>
      </c>
      <c r="M299" t="str">
        <f>TEXT(sales[[#This Row],[SaleDate]],"MMM")</f>
        <v>Nov</v>
      </c>
      <c r="N299" t="str">
        <f>TEXT(sales[[#This Row],[SaleDate]],"DDD")</f>
        <v>Sun</v>
      </c>
      <c r="O299" t="str">
        <f t="shared" si="4"/>
        <v>Q4</v>
      </c>
      <c r="P299">
        <f>sales[[#This Row],[netRevenue]]-(sales[[#This Row],[unitCost]]*sales[[#This Row],[QuantitySold]])</f>
        <v>240</v>
      </c>
      <c r="Q299">
        <f>sales[[#This Row],[unitCost]]*sales[[#This Row],[QuantitySold]]</f>
        <v>2240</v>
      </c>
      <c r="R299" s="7">
        <f>(sales[[#This Row],[unitPrice]]-sales[[#This Row],[unitCost]])/sales[[#This Row],[unitCost]]</f>
        <v>0.10714285714285714</v>
      </c>
      <c r="S299" t="str">
        <f>TEXT(sales[[#This Row],[SaleDate]],"dd")</f>
        <v>05</v>
      </c>
    </row>
    <row r="300" spans="1:19" x14ac:dyDescent="0.25">
      <c r="A300">
        <v>189</v>
      </c>
      <c r="B300">
        <v>5</v>
      </c>
      <c r="C300">
        <v>30</v>
      </c>
      <c r="D300">
        <v>5</v>
      </c>
      <c r="E300">
        <v>1</v>
      </c>
      <c r="F300" s="1">
        <v>45035</v>
      </c>
      <c r="G300">
        <v>0</v>
      </c>
      <c r="H300">
        <f>VLOOKUP(sales[[#This Row],[ProductID]],products[],4,FALSE)</f>
        <v>310</v>
      </c>
      <c r="I300">
        <f>VLOOKUP(sales[[#This Row],[ProductID]],products[],5,FALSE)</f>
        <v>280</v>
      </c>
      <c r="J300">
        <f>sales[[#This Row],[QuantitySold]]*sales[[#This Row],[unitPrice]]</f>
        <v>310</v>
      </c>
      <c r="K300">
        <f>sales[[#This Row],[TotalRevenue]]-sales[[#This Row],[DiscountApplied]]</f>
        <v>310</v>
      </c>
      <c r="L300" t="str">
        <f>TEXT(sales[[#This Row],[SaleDate]],"yyyy")</f>
        <v>2023</v>
      </c>
      <c r="M300" t="str">
        <f>TEXT(sales[[#This Row],[SaleDate]],"MMM")</f>
        <v>Apr</v>
      </c>
      <c r="N300" t="str">
        <f>TEXT(sales[[#This Row],[SaleDate]],"DDD")</f>
        <v>Wed</v>
      </c>
      <c r="O300" t="str">
        <f t="shared" si="4"/>
        <v>Q2</v>
      </c>
      <c r="P300">
        <f>sales[[#This Row],[netRevenue]]-(sales[[#This Row],[unitCost]]*sales[[#This Row],[QuantitySold]])</f>
        <v>30</v>
      </c>
      <c r="Q300">
        <f>sales[[#This Row],[unitCost]]*sales[[#This Row],[QuantitySold]]</f>
        <v>280</v>
      </c>
      <c r="R300" s="7">
        <f>(sales[[#This Row],[unitPrice]]-sales[[#This Row],[unitCost]])/sales[[#This Row],[unitCost]]</f>
        <v>0.10714285714285714</v>
      </c>
      <c r="S300" t="str">
        <f>TEXT(sales[[#This Row],[SaleDate]],"dd")</f>
        <v>19</v>
      </c>
    </row>
    <row r="301" spans="1:19" x14ac:dyDescent="0.25">
      <c r="A301">
        <v>199</v>
      </c>
      <c r="B301">
        <v>5</v>
      </c>
      <c r="C301">
        <v>14</v>
      </c>
      <c r="D301">
        <v>5</v>
      </c>
      <c r="E301">
        <v>1</v>
      </c>
      <c r="F301" s="1">
        <v>45177</v>
      </c>
      <c r="G301">
        <v>0</v>
      </c>
      <c r="H301">
        <f>VLOOKUP(sales[[#This Row],[ProductID]],products[],4,FALSE)</f>
        <v>310</v>
      </c>
      <c r="I301">
        <f>VLOOKUP(sales[[#This Row],[ProductID]],products[],5,FALSE)</f>
        <v>280</v>
      </c>
      <c r="J301">
        <f>sales[[#This Row],[QuantitySold]]*sales[[#This Row],[unitPrice]]</f>
        <v>310</v>
      </c>
      <c r="K301">
        <f>sales[[#This Row],[TotalRevenue]]-sales[[#This Row],[DiscountApplied]]</f>
        <v>310</v>
      </c>
      <c r="L301" t="str">
        <f>TEXT(sales[[#This Row],[SaleDate]],"yyyy")</f>
        <v>2023</v>
      </c>
      <c r="M301" t="str">
        <f>TEXT(sales[[#This Row],[SaleDate]],"MMM")</f>
        <v>Sep</v>
      </c>
      <c r="N301" t="str">
        <f>TEXT(sales[[#This Row],[SaleDate]],"DDD")</f>
        <v>Fri</v>
      </c>
      <c r="O301" t="str">
        <f t="shared" si="4"/>
        <v>Q3</v>
      </c>
      <c r="P301">
        <f>sales[[#This Row],[netRevenue]]-(sales[[#This Row],[unitCost]]*sales[[#This Row],[QuantitySold]])</f>
        <v>30</v>
      </c>
      <c r="Q301">
        <f>sales[[#This Row],[unitCost]]*sales[[#This Row],[QuantitySold]]</f>
        <v>280</v>
      </c>
      <c r="R301" s="7">
        <f>(sales[[#This Row],[unitPrice]]-sales[[#This Row],[unitCost]])/sales[[#This Row],[unitCost]]</f>
        <v>0.10714285714285714</v>
      </c>
      <c r="S301" t="str">
        <f>TEXT(sales[[#This Row],[SaleDate]],"dd")</f>
        <v>08</v>
      </c>
    </row>
    <row r="302" spans="1:19" x14ac:dyDescent="0.25">
      <c r="A302">
        <v>213</v>
      </c>
      <c r="B302">
        <v>5</v>
      </c>
      <c r="C302">
        <v>11</v>
      </c>
      <c r="D302">
        <v>5</v>
      </c>
      <c r="E302">
        <v>3</v>
      </c>
      <c r="F302" s="1">
        <v>45100</v>
      </c>
      <c r="G302">
        <v>0</v>
      </c>
      <c r="H302">
        <f>VLOOKUP(sales[[#This Row],[ProductID]],products[],4,FALSE)</f>
        <v>310</v>
      </c>
      <c r="I302">
        <f>VLOOKUP(sales[[#This Row],[ProductID]],products[],5,FALSE)</f>
        <v>280</v>
      </c>
      <c r="J302">
        <f>sales[[#This Row],[QuantitySold]]*sales[[#This Row],[unitPrice]]</f>
        <v>930</v>
      </c>
      <c r="K302">
        <f>sales[[#This Row],[TotalRevenue]]-sales[[#This Row],[DiscountApplied]]</f>
        <v>930</v>
      </c>
      <c r="L302" t="str">
        <f>TEXT(sales[[#This Row],[SaleDate]],"yyyy")</f>
        <v>2023</v>
      </c>
      <c r="M302" t="str">
        <f>TEXT(sales[[#This Row],[SaleDate]],"MMM")</f>
        <v>Jun</v>
      </c>
      <c r="N302" t="str">
        <f>TEXT(sales[[#This Row],[SaleDate]],"DDD")</f>
        <v>Fri</v>
      </c>
      <c r="O302" t="str">
        <f t="shared" si="4"/>
        <v>Q2</v>
      </c>
      <c r="P302">
        <f>sales[[#This Row],[netRevenue]]-(sales[[#This Row],[unitCost]]*sales[[#This Row],[QuantitySold]])</f>
        <v>90</v>
      </c>
      <c r="Q302">
        <f>sales[[#This Row],[unitCost]]*sales[[#This Row],[QuantitySold]]</f>
        <v>840</v>
      </c>
      <c r="R302" s="7">
        <f>(sales[[#This Row],[unitPrice]]-sales[[#This Row],[unitCost]])/sales[[#This Row],[unitCost]]</f>
        <v>0.10714285714285714</v>
      </c>
      <c r="S302" t="str">
        <f>TEXT(sales[[#This Row],[SaleDate]],"dd")</f>
        <v>23</v>
      </c>
    </row>
    <row r="303" spans="1:19" x14ac:dyDescent="0.25">
      <c r="A303">
        <v>217</v>
      </c>
      <c r="B303">
        <v>5</v>
      </c>
      <c r="C303">
        <v>43</v>
      </c>
      <c r="D303">
        <v>5</v>
      </c>
      <c r="E303">
        <v>10</v>
      </c>
      <c r="F303" s="1">
        <v>45246</v>
      </c>
      <c r="G303">
        <v>0</v>
      </c>
      <c r="H303">
        <f>VLOOKUP(sales[[#This Row],[ProductID]],products[],4,FALSE)</f>
        <v>310</v>
      </c>
      <c r="I303">
        <f>VLOOKUP(sales[[#This Row],[ProductID]],products[],5,FALSE)</f>
        <v>280</v>
      </c>
      <c r="J303">
        <f>sales[[#This Row],[QuantitySold]]*sales[[#This Row],[unitPrice]]</f>
        <v>3100</v>
      </c>
      <c r="K303">
        <f>sales[[#This Row],[TotalRevenue]]-sales[[#This Row],[DiscountApplied]]</f>
        <v>3100</v>
      </c>
      <c r="L303" t="str">
        <f>TEXT(sales[[#This Row],[SaleDate]],"yyyy")</f>
        <v>2023</v>
      </c>
      <c r="M303" t="str">
        <f>TEXT(sales[[#This Row],[SaleDate]],"MMM")</f>
        <v>Nov</v>
      </c>
      <c r="N303" t="str">
        <f>TEXT(sales[[#This Row],[SaleDate]],"DDD")</f>
        <v>Thu</v>
      </c>
      <c r="O303" t="str">
        <f t="shared" si="4"/>
        <v>Q4</v>
      </c>
      <c r="P303">
        <f>sales[[#This Row],[netRevenue]]-(sales[[#This Row],[unitCost]]*sales[[#This Row],[QuantitySold]])</f>
        <v>300</v>
      </c>
      <c r="Q303">
        <f>sales[[#This Row],[unitCost]]*sales[[#This Row],[QuantitySold]]</f>
        <v>2800</v>
      </c>
      <c r="R303" s="7">
        <f>(sales[[#This Row],[unitPrice]]-sales[[#This Row],[unitCost]])/sales[[#This Row],[unitCost]]</f>
        <v>0.10714285714285714</v>
      </c>
      <c r="S303" t="str">
        <f>TEXT(sales[[#This Row],[SaleDate]],"dd")</f>
        <v>16</v>
      </c>
    </row>
    <row r="304" spans="1:19" x14ac:dyDescent="0.25">
      <c r="A304">
        <v>226</v>
      </c>
      <c r="B304">
        <v>5</v>
      </c>
      <c r="C304">
        <v>12</v>
      </c>
      <c r="D304">
        <v>5</v>
      </c>
      <c r="E304">
        <v>2</v>
      </c>
      <c r="F304" s="1">
        <v>44933</v>
      </c>
      <c r="G304">
        <v>0</v>
      </c>
      <c r="H304">
        <f>VLOOKUP(sales[[#This Row],[ProductID]],products[],4,FALSE)</f>
        <v>310</v>
      </c>
      <c r="I304">
        <f>VLOOKUP(sales[[#This Row],[ProductID]],products[],5,FALSE)</f>
        <v>280</v>
      </c>
      <c r="J304">
        <f>sales[[#This Row],[QuantitySold]]*sales[[#This Row],[unitPrice]]</f>
        <v>620</v>
      </c>
      <c r="K304">
        <f>sales[[#This Row],[TotalRevenue]]-sales[[#This Row],[DiscountApplied]]</f>
        <v>620</v>
      </c>
      <c r="L304" t="str">
        <f>TEXT(sales[[#This Row],[SaleDate]],"yyyy")</f>
        <v>2023</v>
      </c>
      <c r="M304" t="str">
        <f>TEXT(sales[[#This Row],[SaleDate]],"MMM")</f>
        <v>Jan</v>
      </c>
      <c r="N304" t="str">
        <f>TEXT(sales[[#This Row],[SaleDate]],"DDD")</f>
        <v>Sat</v>
      </c>
      <c r="O304" t="str">
        <f t="shared" si="4"/>
        <v>Q1</v>
      </c>
      <c r="P304">
        <f>sales[[#This Row],[netRevenue]]-(sales[[#This Row],[unitCost]]*sales[[#This Row],[QuantitySold]])</f>
        <v>60</v>
      </c>
      <c r="Q304">
        <f>sales[[#This Row],[unitCost]]*sales[[#This Row],[QuantitySold]]</f>
        <v>560</v>
      </c>
      <c r="R304" s="7">
        <f>(sales[[#This Row],[unitPrice]]-sales[[#This Row],[unitCost]])/sales[[#This Row],[unitCost]]</f>
        <v>0.10714285714285714</v>
      </c>
      <c r="S304" t="str">
        <f>TEXT(sales[[#This Row],[SaleDate]],"dd")</f>
        <v>07</v>
      </c>
    </row>
    <row r="305" spans="1:19" x14ac:dyDescent="0.25">
      <c r="A305">
        <v>227</v>
      </c>
      <c r="B305">
        <v>5</v>
      </c>
      <c r="C305">
        <v>43</v>
      </c>
      <c r="D305">
        <v>5</v>
      </c>
      <c r="E305">
        <v>5</v>
      </c>
      <c r="F305" s="1">
        <v>45155</v>
      </c>
      <c r="G305">
        <v>0</v>
      </c>
      <c r="H305">
        <f>VLOOKUP(sales[[#This Row],[ProductID]],products[],4,FALSE)</f>
        <v>310</v>
      </c>
      <c r="I305">
        <f>VLOOKUP(sales[[#This Row],[ProductID]],products[],5,FALSE)</f>
        <v>280</v>
      </c>
      <c r="J305">
        <f>sales[[#This Row],[QuantitySold]]*sales[[#This Row],[unitPrice]]</f>
        <v>1550</v>
      </c>
      <c r="K305">
        <f>sales[[#This Row],[TotalRevenue]]-sales[[#This Row],[DiscountApplied]]</f>
        <v>1550</v>
      </c>
      <c r="L305" t="str">
        <f>TEXT(sales[[#This Row],[SaleDate]],"yyyy")</f>
        <v>2023</v>
      </c>
      <c r="M305" t="str">
        <f>TEXT(sales[[#This Row],[SaleDate]],"MMM")</f>
        <v>Aug</v>
      </c>
      <c r="N305" t="str">
        <f>TEXT(sales[[#This Row],[SaleDate]],"DDD")</f>
        <v>Thu</v>
      </c>
      <c r="O305" t="str">
        <f t="shared" si="4"/>
        <v>Q3</v>
      </c>
      <c r="P305">
        <f>sales[[#This Row],[netRevenue]]-(sales[[#This Row],[unitCost]]*sales[[#This Row],[QuantitySold]])</f>
        <v>150</v>
      </c>
      <c r="Q305">
        <f>sales[[#This Row],[unitCost]]*sales[[#This Row],[QuantitySold]]</f>
        <v>1400</v>
      </c>
      <c r="R305" s="7">
        <f>(sales[[#This Row],[unitPrice]]-sales[[#This Row],[unitCost]])/sales[[#This Row],[unitCost]]</f>
        <v>0.10714285714285714</v>
      </c>
      <c r="S305" t="str">
        <f>TEXT(sales[[#This Row],[SaleDate]],"dd")</f>
        <v>17</v>
      </c>
    </row>
    <row r="306" spans="1:19" x14ac:dyDescent="0.25">
      <c r="A306">
        <v>228</v>
      </c>
      <c r="B306">
        <v>5</v>
      </c>
      <c r="C306">
        <v>11</v>
      </c>
      <c r="D306">
        <v>5</v>
      </c>
      <c r="E306">
        <v>5</v>
      </c>
      <c r="F306" s="1">
        <v>45121</v>
      </c>
      <c r="G306">
        <v>0</v>
      </c>
      <c r="H306">
        <f>VLOOKUP(sales[[#This Row],[ProductID]],products[],4,FALSE)</f>
        <v>310</v>
      </c>
      <c r="I306">
        <f>VLOOKUP(sales[[#This Row],[ProductID]],products[],5,FALSE)</f>
        <v>280</v>
      </c>
      <c r="J306">
        <f>sales[[#This Row],[QuantitySold]]*sales[[#This Row],[unitPrice]]</f>
        <v>1550</v>
      </c>
      <c r="K306">
        <f>sales[[#This Row],[TotalRevenue]]-sales[[#This Row],[DiscountApplied]]</f>
        <v>1550</v>
      </c>
      <c r="L306" t="str">
        <f>TEXT(sales[[#This Row],[SaleDate]],"yyyy")</f>
        <v>2023</v>
      </c>
      <c r="M306" t="str">
        <f>TEXT(sales[[#This Row],[SaleDate]],"MMM")</f>
        <v>Jul</v>
      </c>
      <c r="N306" t="str">
        <f>TEXT(sales[[#This Row],[SaleDate]],"DDD")</f>
        <v>Fri</v>
      </c>
      <c r="O306" t="str">
        <f t="shared" si="4"/>
        <v>Q3</v>
      </c>
      <c r="P306">
        <f>sales[[#This Row],[netRevenue]]-(sales[[#This Row],[unitCost]]*sales[[#This Row],[QuantitySold]])</f>
        <v>150</v>
      </c>
      <c r="Q306">
        <f>sales[[#This Row],[unitCost]]*sales[[#This Row],[QuantitySold]]</f>
        <v>1400</v>
      </c>
      <c r="R306" s="7">
        <f>(sales[[#This Row],[unitPrice]]-sales[[#This Row],[unitCost]])/sales[[#This Row],[unitCost]]</f>
        <v>0.10714285714285714</v>
      </c>
      <c r="S306" t="str">
        <f>TEXT(sales[[#This Row],[SaleDate]],"dd")</f>
        <v>14</v>
      </c>
    </row>
    <row r="307" spans="1:19" x14ac:dyDescent="0.25">
      <c r="A307">
        <v>249</v>
      </c>
      <c r="B307">
        <v>5</v>
      </c>
      <c r="C307">
        <v>4</v>
      </c>
      <c r="D307">
        <v>5</v>
      </c>
      <c r="E307">
        <v>5</v>
      </c>
      <c r="F307" s="1">
        <v>45119</v>
      </c>
      <c r="G307">
        <v>0</v>
      </c>
      <c r="H307">
        <f>VLOOKUP(sales[[#This Row],[ProductID]],products[],4,FALSE)</f>
        <v>310</v>
      </c>
      <c r="I307">
        <f>VLOOKUP(sales[[#This Row],[ProductID]],products[],5,FALSE)</f>
        <v>280</v>
      </c>
      <c r="J307">
        <f>sales[[#This Row],[QuantitySold]]*sales[[#This Row],[unitPrice]]</f>
        <v>1550</v>
      </c>
      <c r="K307">
        <f>sales[[#This Row],[TotalRevenue]]-sales[[#This Row],[DiscountApplied]]</f>
        <v>1550</v>
      </c>
      <c r="L307" t="str">
        <f>TEXT(sales[[#This Row],[SaleDate]],"yyyy")</f>
        <v>2023</v>
      </c>
      <c r="M307" t="str">
        <f>TEXT(sales[[#This Row],[SaleDate]],"MMM")</f>
        <v>Jul</v>
      </c>
      <c r="N307" t="str">
        <f>TEXT(sales[[#This Row],[SaleDate]],"DDD")</f>
        <v>Wed</v>
      </c>
      <c r="O307" t="str">
        <f t="shared" si="4"/>
        <v>Q3</v>
      </c>
      <c r="P307">
        <f>sales[[#This Row],[netRevenue]]-(sales[[#This Row],[unitCost]]*sales[[#This Row],[QuantitySold]])</f>
        <v>150</v>
      </c>
      <c r="Q307">
        <f>sales[[#This Row],[unitCost]]*sales[[#This Row],[QuantitySold]]</f>
        <v>1400</v>
      </c>
      <c r="R307" s="7">
        <f>(sales[[#This Row],[unitPrice]]-sales[[#This Row],[unitCost]])/sales[[#This Row],[unitCost]]</f>
        <v>0.10714285714285714</v>
      </c>
      <c r="S307" t="str">
        <f>TEXT(sales[[#This Row],[SaleDate]],"dd")</f>
        <v>12</v>
      </c>
    </row>
    <row r="308" spans="1:19" x14ac:dyDescent="0.25">
      <c r="A308">
        <v>252</v>
      </c>
      <c r="B308">
        <v>5</v>
      </c>
      <c r="C308">
        <v>4</v>
      </c>
      <c r="D308">
        <v>5</v>
      </c>
      <c r="E308">
        <v>3</v>
      </c>
      <c r="F308" s="1">
        <v>45096</v>
      </c>
      <c r="G308">
        <v>0</v>
      </c>
      <c r="H308">
        <f>VLOOKUP(sales[[#This Row],[ProductID]],products[],4,FALSE)</f>
        <v>310</v>
      </c>
      <c r="I308">
        <f>VLOOKUP(sales[[#This Row],[ProductID]],products[],5,FALSE)</f>
        <v>280</v>
      </c>
      <c r="J308">
        <f>sales[[#This Row],[QuantitySold]]*sales[[#This Row],[unitPrice]]</f>
        <v>930</v>
      </c>
      <c r="K308">
        <f>sales[[#This Row],[TotalRevenue]]-sales[[#This Row],[DiscountApplied]]</f>
        <v>930</v>
      </c>
      <c r="L308" t="str">
        <f>TEXT(sales[[#This Row],[SaleDate]],"yyyy")</f>
        <v>2023</v>
      </c>
      <c r="M308" t="str">
        <f>TEXT(sales[[#This Row],[SaleDate]],"MMM")</f>
        <v>Jun</v>
      </c>
      <c r="N308" t="str">
        <f>TEXT(sales[[#This Row],[SaleDate]],"DDD")</f>
        <v>Mon</v>
      </c>
      <c r="O308" t="str">
        <f t="shared" si="4"/>
        <v>Q2</v>
      </c>
      <c r="P308">
        <f>sales[[#This Row],[netRevenue]]-(sales[[#This Row],[unitCost]]*sales[[#This Row],[QuantitySold]])</f>
        <v>90</v>
      </c>
      <c r="Q308">
        <f>sales[[#This Row],[unitCost]]*sales[[#This Row],[QuantitySold]]</f>
        <v>840</v>
      </c>
      <c r="R308" s="7">
        <f>(sales[[#This Row],[unitPrice]]-sales[[#This Row],[unitCost]])/sales[[#This Row],[unitCost]]</f>
        <v>0.10714285714285714</v>
      </c>
      <c r="S308" t="str">
        <f>TEXT(sales[[#This Row],[SaleDate]],"dd")</f>
        <v>19</v>
      </c>
    </row>
    <row r="309" spans="1:19" x14ac:dyDescent="0.25">
      <c r="A309">
        <v>254</v>
      </c>
      <c r="B309">
        <v>5</v>
      </c>
      <c r="C309">
        <v>25</v>
      </c>
      <c r="D309">
        <v>5</v>
      </c>
      <c r="E309">
        <v>6</v>
      </c>
      <c r="F309" s="1">
        <v>44989</v>
      </c>
      <c r="G309">
        <v>0</v>
      </c>
      <c r="H309">
        <f>VLOOKUP(sales[[#This Row],[ProductID]],products[],4,FALSE)</f>
        <v>310</v>
      </c>
      <c r="I309">
        <f>VLOOKUP(sales[[#This Row],[ProductID]],products[],5,FALSE)</f>
        <v>280</v>
      </c>
      <c r="J309">
        <f>sales[[#This Row],[QuantitySold]]*sales[[#This Row],[unitPrice]]</f>
        <v>1860</v>
      </c>
      <c r="K309">
        <f>sales[[#This Row],[TotalRevenue]]-sales[[#This Row],[DiscountApplied]]</f>
        <v>1860</v>
      </c>
      <c r="L309" t="str">
        <f>TEXT(sales[[#This Row],[SaleDate]],"yyyy")</f>
        <v>2023</v>
      </c>
      <c r="M309" t="str">
        <f>TEXT(sales[[#This Row],[SaleDate]],"MMM")</f>
        <v>Mar</v>
      </c>
      <c r="N309" t="str">
        <f>TEXT(sales[[#This Row],[SaleDate]],"DDD")</f>
        <v>Sat</v>
      </c>
      <c r="O309" t="str">
        <f t="shared" si="4"/>
        <v>Q1</v>
      </c>
      <c r="P309">
        <f>sales[[#This Row],[netRevenue]]-(sales[[#This Row],[unitCost]]*sales[[#This Row],[QuantitySold]])</f>
        <v>180</v>
      </c>
      <c r="Q309">
        <f>sales[[#This Row],[unitCost]]*sales[[#This Row],[QuantitySold]]</f>
        <v>1680</v>
      </c>
      <c r="R309" s="7">
        <f>(sales[[#This Row],[unitPrice]]-sales[[#This Row],[unitCost]])/sales[[#This Row],[unitCost]]</f>
        <v>0.10714285714285714</v>
      </c>
      <c r="S309" t="str">
        <f>TEXT(sales[[#This Row],[SaleDate]],"dd")</f>
        <v>04</v>
      </c>
    </row>
    <row r="310" spans="1:19" x14ac:dyDescent="0.25">
      <c r="A310">
        <v>255</v>
      </c>
      <c r="B310">
        <v>5</v>
      </c>
      <c r="C310">
        <v>48</v>
      </c>
      <c r="D310">
        <v>5</v>
      </c>
      <c r="E310">
        <v>1</v>
      </c>
      <c r="F310" s="1">
        <v>45026</v>
      </c>
      <c r="G310">
        <v>0</v>
      </c>
      <c r="H310">
        <f>VLOOKUP(sales[[#This Row],[ProductID]],products[],4,FALSE)</f>
        <v>310</v>
      </c>
      <c r="I310">
        <f>VLOOKUP(sales[[#This Row],[ProductID]],products[],5,FALSE)</f>
        <v>280</v>
      </c>
      <c r="J310">
        <f>sales[[#This Row],[QuantitySold]]*sales[[#This Row],[unitPrice]]</f>
        <v>310</v>
      </c>
      <c r="K310">
        <f>sales[[#This Row],[TotalRevenue]]-sales[[#This Row],[DiscountApplied]]</f>
        <v>310</v>
      </c>
      <c r="L310" t="str">
        <f>TEXT(sales[[#This Row],[SaleDate]],"yyyy")</f>
        <v>2023</v>
      </c>
      <c r="M310" t="str">
        <f>TEXT(sales[[#This Row],[SaleDate]],"MMM")</f>
        <v>Apr</v>
      </c>
      <c r="N310" t="str">
        <f>TEXT(sales[[#This Row],[SaleDate]],"DDD")</f>
        <v>Mon</v>
      </c>
      <c r="O310" t="str">
        <f t="shared" si="4"/>
        <v>Q2</v>
      </c>
      <c r="P310">
        <f>sales[[#This Row],[netRevenue]]-(sales[[#This Row],[unitCost]]*sales[[#This Row],[QuantitySold]])</f>
        <v>30</v>
      </c>
      <c r="Q310">
        <f>sales[[#This Row],[unitCost]]*sales[[#This Row],[QuantitySold]]</f>
        <v>280</v>
      </c>
      <c r="R310" s="7">
        <f>(sales[[#This Row],[unitPrice]]-sales[[#This Row],[unitCost]])/sales[[#This Row],[unitCost]]</f>
        <v>0.10714285714285714</v>
      </c>
      <c r="S310" t="str">
        <f>TEXT(sales[[#This Row],[SaleDate]],"dd")</f>
        <v>10</v>
      </c>
    </row>
    <row r="311" spans="1:19" x14ac:dyDescent="0.25">
      <c r="A311">
        <v>258</v>
      </c>
      <c r="B311">
        <v>5</v>
      </c>
      <c r="C311">
        <v>48</v>
      </c>
      <c r="D311">
        <v>5</v>
      </c>
      <c r="E311">
        <v>4</v>
      </c>
      <c r="F311" s="1">
        <v>45062</v>
      </c>
      <c r="G311">
        <v>0</v>
      </c>
      <c r="H311">
        <f>VLOOKUP(sales[[#This Row],[ProductID]],products[],4,FALSE)</f>
        <v>310</v>
      </c>
      <c r="I311">
        <f>VLOOKUP(sales[[#This Row],[ProductID]],products[],5,FALSE)</f>
        <v>280</v>
      </c>
      <c r="J311">
        <f>sales[[#This Row],[QuantitySold]]*sales[[#This Row],[unitPrice]]</f>
        <v>1240</v>
      </c>
      <c r="K311">
        <f>sales[[#This Row],[TotalRevenue]]-sales[[#This Row],[DiscountApplied]]</f>
        <v>1240</v>
      </c>
      <c r="L311" t="str">
        <f>TEXT(sales[[#This Row],[SaleDate]],"yyyy")</f>
        <v>2023</v>
      </c>
      <c r="M311" t="str">
        <f>TEXT(sales[[#This Row],[SaleDate]],"MMM")</f>
        <v>May</v>
      </c>
      <c r="N311" t="str">
        <f>TEXT(sales[[#This Row],[SaleDate]],"DDD")</f>
        <v>Tue</v>
      </c>
      <c r="O311" t="str">
        <f t="shared" si="4"/>
        <v>Q2</v>
      </c>
      <c r="P311">
        <f>sales[[#This Row],[netRevenue]]-(sales[[#This Row],[unitCost]]*sales[[#This Row],[QuantitySold]])</f>
        <v>120</v>
      </c>
      <c r="Q311">
        <f>sales[[#This Row],[unitCost]]*sales[[#This Row],[QuantitySold]]</f>
        <v>1120</v>
      </c>
      <c r="R311" s="7">
        <f>(sales[[#This Row],[unitPrice]]-sales[[#This Row],[unitCost]])/sales[[#This Row],[unitCost]]</f>
        <v>0.10714285714285714</v>
      </c>
      <c r="S311" t="str">
        <f>TEXT(sales[[#This Row],[SaleDate]],"dd")</f>
        <v>16</v>
      </c>
    </row>
    <row r="312" spans="1:19" x14ac:dyDescent="0.25">
      <c r="A312">
        <v>267</v>
      </c>
      <c r="B312">
        <v>5</v>
      </c>
      <c r="C312">
        <v>33</v>
      </c>
      <c r="D312">
        <v>5</v>
      </c>
      <c r="E312">
        <v>5</v>
      </c>
      <c r="F312" s="1">
        <v>45189</v>
      </c>
      <c r="G312">
        <v>0</v>
      </c>
      <c r="H312">
        <f>VLOOKUP(sales[[#This Row],[ProductID]],products[],4,FALSE)</f>
        <v>310</v>
      </c>
      <c r="I312">
        <f>VLOOKUP(sales[[#This Row],[ProductID]],products[],5,FALSE)</f>
        <v>280</v>
      </c>
      <c r="J312">
        <f>sales[[#This Row],[QuantitySold]]*sales[[#This Row],[unitPrice]]</f>
        <v>1550</v>
      </c>
      <c r="K312">
        <f>sales[[#This Row],[TotalRevenue]]-sales[[#This Row],[DiscountApplied]]</f>
        <v>1550</v>
      </c>
      <c r="L312" t="str">
        <f>TEXT(sales[[#This Row],[SaleDate]],"yyyy")</f>
        <v>2023</v>
      </c>
      <c r="M312" t="str">
        <f>TEXT(sales[[#This Row],[SaleDate]],"MMM")</f>
        <v>Sep</v>
      </c>
      <c r="N312" t="str">
        <f>TEXT(sales[[#This Row],[SaleDate]],"DDD")</f>
        <v>Wed</v>
      </c>
      <c r="O312" t="str">
        <f t="shared" si="4"/>
        <v>Q3</v>
      </c>
      <c r="P312">
        <f>sales[[#This Row],[netRevenue]]-(sales[[#This Row],[unitCost]]*sales[[#This Row],[QuantitySold]])</f>
        <v>150</v>
      </c>
      <c r="Q312">
        <f>sales[[#This Row],[unitCost]]*sales[[#This Row],[QuantitySold]]</f>
        <v>1400</v>
      </c>
      <c r="R312" s="7">
        <f>(sales[[#This Row],[unitPrice]]-sales[[#This Row],[unitCost]])/sales[[#This Row],[unitCost]]</f>
        <v>0.10714285714285714</v>
      </c>
      <c r="S312" t="str">
        <f>TEXT(sales[[#This Row],[SaleDate]],"dd")</f>
        <v>20</v>
      </c>
    </row>
    <row r="313" spans="1:19" x14ac:dyDescent="0.25">
      <c r="A313">
        <v>288</v>
      </c>
      <c r="B313">
        <v>5</v>
      </c>
      <c r="C313">
        <v>50</v>
      </c>
      <c r="D313">
        <v>5</v>
      </c>
      <c r="E313">
        <v>11</v>
      </c>
      <c r="F313" s="1">
        <v>44984</v>
      </c>
      <c r="G313">
        <v>0</v>
      </c>
      <c r="H313">
        <f>VLOOKUP(sales[[#This Row],[ProductID]],products[],4,FALSE)</f>
        <v>310</v>
      </c>
      <c r="I313">
        <f>VLOOKUP(sales[[#This Row],[ProductID]],products[],5,FALSE)</f>
        <v>280</v>
      </c>
      <c r="J313">
        <f>sales[[#This Row],[QuantitySold]]*sales[[#This Row],[unitPrice]]</f>
        <v>3410</v>
      </c>
      <c r="K313">
        <f>sales[[#This Row],[TotalRevenue]]-sales[[#This Row],[DiscountApplied]]</f>
        <v>3410</v>
      </c>
      <c r="L313" t="str">
        <f>TEXT(sales[[#This Row],[SaleDate]],"yyyy")</f>
        <v>2023</v>
      </c>
      <c r="M313" t="str">
        <f>TEXT(sales[[#This Row],[SaleDate]],"MMM")</f>
        <v>Feb</v>
      </c>
      <c r="N313" t="str">
        <f>TEXT(sales[[#This Row],[SaleDate]],"DDD")</f>
        <v>Mon</v>
      </c>
      <c r="O313" t="str">
        <f t="shared" si="4"/>
        <v>Q1</v>
      </c>
      <c r="P313">
        <f>sales[[#This Row],[netRevenue]]-(sales[[#This Row],[unitCost]]*sales[[#This Row],[QuantitySold]])</f>
        <v>330</v>
      </c>
      <c r="Q313">
        <f>sales[[#This Row],[unitCost]]*sales[[#This Row],[QuantitySold]]</f>
        <v>3080</v>
      </c>
      <c r="R313" s="7">
        <f>(sales[[#This Row],[unitPrice]]-sales[[#This Row],[unitCost]])/sales[[#This Row],[unitCost]]</f>
        <v>0.10714285714285714</v>
      </c>
      <c r="S313" t="str">
        <f>TEXT(sales[[#This Row],[SaleDate]],"dd")</f>
        <v>27</v>
      </c>
    </row>
    <row r="314" spans="1:19" x14ac:dyDescent="0.25">
      <c r="A314">
        <v>293</v>
      </c>
      <c r="B314">
        <v>5</v>
      </c>
      <c r="C314">
        <v>43</v>
      </c>
      <c r="D314">
        <v>5</v>
      </c>
      <c r="E314">
        <v>7</v>
      </c>
      <c r="F314" s="1">
        <v>45036</v>
      </c>
      <c r="G314">
        <v>0</v>
      </c>
      <c r="H314">
        <f>VLOOKUP(sales[[#This Row],[ProductID]],products[],4,FALSE)</f>
        <v>310</v>
      </c>
      <c r="I314">
        <f>VLOOKUP(sales[[#This Row],[ProductID]],products[],5,FALSE)</f>
        <v>280</v>
      </c>
      <c r="J314">
        <f>sales[[#This Row],[QuantitySold]]*sales[[#This Row],[unitPrice]]</f>
        <v>2170</v>
      </c>
      <c r="K314">
        <f>sales[[#This Row],[TotalRevenue]]-sales[[#This Row],[DiscountApplied]]</f>
        <v>2170</v>
      </c>
      <c r="L314" t="str">
        <f>TEXT(sales[[#This Row],[SaleDate]],"yyyy")</f>
        <v>2023</v>
      </c>
      <c r="M314" t="str">
        <f>TEXT(sales[[#This Row],[SaleDate]],"MMM")</f>
        <v>Apr</v>
      </c>
      <c r="N314" t="str">
        <f>TEXT(sales[[#This Row],[SaleDate]],"DDD")</f>
        <v>Thu</v>
      </c>
      <c r="O314" t="str">
        <f t="shared" si="4"/>
        <v>Q2</v>
      </c>
      <c r="P314">
        <f>sales[[#This Row],[netRevenue]]-(sales[[#This Row],[unitCost]]*sales[[#This Row],[QuantitySold]])</f>
        <v>210</v>
      </c>
      <c r="Q314">
        <f>sales[[#This Row],[unitCost]]*sales[[#This Row],[QuantitySold]]</f>
        <v>1960</v>
      </c>
      <c r="R314" s="7">
        <f>(sales[[#This Row],[unitPrice]]-sales[[#This Row],[unitCost]])/sales[[#This Row],[unitCost]]</f>
        <v>0.10714285714285714</v>
      </c>
      <c r="S314" t="str">
        <f>TEXT(sales[[#This Row],[SaleDate]],"dd")</f>
        <v>20</v>
      </c>
    </row>
    <row r="315" spans="1:19" x14ac:dyDescent="0.25">
      <c r="A315">
        <v>296</v>
      </c>
      <c r="B315">
        <v>5</v>
      </c>
      <c r="C315">
        <v>37</v>
      </c>
      <c r="D315">
        <v>5</v>
      </c>
      <c r="E315">
        <v>3</v>
      </c>
      <c r="F315" s="1">
        <v>45150</v>
      </c>
      <c r="G315">
        <v>0</v>
      </c>
      <c r="H315">
        <f>VLOOKUP(sales[[#This Row],[ProductID]],products[],4,FALSE)</f>
        <v>310</v>
      </c>
      <c r="I315">
        <f>VLOOKUP(sales[[#This Row],[ProductID]],products[],5,FALSE)</f>
        <v>280</v>
      </c>
      <c r="J315">
        <f>sales[[#This Row],[QuantitySold]]*sales[[#This Row],[unitPrice]]</f>
        <v>930</v>
      </c>
      <c r="K315">
        <f>sales[[#This Row],[TotalRevenue]]-sales[[#This Row],[DiscountApplied]]</f>
        <v>930</v>
      </c>
      <c r="L315" t="str">
        <f>TEXT(sales[[#This Row],[SaleDate]],"yyyy")</f>
        <v>2023</v>
      </c>
      <c r="M315" t="str">
        <f>TEXT(sales[[#This Row],[SaleDate]],"MMM")</f>
        <v>Aug</v>
      </c>
      <c r="N315" t="str">
        <f>TEXT(sales[[#This Row],[SaleDate]],"DDD")</f>
        <v>Sat</v>
      </c>
      <c r="O315" t="str">
        <f t="shared" si="4"/>
        <v>Q3</v>
      </c>
      <c r="P315">
        <f>sales[[#This Row],[netRevenue]]-(sales[[#This Row],[unitCost]]*sales[[#This Row],[QuantitySold]])</f>
        <v>90</v>
      </c>
      <c r="Q315">
        <f>sales[[#This Row],[unitCost]]*sales[[#This Row],[QuantitySold]]</f>
        <v>840</v>
      </c>
      <c r="R315" s="7">
        <f>(sales[[#This Row],[unitPrice]]-sales[[#This Row],[unitCost]])/sales[[#This Row],[unitCost]]</f>
        <v>0.10714285714285714</v>
      </c>
      <c r="S315" t="str">
        <f>TEXT(sales[[#This Row],[SaleDate]],"dd")</f>
        <v>12</v>
      </c>
    </row>
    <row r="316" spans="1:19" x14ac:dyDescent="0.25">
      <c r="A316">
        <v>317</v>
      </c>
      <c r="B316">
        <v>5</v>
      </c>
      <c r="C316">
        <v>33</v>
      </c>
      <c r="D316">
        <v>5</v>
      </c>
      <c r="E316">
        <v>1</v>
      </c>
      <c r="F316" s="1">
        <v>44977</v>
      </c>
      <c r="G316">
        <v>0</v>
      </c>
      <c r="H316">
        <f>VLOOKUP(sales[[#This Row],[ProductID]],products[],4,FALSE)</f>
        <v>310</v>
      </c>
      <c r="I316">
        <f>VLOOKUP(sales[[#This Row],[ProductID]],products[],5,FALSE)</f>
        <v>280</v>
      </c>
      <c r="J316">
        <f>sales[[#This Row],[QuantitySold]]*sales[[#This Row],[unitPrice]]</f>
        <v>310</v>
      </c>
      <c r="K316">
        <f>sales[[#This Row],[TotalRevenue]]-sales[[#This Row],[DiscountApplied]]</f>
        <v>310</v>
      </c>
      <c r="L316" t="str">
        <f>TEXT(sales[[#This Row],[SaleDate]],"yyyy")</f>
        <v>2023</v>
      </c>
      <c r="M316" t="str">
        <f>TEXT(sales[[#This Row],[SaleDate]],"MMM")</f>
        <v>Feb</v>
      </c>
      <c r="N316" t="str">
        <f>TEXT(sales[[#This Row],[SaleDate]],"DDD")</f>
        <v>Mon</v>
      </c>
      <c r="O316" t="str">
        <f t="shared" si="4"/>
        <v>Q1</v>
      </c>
      <c r="P316">
        <f>sales[[#This Row],[netRevenue]]-(sales[[#This Row],[unitCost]]*sales[[#This Row],[QuantitySold]])</f>
        <v>30</v>
      </c>
      <c r="Q316">
        <f>sales[[#This Row],[unitCost]]*sales[[#This Row],[QuantitySold]]</f>
        <v>280</v>
      </c>
      <c r="R316" s="7">
        <f>(sales[[#This Row],[unitPrice]]-sales[[#This Row],[unitCost]])/sales[[#This Row],[unitCost]]</f>
        <v>0.10714285714285714</v>
      </c>
      <c r="S316" t="str">
        <f>TEXT(sales[[#This Row],[SaleDate]],"dd")</f>
        <v>20</v>
      </c>
    </row>
    <row r="317" spans="1:19" x14ac:dyDescent="0.25">
      <c r="A317">
        <v>318</v>
      </c>
      <c r="B317">
        <v>5</v>
      </c>
      <c r="C317">
        <v>44</v>
      </c>
      <c r="D317">
        <v>5</v>
      </c>
      <c r="E317">
        <v>1</v>
      </c>
      <c r="F317" s="1">
        <v>45178</v>
      </c>
      <c r="G317">
        <v>0</v>
      </c>
      <c r="H317">
        <f>VLOOKUP(sales[[#This Row],[ProductID]],products[],4,FALSE)</f>
        <v>310</v>
      </c>
      <c r="I317">
        <f>VLOOKUP(sales[[#This Row],[ProductID]],products[],5,FALSE)</f>
        <v>280</v>
      </c>
      <c r="J317">
        <f>sales[[#This Row],[QuantitySold]]*sales[[#This Row],[unitPrice]]</f>
        <v>310</v>
      </c>
      <c r="K317">
        <f>sales[[#This Row],[TotalRevenue]]-sales[[#This Row],[DiscountApplied]]</f>
        <v>310</v>
      </c>
      <c r="L317" t="str">
        <f>TEXT(sales[[#This Row],[SaleDate]],"yyyy")</f>
        <v>2023</v>
      </c>
      <c r="M317" t="str">
        <f>TEXT(sales[[#This Row],[SaleDate]],"MMM")</f>
        <v>Sep</v>
      </c>
      <c r="N317" t="str">
        <f>TEXT(sales[[#This Row],[SaleDate]],"DDD")</f>
        <v>Sat</v>
      </c>
      <c r="O317" t="str">
        <f t="shared" si="4"/>
        <v>Q3</v>
      </c>
      <c r="P317">
        <f>sales[[#This Row],[netRevenue]]-(sales[[#This Row],[unitCost]]*sales[[#This Row],[QuantitySold]])</f>
        <v>30</v>
      </c>
      <c r="Q317">
        <f>sales[[#This Row],[unitCost]]*sales[[#This Row],[QuantitySold]]</f>
        <v>280</v>
      </c>
      <c r="R317" s="7">
        <f>(sales[[#This Row],[unitPrice]]-sales[[#This Row],[unitCost]])/sales[[#This Row],[unitCost]]</f>
        <v>0.10714285714285714</v>
      </c>
      <c r="S317" t="str">
        <f>TEXT(sales[[#This Row],[SaleDate]],"dd")</f>
        <v>09</v>
      </c>
    </row>
    <row r="318" spans="1:19" x14ac:dyDescent="0.25">
      <c r="A318">
        <v>331</v>
      </c>
      <c r="B318">
        <v>5</v>
      </c>
      <c r="C318">
        <v>25</v>
      </c>
      <c r="D318">
        <v>5</v>
      </c>
      <c r="E318">
        <v>7</v>
      </c>
      <c r="F318" s="1">
        <v>44975</v>
      </c>
      <c r="G318">
        <v>0</v>
      </c>
      <c r="H318">
        <f>VLOOKUP(sales[[#This Row],[ProductID]],products[],4,FALSE)</f>
        <v>310</v>
      </c>
      <c r="I318">
        <f>VLOOKUP(sales[[#This Row],[ProductID]],products[],5,FALSE)</f>
        <v>280</v>
      </c>
      <c r="J318">
        <f>sales[[#This Row],[QuantitySold]]*sales[[#This Row],[unitPrice]]</f>
        <v>2170</v>
      </c>
      <c r="K318">
        <f>sales[[#This Row],[TotalRevenue]]-sales[[#This Row],[DiscountApplied]]</f>
        <v>2170</v>
      </c>
      <c r="L318" t="str">
        <f>TEXT(sales[[#This Row],[SaleDate]],"yyyy")</f>
        <v>2023</v>
      </c>
      <c r="M318" t="str">
        <f>TEXT(sales[[#This Row],[SaleDate]],"MMM")</f>
        <v>Feb</v>
      </c>
      <c r="N318" t="str">
        <f>TEXT(sales[[#This Row],[SaleDate]],"DDD")</f>
        <v>Sat</v>
      </c>
      <c r="O318" t="str">
        <f t="shared" si="4"/>
        <v>Q1</v>
      </c>
      <c r="P318">
        <f>sales[[#This Row],[netRevenue]]-(sales[[#This Row],[unitCost]]*sales[[#This Row],[QuantitySold]])</f>
        <v>210</v>
      </c>
      <c r="Q318">
        <f>sales[[#This Row],[unitCost]]*sales[[#This Row],[QuantitySold]]</f>
        <v>1960</v>
      </c>
      <c r="R318" s="7">
        <f>(sales[[#This Row],[unitPrice]]-sales[[#This Row],[unitCost]])/sales[[#This Row],[unitCost]]</f>
        <v>0.10714285714285714</v>
      </c>
      <c r="S318" t="str">
        <f>TEXT(sales[[#This Row],[SaleDate]],"dd")</f>
        <v>18</v>
      </c>
    </row>
    <row r="319" spans="1:19" x14ac:dyDescent="0.25">
      <c r="A319">
        <v>343</v>
      </c>
      <c r="B319">
        <v>5</v>
      </c>
      <c r="C319">
        <v>16</v>
      </c>
      <c r="D319">
        <v>5</v>
      </c>
      <c r="E319">
        <v>6</v>
      </c>
      <c r="F319" s="1">
        <v>45287</v>
      </c>
      <c r="G319">
        <v>0</v>
      </c>
      <c r="H319">
        <f>VLOOKUP(sales[[#This Row],[ProductID]],products[],4,FALSE)</f>
        <v>310</v>
      </c>
      <c r="I319">
        <f>VLOOKUP(sales[[#This Row],[ProductID]],products[],5,FALSE)</f>
        <v>280</v>
      </c>
      <c r="J319">
        <f>sales[[#This Row],[QuantitySold]]*sales[[#This Row],[unitPrice]]</f>
        <v>1860</v>
      </c>
      <c r="K319">
        <f>sales[[#This Row],[TotalRevenue]]-sales[[#This Row],[DiscountApplied]]</f>
        <v>1860</v>
      </c>
      <c r="L319" t="str">
        <f>TEXT(sales[[#This Row],[SaleDate]],"yyyy")</f>
        <v>2023</v>
      </c>
      <c r="M319" t="str">
        <f>TEXT(sales[[#This Row],[SaleDate]],"MMM")</f>
        <v>Dec</v>
      </c>
      <c r="N319" t="str">
        <f>TEXT(sales[[#This Row],[SaleDate]],"DDD")</f>
        <v>Wed</v>
      </c>
      <c r="O319" t="str">
        <f t="shared" si="4"/>
        <v>Q4</v>
      </c>
      <c r="P319">
        <f>sales[[#This Row],[netRevenue]]-(sales[[#This Row],[unitCost]]*sales[[#This Row],[QuantitySold]])</f>
        <v>180</v>
      </c>
      <c r="Q319">
        <f>sales[[#This Row],[unitCost]]*sales[[#This Row],[QuantitySold]]</f>
        <v>1680</v>
      </c>
      <c r="R319" s="7">
        <f>(sales[[#This Row],[unitPrice]]-sales[[#This Row],[unitCost]])/sales[[#This Row],[unitCost]]</f>
        <v>0.10714285714285714</v>
      </c>
      <c r="S319" t="str">
        <f>TEXT(sales[[#This Row],[SaleDate]],"dd")</f>
        <v>27</v>
      </c>
    </row>
    <row r="320" spans="1:19" x14ac:dyDescent="0.25">
      <c r="A320">
        <v>374</v>
      </c>
      <c r="B320">
        <v>5</v>
      </c>
      <c r="C320">
        <v>40</v>
      </c>
      <c r="D320">
        <v>5</v>
      </c>
      <c r="E320">
        <v>5</v>
      </c>
      <c r="F320" s="1">
        <v>45192</v>
      </c>
      <c r="G320">
        <v>0</v>
      </c>
      <c r="H320">
        <f>VLOOKUP(sales[[#This Row],[ProductID]],products[],4,FALSE)</f>
        <v>310</v>
      </c>
      <c r="I320">
        <f>VLOOKUP(sales[[#This Row],[ProductID]],products[],5,FALSE)</f>
        <v>280</v>
      </c>
      <c r="J320">
        <f>sales[[#This Row],[QuantitySold]]*sales[[#This Row],[unitPrice]]</f>
        <v>1550</v>
      </c>
      <c r="K320">
        <f>sales[[#This Row],[TotalRevenue]]-sales[[#This Row],[DiscountApplied]]</f>
        <v>1550</v>
      </c>
      <c r="L320" t="str">
        <f>TEXT(sales[[#This Row],[SaleDate]],"yyyy")</f>
        <v>2023</v>
      </c>
      <c r="M320" t="str">
        <f>TEXT(sales[[#This Row],[SaleDate]],"MMM")</f>
        <v>Sep</v>
      </c>
      <c r="N320" t="str">
        <f>TEXT(sales[[#This Row],[SaleDate]],"DDD")</f>
        <v>Sat</v>
      </c>
      <c r="O320" t="str">
        <f t="shared" si="4"/>
        <v>Q3</v>
      </c>
      <c r="P320">
        <f>sales[[#This Row],[netRevenue]]-(sales[[#This Row],[unitCost]]*sales[[#This Row],[QuantitySold]])</f>
        <v>150</v>
      </c>
      <c r="Q320">
        <f>sales[[#This Row],[unitCost]]*sales[[#This Row],[QuantitySold]]</f>
        <v>1400</v>
      </c>
      <c r="R320" s="7">
        <f>(sales[[#This Row],[unitPrice]]-sales[[#This Row],[unitCost]])/sales[[#This Row],[unitCost]]</f>
        <v>0.10714285714285714</v>
      </c>
      <c r="S320" t="str">
        <f>TEXT(sales[[#This Row],[SaleDate]],"dd")</f>
        <v>23</v>
      </c>
    </row>
    <row r="321" spans="1:19" x14ac:dyDescent="0.25">
      <c r="A321">
        <v>382</v>
      </c>
      <c r="B321">
        <v>5</v>
      </c>
      <c r="C321">
        <v>2</v>
      </c>
      <c r="D321">
        <v>5</v>
      </c>
      <c r="E321">
        <v>10</v>
      </c>
      <c r="F321" s="1">
        <v>44986</v>
      </c>
      <c r="G321">
        <v>0</v>
      </c>
      <c r="H321">
        <f>VLOOKUP(sales[[#This Row],[ProductID]],products[],4,FALSE)</f>
        <v>310</v>
      </c>
      <c r="I321">
        <f>VLOOKUP(sales[[#This Row],[ProductID]],products[],5,FALSE)</f>
        <v>280</v>
      </c>
      <c r="J321">
        <f>sales[[#This Row],[QuantitySold]]*sales[[#This Row],[unitPrice]]</f>
        <v>3100</v>
      </c>
      <c r="K321">
        <f>sales[[#This Row],[TotalRevenue]]-sales[[#This Row],[DiscountApplied]]</f>
        <v>3100</v>
      </c>
      <c r="L321" t="str">
        <f>TEXT(sales[[#This Row],[SaleDate]],"yyyy")</f>
        <v>2023</v>
      </c>
      <c r="M321" t="str">
        <f>TEXT(sales[[#This Row],[SaleDate]],"MMM")</f>
        <v>Mar</v>
      </c>
      <c r="N321" t="str">
        <f>TEXT(sales[[#This Row],[SaleDate]],"DDD")</f>
        <v>Wed</v>
      </c>
      <c r="O321" t="str">
        <f t="shared" si="4"/>
        <v>Q1</v>
      </c>
      <c r="P321">
        <f>sales[[#This Row],[netRevenue]]-(sales[[#This Row],[unitCost]]*sales[[#This Row],[QuantitySold]])</f>
        <v>300</v>
      </c>
      <c r="Q321">
        <f>sales[[#This Row],[unitCost]]*sales[[#This Row],[QuantitySold]]</f>
        <v>2800</v>
      </c>
      <c r="R321" s="7">
        <f>(sales[[#This Row],[unitPrice]]-sales[[#This Row],[unitCost]])/sales[[#This Row],[unitCost]]</f>
        <v>0.10714285714285714</v>
      </c>
      <c r="S321" t="str">
        <f>TEXT(sales[[#This Row],[SaleDate]],"dd")</f>
        <v>01</v>
      </c>
    </row>
    <row r="322" spans="1:19" x14ac:dyDescent="0.25">
      <c r="A322">
        <v>384</v>
      </c>
      <c r="B322">
        <v>5</v>
      </c>
      <c r="C322">
        <v>5</v>
      </c>
      <c r="D322">
        <v>5</v>
      </c>
      <c r="E322">
        <v>9</v>
      </c>
      <c r="F322" s="1">
        <v>44936</v>
      </c>
      <c r="G322">
        <v>0</v>
      </c>
      <c r="H322">
        <f>VLOOKUP(sales[[#This Row],[ProductID]],products[],4,FALSE)</f>
        <v>310</v>
      </c>
      <c r="I322">
        <f>VLOOKUP(sales[[#This Row],[ProductID]],products[],5,FALSE)</f>
        <v>280</v>
      </c>
      <c r="J322">
        <f>sales[[#This Row],[QuantitySold]]*sales[[#This Row],[unitPrice]]</f>
        <v>2790</v>
      </c>
      <c r="K322">
        <f>sales[[#This Row],[TotalRevenue]]-sales[[#This Row],[DiscountApplied]]</f>
        <v>2790</v>
      </c>
      <c r="L322" t="str">
        <f>TEXT(sales[[#This Row],[SaleDate]],"yyyy")</f>
        <v>2023</v>
      </c>
      <c r="M322" t="str">
        <f>TEXT(sales[[#This Row],[SaleDate]],"MMM")</f>
        <v>Jan</v>
      </c>
      <c r="N322" t="str">
        <f>TEXT(sales[[#This Row],[SaleDate]],"DDD")</f>
        <v>Tue</v>
      </c>
      <c r="O322" t="str">
        <f t="shared" ref="O322:O385" si="5">"Q"&amp;ROUNDUP(MONTH(F322)/3,0)</f>
        <v>Q1</v>
      </c>
      <c r="P322">
        <f>sales[[#This Row],[netRevenue]]-(sales[[#This Row],[unitCost]]*sales[[#This Row],[QuantitySold]])</f>
        <v>270</v>
      </c>
      <c r="Q322">
        <f>sales[[#This Row],[unitCost]]*sales[[#This Row],[QuantitySold]]</f>
        <v>2520</v>
      </c>
      <c r="R322" s="7">
        <f>(sales[[#This Row],[unitPrice]]-sales[[#This Row],[unitCost]])/sales[[#This Row],[unitCost]]</f>
        <v>0.10714285714285714</v>
      </c>
      <c r="S322" t="str">
        <f>TEXT(sales[[#This Row],[SaleDate]],"dd")</f>
        <v>10</v>
      </c>
    </row>
    <row r="323" spans="1:19" x14ac:dyDescent="0.25">
      <c r="A323">
        <v>407</v>
      </c>
      <c r="B323">
        <v>5</v>
      </c>
      <c r="C323">
        <v>26</v>
      </c>
      <c r="D323">
        <v>5</v>
      </c>
      <c r="E323">
        <v>2</v>
      </c>
      <c r="F323" s="1">
        <v>45037</v>
      </c>
      <c r="G323">
        <v>0</v>
      </c>
      <c r="H323">
        <f>VLOOKUP(sales[[#This Row],[ProductID]],products[],4,FALSE)</f>
        <v>310</v>
      </c>
      <c r="I323">
        <f>VLOOKUP(sales[[#This Row],[ProductID]],products[],5,FALSE)</f>
        <v>280</v>
      </c>
      <c r="J323">
        <f>sales[[#This Row],[QuantitySold]]*sales[[#This Row],[unitPrice]]</f>
        <v>620</v>
      </c>
      <c r="K323">
        <f>sales[[#This Row],[TotalRevenue]]-sales[[#This Row],[DiscountApplied]]</f>
        <v>620</v>
      </c>
      <c r="L323" t="str">
        <f>TEXT(sales[[#This Row],[SaleDate]],"yyyy")</f>
        <v>2023</v>
      </c>
      <c r="M323" t="str">
        <f>TEXT(sales[[#This Row],[SaleDate]],"MMM")</f>
        <v>Apr</v>
      </c>
      <c r="N323" t="str">
        <f>TEXT(sales[[#This Row],[SaleDate]],"DDD")</f>
        <v>Fri</v>
      </c>
      <c r="O323" t="str">
        <f t="shared" si="5"/>
        <v>Q2</v>
      </c>
      <c r="P323">
        <f>sales[[#This Row],[netRevenue]]-(sales[[#This Row],[unitCost]]*sales[[#This Row],[QuantitySold]])</f>
        <v>60</v>
      </c>
      <c r="Q323">
        <f>sales[[#This Row],[unitCost]]*sales[[#This Row],[QuantitySold]]</f>
        <v>560</v>
      </c>
      <c r="R323" s="7">
        <f>(sales[[#This Row],[unitPrice]]-sales[[#This Row],[unitCost]])/sales[[#This Row],[unitCost]]</f>
        <v>0.10714285714285714</v>
      </c>
      <c r="S323" t="str">
        <f>TEXT(sales[[#This Row],[SaleDate]],"dd")</f>
        <v>21</v>
      </c>
    </row>
    <row r="324" spans="1:19" x14ac:dyDescent="0.25">
      <c r="A324">
        <v>428</v>
      </c>
      <c r="B324">
        <v>5</v>
      </c>
      <c r="C324">
        <v>36</v>
      </c>
      <c r="D324">
        <v>5</v>
      </c>
      <c r="E324">
        <v>11</v>
      </c>
      <c r="F324" s="1">
        <v>45137</v>
      </c>
      <c r="G324">
        <v>0</v>
      </c>
      <c r="H324">
        <f>VLOOKUP(sales[[#This Row],[ProductID]],products[],4,FALSE)</f>
        <v>310</v>
      </c>
      <c r="I324">
        <f>VLOOKUP(sales[[#This Row],[ProductID]],products[],5,FALSE)</f>
        <v>280</v>
      </c>
      <c r="J324">
        <f>sales[[#This Row],[QuantitySold]]*sales[[#This Row],[unitPrice]]</f>
        <v>3410</v>
      </c>
      <c r="K324">
        <f>sales[[#This Row],[TotalRevenue]]-sales[[#This Row],[DiscountApplied]]</f>
        <v>3410</v>
      </c>
      <c r="L324" t="str">
        <f>TEXT(sales[[#This Row],[SaleDate]],"yyyy")</f>
        <v>2023</v>
      </c>
      <c r="M324" t="str">
        <f>TEXT(sales[[#This Row],[SaleDate]],"MMM")</f>
        <v>Jul</v>
      </c>
      <c r="N324" t="str">
        <f>TEXT(sales[[#This Row],[SaleDate]],"DDD")</f>
        <v>Sun</v>
      </c>
      <c r="O324" t="str">
        <f t="shared" si="5"/>
        <v>Q3</v>
      </c>
      <c r="P324">
        <f>sales[[#This Row],[netRevenue]]-(sales[[#This Row],[unitCost]]*sales[[#This Row],[QuantitySold]])</f>
        <v>330</v>
      </c>
      <c r="Q324">
        <f>sales[[#This Row],[unitCost]]*sales[[#This Row],[QuantitySold]]</f>
        <v>3080</v>
      </c>
      <c r="R324" s="7">
        <f>(sales[[#This Row],[unitPrice]]-sales[[#This Row],[unitCost]])/sales[[#This Row],[unitCost]]</f>
        <v>0.10714285714285714</v>
      </c>
      <c r="S324" t="str">
        <f>TEXT(sales[[#This Row],[SaleDate]],"dd")</f>
        <v>30</v>
      </c>
    </row>
    <row r="325" spans="1:19" x14ac:dyDescent="0.25">
      <c r="A325">
        <v>429</v>
      </c>
      <c r="B325">
        <v>5</v>
      </c>
      <c r="C325">
        <v>8</v>
      </c>
      <c r="D325">
        <v>5</v>
      </c>
      <c r="E325">
        <v>2</v>
      </c>
      <c r="F325" s="1">
        <v>45186</v>
      </c>
      <c r="G325">
        <v>0</v>
      </c>
      <c r="H325">
        <f>VLOOKUP(sales[[#This Row],[ProductID]],products[],4,FALSE)</f>
        <v>310</v>
      </c>
      <c r="I325">
        <f>VLOOKUP(sales[[#This Row],[ProductID]],products[],5,FALSE)</f>
        <v>280</v>
      </c>
      <c r="J325">
        <f>sales[[#This Row],[QuantitySold]]*sales[[#This Row],[unitPrice]]</f>
        <v>620</v>
      </c>
      <c r="K325">
        <f>sales[[#This Row],[TotalRevenue]]-sales[[#This Row],[DiscountApplied]]</f>
        <v>620</v>
      </c>
      <c r="L325" t="str">
        <f>TEXT(sales[[#This Row],[SaleDate]],"yyyy")</f>
        <v>2023</v>
      </c>
      <c r="M325" t="str">
        <f>TEXT(sales[[#This Row],[SaleDate]],"MMM")</f>
        <v>Sep</v>
      </c>
      <c r="N325" t="str">
        <f>TEXT(sales[[#This Row],[SaleDate]],"DDD")</f>
        <v>Sun</v>
      </c>
      <c r="O325" t="str">
        <f t="shared" si="5"/>
        <v>Q3</v>
      </c>
      <c r="P325">
        <f>sales[[#This Row],[netRevenue]]-(sales[[#This Row],[unitCost]]*sales[[#This Row],[QuantitySold]])</f>
        <v>60</v>
      </c>
      <c r="Q325">
        <f>sales[[#This Row],[unitCost]]*sales[[#This Row],[QuantitySold]]</f>
        <v>560</v>
      </c>
      <c r="R325" s="7">
        <f>(sales[[#This Row],[unitPrice]]-sales[[#This Row],[unitCost]])/sales[[#This Row],[unitCost]]</f>
        <v>0.10714285714285714</v>
      </c>
      <c r="S325" t="str">
        <f>TEXT(sales[[#This Row],[SaleDate]],"dd")</f>
        <v>17</v>
      </c>
    </row>
    <row r="326" spans="1:19" x14ac:dyDescent="0.25">
      <c r="A326">
        <v>485</v>
      </c>
      <c r="B326">
        <v>5</v>
      </c>
      <c r="C326">
        <v>48</v>
      </c>
      <c r="D326">
        <v>5</v>
      </c>
      <c r="E326">
        <v>9</v>
      </c>
      <c r="F326" s="1">
        <v>45016</v>
      </c>
      <c r="G326">
        <v>0</v>
      </c>
      <c r="H326">
        <f>VLOOKUP(sales[[#This Row],[ProductID]],products[],4,FALSE)</f>
        <v>310</v>
      </c>
      <c r="I326">
        <f>VLOOKUP(sales[[#This Row],[ProductID]],products[],5,FALSE)</f>
        <v>280</v>
      </c>
      <c r="J326">
        <f>sales[[#This Row],[QuantitySold]]*sales[[#This Row],[unitPrice]]</f>
        <v>2790</v>
      </c>
      <c r="K326">
        <f>sales[[#This Row],[TotalRevenue]]-sales[[#This Row],[DiscountApplied]]</f>
        <v>2790</v>
      </c>
      <c r="L326" t="str">
        <f>TEXT(sales[[#This Row],[SaleDate]],"yyyy")</f>
        <v>2023</v>
      </c>
      <c r="M326" t="str">
        <f>TEXT(sales[[#This Row],[SaleDate]],"MMM")</f>
        <v>Mar</v>
      </c>
      <c r="N326" t="str">
        <f>TEXT(sales[[#This Row],[SaleDate]],"DDD")</f>
        <v>Fri</v>
      </c>
      <c r="O326" t="str">
        <f t="shared" si="5"/>
        <v>Q1</v>
      </c>
      <c r="P326">
        <f>sales[[#This Row],[netRevenue]]-(sales[[#This Row],[unitCost]]*sales[[#This Row],[QuantitySold]])</f>
        <v>270</v>
      </c>
      <c r="Q326">
        <f>sales[[#This Row],[unitCost]]*sales[[#This Row],[QuantitySold]]</f>
        <v>2520</v>
      </c>
      <c r="R326" s="7">
        <f>(sales[[#This Row],[unitPrice]]-sales[[#This Row],[unitCost]])/sales[[#This Row],[unitCost]]</f>
        <v>0.10714285714285714</v>
      </c>
      <c r="S326" t="str">
        <f>TEXT(sales[[#This Row],[SaleDate]],"dd")</f>
        <v>31</v>
      </c>
    </row>
    <row r="327" spans="1:19" x14ac:dyDescent="0.25">
      <c r="A327">
        <v>498</v>
      </c>
      <c r="B327">
        <v>5</v>
      </c>
      <c r="C327">
        <v>46</v>
      </c>
      <c r="D327">
        <v>5</v>
      </c>
      <c r="E327">
        <v>10</v>
      </c>
      <c r="F327" s="1">
        <v>45244</v>
      </c>
      <c r="G327">
        <v>0</v>
      </c>
      <c r="H327">
        <f>VLOOKUP(sales[[#This Row],[ProductID]],products[],4,FALSE)</f>
        <v>310</v>
      </c>
      <c r="I327">
        <f>VLOOKUP(sales[[#This Row],[ProductID]],products[],5,FALSE)</f>
        <v>280</v>
      </c>
      <c r="J327">
        <f>sales[[#This Row],[QuantitySold]]*sales[[#This Row],[unitPrice]]</f>
        <v>3100</v>
      </c>
      <c r="K327">
        <f>sales[[#This Row],[TotalRevenue]]-sales[[#This Row],[DiscountApplied]]</f>
        <v>3100</v>
      </c>
      <c r="L327" t="str">
        <f>TEXT(sales[[#This Row],[SaleDate]],"yyyy")</f>
        <v>2023</v>
      </c>
      <c r="M327" t="str">
        <f>TEXT(sales[[#This Row],[SaleDate]],"MMM")</f>
        <v>Nov</v>
      </c>
      <c r="N327" t="str">
        <f>TEXT(sales[[#This Row],[SaleDate]],"DDD")</f>
        <v>Tue</v>
      </c>
      <c r="O327" t="str">
        <f t="shared" si="5"/>
        <v>Q4</v>
      </c>
      <c r="P327">
        <f>sales[[#This Row],[netRevenue]]-(sales[[#This Row],[unitCost]]*sales[[#This Row],[QuantitySold]])</f>
        <v>300</v>
      </c>
      <c r="Q327">
        <f>sales[[#This Row],[unitCost]]*sales[[#This Row],[QuantitySold]]</f>
        <v>2800</v>
      </c>
      <c r="R327" s="7">
        <f>(sales[[#This Row],[unitPrice]]-sales[[#This Row],[unitCost]])/sales[[#This Row],[unitCost]]</f>
        <v>0.10714285714285714</v>
      </c>
      <c r="S327" t="str">
        <f>TEXT(sales[[#This Row],[SaleDate]],"dd")</f>
        <v>14</v>
      </c>
    </row>
    <row r="328" spans="1:19" x14ac:dyDescent="0.25">
      <c r="A328">
        <v>539</v>
      </c>
      <c r="B328">
        <v>5</v>
      </c>
      <c r="C328">
        <v>15</v>
      </c>
      <c r="D328">
        <v>5</v>
      </c>
      <c r="E328">
        <v>7</v>
      </c>
      <c r="F328" s="1">
        <v>45187</v>
      </c>
      <c r="G328">
        <v>0</v>
      </c>
      <c r="H328">
        <f>VLOOKUP(sales[[#This Row],[ProductID]],products[],4,FALSE)</f>
        <v>310</v>
      </c>
      <c r="I328">
        <f>VLOOKUP(sales[[#This Row],[ProductID]],products[],5,FALSE)</f>
        <v>280</v>
      </c>
      <c r="J328">
        <f>sales[[#This Row],[QuantitySold]]*sales[[#This Row],[unitPrice]]</f>
        <v>2170</v>
      </c>
      <c r="K328">
        <f>sales[[#This Row],[TotalRevenue]]-sales[[#This Row],[DiscountApplied]]</f>
        <v>2170</v>
      </c>
      <c r="L328" t="str">
        <f>TEXT(sales[[#This Row],[SaleDate]],"yyyy")</f>
        <v>2023</v>
      </c>
      <c r="M328" t="str">
        <f>TEXT(sales[[#This Row],[SaleDate]],"MMM")</f>
        <v>Sep</v>
      </c>
      <c r="N328" t="str">
        <f>TEXT(sales[[#This Row],[SaleDate]],"DDD")</f>
        <v>Mon</v>
      </c>
      <c r="O328" t="str">
        <f t="shared" si="5"/>
        <v>Q3</v>
      </c>
      <c r="P328">
        <f>sales[[#This Row],[netRevenue]]-(sales[[#This Row],[unitCost]]*sales[[#This Row],[QuantitySold]])</f>
        <v>210</v>
      </c>
      <c r="Q328">
        <f>sales[[#This Row],[unitCost]]*sales[[#This Row],[QuantitySold]]</f>
        <v>1960</v>
      </c>
      <c r="R328" s="7">
        <f>(sales[[#This Row],[unitPrice]]-sales[[#This Row],[unitCost]])/sales[[#This Row],[unitCost]]</f>
        <v>0.10714285714285714</v>
      </c>
      <c r="S328" t="str">
        <f>TEXT(sales[[#This Row],[SaleDate]],"dd")</f>
        <v>18</v>
      </c>
    </row>
    <row r="329" spans="1:19" x14ac:dyDescent="0.25">
      <c r="A329">
        <v>624</v>
      </c>
      <c r="B329">
        <v>5</v>
      </c>
      <c r="C329">
        <v>8</v>
      </c>
      <c r="D329">
        <v>5</v>
      </c>
      <c r="E329">
        <v>11</v>
      </c>
      <c r="F329" s="1">
        <v>44942</v>
      </c>
      <c r="G329">
        <v>0</v>
      </c>
      <c r="H329">
        <f>VLOOKUP(sales[[#This Row],[ProductID]],products[],4,FALSE)</f>
        <v>310</v>
      </c>
      <c r="I329">
        <f>VLOOKUP(sales[[#This Row],[ProductID]],products[],5,FALSE)</f>
        <v>280</v>
      </c>
      <c r="J329">
        <f>sales[[#This Row],[QuantitySold]]*sales[[#This Row],[unitPrice]]</f>
        <v>3410</v>
      </c>
      <c r="K329">
        <f>sales[[#This Row],[TotalRevenue]]-sales[[#This Row],[DiscountApplied]]</f>
        <v>3410</v>
      </c>
      <c r="L329" t="str">
        <f>TEXT(sales[[#This Row],[SaleDate]],"yyyy")</f>
        <v>2023</v>
      </c>
      <c r="M329" t="str">
        <f>TEXT(sales[[#This Row],[SaleDate]],"MMM")</f>
        <v>Jan</v>
      </c>
      <c r="N329" t="str">
        <f>TEXT(sales[[#This Row],[SaleDate]],"DDD")</f>
        <v>Mon</v>
      </c>
      <c r="O329" t="str">
        <f t="shared" si="5"/>
        <v>Q1</v>
      </c>
      <c r="P329">
        <f>sales[[#This Row],[netRevenue]]-(sales[[#This Row],[unitCost]]*sales[[#This Row],[QuantitySold]])</f>
        <v>330</v>
      </c>
      <c r="Q329">
        <f>sales[[#This Row],[unitCost]]*sales[[#This Row],[QuantitySold]]</f>
        <v>3080</v>
      </c>
      <c r="R329" s="7">
        <f>(sales[[#This Row],[unitPrice]]-sales[[#This Row],[unitCost]])/sales[[#This Row],[unitCost]]</f>
        <v>0.10714285714285714</v>
      </c>
      <c r="S329" t="str">
        <f>TEXT(sales[[#This Row],[SaleDate]],"dd")</f>
        <v>16</v>
      </c>
    </row>
    <row r="330" spans="1:19" x14ac:dyDescent="0.25">
      <c r="A330">
        <v>629</v>
      </c>
      <c r="B330">
        <v>5</v>
      </c>
      <c r="C330">
        <v>13</v>
      </c>
      <c r="D330">
        <v>5</v>
      </c>
      <c r="E330">
        <v>6</v>
      </c>
      <c r="F330" s="1">
        <v>45149</v>
      </c>
      <c r="G330">
        <v>0</v>
      </c>
      <c r="H330">
        <f>VLOOKUP(sales[[#This Row],[ProductID]],products[],4,FALSE)</f>
        <v>310</v>
      </c>
      <c r="I330">
        <f>VLOOKUP(sales[[#This Row],[ProductID]],products[],5,FALSE)</f>
        <v>280</v>
      </c>
      <c r="J330">
        <f>sales[[#This Row],[QuantitySold]]*sales[[#This Row],[unitPrice]]</f>
        <v>1860</v>
      </c>
      <c r="K330">
        <f>sales[[#This Row],[TotalRevenue]]-sales[[#This Row],[DiscountApplied]]</f>
        <v>1860</v>
      </c>
      <c r="L330" t="str">
        <f>TEXT(sales[[#This Row],[SaleDate]],"yyyy")</f>
        <v>2023</v>
      </c>
      <c r="M330" t="str">
        <f>TEXT(sales[[#This Row],[SaleDate]],"MMM")</f>
        <v>Aug</v>
      </c>
      <c r="N330" t="str">
        <f>TEXT(sales[[#This Row],[SaleDate]],"DDD")</f>
        <v>Fri</v>
      </c>
      <c r="O330" t="str">
        <f t="shared" si="5"/>
        <v>Q3</v>
      </c>
      <c r="P330">
        <f>sales[[#This Row],[netRevenue]]-(sales[[#This Row],[unitCost]]*sales[[#This Row],[QuantitySold]])</f>
        <v>180</v>
      </c>
      <c r="Q330">
        <f>sales[[#This Row],[unitCost]]*sales[[#This Row],[QuantitySold]]</f>
        <v>1680</v>
      </c>
      <c r="R330" s="7">
        <f>(sales[[#This Row],[unitPrice]]-sales[[#This Row],[unitCost]])/sales[[#This Row],[unitCost]]</f>
        <v>0.10714285714285714</v>
      </c>
      <c r="S330" t="str">
        <f>TEXT(sales[[#This Row],[SaleDate]],"dd")</f>
        <v>11</v>
      </c>
    </row>
    <row r="331" spans="1:19" x14ac:dyDescent="0.25">
      <c r="A331">
        <v>633</v>
      </c>
      <c r="B331">
        <v>5</v>
      </c>
      <c r="C331">
        <v>24</v>
      </c>
      <c r="D331">
        <v>5</v>
      </c>
      <c r="E331">
        <v>7</v>
      </c>
      <c r="F331" s="1">
        <v>45176</v>
      </c>
      <c r="G331">
        <v>0</v>
      </c>
      <c r="H331">
        <f>VLOOKUP(sales[[#This Row],[ProductID]],products[],4,FALSE)</f>
        <v>310</v>
      </c>
      <c r="I331">
        <f>VLOOKUP(sales[[#This Row],[ProductID]],products[],5,FALSE)</f>
        <v>280</v>
      </c>
      <c r="J331">
        <f>sales[[#This Row],[QuantitySold]]*sales[[#This Row],[unitPrice]]</f>
        <v>2170</v>
      </c>
      <c r="K331">
        <f>sales[[#This Row],[TotalRevenue]]-sales[[#This Row],[DiscountApplied]]</f>
        <v>2170</v>
      </c>
      <c r="L331" t="str">
        <f>TEXT(sales[[#This Row],[SaleDate]],"yyyy")</f>
        <v>2023</v>
      </c>
      <c r="M331" t="str">
        <f>TEXT(sales[[#This Row],[SaleDate]],"MMM")</f>
        <v>Sep</v>
      </c>
      <c r="N331" t="str">
        <f>TEXT(sales[[#This Row],[SaleDate]],"DDD")</f>
        <v>Thu</v>
      </c>
      <c r="O331" t="str">
        <f t="shared" si="5"/>
        <v>Q3</v>
      </c>
      <c r="P331">
        <f>sales[[#This Row],[netRevenue]]-(sales[[#This Row],[unitCost]]*sales[[#This Row],[QuantitySold]])</f>
        <v>210</v>
      </c>
      <c r="Q331">
        <f>sales[[#This Row],[unitCost]]*sales[[#This Row],[QuantitySold]]</f>
        <v>1960</v>
      </c>
      <c r="R331" s="7">
        <f>(sales[[#This Row],[unitPrice]]-sales[[#This Row],[unitCost]])/sales[[#This Row],[unitCost]]</f>
        <v>0.10714285714285714</v>
      </c>
      <c r="S331" t="str">
        <f>TEXT(sales[[#This Row],[SaleDate]],"dd")</f>
        <v>07</v>
      </c>
    </row>
    <row r="332" spans="1:19" x14ac:dyDescent="0.25">
      <c r="A332">
        <v>665</v>
      </c>
      <c r="B332">
        <v>5</v>
      </c>
      <c r="C332">
        <v>13</v>
      </c>
      <c r="D332">
        <v>5</v>
      </c>
      <c r="E332">
        <v>7</v>
      </c>
      <c r="F332" s="1">
        <v>45101</v>
      </c>
      <c r="G332">
        <v>0</v>
      </c>
      <c r="H332">
        <f>VLOOKUP(sales[[#This Row],[ProductID]],products[],4,FALSE)</f>
        <v>310</v>
      </c>
      <c r="I332">
        <f>VLOOKUP(sales[[#This Row],[ProductID]],products[],5,FALSE)</f>
        <v>280</v>
      </c>
      <c r="J332">
        <f>sales[[#This Row],[QuantitySold]]*sales[[#This Row],[unitPrice]]</f>
        <v>2170</v>
      </c>
      <c r="K332">
        <f>sales[[#This Row],[TotalRevenue]]-sales[[#This Row],[DiscountApplied]]</f>
        <v>2170</v>
      </c>
      <c r="L332" t="str">
        <f>TEXT(sales[[#This Row],[SaleDate]],"yyyy")</f>
        <v>2023</v>
      </c>
      <c r="M332" t="str">
        <f>TEXT(sales[[#This Row],[SaleDate]],"MMM")</f>
        <v>Jun</v>
      </c>
      <c r="N332" t="str">
        <f>TEXT(sales[[#This Row],[SaleDate]],"DDD")</f>
        <v>Sat</v>
      </c>
      <c r="O332" t="str">
        <f t="shared" si="5"/>
        <v>Q2</v>
      </c>
      <c r="P332">
        <f>sales[[#This Row],[netRevenue]]-(sales[[#This Row],[unitCost]]*sales[[#This Row],[QuantitySold]])</f>
        <v>210</v>
      </c>
      <c r="Q332">
        <f>sales[[#This Row],[unitCost]]*sales[[#This Row],[QuantitySold]]</f>
        <v>1960</v>
      </c>
      <c r="R332" s="7">
        <f>(sales[[#This Row],[unitPrice]]-sales[[#This Row],[unitCost]])/sales[[#This Row],[unitCost]]</f>
        <v>0.10714285714285714</v>
      </c>
      <c r="S332" t="str">
        <f>TEXT(sales[[#This Row],[SaleDate]],"dd")</f>
        <v>24</v>
      </c>
    </row>
    <row r="333" spans="1:19" x14ac:dyDescent="0.25">
      <c r="A333">
        <v>716</v>
      </c>
      <c r="B333">
        <v>5</v>
      </c>
      <c r="C333">
        <v>15</v>
      </c>
      <c r="D333">
        <v>5</v>
      </c>
      <c r="E333">
        <v>7</v>
      </c>
      <c r="F333" s="1">
        <v>44991</v>
      </c>
      <c r="G333">
        <v>0</v>
      </c>
      <c r="H333">
        <f>VLOOKUP(sales[[#This Row],[ProductID]],products[],4,FALSE)</f>
        <v>310</v>
      </c>
      <c r="I333">
        <f>VLOOKUP(sales[[#This Row],[ProductID]],products[],5,FALSE)</f>
        <v>280</v>
      </c>
      <c r="J333">
        <f>sales[[#This Row],[QuantitySold]]*sales[[#This Row],[unitPrice]]</f>
        <v>2170</v>
      </c>
      <c r="K333">
        <f>sales[[#This Row],[TotalRevenue]]-sales[[#This Row],[DiscountApplied]]</f>
        <v>2170</v>
      </c>
      <c r="L333" t="str">
        <f>TEXT(sales[[#This Row],[SaleDate]],"yyyy")</f>
        <v>2023</v>
      </c>
      <c r="M333" t="str">
        <f>TEXT(sales[[#This Row],[SaleDate]],"MMM")</f>
        <v>Mar</v>
      </c>
      <c r="N333" t="str">
        <f>TEXT(sales[[#This Row],[SaleDate]],"DDD")</f>
        <v>Mon</v>
      </c>
      <c r="O333" t="str">
        <f t="shared" si="5"/>
        <v>Q1</v>
      </c>
      <c r="P333">
        <f>sales[[#This Row],[netRevenue]]-(sales[[#This Row],[unitCost]]*sales[[#This Row],[QuantitySold]])</f>
        <v>210</v>
      </c>
      <c r="Q333">
        <f>sales[[#This Row],[unitCost]]*sales[[#This Row],[QuantitySold]]</f>
        <v>1960</v>
      </c>
      <c r="R333" s="7">
        <f>(sales[[#This Row],[unitPrice]]-sales[[#This Row],[unitCost]])/sales[[#This Row],[unitCost]]</f>
        <v>0.10714285714285714</v>
      </c>
      <c r="S333" t="str">
        <f>TEXT(sales[[#This Row],[SaleDate]],"dd")</f>
        <v>06</v>
      </c>
    </row>
    <row r="334" spans="1:19" x14ac:dyDescent="0.25">
      <c r="A334">
        <v>778</v>
      </c>
      <c r="B334">
        <v>5</v>
      </c>
      <c r="C334">
        <v>5</v>
      </c>
      <c r="D334">
        <v>5</v>
      </c>
      <c r="E334">
        <v>7</v>
      </c>
      <c r="F334" s="1">
        <v>45097</v>
      </c>
      <c r="G334">
        <v>0</v>
      </c>
      <c r="H334">
        <f>VLOOKUP(sales[[#This Row],[ProductID]],products[],4,FALSE)</f>
        <v>310</v>
      </c>
      <c r="I334">
        <f>VLOOKUP(sales[[#This Row],[ProductID]],products[],5,FALSE)</f>
        <v>280</v>
      </c>
      <c r="J334">
        <f>sales[[#This Row],[QuantitySold]]*sales[[#This Row],[unitPrice]]</f>
        <v>2170</v>
      </c>
      <c r="K334">
        <f>sales[[#This Row],[TotalRevenue]]-sales[[#This Row],[DiscountApplied]]</f>
        <v>2170</v>
      </c>
      <c r="L334" t="str">
        <f>TEXT(sales[[#This Row],[SaleDate]],"yyyy")</f>
        <v>2023</v>
      </c>
      <c r="M334" t="str">
        <f>TEXT(sales[[#This Row],[SaleDate]],"MMM")</f>
        <v>Jun</v>
      </c>
      <c r="N334" t="str">
        <f>TEXT(sales[[#This Row],[SaleDate]],"DDD")</f>
        <v>Tue</v>
      </c>
      <c r="O334" t="str">
        <f t="shared" si="5"/>
        <v>Q2</v>
      </c>
      <c r="P334">
        <f>sales[[#This Row],[netRevenue]]-(sales[[#This Row],[unitCost]]*sales[[#This Row],[QuantitySold]])</f>
        <v>210</v>
      </c>
      <c r="Q334">
        <f>sales[[#This Row],[unitCost]]*sales[[#This Row],[QuantitySold]]</f>
        <v>1960</v>
      </c>
      <c r="R334" s="7">
        <f>(sales[[#This Row],[unitPrice]]-sales[[#This Row],[unitCost]])/sales[[#This Row],[unitCost]]</f>
        <v>0.10714285714285714</v>
      </c>
      <c r="S334" t="str">
        <f>TEXT(sales[[#This Row],[SaleDate]],"dd")</f>
        <v>20</v>
      </c>
    </row>
    <row r="335" spans="1:19" x14ac:dyDescent="0.25">
      <c r="A335">
        <v>789</v>
      </c>
      <c r="B335">
        <v>5</v>
      </c>
      <c r="C335">
        <v>41</v>
      </c>
      <c r="D335">
        <v>5</v>
      </c>
      <c r="E335">
        <v>6</v>
      </c>
      <c r="F335" s="1">
        <v>44931</v>
      </c>
      <c r="G335">
        <v>0</v>
      </c>
      <c r="H335">
        <f>VLOOKUP(sales[[#This Row],[ProductID]],products[],4,FALSE)</f>
        <v>310</v>
      </c>
      <c r="I335">
        <f>VLOOKUP(sales[[#This Row],[ProductID]],products[],5,FALSE)</f>
        <v>280</v>
      </c>
      <c r="J335">
        <f>sales[[#This Row],[QuantitySold]]*sales[[#This Row],[unitPrice]]</f>
        <v>1860</v>
      </c>
      <c r="K335">
        <f>sales[[#This Row],[TotalRevenue]]-sales[[#This Row],[DiscountApplied]]</f>
        <v>1860</v>
      </c>
      <c r="L335" t="str">
        <f>TEXT(sales[[#This Row],[SaleDate]],"yyyy")</f>
        <v>2023</v>
      </c>
      <c r="M335" t="str">
        <f>TEXT(sales[[#This Row],[SaleDate]],"MMM")</f>
        <v>Jan</v>
      </c>
      <c r="N335" t="str">
        <f>TEXT(sales[[#This Row],[SaleDate]],"DDD")</f>
        <v>Thu</v>
      </c>
      <c r="O335" t="str">
        <f t="shared" si="5"/>
        <v>Q1</v>
      </c>
      <c r="P335">
        <f>sales[[#This Row],[netRevenue]]-(sales[[#This Row],[unitCost]]*sales[[#This Row],[QuantitySold]])</f>
        <v>180</v>
      </c>
      <c r="Q335">
        <f>sales[[#This Row],[unitCost]]*sales[[#This Row],[QuantitySold]]</f>
        <v>1680</v>
      </c>
      <c r="R335" s="7">
        <f>(sales[[#This Row],[unitPrice]]-sales[[#This Row],[unitCost]])/sales[[#This Row],[unitCost]]</f>
        <v>0.10714285714285714</v>
      </c>
      <c r="S335" t="str">
        <f>TEXT(sales[[#This Row],[SaleDate]],"dd")</f>
        <v>05</v>
      </c>
    </row>
    <row r="336" spans="1:19" x14ac:dyDescent="0.25">
      <c r="A336">
        <v>793</v>
      </c>
      <c r="B336">
        <v>5</v>
      </c>
      <c r="C336">
        <v>10</v>
      </c>
      <c r="D336">
        <v>5</v>
      </c>
      <c r="E336">
        <v>8</v>
      </c>
      <c r="F336" s="1">
        <v>45080</v>
      </c>
      <c r="G336">
        <v>0</v>
      </c>
      <c r="H336">
        <f>VLOOKUP(sales[[#This Row],[ProductID]],products[],4,FALSE)</f>
        <v>310</v>
      </c>
      <c r="I336">
        <f>VLOOKUP(sales[[#This Row],[ProductID]],products[],5,FALSE)</f>
        <v>280</v>
      </c>
      <c r="J336">
        <f>sales[[#This Row],[QuantitySold]]*sales[[#This Row],[unitPrice]]</f>
        <v>2480</v>
      </c>
      <c r="K336">
        <f>sales[[#This Row],[TotalRevenue]]-sales[[#This Row],[DiscountApplied]]</f>
        <v>2480</v>
      </c>
      <c r="L336" t="str">
        <f>TEXT(sales[[#This Row],[SaleDate]],"yyyy")</f>
        <v>2023</v>
      </c>
      <c r="M336" t="str">
        <f>TEXT(sales[[#This Row],[SaleDate]],"MMM")</f>
        <v>Jun</v>
      </c>
      <c r="N336" t="str">
        <f>TEXT(sales[[#This Row],[SaleDate]],"DDD")</f>
        <v>Sat</v>
      </c>
      <c r="O336" t="str">
        <f t="shared" si="5"/>
        <v>Q2</v>
      </c>
      <c r="P336">
        <f>sales[[#This Row],[netRevenue]]-(sales[[#This Row],[unitCost]]*sales[[#This Row],[QuantitySold]])</f>
        <v>240</v>
      </c>
      <c r="Q336">
        <f>sales[[#This Row],[unitCost]]*sales[[#This Row],[QuantitySold]]</f>
        <v>2240</v>
      </c>
      <c r="R336" s="7">
        <f>(sales[[#This Row],[unitPrice]]-sales[[#This Row],[unitCost]])/sales[[#This Row],[unitCost]]</f>
        <v>0.10714285714285714</v>
      </c>
      <c r="S336" t="str">
        <f>TEXT(sales[[#This Row],[SaleDate]],"dd")</f>
        <v>03</v>
      </c>
    </row>
    <row r="337" spans="1:19" x14ac:dyDescent="0.25">
      <c r="A337">
        <v>813</v>
      </c>
      <c r="B337">
        <v>5</v>
      </c>
      <c r="C337">
        <v>13</v>
      </c>
      <c r="D337">
        <v>5</v>
      </c>
      <c r="E337">
        <v>1</v>
      </c>
      <c r="F337" s="1">
        <v>45273</v>
      </c>
      <c r="G337">
        <v>0</v>
      </c>
      <c r="H337">
        <f>VLOOKUP(sales[[#This Row],[ProductID]],products[],4,FALSE)</f>
        <v>310</v>
      </c>
      <c r="I337">
        <f>VLOOKUP(sales[[#This Row],[ProductID]],products[],5,FALSE)</f>
        <v>280</v>
      </c>
      <c r="J337">
        <f>sales[[#This Row],[QuantitySold]]*sales[[#This Row],[unitPrice]]</f>
        <v>310</v>
      </c>
      <c r="K337">
        <f>sales[[#This Row],[TotalRevenue]]-sales[[#This Row],[DiscountApplied]]</f>
        <v>310</v>
      </c>
      <c r="L337" t="str">
        <f>TEXT(sales[[#This Row],[SaleDate]],"yyyy")</f>
        <v>2023</v>
      </c>
      <c r="M337" t="str">
        <f>TEXT(sales[[#This Row],[SaleDate]],"MMM")</f>
        <v>Dec</v>
      </c>
      <c r="N337" t="str">
        <f>TEXT(sales[[#This Row],[SaleDate]],"DDD")</f>
        <v>Wed</v>
      </c>
      <c r="O337" t="str">
        <f t="shared" si="5"/>
        <v>Q4</v>
      </c>
      <c r="P337">
        <f>sales[[#This Row],[netRevenue]]-(sales[[#This Row],[unitCost]]*sales[[#This Row],[QuantitySold]])</f>
        <v>30</v>
      </c>
      <c r="Q337">
        <f>sales[[#This Row],[unitCost]]*sales[[#This Row],[QuantitySold]]</f>
        <v>280</v>
      </c>
      <c r="R337" s="7">
        <f>(sales[[#This Row],[unitPrice]]-sales[[#This Row],[unitCost]])/sales[[#This Row],[unitCost]]</f>
        <v>0.10714285714285714</v>
      </c>
      <c r="S337" t="str">
        <f>TEXT(sales[[#This Row],[SaleDate]],"dd")</f>
        <v>13</v>
      </c>
    </row>
    <row r="338" spans="1:19" x14ac:dyDescent="0.25">
      <c r="A338">
        <v>839</v>
      </c>
      <c r="B338">
        <v>5</v>
      </c>
      <c r="C338">
        <v>44</v>
      </c>
      <c r="D338">
        <v>5</v>
      </c>
      <c r="E338">
        <v>9</v>
      </c>
      <c r="F338" s="1">
        <v>45071</v>
      </c>
      <c r="G338">
        <v>0</v>
      </c>
      <c r="H338">
        <f>VLOOKUP(sales[[#This Row],[ProductID]],products[],4,FALSE)</f>
        <v>310</v>
      </c>
      <c r="I338">
        <f>VLOOKUP(sales[[#This Row],[ProductID]],products[],5,FALSE)</f>
        <v>280</v>
      </c>
      <c r="J338">
        <f>sales[[#This Row],[QuantitySold]]*sales[[#This Row],[unitPrice]]</f>
        <v>2790</v>
      </c>
      <c r="K338">
        <f>sales[[#This Row],[TotalRevenue]]-sales[[#This Row],[DiscountApplied]]</f>
        <v>2790</v>
      </c>
      <c r="L338" t="str">
        <f>TEXT(sales[[#This Row],[SaleDate]],"yyyy")</f>
        <v>2023</v>
      </c>
      <c r="M338" t="str">
        <f>TEXT(sales[[#This Row],[SaleDate]],"MMM")</f>
        <v>May</v>
      </c>
      <c r="N338" t="str">
        <f>TEXT(sales[[#This Row],[SaleDate]],"DDD")</f>
        <v>Thu</v>
      </c>
      <c r="O338" t="str">
        <f t="shared" si="5"/>
        <v>Q2</v>
      </c>
      <c r="P338">
        <f>sales[[#This Row],[netRevenue]]-(sales[[#This Row],[unitCost]]*sales[[#This Row],[QuantitySold]])</f>
        <v>270</v>
      </c>
      <c r="Q338">
        <f>sales[[#This Row],[unitCost]]*sales[[#This Row],[QuantitySold]]</f>
        <v>2520</v>
      </c>
      <c r="R338" s="7">
        <f>(sales[[#This Row],[unitPrice]]-sales[[#This Row],[unitCost]])/sales[[#This Row],[unitCost]]</f>
        <v>0.10714285714285714</v>
      </c>
      <c r="S338" t="str">
        <f>TEXT(sales[[#This Row],[SaleDate]],"dd")</f>
        <v>25</v>
      </c>
    </row>
    <row r="339" spans="1:19" x14ac:dyDescent="0.25">
      <c r="A339">
        <v>860</v>
      </c>
      <c r="B339">
        <v>5</v>
      </c>
      <c r="C339">
        <v>41</v>
      </c>
      <c r="D339">
        <v>5</v>
      </c>
      <c r="E339">
        <v>10</v>
      </c>
      <c r="F339" s="1">
        <v>45048</v>
      </c>
      <c r="G339">
        <v>0</v>
      </c>
      <c r="H339">
        <f>VLOOKUP(sales[[#This Row],[ProductID]],products[],4,FALSE)</f>
        <v>310</v>
      </c>
      <c r="I339">
        <f>VLOOKUP(sales[[#This Row],[ProductID]],products[],5,FALSE)</f>
        <v>280</v>
      </c>
      <c r="J339">
        <f>sales[[#This Row],[QuantitySold]]*sales[[#This Row],[unitPrice]]</f>
        <v>3100</v>
      </c>
      <c r="K339">
        <f>sales[[#This Row],[TotalRevenue]]-sales[[#This Row],[DiscountApplied]]</f>
        <v>3100</v>
      </c>
      <c r="L339" t="str">
        <f>TEXT(sales[[#This Row],[SaleDate]],"yyyy")</f>
        <v>2023</v>
      </c>
      <c r="M339" t="str">
        <f>TEXT(sales[[#This Row],[SaleDate]],"MMM")</f>
        <v>May</v>
      </c>
      <c r="N339" t="str">
        <f>TEXT(sales[[#This Row],[SaleDate]],"DDD")</f>
        <v>Tue</v>
      </c>
      <c r="O339" t="str">
        <f t="shared" si="5"/>
        <v>Q2</v>
      </c>
      <c r="P339">
        <f>sales[[#This Row],[netRevenue]]-(sales[[#This Row],[unitCost]]*sales[[#This Row],[QuantitySold]])</f>
        <v>300</v>
      </c>
      <c r="Q339">
        <f>sales[[#This Row],[unitCost]]*sales[[#This Row],[QuantitySold]]</f>
        <v>2800</v>
      </c>
      <c r="R339" s="7">
        <f>(sales[[#This Row],[unitPrice]]-sales[[#This Row],[unitCost]])/sales[[#This Row],[unitCost]]</f>
        <v>0.10714285714285714</v>
      </c>
      <c r="S339" t="str">
        <f>TEXT(sales[[#This Row],[SaleDate]],"dd")</f>
        <v>02</v>
      </c>
    </row>
    <row r="340" spans="1:19" x14ac:dyDescent="0.25">
      <c r="A340">
        <v>879</v>
      </c>
      <c r="B340">
        <v>5</v>
      </c>
      <c r="C340">
        <v>33</v>
      </c>
      <c r="D340">
        <v>5</v>
      </c>
      <c r="E340">
        <v>6</v>
      </c>
      <c r="F340" s="1">
        <v>45061</v>
      </c>
      <c r="G340">
        <v>0</v>
      </c>
      <c r="H340">
        <f>VLOOKUP(sales[[#This Row],[ProductID]],products[],4,FALSE)</f>
        <v>310</v>
      </c>
      <c r="I340">
        <f>VLOOKUP(sales[[#This Row],[ProductID]],products[],5,FALSE)</f>
        <v>280</v>
      </c>
      <c r="J340">
        <f>sales[[#This Row],[QuantitySold]]*sales[[#This Row],[unitPrice]]</f>
        <v>1860</v>
      </c>
      <c r="K340">
        <f>sales[[#This Row],[TotalRevenue]]-sales[[#This Row],[DiscountApplied]]</f>
        <v>1860</v>
      </c>
      <c r="L340" t="str">
        <f>TEXT(sales[[#This Row],[SaleDate]],"yyyy")</f>
        <v>2023</v>
      </c>
      <c r="M340" t="str">
        <f>TEXT(sales[[#This Row],[SaleDate]],"MMM")</f>
        <v>May</v>
      </c>
      <c r="N340" t="str">
        <f>TEXT(sales[[#This Row],[SaleDate]],"DDD")</f>
        <v>Mon</v>
      </c>
      <c r="O340" t="str">
        <f t="shared" si="5"/>
        <v>Q2</v>
      </c>
      <c r="P340">
        <f>sales[[#This Row],[netRevenue]]-(sales[[#This Row],[unitCost]]*sales[[#This Row],[QuantitySold]])</f>
        <v>180</v>
      </c>
      <c r="Q340">
        <f>sales[[#This Row],[unitCost]]*sales[[#This Row],[QuantitySold]]</f>
        <v>1680</v>
      </c>
      <c r="R340" s="7">
        <f>(sales[[#This Row],[unitPrice]]-sales[[#This Row],[unitCost]])/sales[[#This Row],[unitCost]]</f>
        <v>0.10714285714285714</v>
      </c>
      <c r="S340" t="str">
        <f>TEXT(sales[[#This Row],[SaleDate]],"dd")</f>
        <v>15</v>
      </c>
    </row>
    <row r="341" spans="1:19" x14ac:dyDescent="0.25">
      <c r="A341">
        <v>883</v>
      </c>
      <c r="B341">
        <v>5</v>
      </c>
      <c r="C341">
        <v>21</v>
      </c>
      <c r="D341">
        <v>5</v>
      </c>
      <c r="E341">
        <v>6</v>
      </c>
      <c r="F341" s="1">
        <v>44945</v>
      </c>
      <c r="G341">
        <v>0</v>
      </c>
      <c r="H341">
        <f>VLOOKUP(sales[[#This Row],[ProductID]],products[],4,FALSE)</f>
        <v>310</v>
      </c>
      <c r="I341">
        <f>VLOOKUP(sales[[#This Row],[ProductID]],products[],5,FALSE)</f>
        <v>280</v>
      </c>
      <c r="J341">
        <f>sales[[#This Row],[QuantitySold]]*sales[[#This Row],[unitPrice]]</f>
        <v>1860</v>
      </c>
      <c r="K341">
        <f>sales[[#This Row],[TotalRevenue]]-sales[[#This Row],[DiscountApplied]]</f>
        <v>1860</v>
      </c>
      <c r="L341" t="str">
        <f>TEXT(sales[[#This Row],[SaleDate]],"yyyy")</f>
        <v>2023</v>
      </c>
      <c r="M341" t="str">
        <f>TEXT(sales[[#This Row],[SaleDate]],"MMM")</f>
        <v>Jan</v>
      </c>
      <c r="N341" t="str">
        <f>TEXT(sales[[#This Row],[SaleDate]],"DDD")</f>
        <v>Thu</v>
      </c>
      <c r="O341" t="str">
        <f t="shared" si="5"/>
        <v>Q1</v>
      </c>
      <c r="P341">
        <f>sales[[#This Row],[netRevenue]]-(sales[[#This Row],[unitCost]]*sales[[#This Row],[QuantitySold]])</f>
        <v>180</v>
      </c>
      <c r="Q341">
        <f>sales[[#This Row],[unitCost]]*sales[[#This Row],[QuantitySold]]</f>
        <v>1680</v>
      </c>
      <c r="R341" s="7">
        <f>(sales[[#This Row],[unitPrice]]-sales[[#This Row],[unitCost]])/sales[[#This Row],[unitCost]]</f>
        <v>0.10714285714285714</v>
      </c>
      <c r="S341" t="str">
        <f>TEXT(sales[[#This Row],[SaleDate]],"dd")</f>
        <v>19</v>
      </c>
    </row>
    <row r="342" spans="1:19" x14ac:dyDescent="0.25">
      <c r="A342">
        <v>886</v>
      </c>
      <c r="B342">
        <v>5</v>
      </c>
      <c r="C342">
        <v>39</v>
      </c>
      <c r="D342">
        <v>5</v>
      </c>
      <c r="E342">
        <v>4</v>
      </c>
      <c r="F342" s="1">
        <v>45052</v>
      </c>
      <c r="G342">
        <v>0</v>
      </c>
      <c r="H342">
        <f>VLOOKUP(sales[[#This Row],[ProductID]],products[],4,FALSE)</f>
        <v>310</v>
      </c>
      <c r="I342">
        <f>VLOOKUP(sales[[#This Row],[ProductID]],products[],5,FALSE)</f>
        <v>280</v>
      </c>
      <c r="J342">
        <f>sales[[#This Row],[QuantitySold]]*sales[[#This Row],[unitPrice]]</f>
        <v>1240</v>
      </c>
      <c r="K342">
        <f>sales[[#This Row],[TotalRevenue]]-sales[[#This Row],[DiscountApplied]]</f>
        <v>1240</v>
      </c>
      <c r="L342" t="str">
        <f>TEXT(sales[[#This Row],[SaleDate]],"yyyy")</f>
        <v>2023</v>
      </c>
      <c r="M342" t="str">
        <f>TEXT(sales[[#This Row],[SaleDate]],"MMM")</f>
        <v>May</v>
      </c>
      <c r="N342" t="str">
        <f>TEXT(sales[[#This Row],[SaleDate]],"DDD")</f>
        <v>Sat</v>
      </c>
      <c r="O342" t="str">
        <f t="shared" si="5"/>
        <v>Q2</v>
      </c>
      <c r="P342">
        <f>sales[[#This Row],[netRevenue]]-(sales[[#This Row],[unitCost]]*sales[[#This Row],[QuantitySold]])</f>
        <v>120</v>
      </c>
      <c r="Q342">
        <f>sales[[#This Row],[unitCost]]*sales[[#This Row],[QuantitySold]]</f>
        <v>1120</v>
      </c>
      <c r="R342" s="7">
        <f>(sales[[#This Row],[unitPrice]]-sales[[#This Row],[unitCost]])/sales[[#This Row],[unitCost]]</f>
        <v>0.10714285714285714</v>
      </c>
      <c r="S342" t="str">
        <f>TEXT(sales[[#This Row],[SaleDate]],"dd")</f>
        <v>06</v>
      </c>
    </row>
    <row r="343" spans="1:19" x14ac:dyDescent="0.25">
      <c r="A343">
        <v>915</v>
      </c>
      <c r="B343">
        <v>5</v>
      </c>
      <c r="C343">
        <v>40</v>
      </c>
      <c r="D343">
        <v>5</v>
      </c>
      <c r="E343">
        <v>10</v>
      </c>
      <c r="F343" s="1">
        <v>45552</v>
      </c>
      <c r="G343">
        <v>0</v>
      </c>
      <c r="H343">
        <f>VLOOKUP(sales[[#This Row],[ProductID]],products[],4,FALSE)</f>
        <v>310</v>
      </c>
      <c r="I343">
        <f>VLOOKUP(sales[[#This Row],[ProductID]],products[],5,FALSE)</f>
        <v>280</v>
      </c>
      <c r="J343">
        <f>sales[[#This Row],[QuantitySold]]*sales[[#This Row],[unitPrice]]</f>
        <v>3100</v>
      </c>
      <c r="K343">
        <f>sales[[#This Row],[TotalRevenue]]-sales[[#This Row],[DiscountApplied]]</f>
        <v>3100</v>
      </c>
      <c r="L343" t="str">
        <f>TEXT(sales[[#This Row],[SaleDate]],"yyyy")</f>
        <v>2024</v>
      </c>
      <c r="M343" t="str">
        <f>TEXT(sales[[#This Row],[SaleDate]],"MMM")</f>
        <v>Sep</v>
      </c>
      <c r="N343" t="str">
        <f>TEXT(sales[[#This Row],[SaleDate]],"DDD")</f>
        <v>Tue</v>
      </c>
      <c r="O343" t="str">
        <f t="shared" si="5"/>
        <v>Q3</v>
      </c>
      <c r="P343">
        <f>sales[[#This Row],[netRevenue]]-(sales[[#This Row],[unitCost]]*sales[[#This Row],[QuantitySold]])</f>
        <v>300</v>
      </c>
      <c r="Q343">
        <f>sales[[#This Row],[unitCost]]*sales[[#This Row],[QuantitySold]]</f>
        <v>2800</v>
      </c>
      <c r="R343" s="7">
        <f>(sales[[#This Row],[unitPrice]]-sales[[#This Row],[unitCost]])/sales[[#This Row],[unitCost]]</f>
        <v>0.10714285714285714</v>
      </c>
      <c r="S343" t="str">
        <f>TEXT(sales[[#This Row],[SaleDate]],"dd")</f>
        <v>17</v>
      </c>
    </row>
    <row r="344" spans="1:19" x14ac:dyDescent="0.25">
      <c r="A344">
        <v>918</v>
      </c>
      <c r="B344">
        <v>5</v>
      </c>
      <c r="C344">
        <v>9</v>
      </c>
      <c r="D344">
        <v>5</v>
      </c>
      <c r="E344">
        <v>5</v>
      </c>
      <c r="F344" s="1">
        <v>45630</v>
      </c>
      <c r="G344">
        <v>0</v>
      </c>
      <c r="H344">
        <f>VLOOKUP(sales[[#This Row],[ProductID]],products[],4,FALSE)</f>
        <v>310</v>
      </c>
      <c r="I344">
        <f>VLOOKUP(sales[[#This Row],[ProductID]],products[],5,FALSE)</f>
        <v>280</v>
      </c>
      <c r="J344">
        <f>sales[[#This Row],[QuantitySold]]*sales[[#This Row],[unitPrice]]</f>
        <v>1550</v>
      </c>
      <c r="K344">
        <f>sales[[#This Row],[TotalRevenue]]-sales[[#This Row],[DiscountApplied]]</f>
        <v>1550</v>
      </c>
      <c r="L344" t="str">
        <f>TEXT(sales[[#This Row],[SaleDate]],"yyyy")</f>
        <v>2024</v>
      </c>
      <c r="M344" t="str">
        <f>TEXT(sales[[#This Row],[SaleDate]],"MMM")</f>
        <v>Dec</v>
      </c>
      <c r="N344" t="str">
        <f>TEXT(sales[[#This Row],[SaleDate]],"DDD")</f>
        <v>Wed</v>
      </c>
      <c r="O344" t="str">
        <f t="shared" si="5"/>
        <v>Q4</v>
      </c>
      <c r="P344">
        <f>sales[[#This Row],[netRevenue]]-(sales[[#This Row],[unitCost]]*sales[[#This Row],[QuantitySold]])</f>
        <v>150</v>
      </c>
      <c r="Q344">
        <f>sales[[#This Row],[unitCost]]*sales[[#This Row],[QuantitySold]]</f>
        <v>1400</v>
      </c>
      <c r="R344" s="7">
        <f>(sales[[#This Row],[unitPrice]]-sales[[#This Row],[unitCost]])/sales[[#This Row],[unitCost]]</f>
        <v>0.10714285714285714</v>
      </c>
      <c r="S344" t="str">
        <f>TEXT(sales[[#This Row],[SaleDate]],"dd")</f>
        <v>04</v>
      </c>
    </row>
    <row r="345" spans="1:19" x14ac:dyDescent="0.25">
      <c r="A345">
        <v>937</v>
      </c>
      <c r="B345">
        <v>5</v>
      </c>
      <c r="C345">
        <v>8</v>
      </c>
      <c r="D345">
        <v>5</v>
      </c>
      <c r="E345">
        <v>6</v>
      </c>
      <c r="F345" s="1">
        <v>45452</v>
      </c>
      <c r="G345">
        <v>0</v>
      </c>
      <c r="H345">
        <f>VLOOKUP(sales[[#This Row],[ProductID]],products[],4,FALSE)</f>
        <v>310</v>
      </c>
      <c r="I345">
        <f>VLOOKUP(sales[[#This Row],[ProductID]],products[],5,FALSE)</f>
        <v>280</v>
      </c>
      <c r="J345">
        <f>sales[[#This Row],[QuantitySold]]*sales[[#This Row],[unitPrice]]</f>
        <v>1860</v>
      </c>
      <c r="K345">
        <f>sales[[#This Row],[TotalRevenue]]-sales[[#This Row],[DiscountApplied]]</f>
        <v>1860</v>
      </c>
      <c r="L345" t="str">
        <f>TEXT(sales[[#This Row],[SaleDate]],"yyyy")</f>
        <v>2024</v>
      </c>
      <c r="M345" t="str">
        <f>TEXT(sales[[#This Row],[SaleDate]],"MMM")</f>
        <v>Jun</v>
      </c>
      <c r="N345" t="str">
        <f>TEXT(sales[[#This Row],[SaleDate]],"DDD")</f>
        <v>Sun</v>
      </c>
      <c r="O345" t="str">
        <f t="shared" si="5"/>
        <v>Q2</v>
      </c>
      <c r="P345">
        <f>sales[[#This Row],[netRevenue]]-(sales[[#This Row],[unitCost]]*sales[[#This Row],[QuantitySold]])</f>
        <v>180</v>
      </c>
      <c r="Q345">
        <f>sales[[#This Row],[unitCost]]*sales[[#This Row],[QuantitySold]]</f>
        <v>1680</v>
      </c>
      <c r="R345" s="7">
        <f>(sales[[#This Row],[unitPrice]]-sales[[#This Row],[unitCost]])/sales[[#This Row],[unitCost]]</f>
        <v>0.10714285714285714</v>
      </c>
      <c r="S345" t="str">
        <f>TEXT(sales[[#This Row],[SaleDate]],"dd")</f>
        <v>09</v>
      </c>
    </row>
    <row r="346" spans="1:19" x14ac:dyDescent="0.25">
      <c r="A346">
        <v>947</v>
      </c>
      <c r="B346">
        <v>5</v>
      </c>
      <c r="C346">
        <v>5</v>
      </c>
      <c r="D346">
        <v>5</v>
      </c>
      <c r="E346">
        <v>2</v>
      </c>
      <c r="F346" s="1">
        <v>45404</v>
      </c>
      <c r="G346">
        <v>0</v>
      </c>
      <c r="H346">
        <f>VLOOKUP(sales[[#This Row],[ProductID]],products[],4,FALSE)</f>
        <v>310</v>
      </c>
      <c r="I346">
        <f>VLOOKUP(sales[[#This Row],[ProductID]],products[],5,FALSE)</f>
        <v>280</v>
      </c>
      <c r="J346">
        <f>sales[[#This Row],[QuantitySold]]*sales[[#This Row],[unitPrice]]</f>
        <v>620</v>
      </c>
      <c r="K346">
        <f>sales[[#This Row],[TotalRevenue]]-sales[[#This Row],[DiscountApplied]]</f>
        <v>620</v>
      </c>
      <c r="L346" t="str">
        <f>TEXT(sales[[#This Row],[SaleDate]],"yyyy")</f>
        <v>2024</v>
      </c>
      <c r="M346" t="str">
        <f>TEXT(sales[[#This Row],[SaleDate]],"MMM")</f>
        <v>Apr</v>
      </c>
      <c r="N346" t="str">
        <f>TEXT(sales[[#This Row],[SaleDate]],"DDD")</f>
        <v>Mon</v>
      </c>
      <c r="O346" t="str">
        <f t="shared" si="5"/>
        <v>Q2</v>
      </c>
      <c r="P346">
        <f>sales[[#This Row],[netRevenue]]-(sales[[#This Row],[unitCost]]*sales[[#This Row],[QuantitySold]])</f>
        <v>60</v>
      </c>
      <c r="Q346">
        <f>sales[[#This Row],[unitCost]]*sales[[#This Row],[QuantitySold]]</f>
        <v>560</v>
      </c>
      <c r="R346" s="7">
        <f>(sales[[#This Row],[unitPrice]]-sales[[#This Row],[unitCost]])/sales[[#This Row],[unitCost]]</f>
        <v>0.10714285714285714</v>
      </c>
      <c r="S346" t="str">
        <f>TEXT(sales[[#This Row],[SaleDate]],"dd")</f>
        <v>22</v>
      </c>
    </row>
    <row r="347" spans="1:19" x14ac:dyDescent="0.25">
      <c r="A347">
        <v>961</v>
      </c>
      <c r="B347">
        <v>5</v>
      </c>
      <c r="C347">
        <v>42</v>
      </c>
      <c r="D347">
        <v>5</v>
      </c>
      <c r="E347">
        <v>7</v>
      </c>
      <c r="F347" s="1">
        <v>45413</v>
      </c>
      <c r="G347">
        <v>0</v>
      </c>
      <c r="H347">
        <f>VLOOKUP(sales[[#This Row],[ProductID]],products[],4,FALSE)</f>
        <v>310</v>
      </c>
      <c r="I347">
        <f>VLOOKUP(sales[[#This Row],[ProductID]],products[],5,FALSE)</f>
        <v>280</v>
      </c>
      <c r="J347">
        <f>sales[[#This Row],[QuantitySold]]*sales[[#This Row],[unitPrice]]</f>
        <v>2170</v>
      </c>
      <c r="K347">
        <f>sales[[#This Row],[TotalRevenue]]-sales[[#This Row],[DiscountApplied]]</f>
        <v>2170</v>
      </c>
      <c r="L347" t="str">
        <f>TEXT(sales[[#This Row],[SaleDate]],"yyyy")</f>
        <v>2024</v>
      </c>
      <c r="M347" t="str">
        <f>TEXT(sales[[#This Row],[SaleDate]],"MMM")</f>
        <v>May</v>
      </c>
      <c r="N347" t="str">
        <f>TEXT(sales[[#This Row],[SaleDate]],"DDD")</f>
        <v>Wed</v>
      </c>
      <c r="O347" t="str">
        <f t="shared" si="5"/>
        <v>Q2</v>
      </c>
      <c r="P347">
        <f>sales[[#This Row],[netRevenue]]-(sales[[#This Row],[unitCost]]*sales[[#This Row],[QuantitySold]])</f>
        <v>210</v>
      </c>
      <c r="Q347">
        <f>sales[[#This Row],[unitCost]]*sales[[#This Row],[QuantitySold]]</f>
        <v>1960</v>
      </c>
      <c r="R347" s="7">
        <f>(sales[[#This Row],[unitPrice]]-sales[[#This Row],[unitCost]])/sales[[#This Row],[unitCost]]</f>
        <v>0.10714285714285714</v>
      </c>
      <c r="S347" t="str">
        <f>TEXT(sales[[#This Row],[SaleDate]],"dd")</f>
        <v>01</v>
      </c>
    </row>
    <row r="348" spans="1:19" x14ac:dyDescent="0.25">
      <c r="A348">
        <v>967</v>
      </c>
      <c r="B348">
        <v>5</v>
      </c>
      <c r="C348">
        <v>37</v>
      </c>
      <c r="D348">
        <v>5</v>
      </c>
      <c r="E348">
        <v>2</v>
      </c>
      <c r="F348" s="1">
        <v>45442</v>
      </c>
      <c r="G348">
        <v>0</v>
      </c>
      <c r="H348">
        <f>VLOOKUP(sales[[#This Row],[ProductID]],products[],4,FALSE)</f>
        <v>310</v>
      </c>
      <c r="I348">
        <f>VLOOKUP(sales[[#This Row],[ProductID]],products[],5,FALSE)</f>
        <v>280</v>
      </c>
      <c r="J348">
        <f>sales[[#This Row],[QuantitySold]]*sales[[#This Row],[unitPrice]]</f>
        <v>620</v>
      </c>
      <c r="K348">
        <f>sales[[#This Row],[TotalRevenue]]-sales[[#This Row],[DiscountApplied]]</f>
        <v>620</v>
      </c>
      <c r="L348" t="str">
        <f>TEXT(sales[[#This Row],[SaleDate]],"yyyy")</f>
        <v>2024</v>
      </c>
      <c r="M348" t="str">
        <f>TEXT(sales[[#This Row],[SaleDate]],"MMM")</f>
        <v>May</v>
      </c>
      <c r="N348" t="str">
        <f>TEXT(sales[[#This Row],[SaleDate]],"DDD")</f>
        <v>Thu</v>
      </c>
      <c r="O348" t="str">
        <f t="shared" si="5"/>
        <v>Q2</v>
      </c>
      <c r="P348">
        <f>sales[[#This Row],[netRevenue]]-(sales[[#This Row],[unitCost]]*sales[[#This Row],[QuantitySold]])</f>
        <v>60</v>
      </c>
      <c r="Q348">
        <f>sales[[#This Row],[unitCost]]*sales[[#This Row],[QuantitySold]]</f>
        <v>560</v>
      </c>
      <c r="R348" s="7">
        <f>(sales[[#This Row],[unitPrice]]-sales[[#This Row],[unitCost]])/sales[[#This Row],[unitCost]]</f>
        <v>0.10714285714285714</v>
      </c>
      <c r="S348" t="str">
        <f>TEXT(sales[[#This Row],[SaleDate]],"dd")</f>
        <v>30</v>
      </c>
    </row>
    <row r="349" spans="1:19" x14ac:dyDescent="0.25">
      <c r="A349">
        <v>975</v>
      </c>
      <c r="B349">
        <v>5</v>
      </c>
      <c r="C349">
        <v>39</v>
      </c>
      <c r="D349">
        <v>5</v>
      </c>
      <c r="E349">
        <v>1</v>
      </c>
      <c r="F349" s="1">
        <v>45409</v>
      </c>
      <c r="G349">
        <v>0</v>
      </c>
      <c r="H349">
        <f>VLOOKUP(sales[[#This Row],[ProductID]],products[],4,FALSE)</f>
        <v>310</v>
      </c>
      <c r="I349">
        <f>VLOOKUP(sales[[#This Row],[ProductID]],products[],5,FALSE)</f>
        <v>280</v>
      </c>
      <c r="J349">
        <f>sales[[#This Row],[QuantitySold]]*sales[[#This Row],[unitPrice]]</f>
        <v>310</v>
      </c>
      <c r="K349">
        <f>sales[[#This Row],[TotalRevenue]]-sales[[#This Row],[DiscountApplied]]</f>
        <v>310</v>
      </c>
      <c r="L349" t="str">
        <f>TEXT(sales[[#This Row],[SaleDate]],"yyyy")</f>
        <v>2024</v>
      </c>
      <c r="M349" t="str">
        <f>TEXT(sales[[#This Row],[SaleDate]],"MMM")</f>
        <v>Apr</v>
      </c>
      <c r="N349" t="str">
        <f>TEXT(sales[[#This Row],[SaleDate]],"DDD")</f>
        <v>Sat</v>
      </c>
      <c r="O349" t="str">
        <f t="shared" si="5"/>
        <v>Q2</v>
      </c>
      <c r="P349">
        <f>sales[[#This Row],[netRevenue]]-(sales[[#This Row],[unitCost]]*sales[[#This Row],[QuantitySold]])</f>
        <v>30</v>
      </c>
      <c r="Q349">
        <f>sales[[#This Row],[unitCost]]*sales[[#This Row],[QuantitySold]]</f>
        <v>280</v>
      </c>
      <c r="R349" s="7">
        <f>(sales[[#This Row],[unitPrice]]-sales[[#This Row],[unitCost]])/sales[[#This Row],[unitCost]]</f>
        <v>0.10714285714285714</v>
      </c>
      <c r="S349" t="str">
        <f>TEXT(sales[[#This Row],[SaleDate]],"dd")</f>
        <v>27</v>
      </c>
    </row>
    <row r="350" spans="1:19" x14ac:dyDescent="0.25">
      <c r="A350">
        <v>993</v>
      </c>
      <c r="B350">
        <v>5</v>
      </c>
      <c r="C350">
        <v>48</v>
      </c>
      <c r="D350">
        <v>5</v>
      </c>
      <c r="E350">
        <v>8</v>
      </c>
      <c r="F350" s="1">
        <v>45624</v>
      </c>
      <c r="G350">
        <v>0</v>
      </c>
      <c r="H350">
        <f>VLOOKUP(sales[[#This Row],[ProductID]],products[],4,FALSE)</f>
        <v>310</v>
      </c>
      <c r="I350">
        <f>VLOOKUP(sales[[#This Row],[ProductID]],products[],5,FALSE)</f>
        <v>280</v>
      </c>
      <c r="J350">
        <f>sales[[#This Row],[QuantitySold]]*sales[[#This Row],[unitPrice]]</f>
        <v>2480</v>
      </c>
      <c r="K350">
        <f>sales[[#This Row],[TotalRevenue]]-sales[[#This Row],[DiscountApplied]]</f>
        <v>2480</v>
      </c>
      <c r="L350" t="str">
        <f>TEXT(sales[[#This Row],[SaleDate]],"yyyy")</f>
        <v>2024</v>
      </c>
      <c r="M350" t="str">
        <f>TEXT(sales[[#This Row],[SaleDate]],"MMM")</f>
        <v>Nov</v>
      </c>
      <c r="N350" t="str">
        <f>TEXT(sales[[#This Row],[SaleDate]],"DDD")</f>
        <v>Thu</v>
      </c>
      <c r="O350" t="str">
        <f t="shared" si="5"/>
        <v>Q4</v>
      </c>
      <c r="P350">
        <f>sales[[#This Row],[netRevenue]]-(sales[[#This Row],[unitCost]]*sales[[#This Row],[QuantitySold]])</f>
        <v>240</v>
      </c>
      <c r="Q350">
        <f>sales[[#This Row],[unitCost]]*sales[[#This Row],[QuantitySold]]</f>
        <v>2240</v>
      </c>
      <c r="R350" s="7">
        <f>(sales[[#This Row],[unitPrice]]-sales[[#This Row],[unitCost]])/sales[[#This Row],[unitCost]]</f>
        <v>0.10714285714285714</v>
      </c>
      <c r="S350" t="str">
        <f>TEXT(sales[[#This Row],[SaleDate]],"dd")</f>
        <v>28</v>
      </c>
    </row>
    <row r="351" spans="1:19" x14ac:dyDescent="0.25">
      <c r="A351">
        <v>997</v>
      </c>
      <c r="B351">
        <v>5</v>
      </c>
      <c r="C351">
        <v>25</v>
      </c>
      <c r="D351">
        <v>5</v>
      </c>
      <c r="E351">
        <v>7</v>
      </c>
      <c r="F351" s="1">
        <v>45631</v>
      </c>
      <c r="G351">
        <v>0</v>
      </c>
      <c r="H351">
        <f>VLOOKUP(sales[[#This Row],[ProductID]],products[],4,FALSE)</f>
        <v>310</v>
      </c>
      <c r="I351">
        <f>VLOOKUP(sales[[#This Row],[ProductID]],products[],5,FALSE)</f>
        <v>280</v>
      </c>
      <c r="J351">
        <f>sales[[#This Row],[QuantitySold]]*sales[[#This Row],[unitPrice]]</f>
        <v>2170</v>
      </c>
      <c r="K351">
        <f>sales[[#This Row],[TotalRevenue]]-sales[[#This Row],[DiscountApplied]]</f>
        <v>2170</v>
      </c>
      <c r="L351" t="str">
        <f>TEXT(sales[[#This Row],[SaleDate]],"yyyy")</f>
        <v>2024</v>
      </c>
      <c r="M351" t="str">
        <f>TEXT(sales[[#This Row],[SaleDate]],"MMM")</f>
        <v>Dec</v>
      </c>
      <c r="N351" t="str">
        <f>TEXT(sales[[#This Row],[SaleDate]],"DDD")</f>
        <v>Thu</v>
      </c>
      <c r="O351" t="str">
        <f t="shared" si="5"/>
        <v>Q4</v>
      </c>
      <c r="P351">
        <f>sales[[#This Row],[netRevenue]]-(sales[[#This Row],[unitCost]]*sales[[#This Row],[QuantitySold]])</f>
        <v>210</v>
      </c>
      <c r="Q351">
        <f>sales[[#This Row],[unitCost]]*sales[[#This Row],[QuantitySold]]</f>
        <v>1960</v>
      </c>
      <c r="R351" s="7">
        <f>(sales[[#This Row],[unitPrice]]-sales[[#This Row],[unitCost]])/sales[[#This Row],[unitCost]]</f>
        <v>0.10714285714285714</v>
      </c>
      <c r="S351" t="str">
        <f>TEXT(sales[[#This Row],[SaleDate]],"dd")</f>
        <v>05</v>
      </c>
    </row>
    <row r="352" spans="1:19" x14ac:dyDescent="0.25">
      <c r="A352">
        <v>1001</v>
      </c>
      <c r="B352">
        <v>5</v>
      </c>
      <c r="C352">
        <v>28</v>
      </c>
      <c r="D352">
        <v>5</v>
      </c>
      <c r="E352">
        <v>5</v>
      </c>
      <c r="F352" s="1">
        <v>45599</v>
      </c>
      <c r="G352">
        <v>0</v>
      </c>
      <c r="H352">
        <f>VLOOKUP(sales[[#This Row],[ProductID]],products[],4,FALSE)</f>
        <v>310</v>
      </c>
      <c r="I352">
        <f>VLOOKUP(sales[[#This Row],[ProductID]],products[],5,FALSE)</f>
        <v>280</v>
      </c>
      <c r="J352">
        <f>sales[[#This Row],[QuantitySold]]*sales[[#This Row],[unitPrice]]</f>
        <v>1550</v>
      </c>
      <c r="K352">
        <f>sales[[#This Row],[TotalRevenue]]-sales[[#This Row],[DiscountApplied]]</f>
        <v>1550</v>
      </c>
      <c r="L352" t="str">
        <f>TEXT(sales[[#This Row],[SaleDate]],"yyyy")</f>
        <v>2024</v>
      </c>
      <c r="M352" t="str">
        <f>TEXT(sales[[#This Row],[SaleDate]],"MMM")</f>
        <v>Nov</v>
      </c>
      <c r="N352" t="str">
        <f>TEXT(sales[[#This Row],[SaleDate]],"DDD")</f>
        <v>Sun</v>
      </c>
      <c r="O352" t="str">
        <f t="shared" si="5"/>
        <v>Q4</v>
      </c>
      <c r="P352">
        <f>sales[[#This Row],[netRevenue]]-(sales[[#This Row],[unitCost]]*sales[[#This Row],[QuantitySold]])</f>
        <v>150</v>
      </c>
      <c r="Q352">
        <f>sales[[#This Row],[unitCost]]*sales[[#This Row],[QuantitySold]]</f>
        <v>1400</v>
      </c>
      <c r="R352" s="7">
        <f>(sales[[#This Row],[unitPrice]]-sales[[#This Row],[unitCost]])/sales[[#This Row],[unitCost]]</f>
        <v>0.10714285714285714</v>
      </c>
      <c r="S352" t="str">
        <f>TEXT(sales[[#This Row],[SaleDate]],"dd")</f>
        <v>03</v>
      </c>
    </row>
    <row r="353" spans="1:19" x14ac:dyDescent="0.25">
      <c r="A353">
        <v>1002</v>
      </c>
      <c r="B353">
        <v>5</v>
      </c>
      <c r="C353">
        <v>7</v>
      </c>
      <c r="D353">
        <v>5</v>
      </c>
      <c r="E353">
        <v>1</v>
      </c>
      <c r="F353" s="1">
        <v>45520</v>
      </c>
      <c r="G353">
        <v>0</v>
      </c>
      <c r="H353">
        <f>VLOOKUP(sales[[#This Row],[ProductID]],products[],4,FALSE)</f>
        <v>310</v>
      </c>
      <c r="I353">
        <f>VLOOKUP(sales[[#This Row],[ProductID]],products[],5,FALSE)</f>
        <v>280</v>
      </c>
      <c r="J353">
        <f>sales[[#This Row],[QuantitySold]]*sales[[#This Row],[unitPrice]]</f>
        <v>310</v>
      </c>
      <c r="K353">
        <f>sales[[#This Row],[TotalRevenue]]-sales[[#This Row],[DiscountApplied]]</f>
        <v>310</v>
      </c>
      <c r="L353" t="str">
        <f>TEXT(sales[[#This Row],[SaleDate]],"yyyy")</f>
        <v>2024</v>
      </c>
      <c r="M353" t="str">
        <f>TEXT(sales[[#This Row],[SaleDate]],"MMM")</f>
        <v>Aug</v>
      </c>
      <c r="N353" t="str">
        <f>TEXT(sales[[#This Row],[SaleDate]],"DDD")</f>
        <v>Fri</v>
      </c>
      <c r="O353" t="str">
        <f t="shared" si="5"/>
        <v>Q3</v>
      </c>
      <c r="P353">
        <f>sales[[#This Row],[netRevenue]]-(sales[[#This Row],[unitCost]]*sales[[#This Row],[QuantitySold]])</f>
        <v>30</v>
      </c>
      <c r="Q353">
        <f>sales[[#This Row],[unitCost]]*sales[[#This Row],[QuantitySold]]</f>
        <v>280</v>
      </c>
      <c r="R353" s="7">
        <f>(sales[[#This Row],[unitPrice]]-sales[[#This Row],[unitCost]])/sales[[#This Row],[unitCost]]</f>
        <v>0.10714285714285714</v>
      </c>
      <c r="S353" t="str">
        <f>TEXT(sales[[#This Row],[SaleDate]],"dd")</f>
        <v>16</v>
      </c>
    </row>
    <row r="354" spans="1:19" x14ac:dyDescent="0.25">
      <c r="A354">
        <v>1009</v>
      </c>
      <c r="B354">
        <v>5</v>
      </c>
      <c r="C354">
        <v>4</v>
      </c>
      <c r="D354">
        <v>5</v>
      </c>
      <c r="E354">
        <v>2</v>
      </c>
      <c r="F354" s="1">
        <v>45364</v>
      </c>
      <c r="G354">
        <v>0</v>
      </c>
      <c r="H354">
        <f>VLOOKUP(sales[[#This Row],[ProductID]],products[],4,FALSE)</f>
        <v>310</v>
      </c>
      <c r="I354">
        <f>VLOOKUP(sales[[#This Row],[ProductID]],products[],5,FALSE)</f>
        <v>280</v>
      </c>
      <c r="J354">
        <f>sales[[#This Row],[QuantitySold]]*sales[[#This Row],[unitPrice]]</f>
        <v>620</v>
      </c>
      <c r="K354">
        <f>sales[[#This Row],[TotalRevenue]]-sales[[#This Row],[DiscountApplied]]</f>
        <v>620</v>
      </c>
      <c r="L354" t="str">
        <f>TEXT(sales[[#This Row],[SaleDate]],"yyyy")</f>
        <v>2024</v>
      </c>
      <c r="M354" t="str">
        <f>TEXT(sales[[#This Row],[SaleDate]],"MMM")</f>
        <v>Mar</v>
      </c>
      <c r="N354" t="str">
        <f>TEXT(sales[[#This Row],[SaleDate]],"DDD")</f>
        <v>Wed</v>
      </c>
      <c r="O354" t="str">
        <f t="shared" si="5"/>
        <v>Q1</v>
      </c>
      <c r="P354">
        <f>sales[[#This Row],[netRevenue]]-(sales[[#This Row],[unitCost]]*sales[[#This Row],[QuantitySold]])</f>
        <v>60</v>
      </c>
      <c r="Q354">
        <f>sales[[#This Row],[unitCost]]*sales[[#This Row],[QuantitySold]]</f>
        <v>560</v>
      </c>
      <c r="R354" s="7">
        <f>(sales[[#This Row],[unitPrice]]-sales[[#This Row],[unitCost]])/sales[[#This Row],[unitCost]]</f>
        <v>0.10714285714285714</v>
      </c>
      <c r="S354" t="str">
        <f>TEXT(sales[[#This Row],[SaleDate]],"dd")</f>
        <v>13</v>
      </c>
    </row>
    <row r="355" spans="1:19" x14ac:dyDescent="0.25">
      <c r="A355">
        <v>1016</v>
      </c>
      <c r="B355">
        <v>5</v>
      </c>
      <c r="C355">
        <v>16</v>
      </c>
      <c r="D355">
        <v>5</v>
      </c>
      <c r="E355">
        <v>4</v>
      </c>
      <c r="F355" s="1">
        <v>45426</v>
      </c>
      <c r="G355">
        <v>0</v>
      </c>
      <c r="H355">
        <f>VLOOKUP(sales[[#This Row],[ProductID]],products[],4,FALSE)</f>
        <v>310</v>
      </c>
      <c r="I355">
        <f>VLOOKUP(sales[[#This Row],[ProductID]],products[],5,FALSE)</f>
        <v>280</v>
      </c>
      <c r="J355">
        <f>sales[[#This Row],[QuantitySold]]*sales[[#This Row],[unitPrice]]</f>
        <v>1240</v>
      </c>
      <c r="K355">
        <f>sales[[#This Row],[TotalRevenue]]-sales[[#This Row],[DiscountApplied]]</f>
        <v>1240</v>
      </c>
      <c r="L355" t="str">
        <f>TEXT(sales[[#This Row],[SaleDate]],"yyyy")</f>
        <v>2024</v>
      </c>
      <c r="M355" t="str">
        <f>TEXT(sales[[#This Row],[SaleDate]],"MMM")</f>
        <v>May</v>
      </c>
      <c r="N355" t="str">
        <f>TEXT(sales[[#This Row],[SaleDate]],"DDD")</f>
        <v>Tue</v>
      </c>
      <c r="O355" t="str">
        <f t="shared" si="5"/>
        <v>Q2</v>
      </c>
      <c r="P355">
        <f>sales[[#This Row],[netRevenue]]-(sales[[#This Row],[unitCost]]*sales[[#This Row],[QuantitySold]])</f>
        <v>120</v>
      </c>
      <c r="Q355">
        <f>sales[[#This Row],[unitCost]]*sales[[#This Row],[QuantitySold]]</f>
        <v>1120</v>
      </c>
      <c r="R355" s="7">
        <f>(sales[[#This Row],[unitPrice]]-sales[[#This Row],[unitCost]])/sales[[#This Row],[unitCost]]</f>
        <v>0.10714285714285714</v>
      </c>
      <c r="S355" t="str">
        <f>TEXT(sales[[#This Row],[SaleDate]],"dd")</f>
        <v>14</v>
      </c>
    </row>
    <row r="356" spans="1:19" x14ac:dyDescent="0.25">
      <c r="A356">
        <v>1022</v>
      </c>
      <c r="B356">
        <v>5</v>
      </c>
      <c r="C356">
        <v>32</v>
      </c>
      <c r="D356">
        <v>5</v>
      </c>
      <c r="E356">
        <v>2</v>
      </c>
      <c r="F356" s="1">
        <v>45440</v>
      </c>
      <c r="G356">
        <v>0</v>
      </c>
      <c r="H356">
        <f>VLOOKUP(sales[[#This Row],[ProductID]],products[],4,FALSE)</f>
        <v>310</v>
      </c>
      <c r="I356">
        <f>VLOOKUP(sales[[#This Row],[ProductID]],products[],5,FALSE)</f>
        <v>280</v>
      </c>
      <c r="J356">
        <f>sales[[#This Row],[QuantitySold]]*sales[[#This Row],[unitPrice]]</f>
        <v>620</v>
      </c>
      <c r="K356">
        <f>sales[[#This Row],[TotalRevenue]]-sales[[#This Row],[DiscountApplied]]</f>
        <v>620</v>
      </c>
      <c r="L356" t="str">
        <f>TEXT(sales[[#This Row],[SaleDate]],"yyyy")</f>
        <v>2024</v>
      </c>
      <c r="M356" t="str">
        <f>TEXT(sales[[#This Row],[SaleDate]],"MMM")</f>
        <v>May</v>
      </c>
      <c r="N356" t="str">
        <f>TEXT(sales[[#This Row],[SaleDate]],"DDD")</f>
        <v>Tue</v>
      </c>
      <c r="O356" t="str">
        <f t="shared" si="5"/>
        <v>Q2</v>
      </c>
      <c r="P356">
        <f>sales[[#This Row],[netRevenue]]-(sales[[#This Row],[unitCost]]*sales[[#This Row],[QuantitySold]])</f>
        <v>60</v>
      </c>
      <c r="Q356">
        <f>sales[[#This Row],[unitCost]]*sales[[#This Row],[QuantitySold]]</f>
        <v>560</v>
      </c>
      <c r="R356" s="7">
        <f>(sales[[#This Row],[unitPrice]]-sales[[#This Row],[unitCost]])/sales[[#This Row],[unitCost]]</f>
        <v>0.10714285714285714</v>
      </c>
      <c r="S356" t="str">
        <f>TEXT(sales[[#This Row],[SaleDate]],"dd")</f>
        <v>28</v>
      </c>
    </row>
    <row r="357" spans="1:19" x14ac:dyDescent="0.25">
      <c r="A357">
        <v>1067</v>
      </c>
      <c r="B357">
        <v>5</v>
      </c>
      <c r="C357">
        <v>4</v>
      </c>
      <c r="D357">
        <v>5</v>
      </c>
      <c r="E357">
        <v>6</v>
      </c>
      <c r="F357" s="1">
        <v>45348</v>
      </c>
      <c r="G357">
        <v>0</v>
      </c>
      <c r="H357">
        <f>VLOOKUP(sales[[#This Row],[ProductID]],products[],4,FALSE)</f>
        <v>310</v>
      </c>
      <c r="I357">
        <f>VLOOKUP(sales[[#This Row],[ProductID]],products[],5,FALSE)</f>
        <v>280</v>
      </c>
      <c r="J357">
        <f>sales[[#This Row],[QuantitySold]]*sales[[#This Row],[unitPrice]]</f>
        <v>1860</v>
      </c>
      <c r="K357">
        <f>sales[[#This Row],[TotalRevenue]]-sales[[#This Row],[DiscountApplied]]</f>
        <v>1860</v>
      </c>
      <c r="L357" t="str">
        <f>TEXT(sales[[#This Row],[SaleDate]],"yyyy")</f>
        <v>2024</v>
      </c>
      <c r="M357" t="str">
        <f>TEXT(sales[[#This Row],[SaleDate]],"MMM")</f>
        <v>Feb</v>
      </c>
      <c r="N357" t="str">
        <f>TEXT(sales[[#This Row],[SaleDate]],"DDD")</f>
        <v>Mon</v>
      </c>
      <c r="O357" t="str">
        <f t="shared" si="5"/>
        <v>Q1</v>
      </c>
      <c r="P357">
        <f>sales[[#This Row],[netRevenue]]-(sales[[#This Row],[unitCost]]*sales[[#This Row],[QuantitySold]])</f>
        <v>180</v>
      </c>
      <c r="Q357">
        <f>sales[[#This Row],[unitCost]]*sales[[#This Row],[QuantitySold]]</f>
        <v>1680</v>
      </c>
      <c r="R357" s="7">
        <f>(sales[[#This Row],[unitPrice]]-sales[[#This Row],[unitCost]])/sales[[#This Row],[unitCost]]</f>
        <v>0.10714285714285714</v>
      </c>
      <c r="S357" t="str">
        <f>TEXT(sales[[#This Row],[SaleDate]],"dd")</f>
        <v>26</v>
      </c>
    </row>
    <row r="358" spans="1:19" x14ac:dyDescent="0.25">
      <c r="A358">
        <v>1082</v>
      </c>
      <c r="B358">
        <v>5</v>
      </c>
      <c r="C358">
        <v>14</v>
      </c>
      <c r="D358">
        <v>5</v>
      </c>
      <c r="E358">
        <v>2</v>
      </c>
      <c r="F358" s="1">
        <v>45463</v>
      </c>
      <c r="G358">
        <v>0</v>
      </c>
      <c r="H358">
        <f>VLOOKUP(sales[[#This Row],[ProductID]],products[],4,FALSE)</f>
        <v>310</v>
      </c>
      <c r="I358">
        <f>VLOOKUP(sales[[#This Row],[ProductID]],products[],5,FALSE)</f>
        <v>280</v>
      </c>
      <c r="J358">
        <f>sales[[#This Row],[QuantitySold]]*sales[[#This Row],[unitPrice]]</f>
        <v>620</v>
      </c>
      <c r="K358">
        <f>sales[[#This Row],[TotalRevenue]]-sales[[#This Row],[DiscountApplied]]</f>
        <v>620</v>
      </c>
      <c r="L358" t="str">
        <f>TEXT(sales[[#This Row],[SaleDate]],"yyyy")</f>
        <v>2024</v>
      </c>
      <c r="M358" t="str">
        <f>TEXT(sales[[#This Row],[SaleDate]],"MMM")</f>
        <v>Jun</v>
      </c>
      <c r="N358" t="str">
        <f>TEXT(sales[[#This Row],[SaleDate]],"DDD")</f>
        <v>Thu</v>
      </c>
      <c r="O358" t="str">
        <f t="shared" si="5"/>
        <v>Q2</v>
      </c>
      <c r="P358">
        <f>sales[[#This Row],[netRevenue]]-(sales[[#This Row],[unitCost]]*sales[[#This Row],[QuantitySold]])</f>
        <v>60</v>
      </c>
      <c r="Q358">
        <f>sales[[#This Row],[unitCost]]*sales[[#This Row],[QuantitySold]]</f>
        <v>560</v>
      </c>
      <c r="R358" s="7">
        <f>(sales[[#This Row],[unitPrice]]-sales[[#This Row],[unitCost]])/sales[[#This Row],[unitCost]]</f>
        <v>0.10714285714285714</v>
      </c>
      <c r="S358" t="str">
        <f>TEXT(sales[[#This Row],[SaleDate]],"dd")</f>
        <v>20</v>
      </c>
    </row>
    <row r="359" spans="1:19" x14ac:dyDescent="0.25">
      <c r="A359">
        <v>1102</v>
      </c>
      <c r="B359">
        <v>5</v>
      </c>
      <c r="C359">
        <v>20</v>
      </c>
      <c r="D359">
        <v>5</v>
      </c>
      <c r="E359">
        <v>10</v>
      </c>
      <c r="F359" s="1">
        <v>45556</v>
      </c>
      <c r="G359">
        <v>0</v>
      </c>
      <c r="H359">
        <f>VLOOKUP(sales[[#This Row],[ProductID]],products[],4,FALSE)</f>
        <v>310</v>
      </c>
      <c r="I359">
        <f>VLOOKUP(sales[[#This Row],[ProductID]],products[],5,FALSE)</f>
        <v>280</v>
      </c>
      <c r="J359">
        <f>sales[[#This Row],[QuantitySold]]*sales[[#This Row],[unitPrice]]</f>
        <v>3100</v>
      </c>
      <c r="K359">
        <f>sales[[#This Row],[TotalRevenue]]-sales[[#This Row],[DiscountApplied]]</f>
        <v>3100</v>
      </c>
      <c r="L359" t="str">
        <f>TEXT(sales[[#This Row],[SaleDate]],"yyyy")</f>
        <v>2024</v>
      </c>
      <c r="M359" t="str">
        <f>TEXT(sales[[#This Row],[SaleDate]],"MMM")</f>
        <v>Sep</v>
      </c>
      <c r="N359" t="str">
        <f>TEXT(sales[[#This Row],[SaleDate]],"DDD")</f>
        <v>Sat</v>
      </c>
      <c r="O359" t="str">
        <f t="shared" si="5"/>
        <v>Q3</v>
      </c>
      <c r="P359">
        <f>sales[[#This Row],[netRevenue]]-(sales[[#This Row],[unitCost]]*sales[[#This Row],[QuantitySold]])</f>
        <v>300</v>
      </c>
      <c r="Q359">
        <f>sales[[#This Row],[unitCost]]*sales[[#This Row],[QuantitySold]]</f>
        <v>2800</v>
      </c>
      <c r="R359" s="7">
        <f>(sales[[#This Row],[unitPrice]]-sales[[#This Row],[unitCost]])/sales[[#This Row],[unitCost]]</f>
        <v>0.10714285714285714</v>
      </c>
      <c r="S359" t="str">
        <f>TEXT(sales[[#This Row],[SaleDate]],"dd")</f>
        <v>21</v>
      </c>
    </row>
    <row r="360" spans="1:19" x14ac:dyDescent="0.25">
      <c r="A360">
        <v>1124</v>
      </c>
      <c r="B360">
        <v>5</v>
      </c>
      <c r="C360">
        <v>29</v>
      </c>
      <c r="D360">
        <v>5</v>
      </c>
      <c r="E360">
        <v>5</v>
      </c>
      <c r="F360" s="1">
        <v>45444</v>
      </c>
      <c r="G360">
        <v>0</v>
      </c>
      <c r="H360">
        <f>VLOOKUP(sales[[#This Row],[ProductID]],products[],4,FALSE)</f>
        <v>310</v>
      </c>
      <c r="I360">
        <f>VLOOKUP(sales[[#This Row],[ProductID]],products[],5,FALSE)</f>
        <v>280</v>
      </c>
      <c r="J360">
        <f>sales[[#This Row],[QuantitySold]]*sales[[#This Row],[unitPrice]]</f>
        <v>1550</v>
      </c>
      <c r="K360">
        <f>sales[[#This Row],[TotalRevenue]]-sales[[#This Row],[DiscountApplied]]</f>
        <v>1550</v>
      </c>
      <c r="L360" t="str">
        <f>TEXT(sales[[#This Row],[SaleDate]],"yyyy")</f>
        <v>2024</v>
      </c>
      <c r="M360" t="str">
        <f>TEXT(sales[[#This Row],[SaleDate]],"MMM")</f>
        <v>Jun</v>
      </c>
      <c r="N360" t="str">
        <f>TEXT(sales[[#This Row],[SaleDate]],"DDD")</f>
        <v>Sat</v>
      </c>
      <c r="O360" t="str">
        <f t="shared" si="5"/>
        <v>Q2</v>
      </c>
      <c r="P360">
        <f>sales[[#This Row],[netRevenue]]-(sales[[#This Row],[unitCost]]*sales[[#This Row],[QuantitySold]])</f>
        <v>150</v>
      </c>
      <c r="Q360">
        <f>sales[[#This Row],[unitCost]]*sales[[#This Row],[QuantitySold]]</f>
        <v>1400</v>
      </c>
      <c r="R360" s="7">
        <f>(sales[[#This Row],[unitPrice]]-sales[[#This Row],[unitCost]])/sales[[#This Row],[unitCost]]</f>
        <v>0.10714285714285714</v>
      </c>
      <c r="S360" t="str">
        <f>TEXT(sales[[#This Row],[SaleDate]],"dd")</f>
        <v>01</v>
      </c>
    </row>
    <row r="361" spans="1:19" x14ac:dyDescent="0.25">
      <c r="A361">
        <v>1125</v>
      </c>
      <c r="B361">
        <v>5</v>
      </c>
      <c r="C361">
        <v>8</v>
      </c>
      <c r="D361">
        <v>5</v>
      </c>
      <c r="E361">
        <v>8</v>
      </c>
      <c r="F361" s="1">
        <v>45511</v>
      </c>
      <c r="G361">
        <v>0</v>
      </c>
      <c r="H361">
        <f>VLOOKUP(sales[[#This Row],[ProductID]],products[],4,FALSE)</f>
        <v>310</v>
      </c>
      <c r="I361">
        <f>VLOOKUP(sales[[#This Row],[ProductID]],products[],5,FALSE)</f>
        <v>280</v>
      </c>
      <c r="J361">
        <f>sales[[#This Row],[QuantitySold]]*sales[[#This Row],[unitPrice]]</f>
        <v>2480</v>
      </c>
      <c r="K361">
        <f>sales[[#This Row],[TotalRevenue]]-sales[[#This Row],[DiscountApplied]]</f>
        <v>2480</v>
      </c>
      <c r="L361" t="str">
        <f>TEXT(sales[[#This Row],[SaleDate]],"yyyy")</f>
        <v>2024</v>
      </c>
      <c r="M361" t="str">
        <f>TEXT(sales[[#This Row],[SaleDate]],"MMM")</f>
        <v>Aug</v>
      </c>
      <c r="N361" t="str">
        <f>TEXT(sales[[#This Row],[SaleDate]],"DDD")</f>
        <v>Wed</v>
      </c>
      <c r="O361" t="str">
        <f t="shared" si="5"/>
        <v>Q3</v>
      </c>
      <c r="P361">
        <f>sales[[#This Row],[netRevenue]]-(sales[[#This Row],[unitCost]]*sales[[#This Row],[QuantitySold]])</f>
        <v>240</v>
      </c>
      <c r="Q361">
        <f>sales[[#This Row],[unitCost]]*sales[[#This Row],[QuantitySold]]</f>
        <v>2240</v>
      </c>
      <c r="R361" s="7">
        <f>(sales[[#This Row],[unitPrice]]-sales[[#This Row],[unitCost]])/sales[[#This Row],[unitCost]]</f>
        <v>0.10714285714285714</v>
      </c>
      <c r="S361" t="str">
        <f>TEXT(sales[[#This Row],[SaleDate]],"dd")</f>
        <v>07</v>
      </c>
    </row>
    <row r="362" spans="1:19" x14ac:dyDescent="0.25">
      <c r="A362">
        <v>1140</v>
      </c>
      <c r="B362">
        <v>5</v>
      </c>
      <c r="C362">
        <v>47</v>
      </c>
      <c r="D362">
        <v>5</v>
      </c>
      <c r="E362">
        <v>7</v>
      </c>
      <c r="F362" s="1">
        <v>45410</v>
      </c>
      <c r="G362">
        <v>0</v>
      </c>
      <c r="H362">
        <f>VLOOKUP(sales[[#This Row],[ProductID]],products[],4,FALSE)</f>
        <v>310</v>
      </c>
      <c r="I362">
        <f>VLOOKUP(sales[[#This Row],[ProductID]],products[],5,FALSE)</f>
        <v>280</v>
      </c>
      <c r="J362">
        <f>sales[[#This Row],[QuantitySold]]*sales[[#This Row],[unitPrice]]</f>
        <v>2170</v>
      </c>
      <c r="K362">
        <f>sales[[#This Row],[TotalRevenue]]-sales[[#This Row],[DiscountApplied]]</f>
        <v>2170</v>
      </c>
      <c r="L362" t="str">
        <f>TEXT(sales[[#This Row],[SaleDate]],"yyyy")</f>
        <v>2024</v>
      </c>
      <c r="M362" t="str">
        <f>TEXT(sales[[#This Row],[SaleDate]],"MMM")</f>
        <v>Apr</v>
      </c>
      <c r="N362" t="str">
        <f>TEXT(sales[[#This Row],[SaleDate]],"DDD")</f>
        <v>Sun</v>
      </c>
      <c r="O362" t="str">
        <f t="shared" si="5"/>
        <v>Q2</v>
      </c>
      <c r="P362">
        <f>sales[[#This Row],[netRevenue]]-(sales[[#This Row],[unitCost]]*sales[[#This Row],[QuantitySold]])</f>
        <v>210</v>
      </c>
      <c r="Q362">
        <f>sales[[#This Row],[unitCost]]*sales[[#This Row],[QuantitySold]]</f>
        <v>1960</v>
      </c>
      <c r="R362" s="7">
        <f>(sales[[#This Row],[unitPrice]]-sales[[#This Row],[unitCost]])/sales[[#This Row],[unitCost]]</f>
        <v>0.10714285714285714</v>
      </c>
      <c r="S362" t="str">
        <f>TEXT(sales[[#This Row],[SaleDate]],"dd")</f>
        <v>28</v>
      </c>
    </row>
    <row r="363" spans="1:19" x14ac:dyDescent="0.25">
      <c r="A363">
        <v>1166</v>
      </c>
      <c r="B363">
        <v>5</v>
      </c>
      <c r="C363">
        <v>2</v>
      </c>
      <c r="D363">
        <v>5</v>
      </c>
      <c r="E363">
        <v>3</v>
      </c>
      <c r="F363" s="1">
        <v>45475</v>
      </c>
      <c r="G363">
        <v>0</v>
      </c>
      <c r="H363">
        <f>VLOOKUP(sales[[#This Row],[ProductID]],products[],4,FALSE)</f>
        <v>310</v>
      </c>
      <c r="I363">
        <f>VLOOKUP(sales[[#This Row],[ProductID]],products[],5,FALSE)</f>
        <v>280</v>
      </c>
      <c r="J363">
        <f>sales[[#This Row],[QuantitySold]]*sales[[#This Row],[unitPrice]]</f>
        <v>930</v>
      </c>
      <c r="K363">
        <f>sales[[#This Row],[TotalRevenue]]-sales[[#This Row],[DiscountApplied]]</f>
        <v>930</v>
      </c>
      <c r="L363" t="str">
        <f>TEXT(sales[[#This Row],[SaleDate]],"yyyy")</f>
        <v>2024</v>
      </c>
      <c r="M363" t="str">
        <f>TEXT(sales[[#This Row],[SaleDate]],"MMM")</f>
        <v>Jul</v>
      </c>
      <c r="N363" t="str">
        <f>TEXT(sales[[#This Row],[SaleDate]],"DDD")</f>
        <v>Tue</v>
      </c>
      <c r="O363" t="str">
        <f t="shared" si="5"/>
        <v>Q3</v>
      </c>
      <c r="P363">
        <f>sales[[#This Row],[netRevenue]]-(sales[[#This Row],[unitCost]]*sales[[#This Row],[QuantitySold]])</f>
        <v>90</v>
      </c>
      <c r="Q363">
        <f>sales[[#This Row],[unitCost]]*sales[[#This Row],[QuantitySold]]</f>
        <v>840</v>
      </c>
      <c r="R363" s="7">
        <f>(sales[[#This Row],[unitPrice]]-sales[[#This Row],[unitCost]])/sales[[#This Row],[unitCost]]</f>
        <v>0.10714285714285714</v>
      </c>
      <c r="S363" t="str">
        <f>TEXT(sales[[#This Row],[SaleDate]],"dd")</f>
        <v>02</v>
      </c>
    </row>
    <row r="364" spans="1:19" x14ac:dyDescent="0.25">
      <c r="A364">
        <v>1168</v>
      </c>
      <c r="B364">
        <v>5</v>
      </c>
      <c r="C364">
        <v>14</v>
      </c>
      <c r="D364">
        <v>5</v>
      </c>
      <c r="E364">
        <v>3</v>
      </c>
      <c r="F364" s="1">
        <v>45304</v>
      </c>
      <c r="G364">
        <v>0</v>
      </c>
      <c r="H364">
        <f>VLOOKUP(sales[[#This Row],[ProductID]],products[],4,FALSE)</f>
        <v>310</v>
      </c>
      <c r="I364">
        <f>VLOOKUP(sales[[#This Row],[ProductID]],products[],5,FALSE)</f>
        <v>280</v>
      </c>
      <c r="J364">
        <f>sales[[#This Row],[QuantitySold]]*sales[[#This Row],[unitPrice]]</f>
        <v>930</v>
      </c>
      <c r="K364">
        <f>sales[[#This Row],[TotalRevenue]]-sales[[#This Row],[DiscountApplied]]</f>
        <v>930</v>
      </c>
      <c r="L364" t="str">
        <f>TEXT(sales[[#This Row],[SaleDate]],"yyyy")</f>
        <v>2024</v>
      </c>
      <c r="M364" t="str">
        <f>TEXT(sales[[#This Row],[SaleDate]],"MMM")</f>
        <v>Jan</v>
      </c>
      <c r="N364" t="str">
        <f>TEXT(sales[[#This Row],[SaleDate]],"DDD")</f>
        <v>Sat</v>
      </c>
      <c r="O364" t="str">
        <f t="shared" si="5"/>
        <v>Q1</v>
      </c>
      <c r="P364">
        <f>sales[[#This Row],[netRevenue]]-(sales[[#This Row],[unitCost]]*sales[[#This Row],[QuantitySold]])</f>
        <v>90</v>
      </c>
      <c r="Q364">
        <f>sales[[#This Row],[unitCost]]*sales[[#This Row],[QuantitySold]]</f>
        <v>840</v>
      </c>
      <c r="R364" s="7">
        <f>(sales[[#This Row],[unitPrice]]-sales[[#This Row],[unitCost]])/sales[[#This Row],[unitCost]]</f>
        <v>0.10714285714285714</v>
      </c>
      <c r="S364" t="str">
        <f>TEXT(sales[[#This Row],[SaleDate]],"dd")</f>
        <v>13</v>
      </c>
    </row>
    <row r="365" spans="1:19" x14ac:dyDescent="0.25">
      <c r="A365">
        <v>1192</v>
      </c>
      <c r="B365">
        <v>5</v>
      </c>
      <c r="C365">
        <v>39</v>
      </c>
      <c r="D365">
        <v>5</v>
      </c>
      <c r="E365">
        <v>8</v>
      </c>
      <c r="F365" s="1">
        <v>45545</v>
      </c>
      <c r="G365">
        <v>0</v>
      </c>
      <c r="H365">
        <f>VLOOKUP(sales[[#This Row],[ProductID]],products[],4,FALSE)</f>
        <v>310</v>
      </c>
      <c r="I365">
        <f>VLOOKUP(sales[[#This Row],[ProductID]],products[],5,FALSE)</f>
        <v>280</v>
      </c>
      <c r="J365">
        <f>sales[[#This Row],[QuantitySold]]*sales[[#This Row],[unitPrice]]</f>
        <v>2480</v>
      </c>
      <c r="K365">
        <f>sales[[#This Row],[TotalRevenue]]-sales[[#This Row],[DiscountApplied]]</f>
        <v>2480</v>
      </c>
      <c r="L365" t="str">
        <f>TEXT(sales[[#This Row],[SaleDate]],"yyyy")</f>
        <v>2024</v>
      </c>
      <c r="M365" t="str">
        <f>TEXT(sales[[#This Row],[SaleDate]],"MMM")</f>
        <v>Sep</v>
      </c>
      <c r="N365" t="str">
        <f>TEXT(sales[[#This Row],[SaleDate]],"DDD")</f>
        <v>Tue</v>
      </c>
      <c r="O365" t="str">
        <f t="shared" si="5"/>
        <v>Q3</v>
      </c>
      <c r="P365">
        <f>sales[[#This Row],[netRevenue]]-(sales[[#This Row],[unitCost]]*sales[[#This Row],[QuantitySold]])</f>
        <v>240</v>
      </c>
      <c r="Q365">
        <f>sales[[#This Row],[unitCost]]*sales[[#This Row],[QuantitySold]]</f>
        <v>2240</v>
      </c>
      <c r="R365" s="7">
        <f>(sales[[#This Row],[unitPrice]]-sales[[#This Row],[unitCost]])/sales[[#This Row],[unitCost]]</f>
        <v>0.10714285714285714</v>
      </c>
      <c r="S365" t="str">
        <f>TEXT(sales[[#This Row],[SaleDate]],"dd")</f>
        <v>10</v>
      </c>
    </row>
    <row r="366" spans="1:19" x14ac:dyDescent="0.25">
      <c r="A366">
        <v>1199</v>
      </c>
      <c r="B366">
        <v>5</v>
      </c>
      <c r="C366">
        <v>34</v>
      </c>
      <c r="D366">
        <v>5</v>
      </c>
      <c r="E366">
        <v>4</v>
      </c>
      <c r="F366" s="1">
        <v>45358</v>
      </c>
      <c r="G366">
        <v>0</v>
      </c>
      <c r="H366">
        <f>VLOOKUP(sales[[#This Row],[ProductID]],products[],4,FALSE)</f>
        <v>310</v>
      </c>
      <c r="I366">
        <f>VLOOKUP(sales[[#This Row],[ProductID]],products[],5,FALSE)</f>
        <v>280</v>
      </c>
      <c r="J366">
        <f>sales[[#This Row],[QuantitySold]]*sales[[#This Row],[unitPrice]]</f>
        <v>1240</v>
      </c>
      <c r="K366">
        <f>sales[[#This Row],[TotalRevenue]]-sales[[#This Row],[DiscountApplied]]</f>
        <v>1240</v>
      </c>
      <c r="L366" t="str">
        <f>TEXT(sales[[#This Row],[SaleDate]],"yyyy")</f>
        <v>2024</v>
      </c>
      <c r="M366" t="str">
        <f>TEXT(sales[[#This Row],[SaleDate]],"MMM")</f>
        <v>Mar</v>
      </c>
      <c r="N366" t="str">
        <f>TEXT(sales[[#This Row],[SaleDate]],"DDD")</f>
        <v>Thu</v>
      </c>
      <c r="O366" t="str">
        <f t="shared" si="5"/>
        <v>Q1</v>
      </c>
      <c r="P366">
        <f>sales[[#This Row],[netRevenue]]-(sales[[#This Row],[unitCost]]*sales[[#This Row],[QuantitySold]])</f>
        <v>120</v>
      </c>
      <c r="Q366">
        <f>sales[[#This Row],[unitCost]]*sales[[#This Row],[QuantitySold]]</f>
        <v>1120</v>
      </c>
      <c r="R366" s="7">
        <f>(sales[[#This Row],[unitPrice]]-sales[[#This Row],[unitCost]])/sales[[#This Row],[unitCost]]</f>
        <v>0.10714285714285714</v>
      </c>
      <c r="S366" t="str">
        <f>TEXT(sales[[#This Row],[SaleDate]],"dd")</f>
        <v>07</v>
      </c>
    </row>
    <row r="367" spans="1:19" x14ac:dyDescent="0.25">
      <c r="A367">
        <v>1205</v>
      </c>
      <c r="B367">
        <v>5</v>
      </c>
      <c r="C367">
        <v>27</v>
      </c>
      <c r="D367">
        <v>5</v>
      </c>
      <c r="E367">
        <v>10</v>
      </c>
      <c r="F367" s="1">
        <v>45356</v>
      </c>
      <c r="G367">
        <v>0</v>
      </c>
      <c r="H367">
        <f>VLOOKUP(sales[[#This Row],[ProductID]],products[],4,FALSE)</f>
        <v>310</v>
      </c>
      <c r="I367">
        <f>VLOOKUP(sales[[#This Row],[ProductID]],products[],5,FALSE)</f>
        <v>280</v>
      </c>
      <c r="J367">
        <f>sales[[#This Row],[QuantitySold]]*sales[[#This Row],[unitPrice]]</f>
        <v>3100</v>
      </c>
      <c r="K367">
        <f>sales[[#This Row],[TotalRevenue]]-sales[[#This Row],[DiscountApplied]]</f>
        <v>3100</v>
      </c>
      <c r="L367" t="str">
        <f>TEXT(sales[[#This Row],[SaleDate]],"yyyy")</f>
        <v>2024</v>
      </c>
      <c r="M367" t="str">
        <f>TEXT(sales[[#This Row],[SaleDate]],"MMM")</f>
        <v>Mar</v>
      </c>
      <c r="N367" t="str">
        <f>TEXT(sales[[#This Row],[SaleDate]],"DDD")</f>
        <v>Tue</v>
      </c>
      <c r="O367" t="str">
        <f t="shared" si="5"/>
        <v>Q1</v>
      </c>
      <c r="P367">
        <f>sales[[#This Row],[netRevenue]]-(sales[[#This Row],[unitCost]]*sales[[#This Row],[QuantitySold]])</f>
        <v>300</v>
      </c>
      <c r="Q367">
        <f>sales[[#This Row],[unitCost]]*sales[[#This Row],[QuantitySold]]</f>
        <v>2800</v>
      </c>
      <c r="R367" s="7">
        <f>(sales[[#This Row],[unitPrice]]-sales[[#This Row],[unitCost]])/sales[[#This Row],[unitCost]]</f>
        <v>0.10714285714285714</v>
      </c>
      <c r="S367" t="str">
        <f>TEXT(sales[[#This Row],[SaleDate]],"dd")</f>
        <v>05</v>
      </c>
    </row>
    <row r="368" spans="1:19" x14ac:dyDescent="0.25">
      <c r="A368">
        <v>1216</v>
      </c>
      <c r="B368">
        <v>5</v>
      </c>
      <c r="C368">
        <v>38</v>
      </c>
      <c r="D368">
        <v>5</v>
      </c>
      <c r="E368">
        <v>8</v>
      </c>
      <c r="F368" s="1">
        <v>45444</v>
      </c>
      <c r="G368">
        <v>0</v>
      </c>
      <c r="H368">
        <f>VLOOKUP(sales[[#This Row],[ProductID]],products[],4,FALSE)</f>
        <v>310</v>
      </c>
      <c r="I368">
        <f>VLOOKUP(sales[[#This Row],[ProductID]],products[],5,FALSE)</f>
        <v>280</v>
      </c>
      <c r="J368">
        <f>sales[[#This Row],[QuantitySold]]*sales[[#This Row],[unitPrice]]</f>
        <v>2480</v>
      </c>
      <c r="K368">
        <f>sales[[#This Row],[TotalRevenue]]-sales[[#This Row],[DiscountApplied]]</f>
        <v>2480</v>
      </c>
      <c r="L368" t="str">
        <f>TEXT(sales[[#This Row],[SaleDate]],"yyyy")</f>
        <v>2024</v>
      </c>
      <c r="M368" t="str">
        <f>TEXT(sales[[#This Row],[SaleDate]],"MMM")</f>
        <v>Jun</v>
      </c>
      <c r="N368" t="str">
        <f>TEXT(sales[[#This Row],[SaleDate]],"DDD")</f>
        <v>Sat</v>
      </c>
      <c r="O368" t="str">
        <f t="shared" si="5"/>
        <v>Q2</v>
      </c>
      <c r="P368">
        <f>sales[[#This Row],[netRevenue]]-(sales[[#This Row],[unitCost]]*sales[[#This Row],[QuantitySold]])</f>
        <v>240</v>
      </c>
      <c r="Q368">
        <f>sales[[#This Row],[unitCost]]*sales[[#This Row],[QuantitySold]]</f>
        <v>2240</v>
      </c>
      <c r="R368" s="7">
        <f>(sales[[#This Row],[unitPrice]]-sales[[#This Row],[unitCost]])/sales[[#This Row],[unitCost]]</f>
        <v>0.10714285714285714</v>
      </c>
      <c r="S368" t="str">
        <f>TEXT(sales[[#This Row],[SaleDate]],"dd")</f>
        <v>01</v>
      </c>
    </row>
    <row r="369" spans="1:19" x14ac:dyDescent="0.25">
      <c r="A369">
        <v>1221</v>
      </c>
      <c r="B369">
        <v>5</v>
      </c>
      <c r="C369">
        <v>49</v>
      </c>
      <c r="D369">
        <v>5</v>
      </c>
      <c r="E369">
        <v>4</v>
      </c>
      <c r="F369" s="1">
        <v>45560</v>
      </c>
      <c r="G369">
        <v>0</v>
      </c>
      <c r="H369">
        <f>VLOOKUP(sales[[#This Row],[ProductID]],products[],4,FALSE)</f>
        <v>310</v>
      </c>
      <c r="I369">
        <f>VLOOKUP(sales[[#This Row],[ProductID]],products[],5,FALSE)</f>
        <v>280</v>
      </c>
      <c r="J369">
        <f>sales[[#This Row],[QuantitySold]]*sales[[#This Row],[unitPrice]]</f>
        <v>1240</v>
      </c>
      <c r="K369">
        <f>sales[[#This Row],[TotalRevenue]]-sales[[#This Row],[DiscountApplied]]</f>
        <v>1240</v>
      </c>
      <c r="L369" t="str">
        <f>TEXT(sales[[#This Row],[SaleDate]],"yyyy")</f>
        <v>2024</v>
      </c>
      <c r="M369" t="str">
        <f>TEXT(sales[[#This Row],[SaleDate]],"MMM")</f>
        <v>Sep</v>
      </c>
      <c r="N369" t="str">
        <f>TEXT(sales[[#This Row],[SaleDate]],"DDD")</f>
        <v>Wed</v>
      </c>
      <c r="O369" t="str">
        <f t="shared" si="5"/>
        <v>Q3</v>
      </c>
      <c r="P369">
        <f>sales[[#This Row],[netRevenue]]-(sales[[#This Row],[unitCost]]*sales[[#This Row],[QuantitySold]])</f>
        <v>120</v>
      </c>
      <c r="Q369">
        <f>sales[[#This Row],[unitCost]]*sales[[#This Row],[QuantitySold]]</f>
        <v>1120</v>
      </c>
      <c r="R369" s="7">
        <f>(sales[[#This Row],[unitPrice]]-sales[[#This Row],[unitCost]])/sales[[#This Row],[unitCost]]</f>
        <v>0.10714285714285714</v>
      </c>
      <c r="S369" t="str">
        <f>TEXT(sales[[#This Row],[SaleDate]],"dd")</f>
        <v>25</v>
      </c>
    </row>
    <row r="370" spans="1:19" x14ac:dyDescent="0.25">
      <c r="A370">
        <v>1224</v>
      </c>
      <c r="B370">
        <v>5</v>
      </c>
      <c r="C370">
        <v>28</v>
      </c>
      <c r="D370">
        <v>5</v>
      </c>
      <c r="E370">
        <v>11</v>
      </c>
      <c r="F370" s="1">
        <v>45421</v>
      </c>
      <c r="G370">
        <v>0</v>
      </c>
      <c r="H370">
        <f>VLOOKUP(sales[[#This Row],[ProductID]],products[],4,FALSE)</f>
        <v>310</v>
      </c>
      <c r="I370">
        <f>VLOOKUP(sales[[#This Row],[ProductID]],products[],5,FALSE)</f>
        <v>280</v>
      </c>
      <c r="J370">
        <f>sales[[#This Row],[QuantitySold]]*sales[[#This Row],[unitPrice]]</f>
        <v>3410</v>
      </c>
      <c r="K370">
        <f>sales[[#This Row],[TotalRevenue]]-sales[[#This Row],[DiscountApplied]]</f>
        <v>3410</v>
      </c>
      <c r="L370" t="str">
        <f>TEXT(sales[[#This Row],[SaleDate]],"yyyy")</f>
        <v>2024</v>
      </c>
      <c r="M370" t="str">
        <f>TEXT(sales[[#This Row],[SaleDate]],"MMM")</f>
        <v>May</v>
      </c>
      <c r="N370" t="str">
        <f>TEXT(sales[[#This Row],[SaleDate]],"DDD")</f>
        <v>Thu</v>
      </c>
      <c r="O370" t="str">
        <f t="shared" si="5"/>
        <v>Q2</v>
      </c>
      <c r="P370">
        <f>sales[[#This Row],[netRevenue]]-(sales[[#This Row],[unitCost]]*sales[[#This Row],[QuantitySold]])</f>
        <v>330</v>
      </c>
      <c r="Q370">
        <f>sales[[#This Row],[unitCost]]*sales[[#This Row],[QuantitySold]]</f>
        <v>3080</v>
      </c>
      <c r="R370" s="7">
        <f>(sales[[#This Row],[unitPrice]]-sales[[#This Row],[unitCost]])/sales[[#This Row],[unitCost]]</f>
        <v>0.10714285714285714</v>
      </c>
      <c r="S370" t="str">
        <f>TEXT(sales[[#This Row],[SaleDate]],"dd")</f>
        <v>09</v>
      </c>
    </row>
    <row r="371" spans="1:19" x14ac:dyDescent="0.25">
      <c r="A371">
        <v>1247</v>
      </c>
      <c r="B371">
        <v>5</v>
      </c>
      <c r="C371">
        <v>41</v>
      </c>
      <c r="D371">
        <v>5</v>
      </c>
      <c r="E371">
        <v>6</v>
      </c>
      <c r="F371" s="1">
        <v>45522</v>
      </c>
      <c r="G371">
        <v>0</v>
      </c>
      <c r="H371">
        <f>VLOOKUP(sales[[#This Row],[ProductID]],products[],4,FALSE)</f>
        <v>310</v>
      </c>
      <c r="I371">
        <f>VLOOKUP(sales[[#This Row],[ProductID]],products[],5,FALSE)</f>
        <v>280</v>
      </c>
      <c r="J371">
        <f>sales[[#This Row],[QuantitySold]]*sales[[#This Row],[unitPrice]]</f>
        <v>1860</v>
      </c>
      <c r="K371">
        <f>sales[[#This Row],[TotalRevenue]]-sales[[#This Row],[DiscountApplied]]</f>
        <v>1860</v>
      </c>
      <c r="L371" t="str">
        <f>TEXT(sales[[#This Row],[SaleDate]],"yyyy")</f>
        <v>2024</v>
      </c>
      <c r="M371" t="str">
        <f>TEXT(sales[[#This Row],[SaleDate]],"MMM")</f>
        <v>Aug</v>
      </c>
      <c r="N371" t="str">
        <f>TEXT(sales[[#This Row],[SaleDate]],"DDD")</f>
        <v>Sun</v>
      </c>
      <c r="O371" t="str">
        <f t="shared" si="5"/>
        <v>Q3</v>
      </c>
      <c r="P371">
        <f>sales[[#This Row],[netRevenue]]-(sales[[#This Row],[unitCost]]*sales[[#This Row],[QuantitySold]])</f>
        <v>180</v>
      </c>
      <c r="Q371">
        <f>sales[[#This Row],[unitCost]]*sales[[#This Row],[QuantitySold]]</f>
        <v>1680</v>
      </c>
      <c r="R371" s="7">
        <f>(sales[[#This Row],[unitPrice]]-sales[[#This Row],[unitCost]])/sales[[#This Row],[unitCost]]</f>
        <v>0.10714285714285714</v>
      </c>
      <c r="S371" t="str">
        <f>TEXT(sales[[#This Row],[SaleDate]],"dd")</f>
        <v>18</v>
      </c>
    </row>
    <row r="372" spans="1:19" x14ac:dyDescent="0.25">
      <c r="A372">
        <v>1272</v>
      </c>
      <c r="B372">
        <v>5</v>
      </c>
      <c r="C372">
        <v>43</v>
      </c>
      <c r="D372">
        <v>5</v>
      </c>
      <c r="E372">
        <v>9</v>
      </c>
      <c r="F372" s="1">
        <v>45408</v>
      </c>
      <c r="G372">
        <v>0</v>
      </c>
      <c r="H372">
        <f>VLOOKUP(sales[[#This Row],[ProductID]],products[],4,FALSE)</f>
        <v>310</v>
      </c>
      <c r="I372">
        <f>VLOOKUP(sales[[#This Row],[ProductID]],products[],5,FALSE)</f>
        <v>280</v>
      </c>
      <c r="J372">
        <f>sales[[#This Row],[QuantitySold]]*sales[[#This Row],[unitPrice]]</f>
        <v>2790</v>
      </c>
      <c r="K372">
        <f>sales[[#This Row],[TotalRevenue]]-sales[[#This Row],[DiscountApplied]]</f>
        <v>2790</v>
      </c>
      <c r="L372" t="str">
        <f>TEXT(sales[[#This Row],[SaleDate]],"yyyy")</f>
        <v>2024</v>
      </c>
      <c r="M372" t="str">
        <f>TEXT(sales[[#This Row],[SaleDate]],"MMM")</f>
        <v>Apr</v>
      </c>
      <c r="N372" t="str">
        <f>TEXT(sales[[#This Row],[SaleDate]],"DDD")</f>
        <v>Fri</v>
      </c>
      <c r="O372" t="str">
        <f t="shared" si="5"/>
        <v>Q2</v>
      </c>
      <c r="P372">
        <f>sales[[#This Row],[netRevenue]]-(sales[[#This Row],[unitCost]]*sales[[#This Row],[QuantitySold]])</f>
        <v>270</v>
      </c>
      <c r="Q372">
        <f>sales[[#This Row],[unitCost]]*sales[[#This Row],[QuantitySold]]</f>
        <v>2520</v>
      </c>
      <c r="R372" s="7">
        <f>(sales[[#This Row],[unitPrice]]-sales[[#This Row],[unitCost]])/sales[[#This Row],[unitCost]]</f>
        <v>0.10714285714285714</v>
      </c>
      <c r="S372" t="str">
        <f>TEXT(sales[[#This Row],[SaleDate]],"dd")</f>
        <v>26</v>
      </c>
    </row>
    <row r="373" spans="1:19" x14ac:dyDescent="0.25">
      <c r="A373">
        <v>1298</v>
      </c>
      <c r="B373">
        <v>5</v>
      </c>
      <c r="C373">
        <v>9</v>
      </c>
      <c r="D373">
        <v>5</v>
      </c>
      <c r="E373">
        <v>3</v>
      </c>
      <c r="F373" s="1">
        <v>45654</v>
      </c>
      <c r="G373">
        <v>0</v>
      </c>
      <c r="H373">
        <f>VLOOKUP(sales[[#This Row],[ProductID]],products[],4,FALSE)</f>
        <v>310</v>
      </c>
      <c r="I373">
        <f>VLOOKUP(sales[[#This Row],[ProductID]],products[],5,FALSE)</f>
        <v>280</v>
      </c>
      <c r="J373">
        <f>sales[[#This Row],[QuantitySold]]*sales[[#This Row],[unitPrice]]</f>
        <v>930</v>
      </c>
      <c r="K373">
        <f>sales[[#This Row],[TotalRevenue]]-sales[[#This Row],[DiscountApplied]]</f>
        <v>930</v>
      </c>
      <c r="L373" t="str">
        <f>TEXT(sales[[#This Row],[SaleDate]],"yyyy")</f>
        <v>2024</v>
      </c>
      <c r="M373" t="str">
        <f>TEXT(sales[[#This Row],[SaleDate]],"MMM")</f>
        <v>Dec</v>
      </c>
      <c r="N373" t="str">
        <f>TEXT(sales[[#This Row],[SaleDate]],"DDD")</f>
        <v>Sat</v>
      </c>
      <c r="O373" t="str">
        <f t="shared" si="5"/>
        <v>Q4</v>
      </c>
      <c r="P373">
        <f>sales[[#This Row],[netRevenue]]-(sales[[#This Row],[unitCost]]*sales[[#This Row],[QuantitySold]])</f>
        <v>90</v>
      </c>
      <c r="Q373">
        <f>sales[[#This Row],[unitCost]]*sales[[#This Row],[QuantitySold]]</f>
        <v>840</v>
      </c>
      <c r="R373" s="7">
        <f>(sales[[#This Row],[unitPrice]]-sales[[#This Row],[unitCost]])/sales[[#This Row],[unitCost]]</f>
        <v>0.10714285714285714</v>
      </c>
      <c r="S373" t="str">
        <f>TEXT(sales[[#This Row],[SaleDate]],"dd")</f>
        <v>28</v>
      </c>
    </row>
    <row r="374" spans="1:19" x14ac:dyDescent="0.25">
      <c r="A374">
        <v>1304</v>
      </c>
      <c r="B374">
        <v>5</v>
      </c>
      <c r="C374">
        <v>25</v>
      </c>
      <c r="D374">
        <v>5</v>
      </c>
      <c r="E374">
        <v>7</v>
      </c>
      <c r="F374" s="1">
        <v>45539</v>
      </c>
      <c r="G374">
        <v>0</v>
      </c>
      <c r="H374">
        <f>VLOOKUP(sales[[#This Row],[ProductID]],products[],4,FALSE)</f>
        <v>310</v>
      </c>
      <c r="I374">
        <f>VLOOKUP(sales[[#This Row],[ProductID]],products[],5,FALSE)</f>
        <v>280</v>
      </c>
      <c r="J374">
        <f>sales[[#This Row],[QuantitySold]]*sales[[#This Row],[unitPrice]]</f>
        <v>2170</v>
      </c>
      <c r="K374">
        <f>sales[[#This Row],[TotalRevenue]]-sales[[#This Row],[DiscountApplied]]</f>
        <v>2170</v>
      </c>
      <c r="L374" t="str">
        <f>TEXT(sales[[#This Row],[SaleDate]],"yyyy")</f>
        <v>2024</v>
      </c>
      <c r="M374" t="str">
        <f>TEXT(sales[[#This Row],[SaleDate]],"MMM")</f>
        <v>Sep</v>
      </c>
      <c r="N374" t="str">
        <f>TEXT(sales[[#This Row],[SaleDate]],"DDD")</f>
        <v>Wed</v>
      </c>
      <c r="O374" t="str">
        <f t="shared" si="5"/>
        <v>Q3</v>
      </c>
      <c r="P374">
        <f>sales[[#This Row],[netRevenue]]-(sales[[#This Row],[unitCost]]*sales[[#This Row],[QuantitySold]])</f>
        <v>210</v>
      </c>
      <c r="Q374">
        <f>sales[[#This Row],[unitCost]]*sales[[#This Row],[QuantitySold]]</f>
        <v>1960</v>
      </c>
      <c r="R374" s="7">
        <f>(sales[[#This Row],[unitPrice]]-sales[[#This Row],[unitCost]])/sales[[#This Row],[unitCost]]</f>
        <v>0.10714285714285714</v>
      </c>
      <c r="S374" t="str">
        <f>TEXT(sales[[#This Row],[SaleDate]],"dd")</f>
        <v>04</v>
      </c>
    </row>
    <row r="375" spans="1:19" x14ac:dyDescent="0.25">
      <c r="A375">
        <v>1309</v>
      </c>
      <c r="B375">
        <v>5</v>
      </c>
      <c r="C375">
        <v>23</v>
      </c>
      <c r="D375">
        <v>5</v>
      </c>
      <c r="E375">
        <v>6</v>
      </c>
      <c r="F375" s="1">
        <v>45653</v>
      </c>
      <c r="G375">
        <v>0</v>
      </c>
      <c r="H375">
        <f>VLOOKUP(sales[[#This Row],[ProductID]],products[],4,FALSE)</f>
        <v>310</v>
      </c>
      <c r="I375">
        <f>VLOOKUP(sales[[#This Row],[ProductID]],products[],5,FALSE)</f>
        <v>280</v>
      </c>
      <c r="J375">
        <f>sales[[#This Row],[QuantitySold]]*sales[[#This Row],[unitPrice]]</f>
        <v>1860</v>
      </c>
      <c r="K375">
        <f>sales[[#This Row],[TotalRevenue]]-sales[[#This Row],[DiscountApplied]]</f>
        <v>1860</v>
      </c>
      <c r="L375" t="str">
        <f>TEXT(sales[[#This Row],[SaleDate]],"yyyy")</f>
        <v>2024</v>
      </c>
      <c r="M375" t="str">
        <f>TEXT(sales[[#This Row],[SaleDate]],"MMM")</f>
        <v>Dec</v>
      </c>
      <c r="N375" t="str">
        <f>TEXT(sales[[#This Row],[SaleDate]],"DDD")</f>
        <v>Fri</v>
      </c>
      <c r="O375" t="str">
        <f t="shared" si="5"/>
        <v>Q4</v>
      </c>
      <c r="P375">
        <f>sales[[#This Row],[netRevenue]]-(sales[[#This Row],[unitCost]]*sales[[#This Row],[QuantitySold]])</f>
        <v>180</v>
      </c>
      <c r="Q375">
        <f>sales[[#This Row],[unitCost]]*sales[[#This Row],[QuantitySold]]</f>
        <v>1680</v>
      </c>
      <c r="R375" s="7">
        <f>(sales[[#This Row],[unitPrice]]-sales[[#This Row],[unitCost]])/sales[[#This Row],[unitCost]]</f>
        <v>0.10714285714285714</v>
      </c>
      <c r="S375" t="str">
        <f>TEXT(sales[[#This Row],[SaleDate]],"dd")</f>
        <v>27</v>
      </c>
    </row>
    <row r="376" spans="1:19" x14ac:dyDescent="0.25">
      <c r="A376">
        <v>1324</v>
      </c>
      <c r="B376">
        <v>5</v>
      </c>
      <c r="C376">
        <v>4</v>
      </c>
      <c r="D376">
        <v>5</v>
      </c>
      <c r="E376">
        <v>9</v>
      </c>
      <c r="F376" s="1">
        <v>45492</v>
      </c>
      <c r="G376">
        <v>0</v>
      </c>
      <c r="H376">
        <f>VLOOKUP(sales[[#This Row],[ProductID]],products[],4,FALSE)</f>
        <v>310</v>
      </c>
      <c r="I376">
        <f>VLOOKUP(sales[[#This Row],[ProductID]],products[],5,FALSE)</f>
        <v>280</v>
      </c>
      <c r="J376">
        <f>sales[[#This Row],[QuantitySold]]*sales[[#This Row],[unitPrice]]</f>
        <v>2790</v>
      </c>
      <c r="K376">
        <f>sales[[#This Row],[TotalRevenue]]-sales[[#This Row],[DiscountApplied]]</f>
        <v>2790</v>
      </c>
      <c r="L376" t="str">
        <f>TEXT(sales[[#This Row],[SaleDate]],"yyyy")</f>
        <v>2024</v>
      </c>
      <c r="M376" t="str">
        <f>TEXT(sales[[#This Row],[SaleDate]],"MMM")</f>
        <v>Jul</v>
      </c>
      <c r="N376" t="str">
        <f>TEXT(sales[[#This Row],[SaleDate]],"DDD")</f>
        <v>Fri</v>
      </c>
      <c r="O376" t="str">
        <f t="shared" si="5"/>
        <v>Q3</v>
      </c>
      <c r="P376">
        <f>sales[[#This Row],[netRevenue]]-(sales[[#This Row],[unitCost]]*sales[[#This Row],[QuantitySold]])</f>
        <v>270</v>
      </c>
      <c r="Q376">
        <f>sales[[#This Row],[unitCost]]*sales[[#This Row],[QuantitySold]]</f>
        <v>2520</v>
      </c>
      <c r="R376" s="7">
        <f>(sales[[#This Row],[unitPrice]]-sales[[#This Row],[unitCost]])/sales[[#This Row],[unitCost]]</f>
        <v>0.10714285714285714</v>
      </c>
      <c r="S376" t="str">
        <f>TEXT(sales[[#This Row],[SaleDate]],"dd")</f>
        <v>19</v>
      </c>
    </row>
    <row r="377" spans="1:19" x14ac:dyDescent="0.25">
      <c r="A377">
        <v>1325</v>
      </c>
      <c r="B377">
        <v>5</v>
      </c>
      <c r="C377">
        <v>40</v>
      </c>
      <c r="D377">
        <v>5</v>
      </c>
      <c r="E377">
        <v>9</v>
      </c>
      <c r="F377" s="1">
        <v>45309</v>
      </c>
      <c r="G377">
        <v>0</v>
      </c>
      <c r="H377">
        <f>VLOOKUP(sales[[#This Row],[ProductID]],products[],4,FALSE)</f>
        <v>310</v>
      </c>
      <c r="I377">
        <f>VLOOKUP(sales[[#This Row],[ProductID]],products[],5,FALSE)</f>
        <v>280</v>
      </c>
      <c r="J377">
        <f>sales[[#This Row],[QuantitySold]]*sales[[#This Row],[unitPrice]]</f>
        <v>2790</v>
      </c>
      <c r="K377">
        <f>sales[[#This Row],[TotalRevenue]]-sales[[#This Row],[DiscountApplied]]</f>
        <v>2790</v>
      </c>
      <c r="L377" t="str">
        <f>TEXT(sales[[#This Row],[SaleDate]],"yyyy")</f>
        <v>2024</v>
      </c>
      <c r="M377" t="str">
        <f>TEXT(sales[[#This Row],[SaleDate]],"MMM")</f>
        <v>Jan</v>
      </c>
      <c r="N377" t="str">
        <f>TEXT(sales[[#This Row],[SaleDate]],"DDD")</f>
        <v>Thu</v>
      </c>
      <c r="O377" t="str">
        <f t="shared" si="5"/>
        <v>Q1</v>
      </c>
      <c r="P377">
        <f>sales[[#This Row],[netRevenue]]-(sales[[#This Row],[unitCost]]*sales[[#This Row],[QuantitySold]])</f>
        <v>270</v>
      </c>
      <c r="Q377">
        <f>sales[[#This Row],[unitCost]]*sales[[#This Row],[QuantitySold]]</f>
        <v>2520</v>
      </c>
      <c r="R377" s="7">
        <f>(sales[[#This Row],[unitPrice]]-sales[[#This Row],[unitCost]])/sales[[#This Row],[unitCost]]</f>
        <v>0.10714285714285714</v>
      </c>
      <c r="S377" t="str">
        <f>TEXT(sales[[#This Row],[SaleDate]],"dd")</f>
        <v>18</v>
      </c>
    </row>
    <row r="378" spans="1:19" x14ac:dyDescent="0.25">
      <c r="A378">
        <v>1343</v>
      </c>
      <c r="B378">
        <v>5</v>
      </c>
      <c r="C378">
        <v>13</v>
      </c>
      <c r="D378">
        <v>5</v>
      </c>
      <c r="E378">
        <v>7</v>
      </c>
      <c r="F378" s="1">
        <v>45589</v>
      </c>
      <c r="G378">
        <v>0</v>
      </c>
      <c r="H378">
        <f>VLOOKUP(sales[[#This Row],[ProductID]],products[],4,FALSE)</f>
        <v>310</v>
      </c>
      <c r="I378">
        <f>VLOOKUP(sales[[#This Row],[ProductID]],products[],5,FALSE)</f>
        <v>280</v>
      </c>
      <c r="J378">
        <f>sales[[#This Row],[QuantitySold]]*sales[[#This Row],[unitPrice]]</f>
        <v>2170</v>
      </c>
      <c r="K378">
        <f>sales[[#This Row],[TotalRevenue]]-sales[[#This Row],[DiscountApplied]]</f>
        <v>2170</v>
      </c>
      <c r="L378" t="str">
        <f>TEXT(sales[[#This Row],[SaleDate]],"yyyy")</f>
        <v>2024</v>
      </c>
      <c r="M378" t="str">
        <f>TEXT(sales[[#This Row],[SaleDate]],"MMM")</f>
        <v>Oct</v>
      </c>
      <c r="N378" t="str">
        <f>TEXT(sales[[#This Row],[SaleDate]],"DDD")</f>
        <v>Thu</v>
      </c>
      <c r="O378" t="str">
        <f t="shared" si="5"/>
        <v>Q4</v>
      </c>
      <c r="P378">
        <f>sales[[#This Row],[netRevenue]]-(sales[[#This Row],[unitCost]]*sales[[#This Row],[QuantitySold]])</f>
        <v>210</v>
      </c>
      <c r="Q378">
        <f>sales[[#This Row],[unitCost]]*sales[[#This Row],[QuantitySold]]</f>
        <v>1960</v>
      </c>
      <c r="R378" s="7">
        <f>(sales[[#This Row],[unitPrice]]-sales[[#This Row],[unitCost]])/sales[[#This Row],[unitCost]]</f>
        <v>0.10714285714285714</v>
      </c>
      <c r="S378" t="str">
        <f>TEXT(sales[[#This Row],[SaleDate]],"dd")</f>
        <v>24</v>
      </c>
    </row>
    <row r="379" spans="1:19" x14ac:dyDescent="0.25">
      <c r="A379">
        <v>1379</v>
      </c>
      <c r="B379">
        <v>5</v>
      </c>
      <c r="C379">
        <v>12</v>
      </c>
      <c r="D379">
        <v>5</v>
      </c>
      <c r="E379">
        <v>2</v>
      </c>
      <c r="F379" s="1">
        <v>45356</v>
      </c>
      <c r="G379">
        <v>0</v>
      </c>
      <c r="H379">
        <f>VLOOKUP(sales[[#This Row],[ProductID]],products[],4,FALSE)</f>
        <v>310</v>
      </c>
      <c r="I379">
        <f>VLOOKUP(sales[[#This Row],[ProductID]],products[],5,FALSE)</f>
        <v>280</v>
      </c>
      <c r="J379">
        <f>sales[[#This Row],[QuantitySold]]*sales[[#This Row],[unitPrice]]</f>
        <v>620</v>
      </c>
      <c r="K379">
        <f>sales[[#This Row],[TotalRevenue]]-sales[[#This Row],[DiscountApplied]]</f>
        <v>620</v>
      </c>
      <c r="L379" t="str">
        <f>TEXT(sales[[#This Row],[SaleDate]],"yyyy")</f>
        <v>2024</v>
      </c>
      <c r="M379" t="str">
        <f>TEXT(sales[[#This Row],[SaleDate]],"MMM")</f>
        <v>Mar</v>
      </c>
      <c r="N379" t="str">
        <f>TEXT(sales[[#This Row],[SaleDate]],"DDD")</f>
        <v>Tue</v>
      </c>
      <c r="O379" t="str">
        <f t="shared" si="5"/>
        <v>Q1</v>
      </c>
      <c r="P379">
        <f>sales[[#This Row],[netRevenue]]-(sales[[#This Row],[unitCost]]*sales[[#This Row],[QuantitySold]])</f>
        <v>60</v>
      </c>
      <c r="Q379">
        <f>sales[[#This Row],[unitCost]]*sales[[#This Row],[QuantitySold]]</f>
        <v>560</v>
      </c>
      <c r="R379" s="7">
        <f>(sales[[#This Row],[unitPrice]]-sales[[#This Row],[unitCost]])/sales[[#This Row],[unitCost]]</f>
        <v>0.10714285714285714</v>
      </c>
      <c r="S379" t="str">
        <f>TEXT(sales[[#This Row],[SaleDate]],"dd")</f>
        <v>05</v>
      </c>
    </row>
    <row r="380" spans="1:19" x14ac:dyDescent="0.25">
      <c r="A380">
        <v>1397</v>
      </c>
      <c r="B380">
        <v>5</v>
      </c>
      <c r="C380">
        <v>26</v>
      </c>
      <c r="D380">
        <v>5</v>
      </c>
      <c r="E380">
        <v>9</v>
      </c>
      <c r="F380" s="1">
        <v>45446</v>
      </c>
      <c r="G380">
        <v>0</v>
      </c>
      <c r="H380">
        <f>VLOOKUP(sales[[#This Row],[ProductID]],products[],4,FALSE)</f>
        <v>310</v>
      </c>
      <c r="I380">
        <f>VLOOKUP(sales[[#This Row],[ProductID]],products[],5,FALSE)</f>
        <v>280</v>
      </c>
      <c r="J380">
        <f>sales[[#This Row],[QuantitySold]]*sales[[#This Row],[unitPrice]]</f>
        <v>2790</v>
      </c>
      <c r="K380">
        <f>sales[[#This Row],[TotalRevenue]]-sales[[#This Row],[DiscountApplied]]</f>
        <v>2790</v>
      </c>
      <c r="L380" t="str">
        <f>TEXT(sales[[#This Row],[SaleDate]],"yyyy")</f>
        <v>2024</v>
      </c>
      <c r="M380" t="str">
        <f>TEXT(sales[[#This Row],[SaleDate]],"MMM")</f>
        <v>Jun</v>
      </c>
      <c r="N380" t="str">
        <f>TEXT(sales[[#This Row],[SaleDate]],"DDD")</f>
        <v>Mon</v>
      </c>
      <c r="O380" t="str">
        <f t="shared" si="5"/>
        <v>Q2</v>
      </c>
      <c r="P380">
        <f>sales[[#This Row],[netRevenue]]-(sales[[#This Row],[unitCost]]*sales[[#This Row],[QuantitySold]])</f>
        <v>270</v>
      </c>
      <c r="Q380">
        <f>sales[[#This Row],[unitCost]]*sales[[#This Row],[QuantitySold]]</f>
        <v>2520</v>
      </c>
      <c r="R380" s="7">
        <f>(sales[[#This Row],[unitPrice]]-sales[[#This Row],[unitCost]])/sales[[#This Row],[unitCost]]</f>
        <v>0.10714285714285714</v>
      </c>
      <c r="S380" t="str">
        <f>TEXT(sales[[#This Row],[SaleDate]],"dd")</f>
        <v>03</v>
      </c>
    </row>
    <row r="381" spans="1:19" x14ac:dyDescent="0.25">
      <c r="A381">
        <v>1416</v>
      </c>
      <c r="B381">
        <v>5</v>
      </c>
      <c r="C381">
        <v>24</v>
      </c>
      <c r="D381">
        <v>5</v>
      </c>
      <c r="E381">
        <v>8</v>
      </c>
      <c r="F381" s="1">
        <v>45366</v>
      </c>
      <c r="G381">
        <v>0</v>
      </c>
      <c r="H381">
        <f>VLOOKUP(sales[[#This Row],[ProductID]],products[],4,FALSE)</f>
        <v>310</v>
      </c>
      <c r="I381">
        <f>VLOOKUP(sales[[#This Row],[ProductID]],products[],5,FALSE)</f>
        <v>280</v>
      </c>
      <c r="J381">
        <f>sales[[#This Row],[QuantitySold]]*sales[[#This Row],[unitPrice]]</f>
        <v>2480</v>
      </c>
      <c r="K381">
        <f>sales[[#This Row],[TotalRevenue]]-sales[[#This Row],[DiscountApplied]]</f>
        <v>2480</v>
      </c>
      <c r="L381" t="str">
        <f>TEXT(sales[[#This Row],[SaleDate]],"yyyy")</f>
        <v>2024</v>
      </c>
      <c r="M381" t="str">
        <f>TEXT(sales[[#This Row],[SaleDate]],"MMM")</f>
        <v>Mar</v>
      </c>
      <c r="N381" t="str">
        <f>TEXT(sales[[#This Row],[SaleDate]],"DDD")</f>
        <v>Fri</v>
      </c>
      <c r="O381" t="str">
        <f t="shared" si="5"/>
        <v>Q1</v>
      </c>
      <c r="P381">
        <f>sales[[#This Row],[netRevenue]]-(sales[[#This Row],[unitCost]]*sales[[#This Row],[QuantitySold]])</f>
        <v>240</v>
      </c>
      <c r="Q381">
        <f>sales[[#This Row],[unitCost]]*sales[[#This Row],[QuantitySold]]</f>
        <v>2240</v>
      </c>
      <c r="R381" s="7">
        <f>(sales[[#This Row],[unitPrice]]-sales[[#This Row],[unitCost]])/sales[[#This Row],[unitCost]]</f>
        <v>0.10714285714285714</v>
      </c>
      <c r="S381" t="str">
        <f>TEXT(sales[[#This Row],[SaleDate]],"dd")</f>
        <v>15</v>
      </c>
    </row>
    <row r="382" spans="1:19" x14ac:dyDescent="0.25">
      <c r="A382">
        <v>1432</v>
      </c>
      <c r="B382">
        <v>5</v>
      </c>
      <c r="C382">
        <v>43</v>
      </c>
      <c r="D382">
        <v>5</v>
      </c>
      <c r="E382">
        <v>9</v>
      </c>
      <c r="F382" s="1">
        <v>45473</v>
      </c>
      <c r="G382">
        <v>0</v>
      </c>
      <c r="H382">
        <f>VLOOKUP(sales[[#This Row],[ProductID]],products[],4,FALSE)</f>
        <v>310</v>
      </c>
      <c r="I382">
        <f>VLOOKUP(sales[[#This Row],[ProductID]],products[],5,FALSE)</f>
        <v>280</v>
      </c>
      <c r="J382">
        <f>sales[[#This Row],[QuantitySold]]*sales[[#This Row],[unitPrice]]</f>
        <v>2790</v>
      </c>
      <c r="K382">
        <f>sales[[#This Row],[TotalRevenue]]-sales[[#This Row],[DiscountApplied]]</f>
        <v>2790</v>
      </c>
      <c r="L382" t="str">
        <f>TEXT(sales[[#This Row],[SaleDate]],"yyyy")</f>
        <v>2024</v>
      </c>
      <c r="M382" t="str">
        <f>TEXT(sales[[#This Row],[SaleDate]],"MMM")</f>
        <v>Jun</v>
      </c>
      <c r="N382" t="str">
        <f>TEXT(sales[[#This Row],[SaleDate]],"DDD")</f>
        <v>Sun</v>
      </c>
      <c r="O382" t="str">
        <f t="shared" si="5"/>
        <v>Q2</v>
      </c>
      <c r="P382">
        <f>sales[[#This Row],[netRevenue]]-(sales[[#This Row],[unitCost]]*sales[[#This Row],[QuantitySold]])</f>
        <v>270</v>
      </c>
      <c r="Q382">
        <f>sales[[#This Row],[unitCost]]*sales[[#This Row],[QuantitySold]]</f>
        <v>2520</v>
      </c>
      <c r="R382" s="7">
        <f>(sales[[#This Row],[unitPrice]]-sales[[#This Row],[unitCost]])/sales[[#This Row],[unitCost]]</f>
        <v>0.10714285714285714</v>
      </c>
      <c r="S382" t="str">
        <f>TEXT(sales[[#This Row],[SaleDate]],"dd")</f>
        <v>30</v>
      </c>
    </row>
    <row r="383" spans="1:19" x14ac:dyDescent="0.25">
      <c r="A383">
        <v>1445</v>
      </c>
      <c r="B383">
        <v>5</v>
      </c>
      <c r="C383">
        <v>44</v>
      </c>
      <c r="D383">
        <v>5</v>
      </c>
      <c r="E383">
        <v>5</v>
      </c>
      <c r="F383" s="1">
        <v>45403</v>
      </c>
      <c r="G383">
        <v>0</v>
      </c>
      <c r="H383">
        <f>VLOOKUP(sales[[#This Row],[ProductID]],products[],4,FALSE)</f>
        <v>310</v>
      </c>
      <c r="I383">
        <f>VLOOKUP(sales[[#This Row],[ProductID]],products[],5,FALSE)</f>
        <v>280</v>
      </c>
      <c r="J383">
        <f>sales[[#This Row],[QuantitySold]]*sales[[#This Row],[unitPrice]]</f>
        <v>1550</v>
      </c>
      <c r="K383">
        <f>sales[[#This Row],[TotalRevenue]]-sales[[#This Row],[DiscountApplied]]</f>
        <v>1550</v>
      </c>
      <c r="L383" t="str">
        <f>TEXT(sales[[#This Row],[SaleDate]],"yyyy")</f>
        <v>2024</v>
      </c>
      <c r="M383" t="str">
        <f>TEXT(sales[[#This Row],[SaleDate]],"MMM")</f>
        <v>Apr</v>
      </c>
      <c r="N383" t="str">
        <f>TEXT(sales[[#This Row],[SaleDate]],"DDD")</f>
        <v>Sun</v>
      </c>
      <c r="O383" t="str">
        <f t="shared" si="5"/>
        <v>Q2</v>
      </c>
      <c r="P383">
        <f>sales[[#This Row],[netRevenue]]-(sales[[#This Row],[unitCost]]*sales[[#This Row],[QuantitySold]])</f>
        <v>150</v>
      </c>
      <c r="Q383">
        <f>sales[[#This Row],[unitCost]]*sales[[#This Row],[QuantitySold]]</f>
        <v>1400</v>
      </c>
      <c r="R383" s="7">
        <f>(sales[[#This Row],[unitPrice]]-sales[[#This Row],[unitCost]])/sales[[#This Row],[unitCost]]</f>
        <v>0.10714285714285714</v>
      </c>
      <c r="S383" t="str">
        <f>TEXT(sales[[#This Row],[SaleDate]],"dd")</f>
        <v>21</v>
      </c>
    </row>
    <row r="384" spans="1:19" x14ac:dyDescent="0.25">
      <c r="A384">
        <v>1447</v>
      </c>
      <c r="B384">
        <v>5</v>
      </c>
      <c r="C384">
        <v>39</v>
      </c>
      <c r="D384">
        <v>5</v>
      </c>
      <c r="E384">
        <v>5</v>
      </c>
      <c r="F384" s="1">
        <v>45367</v>
      </c>
      <c r="G384">
        <v>0</v>
      </c>
      <c r="H384">
        <f>VLOOKUP(sales[[#This Row],[ProductID]],products[],4,FALSE)</f>
        <v>310</v>
      </c>
      <c r="I384">
        <f>VLOOKUP(sales[[#This Row],[ProductID]],products[],5,FALSE)</f>
        <v>280</v>
      </c>
      <c r="J384">
        <f>sales[[#This Row],[QuantitySold]]*sales[[#This Row],[unitPrice]]</f>
        <v>1550</v>
      </c>
      <c r="K384">
        <f>sales[[#This Row],[TotalRevenue]]-sales[[#This Row],[DiscountApplied]]</f>
        <v>1550</v>
      </c>
      <c r="L384" t="str">
        <f>TEXT(sales[[#This Row],[SaleDate]],"yyyy")</f>
        <v>2024</v>
      </c>
      <c r="M384" t="str">
        <f>TEXT(sales[[#This Row],[SaleDate]],"MMM")</f>
        <v>Mar</v>
      </c>
      <c r="N384" t="str">
        <f>TEXT(sales[[#This Row],[SaleDate]],"DDD")</f>
        <v>Sat</v>
      </c>
      <c r="O384" t="str">
        <f t="shared" si="5"/>
        <v>Q1</v>
      </c>
      <c r="P384">
        <f>sales[[#This Row],[netRevenue]]-(sales[[#This Row],[unitCost]]*sales[[#This Row],[QuantitySold]])</f>
        <v>150</v>
      </c>
      <c r="Q384">
        <f>sales[[#This Row],[unitCost]]*sales[[#This Row],[QuantitySold]]</f>
        <v>1400</v>
      </c>
      <c r="R384" s="7">
        <f>(sales[[#This Row],[unitPrice]]-sales[[#This Row],[unitCost]])/sales[[#This Row],[unitCost]]</f>
        <v>0.10714285714285714</v>
      </c>
      <c r="S384" t="str">
        <f>TEXT(sales[[#This Row],[SaleDate]],"dd")</f>
        <v>16</v>
      </c>
    </row>
    <row r="385" spans="1:19" x14ac:dyDescent="0.25">
      <c r="A385">
        <v>1454</v>
      </c>
      <c r="B385">
        <v>5</v>
      </c>
      <c r="C385">
        <v>27</v>
      </c>
      <c r="D385">
        <v>5</v>
      </c>
      <c r="E385">
        <v>9</v>
      </c>
      <c r="F385" s="1">
        <v>45430</v>
      </c>
      <c r="G385">
        <v>0</v>
      </c>
      <c r="H385">
        <f>VLOOKUP(sales[[#This Row],[ProductID]],products[],4,FALSE)</f>
        <v>310</v>
      </c>
      <c r="I385">
        <f>VLOOKUP(sales[[#This Row],[ProductID]],products[],5,FALSE)</f>
        <v>280</v>
      </c>
      <c r="J385">
        <f>sales[[#This Row],[QuantitySold]]*sales[[#This Row],[unitPrice]]</f>
        <v>2790</v>
      </c>
      <c r="K385">
        <f>sales[[#This Row],[TotalRevenue]]-sales[[#This Row],[DiscountApplied]]</f>
        <v>2790</v>
      </c>
      <c r="L385" t="str">
        <f>TEXT(sales[[#This Row],[SaleDate]],"yyyy")</f>
        <v>2024</v>
      </c>
      <c r="M385" t="str">
        <f>TEXT(sales[[#This Row],[SaleDate]],"MMM")</f>
        <v>May</v>
      </c>
      <c r="N385" t="str">
        <f>TEXT(sales[[#This Row],[SaleDate]],"DDD")</f>
        <v>Sat</v>
      </c>
      <c r="O385" t="str">
        <f t="shared" si="5"/>
        <v>Q2</v>
      </c>
      <c r="P385">
        <f>sales[[#This Row],[netRevenue]]-(sales[[#This Row],[unitCost]]*sales[[#This Row],[QuantitySold]])</f>
        <v>270</v>
      </c>
      <c r="Q385">
        <f>sales[[#This Row],[unitCost]]*sales[[#This Row],[QuantitySold]]</f>
        <v>2520</v>
      </c>
      <c r="R385" s="7">
        <f>(sales[[#This Row],[unitPrice]]-sales[[#This Row],[unitCost]])/sales[[#This Row],[unitCost]]</f>
        <v>0.10714285714285714</v>
      </c>
      <c r="S385" t="str">
        <f>TEXT(sales[[#This Row],[SaleDate]],"dd")</f>
        <v>18</v>
      </c>
    </row>
    <row r="386" spans="1:19" x14ac:dyDescent="0.25">
      <c r="A386">
        <v>1469</v>
      </c>
      <c r="B386">
        <v>5</v>
      </c>
      <c r="C386">
        <v>23</v>
      </c>
      <c r="D386">
        <v>5</v>
      </c>
      <c r="E386">
        <v>8</v>
      </c>
      <c r="F386" s="1">
        <v>45603</v>
      </c>
      <c r="G386">
        <v>0</v>
      </c>
      <c r="H386">
        <f>VLOOKUP(sales[[#This Row],[ProductID]],products[],4,FALSE)</f>
        <v>310</v>
      </c>
      <c r="I386">
        <f>VLOOKUP(sales[[#This Row],[ProductID]],products[],5,FALSE)</f>
        <v>280</v>
      </c>
      <c r="J386">
        <f>sales[[#This Row],[QuantitySold]]*sales[[#This Row],[unitPrice]]</f>
        <v>2480</v>
      </c>
      <c r="K386">
        <f>sales[[#This Row],[TotalRevenue]]-sales[[#This Row],[DiscountApplied]]</f>
        <v>2480</v>
      </c>
      <c r="L386" t="str">
        <f>TEXT(sales[[#This Row],[SaleDate]],"yyyy")</f>
        <v>2024</v>
      </c>
      <c r="M386" t="str">
        <f>TEXT(sales[[#This Row],[SaleDate]],"MMM")</f>
        <v>Nov</v>
      </c>
      <c r="N386" t="str">
        <f>TEXT(sales[[#This Row],[SaleDate]],"DDD")</f>
        <v>Thu</v>
      </c>
      <c r="O386" t="str">
        <f t="shared" ref="O386:O449" si="6">"Q"&amp;ROUNDUP(MONTH(F386)/3,0)</f>
        <v>Q4</v>
      </c>
      <c r="P386">
        <f>sales[[#This Row],[netRevenue]]-(sales[[#This Row],[unitCost]]*sales[[#This Row],[QuantitySold]])</f>
        <v>240</v>
      </c>
      <c r="Q386">
        <f>sales[[#This Row],[unitCost]]*sales[[#This Row],[QuantitySold]]</f>
        <v>2240</v>
      </c>
      <c r="R386" s="7">
        <f>(sales[[#This Row],[unitPrice]]-sales[[#This Row],[unitCost]])/sales[[#This Row],[unitCost]]</f>
        <v>0.10714285714285714</v>
      </c>
      <c r="S386" t="str">
        <f>TEXT(sales[[#This Row],[SaleDate]],"dd")</f>
        <v>07</v>
      </c>
    </row>
    <row r="387" spans="1:19" x14ac:dyDescent="0.25">
      <c r="A387">
        <v>1470</v>
      </c>
      <c r="B387">
        <v>5</v>
      </c>
      <c r="C387">
        <v>48</v>
      </c>
      <c r="D387">
        <v>5</v>
      </c>
      <c r="E387">
        <v>6</v>
      </c>
      <c r="F387" s="1">
        <v>45295</v>
      </c>
      <c r="G387">
        <v>0</v>
      </c>
      <c r="H387">
        <f>VLOOKUP(sales[[#This Row],[ProductID]],products[],4,FALSE)</f>
        <v>310</v>
      </c>
      <c r="I387">
        <f>VLOOKUP(sales[[#This Row],[ProductID]],products[],5,FALSE)</f>
        <v>280</v>
      </c>
      <c r="J387">
        <f>sales[[#This Row],[QuantitySold]]*sales[[#This Row],[unitPrice]]</f>
        <v>1860</v>
      </c>
      <c r="K387">
        <f>sales[[#This Row],[TotalRevenue]]-sales[[#This Row],[DiscountApplied]]</f>
        <v>1860</v>
      </c>
      <c r="L387" t="str">
        <f>TEXT(sales[[#This Row],[SaleDate]],"yyyy")</f>
        <v>2024</v>
      </c>
      <c r="M387" t="str">
        <f>TEXT(sales[[#This Row],[SaleDate]],"MMM")</f>
        <v>Jan</v>
      </c>
      <c r="N387" t="str">
        <f>TEXT(sales[[#This Row],[SaleDate]],"DDD")</f>
        <v>Thu</v>
      </c>
      <c r="O387" t="str">
        <f t="shared" si="6"/>
        <v>Q1</v>
      </c>
      <c r="P387">
        <f>sales[[#This Row],[netRevenue]]-(sales[[#This Row],[unitCost]]*sales[[#This Row],[QuantitySold]])</f>
        <v>180</v>
      </c>
      <c r="Q387">
        <f>sales[[#This Row],[unitCost]]*sales[[#This Row],[QuantitySold]]</f>
        <v>1680</v>
      </c>
      <c r="R387" s="7">
        <f>(sales[[#This Row],[unitPrice]]-sales[[#This Row],[unitCost]])/sales[[#This Row],[unitCost]]</f>
        <v>0.10714285714285714</v>
      </c>
      <c r="S387" t="str">
        <f>TEXT(sales[[#This Row],[SaleDate]],"dd")</f>
        <v>04</v>
      </c>
    </row>
    <row r="388" spans="1:19" x14ac:dyDescent="0.25">
      <c r="A388">
        <v>1477</v>
      </c>
      <c r="B388">
        <v>5</v>
      </c>
      <c r="C388">
        <v>48</v>
      </c>
      <c r="D388">
        <v>5</v>
      </c>
      <c r="E388">
        <v>4</v>
      </c>
      <c r="F388" s="1">
        <v>45296</v>
      </c>
      <c r="G388">
        <v>0</v>
      </c>
      <c r="H388">
        <f>VLOOKUP(sales[[#This Row],[ProductID]],products[],4,FALSE)</f>
        <v>310</v>
      </c>
      <c r="I388">
        <f>VLOOKUP(sales[[#This Row],[ProductID]],products[],5,FALSE)</f>
        <v>280</v>
      </c>
      <c r="J388">
        <f>sales[[#This Row],[QuantitySold]]*sales[[#This Row],[unitPrice]]</f>
        <v>1240</v>
      </c>
      <c r="K388">
        <f>sales[[#This Row],[TotalRevenue]]-sales[[#This Row],[DiscountApplied]]</f>
        <v>1240</v>
      </c>
      <c r="L388" t="str">
        <f>TEXT(sales[[#This Row],[SaleDate]],"yyyy")</f>
        <v>2024</v>
      </c>
      <c r="M388" t="str">
        <f>TEXT(sales[[#This Row],[SaleDate]],"MMM")</f>
        <v>Jan</v>
      </c>
      <c r="N388" t="str">
        <f>TEXT(sales[[#This Row],[SaleDate]],"DDD")</f>
        <v>Fri</v>
      </c>
      <c r="O388" t="str">
        <f t="shared" si="6"/>
        <v>Q1</v>
      </c>
      <c r="P388">
        <f>sales[[#This Row],[netRevenue]]-(sales[[#This Row],[unitCost]]*sales[[#This Row],[QuantitySold]])</f>
        <v>120</v>
      </c>
      <c r="Q388">
        <f>sales[[#This Row],[unitCost]]*sales[[#This Row],[QuantitySold]]</f>
        <v>1120</v>
      </c>
      <c r="R388" s="7">
        <f>(sales[[#This Row],[unitPrice]]-sales[[#This Row],[unitCost]])/sales[[#This Row],[unitCost]]</f>
        <v>0.10714285714285714</v>
      </c>
      <c r="S388" t="str">
        <f>TEXT(sales[[#This Row],[SaleDate]],"dd")</f>
        <v>05</v>
      </c>
    </row>
    <row r="389" spans="1:19" x14ac:dyDescent="0.25">
      <c r="A389">
        <v>1484</v>
      </c>
      <c r="B389">
        <v>5</v>
      </c>
      <c r="C389">
        <v>43</v>
      </c>
      <c r="D389">
        <v>5</v>
      </c>
      <c r="E389">
        <v>8</v>
      </c>
      <c r="F389" s="1">
        <v>45384</v>
      </c>
      <c r="G389">
        <v>0</v>
      </c>
      <c r="H389">
        <f>VLOOKUP(sales[[#This Row],[ProductID]],products[],4,FALSE)</f>
        <v>310</v>
      </c>
      <c r="I389">
        <f>VLOOKUP(sales[[#This Row],[ProductID]],products[],5,FALSE)</f>
        <v>280</v>
      </c>
      <c r="J389">
        <f>sales[[#This Row],[QuantitySold]]*sales[[#This Row],[unitPrice]]</f>
        <v>2480</v>
      </c>
      <c r="K389">
        <f>sales[[#This Row],[TotalRevenue]]-sales[[#This Row],[DiscountApplied]]</f>
        <v>2480</v>
      </c>
      <c r="L389" t="str">
        <f>TEXT(sales[[#This Row],[SaleDate]],"yyyy")</f>
        <v>2024</v>
      </c>
      <c r="M389" t="str">
        <f>TEXT(sales[[#This Row],[SaleDate]],"MMM")</f>
        <v>Apr</v>
      </c>
      <c r="N389" t="str">
        <f>TEXT(sales[[#This Row],[SaleDate]],"DDD")</f>
        <v>Tue</v>
      </c>
      <c r="O389" t="str">
        <f t="shared" si="6"/>
        <v>Q2</v>
      </c>
      <c r="P389">
        <f>sales[[#This Row],[netRevenue]]-(sales[[#This Row],[unitCost]]*sales[[#This Row],[QuantitySold]])</f>
        <v>240</v>
      </c>
      <c r="Q389">
        <f>sales[[#This Row],[unitCost]]*sales[[#This Row],[QuantitySold]]</f>
        <v>2240</v>
      </c>
      <c r="R389" s="7">
        <f>(sales[[#This Row],[unitPrice]]-sales[[#This Row],[unitCost]])/sales[[#This Row],[unitCost]]</f>
        <v>0.10714285714285714</v>
      </c>
      <c r="S389" t="str">
        <f>TEXT(sales[[#This Row],[SaleDate]],"dd")</f>
        <v>02</v>
      </c>
    </row>
    <row r="390" spans="1:19" x14ac:dyDescent="0.25">
      <c r="A390">
        <v>1487</v>
      </c>
      <c r="B390">
        <v>5</v>
      </c>
      <c r="C390">
        <v>16</v>
      </c>
      <c r="D390">
        <v>5</v>
      </c>
      <c r="E390">
        <v>7</v>
      </c>
      <c r="F390" s="1">
        <v>45355</v>
      </c>
      <c r="G390">
        <v>0</v>
      </c>
      <c r="H390">
        <f>VLOOKUP(sales[[#This Row],[ProductID]],products[],4,FALSE)</f>
        <v>310</v>
      </c>
      <c r="I390">
        <f>VLOOKUP(sales[[#This Row],[ProductID]],products[],5,FALSE)</f>
        <v>280</v>
      </c>
      <c r="J390">
        <f>sales[[#This Row],[QuantitySold]]*sales[[#This Row],[unitPrice]]</f>
        <v>2170</v>
      </c>
      <c r="K390">
        <f>sales[[#This Row],[TotalRevenue]]-sales[[#This Row],[DiscountApplied]]</f>
        <v>2170</v>
      </c>
      <c r="L390" t="str">
        <f>TEXT(sales[[#This Row],[SaleDate]],"yyyy")</f>
        <v>2024</v>
      </c>
      <c r="M390" t="str">
        <f>TEXT(sales[[#This Row],[SaleDate]],"MMM")</f>
        <v>Mar</v>
      </c>
      <c r="N390" t="str">
        <f>TEXT(sales[[#This Row],[SaleDate]],"DDD")</f>
        <v>Mon</v>
      </c>
      <c r="O390" t="str">
        <f t="shared" si="6"/>
        <v>Q1</v>
      </c>
      <c r="P390">
        <f>sales[[#This Row],[netRevenue]]-(sales[[#This Row],[unitCost]]*sales[[#This Row],[QuantitySold]])</f>
        <v>210</v>
      </c>
      <c r="Q390">
        <f>sales[[#This Row],[unitCost]]*sales[[#This Row],[QuantitySold]]</f>
        <v>1960</v>
      </c>
      <c r="R390" s="7">
        <f>(sales[[#This Row],[unitPrice]]-sales[[#This Row],[unitCost]])/sales[[#This Row],[unitCost]]</f>
        <v>0.10714285714285714</v>
      </c>
      <c r="S390" t="str">
        <f>TEXT(sales[[#This Row],[SaleDate]],"dd")</f>
        <v>04</v>
      </c>
    </row>
    <row r="391" spans="1:19" x14ac:dyDescent="0.25">
      <c r="A391">
        <v>1511</v>
      </c>
      <c r="B391">
        <v>5</v>
      </c>
      <c r="C391">
        <v>29</v>
      </c>
      <c r="D391">
        <v>5</v>
      </c>
      <c r="E391">
        <v>1</v>
      </c>
      <c r="F391" s="1">
        <v>45560</v>
      </c>
      <c r="G391">
        <v>0</v>
      </c>
      <c r="H391">
        <f>VLOOKUP(sales[[#This Row],[ProductID]],products[],4,FALSE)</f>
        <v>310</v>
      </c>
      <c r="I391">
        <f>VLOOKUP(sales[[#This Row],[ProductID]],products[],5,FALSE)</f>
        <v>280</v>
      </c>
      <c r="J391">
        <f>sales[[#This Row],[QuantitySold]]*sales[[#This Row],[unitPrice]]</f>
        <v>310</v>
      </c>
      <c r="K391">
        <f>sales[[#This Row],[TotalRevenue]]-sales[[#This Row],[DiscountApplied]]</f>
        <v>310</v>
      </c>
      <c r="L391" t="str">
        <f>TEXT(sales[[#This Row],[SaleDate]],"yyyy")</f>
        <v>2024</v>
      </c>
      <c r="M391" t="str">
        <f>TEXT(sales[[#This Row],[SaleDate]],"MMM")</f>
        <v>Sep</v>
      </c>
      <c r="N391" t="str">
        <f>TEXT(sales[[#This Row],[SaleDate]],"DDD")</f>
        <v>Wed</v>
      </c>
      <c r="O391" t="str">
        <f t="shared" si="6"/>
        <v>Q3</v>
      </c>
      <c r="P391">
        <f>sales[[#This Row],[netRevenue]]-(sales[[#This Row],[unitCost]]*sales[[#This Row],[QuantitySold]])</f>
        <v>30</v>
      </c>
      <c r="Q391">
        <f>sales[[#This Row],[unitCost]]*sales[[#This Row],[QuantitySold]]</f>
        <v>280</v>
      </c>
      <c r="R391" s="7">
        <f>(sales[[#This Row],[unitPrice]]-sales[[#This Row],[unitCost]])/sales[[#This Row],[unitCost]]</f>
        <v>0.10714285714285714</v>
      </c>
      <c r="S391" t="str">
        <f>TEXT(sales[[#This Row],[SaleDate]],"dd")</f>
        <v>25</v>
      </c>
    </row>
    <row r="392" spans="1:19" x14ac:dyDescent="0.25">
      <c r="A392">
        <v>1556</v>
      </c>
      <c r="B392">
        <v>5</v>
      </c>
      <c r="C392">
        <v>11</v>
      </c>
      <c r="D392">
        <v>5</v>
      </c>
      <c r="E392">
        <v>11</v>
      </c>
      <c r="F392" s="1">
        <v>45503</v>
      </c>
      <c r="G392">
        <v>0</v>
      </c>
      <c r="H392">
        <f>VLOOKUP(sales[[#This Row],[ProductID]],products[],4,FALSE)</f>
        <v>310</v>
      </c>
      <c r="I392">
        <f>VLOOKUP(sales[[#This Row],[ProductID]],products[],5,FALSE)</f>
        <v>280</v>
      </c>
      <c r="J392">
        <f>sales[[#This Row],[QuantitySold]]*sales[[#This Row],[unitPrice]]</f>
        <v>3410</v>
      </c>
      <c r="K392">
        <f>sales[[#This Row],[TotalRevenue]]-sales[[#This Row],[DiscountApplied]]</f>
        <v>3410</v>
      </c>
      <c r="L392" t="str">
        <f>TEXT(sales[[#This Row],[SaleDate]],"yyyy")</f>
        <v>2024</v>
      </c>
      <c r="M392" t="str">
        <f>TEXT(sales[[#This Row],[SaleDate]],"MMM")</f>
        <v>Jul</v>
      </c>
      <c r="N392" t="str">
        <f>TEXT(sales[[#This Row],[SaleDate]],"DDD")</f>
        <v>Tue</v>
      </c>
      <c r="O392" t="str">
        <f t="shared" si="6"/>
        <v>Q3</v>
      </c>
      <c r="P392">
        <f>sales[[#This Row],[netRevenue]]-(sales[[#This Row],[unitCost]]*sales[[#This Row],[QuantitySold]])</f>
        <v>330</v>
      </c>
      <c r="Q392">
        <f>sales[[#This Row],[unitCost]]*sales[[#This Row],[QuantitySold]]</f>
        <v>3080</v>
      </c>
      <c r="R392" s="7">
        <f>(sales[[#This Row],[unitPrice]]-sales[[#This Row],[unitCost]])/sales[[#This Row],[unitCost]]</f>
        <v>0.10714285714285714</v>
      </c>
      <c r="S392" t="str">
        <f>TEXT(sales[[#This Row],[SaleDate]],"dd")</f>
        <v>30</v>
      </c>
    </row>
    <row r="393" spans="1:19" x14ac:dyDescent="0.25">
      <c r="A393">
        <v>1557</v>
      </c>
      <c r="B393">
        <v>5</v>
      </c>
      <c r="C393">
        <v>23</v>
      </c>
      <c r="D393">
        <v>5</v>
      </c>
      <c r="E393">
        <v>9</v>
      </c>
      <c r="F393" s="1">
        <v>45583</v>
      </c>
      <c r="G393">
        <v>0</v>
      </c>
      <c r="H393">
        <f>VLOOKUP(sales[[#This Row],[ProductID]],products[],4,FALSE)</f>
        <v>310</v>
      </c>
      <c r="I393">
        <f>VLOOKUP(sales[[#This Row],[ProductID]],products[],5,FALSE)</f>
        <v>280</v>
      </c>
      <c r="J393">
        <f>sales[[#This Row],[QuantitySold]]*sales[[#This Row],[unitPrice]]</f>
        <v>2790</v>
      </c>
      <c r="K393">
        <f>sales[[#This Row],[TotalRevenue]]-sales[[#This Row],[DiscountApplied]]</f>
        <v>2790</v>
      </c>
      <c r="L393" t="str">
        <f>TEXT(sales[[#This Row],[SaleDate]],"yyyy")</f>
        <v>2024</v>
      </c>
      <c r="M393" t="str">
        <f>TEXT(sales[[#This Row],[SaleDate]],"MMM")</f>
        <v>Oct</v>
      </c>
      <c r="N393" t="str">
        <f>TEXT(sales[[#This Row],[SaleDate]],"DDD")</f>
        <v>Fri</v>
      </c>
      <c r="O393" t="str">
        <f t="shared" si="6"/>
        <v>Q4</v>
      </c>
      <c r="P393">
        <f>sales[[#This Row],[netRevenue]]-(sales[[#This Row],[unitCost]]*sales[[#This Row],[QuantitySold]])</f>
        <v>270</v>
      </c>
      <c r="Q393">
        <f>sales[[#This Row],[unitCost]]*sales[[#This Row],[QuantitySold]]</f>
        <v>2520</v>
      </c>
      <c r="R393" s="7">
        <f>(sales[[#This Row],[unitPrice]]-sales[[#This Row],[unitCost]])/sales[[#This Row],[unitCost]]</f>
        <v>0.10714285714285714</v>
      </c>
      <c r="S393" t="str">
        <f>TEXT(sales[[#This Row],[SaleDate]],"dd")</f>
        <v>18</v>
      </c>
    </row>
    <row r="394" spans="1:19" x14ac:dyDescent="0.25">
      <c r="A394">
        <v>1567</v>
      </c>
      <c r="B394">
        <v>5</v>
      </c>
      <c r="C394">
        <v>23</v>
      </c>
      <c r="D394">
        <v>5</v>
      </c>
      <c r="E394">
        <v>11</v>
      </c>
      <c r="F394" s="1">
        <v>45497</v>
      </c>
      <c r="G394">
        <v>0</v>
      </c>
      <c r="H394">
        <f>VLOOKUP(sales[[#This Row],[ProductID]],products[],4,FALSE)</f>
        <v>310</v>
      </c>
      <c r="I394">
        <f>VLOOKUP(sales[[#This Row],[ProductID]],products[],5,FALSE)</f>
        <v>280</v>
      </c>
      <c r="J394">
        <f>sales[[#This Row],[QuantitySold]]*sales[[#This Row],[unitPrice]]</f>
        <v>3410</v>
      </c>
      <c r="K394">
        <f>sales[[#This Row],[TotalRevenue]]-sales[[#This Row],[DiscountApplied]]</f>
        <v>3410</v>
      </c>
      <c r="L394" t="str">
        <f>TEXT(sales[[#This Row],[SaleDate]],"yyyy")</f>
        <v>2024</v>
      </c>
      <c r="M394" t="str">
        <f>TEXT(sales[[#This Row],[SaleDate]],"MMM")</f>
        <v>Jul</v>
      </c>
      <c r="N394" t="str">
        <f>TEXT(sales[[#This Row],[SaleDate]],"DDD")</f>
        <v>Wed</v>
      </c>
      <c r="O394" t="str">
        <f t="shared" si="6"/>
        <v>Q3</v>
      </c>
      <c r="P394">
        <f>sales[[#This Row],[netRevenue]]-(sales[[#This Row],[unitCost]]*sales[[#This Row],[QuantitySold]])</f>
        <v>330</v>
      </c>
      <c r="Q394">
        <f>sales[[#This Row],[unitCost]]*sales[[#This Row],[QuantitySold]]</f>
        <v>3080</v>
      </c>
      <c r="R394" s="7">
        <f>(sales[[#This Row],[unitPrice]]-sales[[#This Row],[unitCost]])/sales[[#This Row],[unitCost]]</f>
        <v>0.10714285714285714</v>
      </c>
      <c r="S394" t="str">
        <f>TEXT(sales[[#This Row],[SaleDate]],"dd")</f>
        <v>24</v>
      </c>
    </row>
    <row r="395" spans="1:19" x14ac:dyDescent="0.25">
      <c r="A395">
        <v>1568</v>
      </c>
      <c r="B395">
        <v>5</v>
      </c>
      <c r="C395">
        <v>47</v>
      </c>
      <c r="D395">
        <v>5</v>
      </c>
      <c r="E395">
        <v>2</v>
      </c>
      <c r="F395" s="1">
        <v>45535</v>
      </c>
      <c r="G395">
        <v>0</v>
      </c>
      <c r="H395">
        <f>VLOOKUP(sales[[#This Row],[ProductID]],products[],4,FALSE)</f>
        <v>310</v>
      </c>
      <c r="I395">
        <f>VLOOKUP(sales[[#This Row],[ProductID]],products[],5,FALSE)</f>
        <v>280</v>
      </c>
      <c r="J395">
        <f>sales[[#This Row],[QuantitySold]]*sales[[#This Row],[unitPrice]]</f>
        <v>620</v>
      </c>
      <c r="K395">
        <f>sales[[#This Row],[TotalRevenue]]-sales[[#This Row],[DiscountApplied]]</f>
        <v>620</v>
      </c>
      <c r="L395" t="str">
        <f>TEXT(sales[[#This Row],[SaleDate]],"yyyy")</f>
        <v>2024</v>
      </c>
      <c r="M395" t="str">
        <f>TEXT(sales[[#This Row],[SaleDate]],"MMM")</f>
        <v>Aug</v>
      </c>
      <c r="N395" t="str">
        <f>TEXT(sales[[#This Row],[SaleDate]],"DDD")</f>
        <v>Sat</v>
      </c>
      <c r="O395" t="str">
        <f t="shared" si="6"/>
        <v>Q3</v>
      </c>
      <c r="P395">
        <f>sales[[#This Row],[netRevenue]]-(sales[[#This Row],[unitCost]]*sales[[#This Row],[QuantitySold]])</f>
        <v>60</v>
      </c>
      <c r="Q395">
        <f>sales[[#This Row],[unitCost]]*sales[[#This Row],[QuantitySold]]</f>
        <v>560</v>
      </c>
      <c r="R395" s="7">
        <f>(sales[[#This Row],[unitPrice]]-sales[[#This Row],[unitCost]])/sales[[#This Row],[unitCost]]</f>
        <v>0.10714285714285714</v>
      </c>
      <c r="S395" t="str">
        <f>TEXT(sales[[#This Row],[SaleDate]],"dd")</f>
        <v>31</v>
      </c>
    </row>
    <row r="396" spans="1:19" x14ac:dyDescent="0.25">
      <c r="A396">
        <v>1580</v>
      </c>
      <c r="B396">
        <v>5</v>
      </c>
      <c r="C396">
        <v>42</v>
      </c>
      <c r="D396">
        <v>5</v>
      </c>
      <c r="E396">
        <v>5</v>
      </c>
      <c r="F396" s="1">
        <v>45549</v>
      </c>
      <c r="G396">
        <v>0</v>
      </c>
      <c r="H396">
        <f>VLOOKUP(sales[[#This Row],[ProductID]],products[],4,FALSE)</f>
        <v>310</v>
      </c>
      <c r="I396">
        <f>VLOOKUP(sales[[#This Row],[ProductID]],products[],5,FALSE)</f>
        <v>280</v>
      </c>
      <c r="J396">
        <f>sales[[#This Row],[QuantitySold]]*sales[[#This Row],[unitPrice]]</f>
        <v>1550</v>
      </c>
      <c r="K396">
        <f>sales[[#This Row],[TotalRevenue]]-sales[[#This Row],[DiscountApplied]]</f>
        <v>1550</v>
      </c>
      <c r="L396" t="str">
        <f>TEXT(sales[[#This Row],[SaleDate]],"yyyy")</f>
        <v>2024</v>
      </c>
      <c r="M396" t="str">
        <f>TEXT(sales[[#This Row],[SaleDate]],"MMM")</f>
        <v>Sep</v>
      </c>
      <c r="N396" t="str">
        <f>TEXT(sales[[#This Row],[SaleDate]],"DDD")</f>
        <v>Sat</v>
      </c>
      <c r="O396" t="str">
        <f t="shared" si="6"/>
        <v>Q3</v>
      </c>
      <c r="P396">
        <f>sales[[#This Row],[netRevenue]]-(sales[[#This Row],[unitCost]]*sales[[#This Row],[QuantitySold]])</f>
        <v>150</v>
      </c>
      <c r="Q396">
        <f>sales[[#This Row],[unitCost]]*sales[[#This Row],[QuantitySold]]</f>
        <v>1400</v>
      </c>
      <c r="R396" s="7">
        <f>(sales[[#This Row],[unitPrice]]-sales[[#This Row],[unitCost]])/sales[[#This Row],[unitCost]]</f>
        <v>0.10714285714285714</v>
      </c>
      <c r="S396" t="str">
        <f>TEXT(sales[[#This Row],[SaleDate]],"dd")</f>
        <v>14</v>
      </c>
    </row>
    <row r="397" spans="1:19" x14ac:dyDescent="0.25">
      <c r="A397">
        <v>1601</v>
      </c>
      <c r="B397">
        <v>5</v>
      </c>
      <c r="C397">
        <v>43</v>
      </c>
      <c r="D397">
        <v>5</v>
      </c>
      <c r="E397">
        <v>3</v>
      </c>
      <c r="F397" s="1">
        <v>45372</v>
      </c>
      <c r="G397">
        <v>0</v>
      </c>
      <c r="H397">
        <f>VLOOKUP(sales[[#This Row],[ProductID]],products[],4,FALSE)</f>
        <v>310</v>
      </c>
      <c r="I397">
        <f>VLOOKUP(sales[[#This Row],[ProductID]],products[],5,FALSE)</f>
        <v>280</v>
      </c>
      <c r="J397">
        <f>sales[[#This Row],[QuantitySold]]*sales[[#This Row],[unitPrice]]</f>
        <v>930</v>
      </c>
      <c r="K397">
        <f>sales[[#This Row],[TotalRevenue]]-sales[[#This Row],[DiscountApplied]]</f>
        <v>930</v>
      </c>
      <c r="L397" t="str">
        <f>TEXT(sales[[#This Row],[SaleDate]],"yyyy")</f>
        <v>2024</v>
      </c>
      <c r="M397" t="str">
        <f>TEXT(sales[[#This Row],[SaleDate]],"MMM")</f>
        <v>Mar</v>
      </c>
      <c r="N397" t="str">
        <f>TEXT(sales[[#This Row],[SaleDate]],"DDD")</f>
        <v>Thu</v>
      </c>
      <c r="O397" t="str">
        <f t="shared" si="6"/>
        <v>Q1</v>
      </c>
      <c r="P397">
        <f>sales[[#This Row],[netRevenue]]-(sales[[#This Row],[unitCost]]*sales[[#This Row],[QuantitySold]])</f>
        <v>90</v>
      </c>
      <c r="Q397">
        <f>sales[[#This Row],[unitCost]]*sales[[#This Row],[QuantitySold]]</f>
        <v>840</v>
      </c>
      <c r="R397" s="7">
        <f>(sales[[#This Row],[unitPrice]]-sales[[#This Row],[unitCost]])/sales[[#This Row],[unitCost]]</f>
        <v>0.10714285714285714</v>
      </c>
      <c r="S397" t="str">
        <f>TEXT(sales[[#This Row],[SaleDate]],"dd")</f>
        <v>21</v>
      </c>
    </row>
    <row r="398" spans="1:19" x14ac:dyDescent="0.25">
      <c r="A398">
        <v>1606</v>
      </c>
      <c r="B398">
        <v>5</v>
      </c>
      <c r="C398">
        <v>28</v>
      </c>
      <c r="D398">
        <v>5</v>
      </c>
      <c r="E398">
        <v>8</v>
      </c>
      <c r="F398" s="1">
        <v>45408</v>
      </c>
      <c r="G398">
        <v>0</v>
      </c>
      <c r="H398">
        <f>VLOOKUP(sales[[#This Row],[ProductID]],products[],4,FALSE)</f>
        <v>310</v>
      </c>
      <c r="I398">
        <f>VLOOKUP(sales[[#This Row],[ProductID]],products[],5,FALSE)</f>
        <v>280</v>
      </c>
      <c r="J398">
        <f>sales[[#This Row],[QuantitySold]]*sales[[#This Row],[unitPrice]]</f>
        <v>2480</v>
      </c>
      <c r="K398">
        <f>sales[[#This Row],[TotalRevenue]]-sales[[#This Row],[DiscountApplied]]</f>
        <v>2480</v>
      </c>
      <c r="L398" t="str">
        <f>TEXT(sales[[#This Row],[SaleDate]],"yyyy")</f>
        <v>2024</v>
      </c>
      <c r="M398" t="str">
        <f>TEXT(sales[[#This Row],[SaleDate]],"MMM")</f>
        <v>Apr</v>
      </c>
      <c r="N398" t="str">
        <f>TEXT(sales[[#This Row],[SaleDate]],"DDD")</f>
        <v>Fri</v>
      </c>
      <c r="O398" t="str">
        <f t="shared" si="6"/>
        <v>Q2</v>
      </c>
      <c r="P398">
        <f>sales[[#This Row],[netRevenue]]-(sales[[#This Row],[unitCost]]*sales[[#This Row],[QuantitySold]])</f>
        <v>240</v>
      </c>
      <c r="Q398">
        <f>sales[[#This Row],[unitCost]]*sales[[#This Row],[QuantitySold]]</f>
        <v>2240</v>
      </c>
      <c r="R398" s="7">
        <f>(sales[[#This Row],[unitPrice]]-sales[[#This Row],[unitCost]])/sales[[#This Row],[unitCost]]</f>
        <v>0.10714285714285714</v>
      </c>
      <c r="S398" t="str">
        <f>TEXT(sales[[#This Row],[SaleDate]],"dd")</f>
        <v>26</v>
      </c>
    </row>
    <row r="399" spans="1:19" x14ac:dyDescent="0.25">
      <c r="A399">
        <v>1613</v>
      </c>
      <c r="B399">
        <v>5</v>
      </c>
      <c r="C399">
        <v>15</v>
      </c>
      <c r="D399">
        <v>5</v>
      </c>
      <c r="E399">
        <v>5</v>
      </c>
      <c r="F399" s="1">
        <v>45512</v>
      </c>
      <c r="G399">
        <v>0</v>
      </c>
      <c r="H399">
        <f>VLOOKUP(sales[[#This Row],[ProductID]],products[],4,FALSE)</f>
        <v>310</v>
      </c>
      <c r="I399">
        <f>VLOOKUP(sales[[#This Row],[ProductID]],products[],5,FALSE)</f>
        <v>280</v>
      </c>
      <c r="J399">
        <f>sales[[#This Row],[QuantitySold]]*sales[[#This Row],[unitPrice]]</f>
        <v>1550</v>
      </c>
      <c r="K399">
        <f>sales[[#This Row],[TotalRevenue]]-sales[[#This Row],[DiscountApplied]]</f>
        <v>1550</v>
      </c>
      <c r="L399" t="str">
        <f>TEXT(sales[[#This Row],[SaleDate]],"yyyy")</f>
        <v>2024</v>
      </c>
      <c r="M399" t="str">
        <f>TEXT(sales[[#This Row],[SaleDate]],"MMM")</f>
        <v>Aug</v>
      </c>
      <c r="N399" t="str">
        <f>TEXT(sales[[#This Row],[SaleDate]],"DDD")</f>
        <v>Thu</v>
      </c>
      <c r="O399" t="str">
        <f t="shared" si="6"/>
        <v>Q3</v>
      </c>
      <c r="P399">
        <f>sales[[#This Row],[netRevenue]]-(sales[[#This Row],[unitCost]]*sales[[#This Row],[QuantitySold]])</f>
        <v>150</v>
      </c>
      <c r="Q399">
        <f>sales[[#This Row],[unitCost]]*sales[[#This Row],[QuantitySold]]</f>
        <v>1400</v>
      </c>
      <c r="R399" s="7">
        <f>(sales[[#This Row],[unitPrice]]-sales[[#This Row],[unitCost]])/sales[[#This Row],[unitCost]]</f>
        <v>0.10714285714285714</v>
      </c>
      <c r="S399" t="str">
        <f>TEXT(sales[[#This Row],[SaleDate]],"dd")</f>
        <v>08</v>
      </c>
    </row>
    <row r="400" spans="1:19" x14ac:dyDescent="0.25">
      <c r="A400">
        <v>1618</v>
      </c>
      <c r="B400">
        <v>5</v>
      </c>
      <c r="C400">
        <v>24</v>
      </c>
      <c r="D400">
        <v>5</v>
      </c>
      <c r="E400">
        <v>5</v>
      </c>
      <c r="F400" s="1">
        <v>45527</v>
      </c>
      <c r="G400">
        <v>0</v>
      </c>
      <c r="H400">
        <f>VLOOKUP(sales[[#This Row],[ProductID]],products[],4,FALSE)</f>
        <v>310</v>
      </c>
      <c r="I400">
        <f>VLOOKUP(sales[[#This Row],[ProductID]],products[],5,FALSE)</f>
        <v>280</v>
      </c>
      <c r="J400">
        <f>sales[[#This Row],[QuantitySold]]*sales[[#This Row],[unitPrice]]</f>
        <v>1550</v>
      </c>
      <c r="K400">
        <f>sales[[#This Row],[TotalRevenue]]-sales[[#This Row],[DiscountApplied]]</f>
        <v>1550</v>
      </c>
      <c r="L400" t="str">
        <f>TEXT(sales[[#This Row],[SaleDate]],"yyyy")</f>
        <v>2024</v>
      </c>
      <c r="M400" t="str">
        <f>TEXT(sales[[#This Row],[SaleDate]],"MMM")</f>
        <v>Aug</v>
      </c>
      <c r="N400" t="str">
        <f>TEXT(sales[[#This Row],[SaleDate]],"DDD")</f>
        <v>Fri</v>
      </c>
      <c r="O400" t="str">
        <f t="shared" si="6"/>
        <v>Q3</v>
      </c>
      <c r="P400">
        <f>sales[[#This Row],[netRevenue]]-(sales[[#This Row],[unitCost]]*sales[[#This Row],[QuantitySold]])</f>
        <v>150</v>
      </c>
      <c r="Q400">
        <f>sales[[#This Row],[unitCost]]*sales[[#This Row],[QuantitySold]]</f>
        <v>1400</v>
      </c>
      <c r="R400" s="7">
        <f>(sales[[#This Row],[unitPrice]]-sales[[#This Row],[unitCost]])/sales[[#This Row],[unitCost]]</f>
        <v>0.10714285714285714</v>
      </c>
      <c r="S400" t="str">
        <f>TEXT(sales[[#This Row],[SaleDate]],"dd")</f>
        <v>23</v>
      </c>
    </row>
    <row r="401" spans="1:19" x14ac:dyDescent="0.25">
      <c r="A401">
        <v>1619</v>
      </c>
      <c r="B401">
        <v>5</v>
      </c>
      <c r="C401">
        <v>32</v>
      </c>
      <c r="D401">
        <v>5</v>
      </c>
      <c r="E401">
        <v>9</v>
      </c>
      <c r="F401" s="1">
        <v>45453</v>
      </c>
      <c r="G401">
        <v>0</v>
      </c>
      <c r="H401">
        <f>VLOOKUP(sales[[#This Row],[ProductID]],products[],4,FALSE)</f>
        <v>310</v>
      </c>
      <c r="I401">
        <f>VLOOKUP(sales[[#This Row],[ProductID]],products[],5,FALSE)</f>
        <v>280</v>
      </c>
      <c r="J401">
        <f>sales[[#This Row],[QuantitySold]]*sales[[#This Row],[unitPrice]]</f>
        <v>2790</v>
      </c>
      <c r="K401">
        <f>sales[[#This Row],[TotalRevenue]]-sales[[#This Row],[DiscountApplied]]</f>
        <v>2790</v>
      </c>
      <c r="L401" t="str">
        <f>TEXT(sales[[#This Row],[SaleDate]],"yyyy")</f>
        <v>2024</v>
      </c>
      <c r="M401" t="str">
        <f>TEXT(sales[[#This Row],[SaleDate]],"MMM")</f>
        <v>Jun</v>
      </c>
      <c r="N401" t="str">
        <f>TEXT(sales[[#This Row],[SaleDate]],"DDD")</f>
        <v>Mon</v>
      </c>
      <c r="O401" t="str">
        <f t="shared" si="6"/>
        <v>Q2</v>
      </c>
      <c r="P401">
        <f>sales[[#This Row],[netRevenue]]-(sales[[#This Row],[unitCost]]*sales[[#This Row],[QuantitySold]])</f>
        <v>270</v>
      </c>
      <c r="Q401">
        <f>sales[[#This Row],[unitCost]]*sales[[#This Row],[QuantitySold]]</f>
        <v>2520</v>
      </c>
      <c r="R401" s="7">
        <f>(sales[[#This Row],[unitPrice]]-sales[[#This Row],[unitCost]])/sales[[#This Row],[unitCost]]</f>
        <v>0.10714285714285714</v>
      </c>
      <c r="S401" t="str">
        <f>TEXT(sales[[#This Row],[SaleDate]],"dd")</f>
        <v>10</v>
      </c>
    </row>
    <row r="402" spans="1:19" x14ac:dyDescent="0.25">
      <c r="A402">
        <v>1640</v>
      </c>
      <c r="B402">
        <v>5</v>
      </c>
      <c r="C402">
        <v>12</v>
      </c>
      <c r="D402">
        <v>5</v>
      </c>
      <c r="E402">
        <v>5</v>
      </c>
      <c r="F402" s="1">
        <v>45598</v>
      </c>
      <c r="G402">
        <v>0</v>
      </c>
      <c r="H402">
        <f>VLOOKUP(sales[[#This Row],[ProductID]],products[],4,FALSE)</f>
        <v>310</v>
      </c>
      <c r="I402">
        <f>VLOOKUP(sales[[#This Row],[ProductID]],products[],5,FALSE)</f>
        <v>280</v>
      </c>
      <c r="J402">
        <f>sales[[#This Row],[QuantitySold]]*sales[[#This Row],[unitPrice]]</f>
        <v>1550</v>
      </c>
      <c r="K402">
        <f>sales[[#This Row],[TotalRevenue]]-sales[[#This Row],[DiscountApplied]]</f>
        <v>1550</v>
      </c>
      <c r="L402" t="str">
        <f>TEXT(sales[[#This Row],[SaleDate]],"yyyy")</f>
        <v>2024</v>
      </c>
      <c r="M402" t="str">
        <f>TEXT(sales[[#This Row],[SaleDate]],"MMM")</f>
        <v>Nov</v>
      </c>
      <c r="N402" t="str">
        <f>TEXT(sales[[#This Row],[SaleDate]],"DDD")</f>
        <v>Sat</v>
      </c>
      <c r="O402" t="str">
        <f t="shared" si="6"/>
        <v>Q4</v>
      </c>
      <c r="P402">
        <f>sales[[#This Row],[netRevenue]]-(sales[[#This Row],[unitCost]]*sales[[#This Row],[QuantitySold]])</f>
        <v>150</v>
      </c>
      <c r="Q402">
        <f>sales[[#This Row],[unitCost]]*sales[[#This Row],[QuantitySold]]</f>
        <v>1400</v>
      </c>
      <c r="R402" s="7">
        <f>(sales[[#This Row],[unitPrice]]-sales[[#This Row],[unitCost]])/sales[[#This Row],[unitCost]]</f>
        <v>0.10714285714285714</v>
      </c>
      <c r="S402" t="str">
        <f>TEXT(sales[[#This Row],[SaleDate]],"dd")</f>
        <v>02</v>
      </c>
    </row>
    <row r="403" spans="1:19" x14ac:dyDescent="0.25">
      <c r="A403">
        <v>1652</v>
      </c>
      <c r="B403">
        <v>5</v>
      </c>
      <c r="C403">
        <v>43</v>
      </c>
      <c r="D403">
        <v>5</v>
      </c>
      <c r="E403">
        <v>3</v>
      </c>
      <c r="F403" s="1">
        <v>45380</v>
      </c>
      <c r="G403">
        <v>0</v>
      </c>
      <c r="H403">
        <f>VLOOKUP(sales[[#This Row],[ProductID]],products[],4,FALSE)</f>
        <v>310</v>
      </c>
      <c r="I403">
        <f>VLOOKUP(sales[[#This Row],[ProductID]],products[],5,FALSE)</f>
        <v>280</v>
      </c>
      <c r="J403">
        <f>sales[[#This Row],[QuantitySold]]*sales[[#This Row],[unitPrice]]</f>
        <v>930</v>
      </c>
      <c r="K403">
        <f>sales[[#This Row],[TotalRevenue]]-sales[[#This Row],[DiscountApplied]]</f>
        <v>930</v>
      </c>
      <c r="L403" t="str">
        <f>TEXT(sales[[#This Row],[SaleDate]],"yyyy")</f>
        <v>2024</v>
      </c>
      <c r="M403" t="str">
        <f>TEXT(sales[[#This Row],[SaleDate]],"MMM")</f>
        <v>Mar</v>
      </c>
      <c r="N403" t="str">
        <f>TEXT(sales[[#This Row],[SaleDate]],"DDD")</f>
        <v>Fri</v>
      </c>
      <c r="O403" t="str">
        <f t="shared" si="6"/>
        <v>Q1</v>
      </c>
      <c r="P403">
        <f>sales[[#This Row],[netRevenue]]-(sales[[#This Row],[unitCost]]*sales[[#This Row],[QuantitySold]])</f>
        <v>90</v>
      </c>
      <c r="Q403">
        <f>sales[[#This Row],[unitCost]]*sales[[#This Row],[QuantitySold]]</f>
        <v>840</v>
      </c>
      <c r="R403" s="7">
        <f>(sales[[#This Row],[unitPrice]]-sales[[#This Row],[unitCost]])/sales[[#This Row],[unitCost]]</f>
        <v>0.10714285714285714</v>
      </c>
      <c r="S403" t="str">
        <f>TEXT(sales[[#This Row],[SaleDate]],"dd")</f>
        <v>29</v>
      </c>
    </row>
    <row r="404" spans="1:19" x14ac:dyDescent="0.25">
      <c r="A404">
        <v>1653</v>
      </c>
      <c r="B404">
        <v>5</v>
      </c>
      <c r="C404">
        <v>29</v>
      </c>
      <c r="D404">
        <v>5</v>
      </c>
      <c r="E404">
        <v>3</v>
      </c>
      <c r="F404" s="1">
        <v>45397</v>
      </c>
      <c r="G404">
        <v>0</v>
      </c>
      <c r="H404">
        <f>VLOOKUP(sales[[#This Row],[ProductID]],products[],4,FALSE)</f>
        <v>310</v>
      </c>
      <c r="I404">
        <f>VLOOKUP(sales[[#This Row],[ProductID]],products[],5,FALSE)</f>
        <v>280</v>
      </c>
      <c r="J404">
        <f>sales[[#This Row],[QuantitySold]]*sales[[#This Row],[unitPrice]]</f>
        <v>930</v>
      </c>
      <c r="K404">
        <f>sales[[#This Row],[TotalRevenue]]-sales[[#This Row],[DiscountApplied]]</f>
        <v>930</v>
      </c>
      <c r="L404" t="str">
        <f>TEXT(sales[[#This Row],[SaleDate]],"yyyy")</f>
        <v>2024</v>
      </c>
      <c r="M404" t="str">
        <f>TEXT(sales[[#This Row],[SaleDate]],"MMM")</f>
        <v>Apr</v>
      </c>
      <c r="N404" t="str">
        <f>TEXT(sales[[#This Row],[SaleDate]],"DDD")</f>
        <v>Mon</v>
      </c>
      <c r="O404" t="str">
        <f t="shared" si="6"/>
        <v>Q2</v>
      </c>
      <c r="P404">
        <f>sales[[#This Row],[netRevenue]]-(sales[[#This Row],[unitCost]]*sales[[#This Row],[QuantitySold]])</f>
        <v>90</v>
      </c>
      <c r="Q404">
        <f>sales[[#This Row],[unitCost]]*sales[[#This Row],[QuantitySold]]</f>
        <v>840</v>
      </c>
      <c r="R404" s="7">
        <f>(sales[[#This Row],[unitPrice]]-sales[[#This Row],[unitCost]])/sales[[#This Row],[unitCost]]</f>
        <v>0.10714285714285714</v>
      </c>
      <c r="S404" t="str">
        <f>TEXT(sales[[#This Row],[SaleDate]],"dd")</f>
        <v>15</v>
      </c>
    </row>
    <row r="405" spans="1:19" x14ac:dyDescent="0.25">
      <c r="A405">
        <v>1670</v>
      </c>
      <c r="B405">
        <v>5</v>
      </c>
      <c r="C405">
        <v>18</v>
      </c>
      <c r="D405">
        <v>5</v>
      </c>
      <c r="E405">
        <v>10</v>
      </c>
      <c r="F405" s="1">
        <v>45477</v>
      </c>
      <c r="G405">
        <v>0</v>
      </c>
      <c r="H405">
        <f>VLOOKUP(sales[[#This Row],[ProductID]],products[],4,FALSE)</f>
        <v>310</v>
      </c>
      <c r="I405">
        <f>VLOOKUP(sales[[#This Row],[ProductID]],products[],5,FALSE)</f>
        <v>280</v>
      </c>
      <c r="J405">
        <f>sales[[#This Row],[QuantitySold]]*sales[[#This Row],[unitPrice]]</f>
        <v>3100</v>
      </c>
      <c r="K405">
        <f>sales[[#This Row],[TotalRevenue]]-sales[[#This Row],[DiscountApplied]]</f>
        <v>3100</v>
      </c>
      <c r="L405" t="str">
        <f>TEXT(sales[[#This Row],[SaleDate]],"yyyy")</f>
        <v>2024</v>
      </c>
      <c r="M405" t="str">
        <f>TEXT(sales[[#This Row],[SaleDate]],"MMM")</f>
        <v>Jul</v>
      </c>
      <c r="N405" t="str">
        <f>TEXT(sales[[#This Row],[SaleDate]],"DDD")</f>
        <v>Thu</v>
      </c>
      <c r="O405" t="str">
        <f t="shared" si="6"/>
        <v>Q3</v>
      </c>
      <c r="P405">
        <f>sales[[#This Row],[netRevenue]]-(sales[[#This Row],[unitCost]]*sales[[#This Row],[QuantitySold]])</f>
        <v>300</v>
      </c>
      <c r="Q405">
        <f>sales[[#This Row],[unitCost]]*sales[[#This Row],[QuantitySold]]</f>
        <v>2800</v>
      </c>
      <c r="R405" s="7">
        <f>(sales[[#This Row],[unitPrice]]-sales[[#This Row],[unitCost]])/sales[[#This Row],[unitCost]]</f>
        <v>0.10714285714285714</v>
      </c>
      <c r="S405" t="str">
        <f>TEXT(sales[[#This Row],[SaleDate]],"dd")</f>
        <v>04</v>
      </c>
    </row>
    <row r="406" spans="1:19" x14ac:dyDescent="0.25">
      <c r="A406">
        <v>1724</v>
      </c>
      <c r="B406">
        <v>5</v>
      </c>
      <c r="C406">
        <v>3</v>
      </c>
      <c r="D406">
        <v>5</v>
      </c>
      <c r="E406">
        <v>6</v>
      </c>
      <c r="F406" s="1">
        <v>45432</v>
      </c>
      <c r="G406">
        <v>0</v>
      </c>
      <c r="H406">
        <f>VLOOKUP(sales[[#This Row],[ProductID]],products[],4,FALSE)</f>
        <v>310</v>
      </c>
      <c r="I406">
        <f>VLOOKUP(sales[[#This Row],[ProductID]],products[],5,FALSE)</f>
        <v>280</v>
      </c>
      <c r="J406">
        <f>sales[[#This Row],[QuantitySold]]*sales[[#This Row],[unitPrice]]</f>
        <v>1860</v>
      </c>
      <c r="K406">
        <f>sales[[#This Row],[TotalRevenue]]-sales[[#This Row],[DiscountApplied]]</f>
        <v>1860</v>
      </c>
      <c r="L406" t="str">
        <f>TEXT(sales[[#This Row],[SaleDate]],"yyyy")</f>
        <v>2024</v>
      </c>
      <c r="M406" t="str">
        <f>TEXT(sales[[#This Row],[SaleDate]],"MMM")</f>
        <v>May</v>
      </c>
      <c r="N406" t="str">
        <f>TEXT(sales[[#This Row],[SaleDate]],"DDD")</f>
        <v>Mon</v>
      </c>
      <c r="O406" t="str">
        <f t="shared" si="6"/>
        <v>Q2</v>
      </c>
      <c r="P406">
        <f>sales[[#This Row],[netRevenue]]-(sales[[#This Row],[unitCost]]*sales[[#This Row],[QuantitySold]])</f>
        <v>180</v>
      </c>
      <c r="Q406">
        <f>sales[[#This Row],[unitCost]]*sales[[#This Row],[QuantitySold]]</f>
        <v>1680</v>
      </c>
      <c r="R406" s="7">
        <f>(sales[[#This Row],[unitPrice]]-sales[[#This Row],[unitCost]])/sales[[#This Row],[unitCost]]</f>
        <v>0.10714285714285714</v>
      </c>
      <c r="S406" t="str">
        <f>TEXT(sales[[#This Row],[SaleDate]],"dd")</f>
        <v>20</v>
      </c>
    </row>
    <row r="407" spans="1:19" x14ac:dyDescent="0.25">
      <c r="A407">
        <v>1729</v>
      </c>
      <c r="B407">
        <v>5</v>
      </c>
      <c r="C407">
        <v>47</v>
      </c>
      <c r="D407">
        <v>5</v>
      </c>
      <c r="E407">
        <v>7</v>
      </c>
      <c r="F407" s="1">
        <v>45554</v>
      </c>
      <c r="G407">
        <v>0</v>
      </c>
      <c r="H407">
        <f>VLOOKUP(sales[[#This Row],[ProductID]],products[],4,FALSE)</f>
        <v>310</v>
      </c>
      <c r="I407">
        <f>VLOOKUP(sales[[#This Row],[ProductID]],products[],5,FALSE)</f>
        <v>280</v>
      </c>
      <c r="J407">
        <f>sales[[#This Row],[QuantitySold]]*sales[[#This Row],[unitPrice]]</f>
        <v>2170</v>
      </c>
      <c r="K407">
        <f>sales[[#This Row],[TotalRevenue]]-sales[[#This Row],[DiscountApplied]]</f>
        <v>2170</v>
      </c>
      <c r="L407" t="str">
        <f>TEXT(sales[[#This Row],[SaleDate]],"yyyy")</f>
        <v>2024</v>
      </c>
      <c r="M407" t="str">
        <f>TEXT(sales[[#This Row],[SaleDate]],"MMM")</f>
        <v>Sep</v>
      </c>
      <c r="N407" t="str">
        <f>TEXT(sales[[#This Row],[SaleDate]],"DDD")</f>
        <v>Thu</v>
      </c>
      <c r="O407" t="str">
        <f t="shared" si="6"/>
        <v>Q3</v>
      </c>
      <c r="P407">
        <f>sales[[#This Row],[netRevenue]]-(sales[[#This Row],[unitCost]]*sales[[#This Row],[QuantitySold]])</f>
        <v>210</v>
      </c>
      <c r="Q407">
        <f>sales[[#This Row],[unitCost]]*sales[[#This Row],[QuantitySold]]</f>
        <v>1960</v>
      </c>
      <c r="R407" s="7">
        <f>(sales[[#This Row],[unitPrice]]-sales[[#This Row],[unitCost]])/sales[[#This Row],[unitCost]]</f>
        <v>0.10714285714285714</v>
      </c>
      <c r="S407" t="str">
        <f>TEXT(sales[[#This Row],[SaleDate]],"dd")</f>
        <v>19</v>
      </c>
    </row>
    <row r="408" spans="1:19" x14ac:dyDescent="0.25">
      <c r="A408">
        <v>1744</v>
      </c>
      <c r="B408">
        <v>5</v>
      </c>
      <c r="C408">
        <v>37</v>
      </c>
      <c r="D408">
        <v>5</v>
      </c>
      <c r="E408">
        <v>10</v>
      </c>
      <c r="F408" s="1">
        <v>45304</v>
      </c>
      <c r="G408">
        <v>0</v>
      </c>
      <c r="H408">
        <f>VLOOKUP(sales[[#This Row],[ProductID]],products[],4,FALSE)</f>
        <v>310</v>
      </c>
      <c r="I408">
        <f>VLOOKUP(sales[[#This Row],[ProductID]],products[],5,FALSE)</f>
        <v>280</v>
      </c>
      <c r="J408">
        <f>sales[[#This Row],[QuantitySold]]*sales[[#This Row],[unitPrice]]</f>
        <v>3100</v>
      </c>
      <c r="K408">
        <f>sales[[#This Row],[TotalRevenue]]-sales[[#This Row],[DiscountApplied]]</f>
        <v>3100</v>
      </c>
      <c r="L408" t="str">
        <f>TEXT(sales[[#This Row],[SaleDate]],"yyyy")</f>
        <v>2024</v>
      </c>
      <c r="M408" t="str">
        <f>TEXT(sales[[#This Row],[SaleDate]],"MMM")</f>
        <v>Jan</v>
      </c>
      <c r="N408" t="str">
        <f>TEXT(sales[[#This Row],[SaleDate]],"DDD")</f>
        <v>Sat</v>
      </c>
      <c r="O408" t="str">
        <f t="shared" si="6"/>
        <v>Q1</v>
      </c>
      <c r="P408">
        <f>sales[[#This Row],[netRevenue]]-(sales[[#This Row],[unitCost]]*sales[[#This Row],[QuantitySold]])</f>
        <v>300</v>
      </c>
      <c r="Q408">
        <f>sales[[#This Row],[unitCost]]*sales[[#This Row],[QuantitySold]]</f>
        <v>2800</v>
      </c>
      <c r="R408" s="7">
        <f>(sales[[#This Row],[unitPrice]]-sales[[#This Row],[unitCost]])/sales[[#This Row],[unitCost]]</f>
        <v>0.10714285714285714</v>
      </c>
      <c r="S408" t="str">
        <f>TEXT(sales[[#This Row],[SaleDate]],"dd")</f>
        <v>13</v>
      </c>
    </row>
    <row r="409" spans="1:19" x14ac:dyDescent="0.25">
      <c r="A409">
        <v>1746</v>
      </c>
      <c r="B409">
        <v>5</v>
      </c>
      <c r="C409">
        <v>29</v>
      </c>
      <c r="D409">
        <v>5</v>
      </c>
      <c r="E409">
        <v>5</v>
      </c>
      <c r="F409" s="1">
        <v>45422</v>
      </c>
      <c r="G409">
        <v>0</v>
      </c>
      <c r="H409">
        <f>VLOOKUP(sales[[#This Row],[ProductID]],products[],4,FALSE)</f>
        <v>310</v>
      </c>
      <c r="I409">
        <f>VLOOKUP(sales[[#This Row],[ProductID]],products[],5,FALSE)</f>
        <v>280</v>
      </c>
      <c r="J409">
        <f>sales[[#This Row],[QuantitySold]]*sales[[#This Row],[unitPrice]]</f>
        <v>1550</v>
      </c>
      <c r="K409">
        <f>sales[[#This Row],[TotalRevenue]]-sales[[#This Row],[DiscountApplied]]</f>
        <v>1550</v>
      </c>
      <c r="L409" t="str">
        <f>TEXT(sales[[#This Row],[SaleDate]],"yyyy")</f>
        <v>2024</v>
      </c>
      <c r="M409" t="str">
        <f>TEXT(sales[[#This Row],[SaleDate]],"MMM")</f>
        <v>May</v>
      </c>
      <c r="N409" t="str">
        <f>TEXT(sales[[#This Row],[SaleDate]],"DDD")</f>
        <v>Fri</v>
      </c>
      <c r="O409" t="str">
        <f t="shared" si="6"/>
        <v>Q2</v>
      </c>
      <c r="P409">
        <f>sales[[#This Row],[netRevenue]]-(sales[[#This Row],[unitCost]]*sales[[#This Row],[QuantitySold]])</f>
        <v>150</v>
      </c>
      <c r="Q409">
        <f>sales[[#This Row],[unitCost]]*sales[[#This Row],[QuantitySold]]</f>
        <v>1400</v>
      </c>
      <c r="R409" s="7">
        <f>(sales[[#This Row],[unitPrice]]-sales[[#This Row],[unitCost]])/sales[[#This Row],[unitCost]]</f>
        <v>0.10714285714285714</v>
      </c>
      <c r="S409" t="str">
        <f>TEXT(sales[[#This Row],[SaleDate]],"dd")</f>
        <v>10</v>
      </c>
    </row>
    <row r="410" spans="1:19" x14ac:dyDescent="0.25">
      <c r="A410">
        <v>1778</v>
      </c>
      <c r="B410">
        <v>5</v>
      </c>
      <c r="C410">
        <v>48</v>
      </c>
      <c r="D410">
        <v>5</v>
      </c>
      <c r="E410">
        <v>8</v>
      </c>
      <c r="F410" s="1">
        <v>45498</v>
      </c>
      <c r="G410">
        <v>0</v>
      </c>
      <c r="H410">
        <f>VLOOKUP(sales[[#This Row],[ProductID]],products[],4,FALSE)</f>
        <v>310</v>
      </c>
      <c r="I410">
        <f>VLOOKUP(sales[[#This Row],[ProductID]],products[],5,FALSE)</f>
        <v>280</v>
      </c>
      <c r="J410">
        <f>sales[[#This Row],[QuantitySold]]*sales[[#This Row],[unitPrice]]</f>
        <v>2480</v>
      </c>
      <c r="K410">
        <f>sales[[#This Row],[TotalRevenue]]-sales[[#This Row],[DiscountApplied]]</f>
        <v>2480</v>
      </c>
      <c r="L410" t="str">
        <f>TEXT(sales[[#This Row],[SaleDate]],"yyyy")</f>
        <v>2024</v>
      </c>
      <c r="M410" t="str">
        <f>TEXT(sales[[#This Row],[SaleDate]],"MMM")</f>
        <v>Jul</v>
      </c>
      <c r="N410" t="str">
        <f>TEXT(sales[[#This Row],[SaleDate]],"DDD")</f>
        <v>Thu</v>
      </c>
      <c r="O410" t="str">
        <f t="shared" si="6"/>
        <v>Q3</v>
      </c>
      <c r="P410">
        <f>sales[[#This Row],[netRevenue]]-(sales[[#This Row],[unitCost]]*sales[[#This Row],[QuantitySold]])</f>
        <v>240</v>
      </c>
      <c r="Q410">
        <f>sales[[#This Row],[unitCost]]*sales[[#This Row],[QuantitySold]]</f>
        <v>2240</v>
      </c>
      <c r="R410" s="7">
        <f>(sales[[#This Row],[unitPrice]]-sales[[#This Row],[unitCost]])/sales[[#This Row],[unitCost]]</f>
        <v>0.10714285714285714</v>
      </c>
      <c r="S410" t="str">
        <f>TEXT(sales[[#This Row],[SaleDate]],"dd")</f>
        <v>25</v>
      </c>
    </row>
    <row r="411" spans="1:19" x14ac:dyDescent="0.25">
      <c r="A411">
        <v>1793</v>
      </c>
      <c r="B411">
        <v>5</v>
      </c>
      <c r="C411">
        <v>3</v>
      </c>
      <c r="D411">
        <v>5</v>
      </c>
      <c r="E411">
        <v>9</v>
      </c>
      <c r="F411" s="1">
        <v>45506</v>
      </c>
      <c r="G411">
        <v>0</v>
      </c>
      <c r="H411">
        <f>VLOOKUP(sales[[#This Row],[ProductID]],products[],4,FALSE)</f>
        <v>310</v>
      </c>
      <c r="I411">
        <f>VLOOKUP(sales[[#This Row],[ProductID]],products[],5,FALSE)</f>
        <v>280</v>
      </c>
      <c r="J411">
        <f>sales[[#This Row],[QuantitySold]]*sales[[#This Row],[unitPrice]]</f>
        <v>2790</v>
      </c>
      <c r="K411">
        <f>sales[[#This Row],[TotalRevenue]]-sales[[#This Row],[DiscountApplied]]</f>
        <v>2790</v>
      </c>
      <c r="L411" t="str">
        <f>TEXT(sales[[#This Row],[SaleDate]],"yyyy")</f>
        <v>2024</v>
      </c>
      <c r="M411" t="str">
        <f>TEXT(sales[[#This Row],[SaleDate]],"MMM")</f>
        <v>Aug</v>
      </c>
      <c r="N411" t="str">
        <f>TEXT(sales[[#This Row],[SaleDate]],"DDD")</f>
        <v>Fri</v>
      </c>
      <c r="O411" t="str">
        <f t="shared" si="6"/>
        <v>Q3</v>
      </c>
      <c r="P411">
        <f>sales[[#This Row],[netRevenue]]-(sales[[#This Row],[unitCost]]*sales[[#This Row],[QuantitySold]])</f>
        <v>270</v>
      </c>
      <c r="Q411">
        <f>sales[[#This Row],[unitCost]]*sales[[#This Row],[QuantitySold]]</f>
        <v>2520</v>
      </c>
      <c r="R411" s="7">
        <f>(sales[[#This Row],[unitPrice]]-sales[[#This Row],[unitCost]])/sales[[#This Row],[unitCost]]</f>
        <v>0.10714285714285714</v>
      </c>
      <c r="S411" t="str">
        <f>TEXT(sales[[#This Row],[SaleDate]],"dd")</f>
        <v>02</v>
      </c>
    </row>
    <row r="412" spans="1:19" x14ac:dyDescent="0.25">
      <c r="A412">
        <v>1807</v>
      </c>
      <c r="B412">
        <v>5</v>
      </c>
      <c r="C412">
        <v>35</v>
      </c>
      <c r="D412">
        <v>5</v>
      </c>
      <c r="E412">
        <v>9</v>
      </c>
      <c r="F412" s="1">
        <v>45517</v>
      </c>
      <c r="G412">
        <v>0</v>
      </c>
      <c r="H412">
        <f>VLOOKUP(sales[[#This Row],[ProductID]],products[],4,FALSE)</f>
        <v>310</v>
      </c>
      <c r="I412">
        <f>VLOOKUP(sales[[#This Row],[ProductID]],products[],5,FALSE)</f>
        <v>280</v>
      </c>
      <c r="J412">
        <f>sales[[#This Row],[QuantitySold]]*sales[[#This Row],[unitPrice]]</f>
        <v>2790</v>
      </c>
      <c r="K412">
        <f>sales[[#This Row],[TotalRevenue]]-sales[[#This Row],[DiscountApplied]]</f>
        <v>2790</v>
      </c>
      <c r="L412" t="str">
        <f>TEXT(sales[[#This Row],[SaleDate]],"yyyy")</f>
        <v>2024</v>
      </c>
      <c r="M412" t="str">
        <f>TEXT(sales[[#This Row],[SaleDate]],"MMM")</f>
        <v>Aug</v>
      </c>
      <c r="N412" t="str">
        <f>TEXT(sales[[#This Row],[SaleDate]],"DDD")</f>
        <v>Tue</v>
      </c>
      <c r="O412" t="str">
        <f t="shared" si="6"/>
        <v>Q3</v>
      </c>
      <c r="P412">
        <f>sales[[#This Row],[netRevenue]]-(sales[[#This Row],[unitCost]]*sales[[#This Row],[QuantitySold]])</f>
        <v>270</v>
      </c>
      <c r="Q412">
        <f>sales[[#This Row],[unitCost]]*sales[[#This Row],[QuantitySold]]</f>
        <v>2520</v>
      </c>
      <c r="R412" s="7">
        <f>(sales[[#This Row],[unitPrice]]-sales[[#This Row],[unitCost]])/sales[[#This Row],[unitCost]]</f>
        <v>0.10714285714285714</v>
      </c>
      <c r="S412" t="str">
        <f>TEXT(sales[[#This Row],[SaleDate]],"dd")</f>
        <v>13</v>
      </c>
    </row>
    <row r="413" spans="1:19" x14ac:dyDescent="0.25">
      <c r="A413">
        <v>1820</v>
      </c>
      <c r="B413">
        <v>5</v>
      </c>
      <c r="C413">
        <v>34</v>
      </c>
      <c r="D413">
        <v>5</v>
      </c>
      <c r="E413">
        <v>8</v>
      </c>
      <c r="F413" s="1">
        <v>45304</v>
      </c>
      <c r="G413">
        <v>0</v>
      </c>
      <c r="H413">
        <f>VLOOKUP(sales[[#This Row],[ProductID]],products[],4,FALSE)</f>
        <v>310</v>
      </c>
      <c r="I413">
        <f>VLOOKUP(sales[[#This Row],[ProductID]],products[],5,FALSE)</f>
        <v>280</v>
      </c>
      <c r="J413">
        <f>sales[[#This Row],[QuantitySold]]*sales[[#This Row],[unitPrice]]</f>
        <v>2480</v>
      </c>
      <c r="K413">
        <f>sales[[#This Row],[TotalRevenue]]-sales[[#This Row],[DiscountApplied]]</f>
        <v>2480</v>
      </c>
      <c r="L413" t="str">
        <f>TEXT(sales[[#This Row],[SaleDate]],"yyyy")</f>
        <v>2024</v>
      </c>
      <c r="M413" t="str">
        <f>TEXT(sales[[#This Row],[SaleDate]],"MMM")</f>
        <v>Jan</v>
      </c>
      <c r="N413" t="str">
        <f>TEXT(sales[[#This Row],[SaleDate]],"DDD")</f>
        <v>Sat</v>
      </c>
      <c r="O413" t="str">
        <f t="shared" si="6"/>
        <v>Q1</v>
      </c>
      <c r="P413">
        <f>sales[[#This Row],[netRevenue]]-(sales[[#This Row],[unitCost]]*sales[[#This Row],[QuantitySold]])</f>
        <v>240</v>
      </c>
      <c r="Q413">
        <f>sales[[#This Row],[unitCost]]*sales[[#This Row],[QuantitySold]]</f>
        <v>2240</v>
      </c>
      <c r="R413" s="7">
        <f>(sales[[#This Row],[unitPrice]]-sales[[#This Row],[unitCost]])/sales[[#This Row],[unitCost]]</f>
        <v>0.10714285714285714</v>
      </c>
      <c r="S413" t="str">
        <f>TEXT(sales[[#This Row],[SaleDate]],"dd")</f>
        <v>13</v>
      </c>
    </row>
    <row r="414" spans="1:19" x14ac:dyDescent="0.25">
      <c r="A414">
        <v>1831</v>
      </c>
      <c r="B414">
        <v>5</v>
      </c>
      <c r="C414">
        <v>43</v>
      </c>
      <c r="D414">
        <v>5</v>
      </c>
      <c r="E414">
        <v>6</v>
      </c>
      <c r="F414" s="1">
        <v>45461</v>
      </c>
      <c r="G414">
        <v>0</v>
      </c>
      <c r="H414">
        <f>VLOOKUP(sales[[#This Row],[ProductID]],products[],4,FALSE)</f>
        <v>310</v>
      </c>
      <c r="I414">
        <f>VLOOKUP(sales[[#This Row],[ProductID]],products[],5,FALSE)</f>
        <v>280</v>
      </c>
      <c r="J414">
        <f>sales[[#This Row],[QuantitySold]]*sales[[#This Row],[unitPrice]]</f>
        <v>1860</v>
      </c>
      <c r="K414">
        <f>sales[[#This Row],[TotalRevenue]]-sales[[#This Row],[DiscountApplied]]</f>
        <v>1860</v>
      </c>
      <c r="L414" t="str">
        <f>TEXT(sales[[#This Row],[SaleDate]],"yyyy")</f>
        <v>2024</v>
      </c>
      <c r="M414" t="str">
        <f>TEXT(sales[[#This Row],[SaleDate]],"MMM")</f>
        <v>Jun</v>
      </c>
      <c r="N414" t="str">
        <f>TEXT(sales[[#This Row],[SaleDate]],"DDD")</f>
        <v>Tue</v>
      </c>
      <c r="O414" t="str">
        <f t="shared" si="6"/>
        <v>Q2</v>
      </c>
      <c r="P414">
        <f>sales[[#This Row],[netRevenue]]-(sales[[#This Row],[unitCost]]*sales[[#This Row],[QuantitySold]])</f>
        <v>180</v>
      </c>
      <c r="Q414">
        <f>sales[[#This Row],[unitCost]]*sales[[#This Row],[QuantitySold]]</f>
        <v>1680</v>
      </c>
      <c r="R414" s="7">
        <f>(sales[[#This Row],[unitPrice]]-sales[[#This Row],[unitCost]])/sales[[#This Row],[unitCost]]</f>
        <v>0.10714285714285714</v>
      </c>
      <c r="S414" t="str">
        <f>TEXT(sales[[#This Row],[SaleDate]],"dd")</f>
        <v>18</v>
      </c>
    </row>
    <row r="415" spans="1:19" x14ac:dyDescent="0.25">
      <c r="A415">
        <v>1849</v>
      </c>
      <c r="B415">
        <v>5</v>
      </c>
      <c r="C415">
        <v>35</v>
      </c>
      <c r="D415">
        <v>5</v>
      </c>
      <c r="E415">
        <v>11</v>
      </c>
      <c r="F415" s="1">
        <v>45399</v>
      </c>
      <c r="G415">
        <v>0</v>
      </c>
      <c r="H415">
        <f>VLOOKUP(sales[[#This Row],[ProductID]],products[],4,FALSE)</f>
        <v>310</v>
      </c>
      <c r="I415">
        <f>VLOOKUP(sales[[#This Row],[ProductID]],products[],5,FALSE)</f>
        <v>280</v>
      </c>
      <c r="J415">
        <f>sales[[#This Row],[QuantitySold]]*sales[[#This Row],[unitPrice]]</f>
        <v>3410</v>
      </c>
      <c r="K415">
        <f>sales[[#This Row],[TotalRevenue]]-sales[[#This Row],[DiscountApplied]]</f>
        <v>3410</v>
      </c>
      <c r="L415" t="str">
        <f>TEXT(sales[[#This Row],[SaleDate]],"yyyy")</f>
        <v>2024</v>
      </c>
      <c r="M415" t="str">
        <f>TEXT(sales[[#This Row],[SaleDate]],"MMM")</f>
        <v>Apr</v>
      </c>
      <c r="N415" t="str">
        <f>TEXT(sales[[#This Row],[SaleDate]],"DDD")</f>
        <v>Wed</v>
      </c>
      <c r="O415" t="str">
        <f t="shared" si="6"/>
        <v>Q2</v>
      </c>
      <c r="P415">
        <f>sales[[#This Row],[netRevenue]]-(sales[[#This Row],[unitCost]]*sales[[#This Row],[QuantitySold]])</f>
        <v>330</v>
      </c>
      <c r="Q415">
        <f>sales[[#This Row],[unitCost]]*sales[[#This Row],[QuantitySold]]</f>
        <v>3080</v>
      </c>
      <c r="R415" s="7">
        <f>(sales[[#This Row],[unitPrice]]-sales[[#This Row],[unitCost]])/sales[[#This Row],[unitCost]]</f>
        <v>0.10714285714285714</v>
      </c>
      <c r="S415" t="str">
        <f>TEXT(sales[[#This Row],[SaleDate]],"dd")</f>
        <v>17</v>
      </c>
    </row>
    <row r="416" spans="1:19" x14ac:dyDescent="0.25">
      <c r="A416">
        <v>1858</v>
      </c>
      <c r="B416">
        <v>5</v>
      </c>
      <c r="C416">
        <v>31</v>
      </c>
      <c r="D416">
        <v>5</v>
      </c>
      <c r="E416">
        <v>9</v>
      </c>
      <c r="F416" s="1">
        <v>45638</v>
      </c>
      <c r="G416">
        <v>0</v>
      </c>
      <c r="H416">
        <f>VLOOKUP(sales[[#This Row],[ProductID]],products[],4,FALSE)</f>
        <v>310</v>
      </c>
      <c r="I416">
        <f>VLOOKUP(sales[[#This Row],[ProductID]],products[],5,FALSE)</f>
        <v>280</v>
      </c>
      <c r="J416">
        <f>sales[[#This Row],[QuantitySold]]*sales[[#This Row],[unitPrice]]</f>
        <v>2790</v>
      </c>
      <c r="K416">
        <f>sales[[#This Row],[TotalRevenue]]-sales[[#This Row],[DiscountApplied]]</f>
        <v>2790</v>
      </c>
      <c r="L416" t="str">
        <f>TEXT(sales[[#This Row],[SaleDate]],"yyyy")</f>
        <v>2024</v>
      </c>
      <c r="M416" t="str">
        <f>TEXT(sales[[#This Row],[SaleDate]],"MMM")</f>
        <v>Dec</v>
      </c>
      <c r="N416" t="str">
        <f>TEXT(sales[[#This Row],[SaleDate]],"DDD")</f>
        <v>Thu</v>
      </c>
      <c r="O416" t="str">
        <f t="shared" si="6"/>
        <v>Q4</v>
      </c>
      <c r="P416">
        <f>sales[[#This Row],[netRevenue]]-(sales[[#This Row],[unitCost]]*sales[[#This Row],[QuantitySold]])</f>
        <v>270</v>
      </c>
      <c r="Q416">
        <f>sales[[#This Row],[unitCost]]*sales[[#This Row],[QuantitySold]]</f>
        <v>2520</v>
      </c>
      <c r="R416" s="7">
        <f>(sales[[#This Row],[unitPrice]]-sales[[#This Row],[unitCost]])/sales[[#This Row],[unitCost]]</f>
        <v>0.10714285714285714</v>
      </c>
      <c r="S416" t="str">
        <f>TEXT(sales[[#This Row],[SaleDate]],"dd")</f>
        <v>12</v>
      </c>
    </row>
    <row r="417" spans="1:19" x14ac:dyDescent="0.25">
      <c r="A417">
        <v>1864</v>
      </c>
      <c r="B417">
        <v>5</v>
      </c>
      <c r="C417">
        <v>33</v>
      </c>
      <c r="D417">
        <v>5</v>
      </c>
      <c r="E417">
        <v>2</v>
      </c>
      <c r="F417" s="1">
        <v>45391</v>
      </c>
      <c r="G417">
        <v>0</v>
      </c>
      <c r="H417">
        <f>VLOOKUP(sales[[#This Row],[ProductID]],products[],4,FALSE)</f>
        <v>310</v>
      </c>
      <c r="I417">
        <f>VLOOKUP(sales[[#This Row],[ProductID]],products[],5,FALSE)</f>
        <v>280</v>
      </c>
      <c r="J417">
        <f>sales[[#This Row],[QuantitySold]]*sales[[#This Row],[unitPrice]]</f>
        <v>620</v>
      </c>
      <c r="K417">
        <f>sales[[#This Row],[TotalRevenue]]-sales[[#This Row],[DiscountApplied]]</f>
        <v>620</v>
      </c>
      <c r="L417" t="str">
        <f>TEXT(sales[[#This Row],[SaleDate]],"yyyy")</f>
        <v>2024</v>
      </c>
      <c r="M417" t="str">
        <f>TEXT(sales[[#This Row],[SaleDate]],"MMM")</f>
        <v>Apr</v>
      </c>
      <c r="N417" t="str">
        <f>TEXT(sales[[#This Row],[SaleDate]],"DDD")</f>
        <v>Tue</v>
      </c>
      <c r="O417" t="str">
        <f t="shared" si="6"/>
        <v>Q2</v>
      </c>
      <c r="P417">
        <f>sales[[#This Row],[netRevenue]]-(sales[[#This Row],[unitCost]]*sales[[#This Row],[QuantitySold]])</f>
        <v>60</v>
      </c>
      <c r="Q417">
        <f>sales[[#This Row],[unitCost]]*sales[[#This Row],[QuantitySold]]</f>
        <v>560</v>
      </c>
      <c r="R417" s="7">
        <f>(sales[[#This Row],[unitPrice]]-sales[[#This Row],[unitCost]])/sales[[#This Row],[unitCost]]</f>
        <v>0.10714285714285714</v>
      </c>
      <c r="S417" t="str">
        <f>TEXT(sales[[#This Row],[SaleDate]],"dd")</f>
        <v>09</v>
      </c>
    </row>
    <row r="418" spans="1:19" x14ac:dyDescent="0.25">
      <c r="A418">
        <v>1866</v>
      </c>
      <c r="B418">
        <v>5</v>
      </c>
      <c r="C418">
        <v>33</v>
      </c>
      <c r="D418">
        <v>5</v>
      </c>
      <c r="E418">
        <v>3</v>
      </c>
      <c r="F418" s="1">
        <v>45414</v>
      </c>
      <c r="G418">
        <v>0</v>
      </c>
      <c r="H418">
        <f>VLOOKUP(sales[[#This Row],[ProductID]],products[],4,FALSE)</f>
        <v>310</v>
      </c>
      <c r="I418">
        <f>VLOOKUP(sales[[#This Row],[ProductID]],products[],5,FALSE)</f>
        <v>280</v>
      </c>
      <c r="J418">
        <f>sales[[#This Row],[QuantitySold]]*sales[[#This Row],[unitPrice]]</f>
        <v>930</v>
      </c>
      <c r="K418">
        <f>sales[[#This Row],[TotalRevenue]]-sales[[#This Row],[DiscountApplied]]</f>
        <v>930</v>
      </c>
      <c r="L418" t="str">
        <f>TEXT(sales[[#This Row],[SaleDate]],"yyyy")</f>
        <v>2024</v>
      </c>
      <c r="M418" t="str">
        <f>TEXT(sales[[#This Row],[SaleDate]],"MMM")</f>
        <v>May</v>
      </c>
      <c r="N418" t="str">
        <f>TEXT(sales[[#This Row],[SaleDate]],"DDD")</f>
        <v>Thu</v>
      </c>
      <c r="O418" t="str">
        <f t="shared" si="6"/>
        <v>Q2</v>
      </c>
      <c r="P418">
        <f>sales[[#This Row],[netRevenue]]-(sales[[#This Row],[unitCost]]*sales[[#This Row],[QuantitySold]])</f>
        <v>90</v>
      </c>
      <c r="Q418">
        <f>sales[[#This Row],[unitCost]]*sales[[#This Row],[QuantitySold]]</f>
        <v>840</v>
      </c>
      <c r="R418" s="7">
        <f>(sales[[#This Row],[unitPrice]]-sales[[#This Row],[unitCost]])/sales[[#This Row],[unitCost]]</f>
        <v>0.10714285714285714</v>
      </c>
      <c r="S418" t="str">
        <f>TEXT(sales[[#This Row],[SaleDate]],"dd")</f>
        <v>02</v>
      </c>
    </row>
    <row r="419" spans="1:19" x14ac:dyDescent="0.25">
      <c r="A419">
        <v>1906</v>
      </c>
      <c r="B419">
        <v>5</v>
      </c>
      <c r="C419">
        <v>45</v>
      </c>
      <c r="D419">
        <v>5</v>
      </c>
      <c r="E419">
        <v>9</v>
      </c>
      <c r="F419" s="1">
        <v>45579</v>
      </c>
      <c r="G419">
        <v>0</v>
      </c>
      <c r="H419">
        <f>VLOOKUP(sales[[#This Row],[ProductID]],products[],4,FALSE)</f>
        <v>310</v>
      </c>
      <c r="I419">
        <f>VLOOKUP(sales[[#This Row],[ProductID]],products[],5,FALSE)</f>
        <v>280</v>
      </c>
      <c r="J419">
        <f>sales[[#This Row],[QuantitySold]]*sales[[#This Row],[unitPrice]]</f>
        <v>2790</v>
      </c>
      <c r="K419">
        <f>sales[[#This Row],[TotalRevenue]]-sales[[#This Row],[DiscountApplied]]</f>
        <v>2790</v>
      </c>
      <c r="L419" t="str">
        <f>TEXT(sales[[#This Row],[SaleDate]],"yyyy")</f>
        <v>2024</v>
      </c>
      <c r="M419" t="str">
        <f>TEXT(sales[[#This Row],[SaleDate]],"MMM")</f>
        <v>Oct</v>
      </c>
      <c r="N419" t="str">
        <f>TEXT(sales[[#This Row],[SaleDate]],"DDD")</f>
        <v>Mon</v>
      </c>
      <c r="O419" t="str">
        <f t="shared" si="6"/>
        <v>Q4</v>
      </c>
      <c r="P419">
        <f>sales[[#This Row],[netRevenue]]-(sales[[#This Row],[unitCost]]*sales[[#This Row],[QuantitySold]])</f>
        <v>270</v>
      </c>
      <c r="Q419">
        <f>sales[[#This Row],[unitCost]]*sales[[#This Row],[QuantitySold]]</f>
        <v>2520</v>
      </c>
      <c r="R419" s="7">
        <f>(sales[[#This Row],[unitPrice]]-sales[[#This Row],[unitCost]])/sales[[#This Row],[unitCost]]</f>
        <v>0.10714285714285714</v>
      </c>
      <c r="S419" t="str">
        <f>TEXT(sales[[#This Row],[SaleDate]],"dd")</f>
        <v>14</v>
      </c>
    </row>
    <row r="420" spans="1:19" x14ac:dyDescent="0.25">
      <c r="A420">
        <v>1909</v>
      </c>
      <c r="B420">
        <v>5</v>
      </c>
      <c r="C420">
        <v>1</v>
      </c>
      <c r="D420">
        <v>5</v>
      </c>
      <c r="E420">
        <v>1</v>
      </c>
      <c r="F420" s="1">
        <v>45563</v>
      </c>
      <c r="G420">
        <v>0</v>
      </c>
      <c r="H420">
        <f>VLOOKUP(sales[[#This Row],[ProductID]],products[],4,FALSE)</f>
        <v>310</v>
      </c>
      <c r="I420">
        <f>VLOOKUP(sales[[#This Row],[ProductID]],products[],5,FALSE)</f>
        <v>280</v>
      </c>
      <c r="J420">
        <f>sales[[#This Row],[QuantitySold]]*sales[[#This Row],[unitPrice]]</f>
        <v>310</v>
      </c>
      <c r="K420">
        <f>sales[[#This Row],[TotalRevenue]]-sales[[#This Row],[DiscountApplied]]</f>
        <v>310</v>
      </c>
      <c r="L420" t="str">
        <f>TEXT(sales[[#This Row],[SaleDate]],"yyyy")</f>
        <v>2024</v>
      </c>
      <c r="M420" t="str">
        <f>TEXT(sales[[#This Row],[SaleDate]],"MMM")</f>
        <v>Sep</v>
      </c>
      <c r="N420" t="str">
        <f>TEXT(sales[[#This Row],[SaleDate]],"DDD")</f>
        <v>Sat</v>
      </c>
      <c r="O420" t="str">
        <f t="shared" si="6"/>
        <v>Q3</v>
      </c>
      <c r="P420">
        <f>sales[[#This Row],[netRevenue]]-(sales[[#This Row],[unitCost]]*sales[[#This Row],[QuantitySold]])</f>
        <v>30</v>
      </c>
      <c r="Q420">
        <f>sales[[#This Row],[unitCost]]*sales[[#This Row],[QuantitySold]]</f>
        <v>280</v>
      </c>
      <c r="R420" s="7">
        <f>(sales[[#This Row],[unitPrice]]-sales[[#This Row],[unitCost]])/sales[[#This Row],[unitCost]]</f>
        <v>0.10714285714285714</v>
      </c>
      <c r="S420" t="str">
        <f>TEXT(sales[[#This Row],[SaleDate]],"dd")</f>
        <v>28</v>
      </c>
    </row>
    <row r="421" spans="1:19" x14ac:dyDescent="0.25">
      <c r="A421">
        <v>3</v>
      </c>
      <c r="B421">
        <v>3</v>
      </c>
      <c r="C421">
        <v>3</v>
      </c>
      <c r="D421">
        <v>5</v>
      </c>
      <c r="E421">
        <v>4</v>
      </c>
      <c r="F421" s="1">
        <v>44951</v>
      </c>
      <c r="G421">
        <v>0</v>
      </c>
      <c r="H421">
        <f>VLOOKUP(sales[[#This Row],[ProductID]],products[],4,FALSE)</f>
        <v>320</v>
      </c>
      <c r="I421">
        <f>VLOOKUP(sales[[#This Row],[ProductID]],products[],5,FALSE)</f>
        <v>280</v>
      </c>
      <c r="J421">
        <f>sales[[#This Row],[QuantitySold]]*sales[[#This Row],[unitPrice]]</f>
        <v>1280</v>
      </c>
      <c r="K421">
        <f>sales[[#This Row],[TotalRevenue]]-sales[[#This Row],[DiscountApplied]]</f>
        <v>1280</v>
      </c>
      <c r="L421" t="str">
        <f>TEXT(sales[[#This Row],[SaleDate]],"yyyy")</f>
        <v>2023</v>
      </c>
      <c r="M421" t="str">
        <f>TEXT(sales[[#This Row],[SaleDate]],"MMM")</f>
        <v>Jan</v>
      </c>
      <c r="N421" t="str">
        <f>TEXT(sales[[#This Row],[SaleDate]],"DDD")</f>
        <v>Wed</v>
      </c>
      <c r="O421" t="str">
        <f t="shared" si="6"/>
        <v>Q1</v>
      </c>
      <c r="P421">
        <f>sales[[#This Row],[netRevenue]]-(sales[[#This Row],[unitCost]]*sales[[#This Row],[QuantitySold]])</f>
        <v>160</v>
      </c>
      <c r="Q421">
        <f>sales[[#This Row],[unitCost]]*sales[[#This Row],[QuantitySold]]</f>
        <v>1120</v>
      </c>
      <c r="R421" s="7">
        <f>(sales[[#This Row],[unitPrice]]-sales[[#This Row],[unitCost]])/sales[[#This Row],[unitCost]]</f>
        <v>0.14285714285714285</v>
      </c>
      <c r="S421" t="str">
        <f>TEXT(sales[[#This Row],[SaleDate]],"dd")</f>
        <v>25</v>
      </c>
    </row>
    <row r="422" spans="1:19" x14ac:dyDescent="0.25">
      <c r="A422">
        <v>105</v>
      </c>
      <c r="B422">
        <v>3</v>
      </c>
      <c r="C422">
        <v>30</v>
      </c>
      <c r="D422">
        <v>5</v>
      </c>
      <c r="E422">
        <v>4</v>
      </c>
      <c r="F422" s="1">
        <v>45161</v>
      </c>
      <c r="G422">
        <v>0</v>
      </c>
      <c r="H422">
        <f>VLOOKUP(sales[[#This Row],[ProductID]],products[],4,FALSE)</f>
        <v>320</v>
      </c>
      <c r="I422">
        <f>VLOOKUP(sales[[#This Row],[ProductID]],products[],5,FALSE)</f>
        <v>280</v>
      </c>
      <c r="J422">
        <f>sales[[#This Row],[QuantitySold]]*sales[[#This Row],[unitPrice]]</f>
        <v>1280</v>
      </c>
      <c r="K422">
        <f>sales[[#This Row],[TotalRevenue]]-sales[[#This Row],[DiscountApplied]]</f>
        <v>1280</v>
      </c>
      <c r="L422" t="str">
        <f>TEXT(sales[[#This Row],[SaleDate]],"yyyy")</f>
        <v>2023</v>
      </c>
      <c r="M422" t="str">
        <f>TEXT(sales[[#This Row],[SaleDate]],"MMM")</f>
        <v>Aug</v>
      </c>
      <c r="N422" t="str">
        <f>TEXT(sales[[#This Row],[SaleDate]],"DDD")</f>
        <v>Wed</v>
      </c>
      <c r="O422" t="str">
        <f t="shared" si="6"/>
        <v>Q3</v>
      </c>
      <c r="P422">
        <f>sales[[#This Row],[netRevenue]]-(sales[[#This Row],[unitCost]]*sales[[#This Row],[QuantitySold]])</f>
        <v>160</v>
      </c>
      <c r="Q422">
        <f>sales[[#This Row],[unitCost]]*sales[[#This Row],[QuantitySold]]</f>
        <v>1120</v>
      </c>
      <c r="R422" s="7">
        <f>(sales[[#This Row],[unitPrice]]-sales[[#This Row],[unitCost]])/sales[[#This Row],[unitCost]]</f>
        <v>0.14285714285714285</v>
      </c>
      <c r="S422" t="str">
        <f>TEXT(sales[[#This Row],[SaleDate]],"dd")</f>
        <v>23</v>
      </c>
    </row>
    <row r="423" spans="1:19" x14ac:dyDescent="0.25">
      <c r="A423">
        <v>114</v>
      </c>
      <c r="B423">
        <v>3</v>
      </c>
      <c r="C423">
        <v>50</v>
      </c>
      <c r="D423">
        <v>5</v>
      </c>
      <c r="E423">
        <v>2</v>
      </c>
      <c r="F423" s="1">
        <v>45287</v>
      </c>
      <c r="G423">
        <v>0</v>
      </c>
      <c r="H423">
        <f>VLOOKUP(sales[[#This Row],[ProductID]],products[],4,FALSE)</f>
        <v>320</v>
      </c>
      <c r="I423">
        <f>VLOOKUP(sales[[#This Row],[ProductID]],products[],5,FALSE)</f>
        <v>280</v>
      </c>
      <c r="J423">
        <f>sales[[#This Row],[QuantitySold]]*sales[[#This Row],[unitPrice]]</f>
        <v>640</v>
      </c>
      <c r="K423">
        <f>sales[[#This Row],[TotalRevenue]]-sales[[#This Row],[DiscountApplied]]</f>
        <v>640</v>
      </c>
      <c r="L423" t="str">
        <f>TEXT(sales[[#This Row],[SaleDate]],"yyyy")</f>
        <v>2023</v>
      </c>
      <c r="M423" t="str">
        <f>TEXT(sales[[#This Row],[SaleDate]],"MMM")</f>
        <v>Dec</v>
      </c>
      <c r="N423" t="str">
        <f>TEXT(sales[[#This Row],[SaleDate]],"DDD")</f>
        <v>Wed</v>
      </c>
      <c r="O423" t="str">
        <f t="shared" si="6"/>
        <v>Q4</v>
      </c>
      <c r="P423">
        <f>sales[[#This Row],[netRevenue]]-(sales[[#This Row],[unitCost]]*sales[[#This Row],[QuantitySold]])</f>
        <v>80</v>
      </c>
      <c r="Q423">
        <f>sales[[#This Row],[unitCost]]*sales[[#This Row],[QuantitySold]]</f>
        <v>560</v>
      </c>
      <c r="R423" s="7">
        <f>(sales[[#This Row],[unitPrice]]-sales[[#This Row],[unitCost]])/sales[[#This Row],[unitCost]]</f>
        <v>0.14285714285714285</v>
      </c>
      <c r="S423" t="str">
        <f>TEXT(sales[[#This Row],[SaleDate]],"dd")</f>
        <v>27</v>
      </c>
    </row>
    <row r="424" spans="1:19" x14ac:dyDescent="0.25">
      <c r="A424">
        <v>116</v>
      </c>
      <c r="B424">
        <v>3</v>
      </c>
      <c r="C424">
        <v>33</v>
      </c>
      <c r="D424">
        <v>5</v>
      </c>
      <c r="E424">
        <v>3</v>
      </c>
      <c r="F424" s="1">
        <v>44934</v>
      </c>
      <c r="G424">
        <v>0</v>
      </c>
      <c r="H424">
        <f>VLOOKUP(sales[[#This Row],[ProductID]],products[],4,FALSE)</f>
        <v>320</v>
      </c>
      <c r="I424">
        <f>VLOOKUP(sales[[#This Row],[ProductID]],products[],5,FALSE)</f>
        <v>280</v>
      </c>
      <c r="J424">
        <f>sales[[#This Row],[QuantitySold]]*sales[[#This Row],[unitPrice]]</f>
        <v>960</v>
      </c>
      <c r="K424">
        <f>sales[[#This Row],[TotalRevenue]]-sales[[#This Row],[DiscountApplied]]</f>
        <v>960</v>
      </c>
      <c r="L424" t="str">
        <f>TEXT(sales[[#This Row],[SaleDate]],"yyyy")</f>
        <v>2023</v>
      </c>
      <c r="M424" t="str">
        <f>TEXT(sales[[#This Row],[SaleDate]],"MMM")</f>
        <v>Jan</v>
      </c>
      <c r="N424" t="str">
        <f>TEXT(sales[[#This Row],[SaleDate]],"DDD")</f>
        <v>Sun</v>
      </c>
      <c r="O424" t="str">
        <f t="shared" si="6"/>
        <v>Q1</v>
      </c>
      <c r="P424">
        <f>sales[[#This Row],[netRevenue]]-(sales[[#This Row],[unitCost]]*sales[[#This Row],[QuantitySold]])</f>
        <v>120</v>
      </c>
      <c r="Q424">
        <f>sales[[#This Row],[unitCost]]*sales[[#This Row],[QuantitySold]]</f>
        <v>840</v>
      </c>
      <c r="R424" s="7">
        <f>(sales[[#This Row],[unitPrice]]-sales[[#This Row],[unitCost]])/sales[[#This Row],[unitCost]]</f>
        <v>0.14285714285714285</v>
      </c>
      <c r="S424" t="str">
        <f>TEXT(sales[[#This Row],[SaleDate]],"dd")</f>
        <v>08</v>
      </c>
    </row>
    <row r="425" spans="1:19" x14ac:dyDescent="0.25">
      <c r="A425">
        <v>123</v>
      </c>
      <c r="B425">
        <v>3</v>
      </c>
      <c r="C425">
        <v>3</v>
      </c>
      <c r="D425">
        <v>5</v>
      </c>
      <c r="E425">
        <v>7</v>
      </c>
      <c r="F425" s="1">
        <v>45142</v>
      </c>
      <c r="G425">
        <v>0</v>
      </c>
      <c r="H425">
        <f>VLOOKUP(sales[[#This Row],[ProductID]],products[],4,FALSE)</f>
        <v>320</v>
      </c>
      <c r="I425">
        <f>VLOOKUP(sales[[#This Row],[ProductID]],products[],5,FALSE)</f>
        <v>280</v>
      </c>
      <c r="J425">
        <f>sales[[#This Row],[QuantitySold]]*sales[[#This Row],[unitPrice]]</f>
        <v>2240</v>
      </c>
      <c r="K425">
        <f>sales[[#This Row],[TotalRevenue]]-sales[[#This Row],[DiscountApplied]]</f>
        <v>2240</v>
      </c>
      <c r="L425" t="str">
        <f>TEXT(sales[[#This Row],[SaleDate]],"yyyy")</f>
        <v>2023</v>
      </c>
      <c r="M425" t="str">
        <f>TEXT(sales[[#This Row],[SaleDate]],"MMM")</f>
        <v>Aug</v>
      </c>
      <c r="N425" t="str">
        <f>TEXT(sales[[#This Row],[SaleDate]],"DDD")</f>
        <v>Fri</v>
      </c>
      <c r="O425" t="str">
        <f t="shared" si="6"/>
        <v>Q3</v>
      </c>
      <c r="P425">
        <f>sales[[#This Row],[netRevenue]]-(sales[[#This Row],[unitCost]]*sales[[#This Row],[QuantitySold]])</f>
        <v>280</v>
      </c>
      <c r="Q425">
        <f>sales[[#This Row],[unitCost]]*sales[[#This Row],[QuantitySold]]</f>
        <v>1960</v>
      </c>
      <c r="R425" s="7">
        <f>(sales[[#This Row],[unitPrice]]-sales[[#This Row],[unitCost]])/sales[[#This Row],[unitCost]]</f>
        <v>0.14285714285714285</v>
      </c>
      <c r="S425" t="str">
        <f>TEXT(sales[[#This Row],[SaleDate]],"dd")</f>
        <v>04</v>
      </c>
    </row>
    <row r="426" spans="1:19" x14ac:dyDescent="0.25">
      <c r="A426">
        <v>178</v>
      </c>
      <c r="B426">
        <v>3</v>
      </c>
      <c r="C426">
        <v>12</v>
      </c>
      <c r="D426">
        <v>5</v>
      </c>
      <c r="E426">
        <v>5</v>
      </c>
      <c r="F426" s="1">
        <v>44969</v>
      </c>
      <c r="G426">
        <v>0</v>
      </c>
      <c r="H426">
        <f>VLOOKUP(sales[[#This Row],[ProductID]],products[],4,FALSE)</f>
        <v>320</v>
      </c>
      <c r="I426">
        <f>VLOOKUP(sales[[#This Row],[ProductID]],products[],5,FALSE)</f>
        <v>280</v>
      </c>
      <c r="J426">
        <f>sales[[#This Row],[QuantitySold]]*sales[[#This Row],[unitPrice]]</f>
        <v>1600</v>
      </c>
      <c r="K426">
        <f>sales[[#This Row],[TotalRevenue]]-sales[[#This Row],[DiscountApplied]]</f>
        <v>1600</v>
      </c>
      <c r="L426" t="str">
        <f>TEXT(sales[[#This Row],[SaleDate]],"yyyy")</f>
        <v>2023</v>
      </c>
      <c r="M426" t="str">
        <f>TEXT(sales[[#This Row],[SaleDate]],"MMM")</f>
        <v>Feb</v>
      </c>
      <c r="N426" t="str">
        <f>TEXT(sales[[#This Row],[SaleDate]],"DDD")</f>
        <v>Sun</v>
      </c>
      <c r="O426" t="str">
        <f t="shared" si="6"/>
        <v>Q1</v>
      </c>
      <c r="P426">
        <f>sales[[#This Row],[netRevenue]]-(sales[[#This Row],[unitCost]]*sales[[#This Row],[QuantitySold]])</f>
        <v>200</v>
      </c>
      <c r="Q426">
        <f>sales[[#This Row],[unitCost]]*sales[[#This Row],[QuantitySold]]</f>
        <v>1400</v>
      </c>
      <c r="R426" s="7">
        <f>(sales[[#This Row],[unitPrice]]-sales[[#This Row],[unitCost]])/sales[[#This Row],[unitCost]]</f>
        <v>0.14285714285714285</v>
      </c>
      <c r="S426" t="str">
        <f>TEXT(sales[[#This Row],[SaleDate]],"dd")</f>
        <v>12</v>
      </c>
    </row>
    <row r="427" spans="1:19" x14ac:dyDescent="0.25">
      <c r="A427">
        <v>184</v>
      </c>
      <c r="B427">
        <v>3</v>
      </c>
      <c r="C427">
        <v>25</v>
      </c>
      <c r="D427">
        <v>5</v>
      </c>
      <c r="E427">
        <v>2</v>
      </c>
      <c r="F427" s="1">
        <v>45035</v>
      </c>
      <c r="G427">
        <v>0</v>
      </c>
      <c r="H427">
        <f>VLOOKUP(sales[[#This Row],[ProductID]],products[],4,FALSE)</f>
        <v>320</v>
      </c>
      <c r="I427">
        <f>VLOOKUP(sales[[#This Row],[ProductID]],products[],5,FALSE)</f>
        <v>280</v>
      </c>
      <c r="J427">
        <f>sales[[#This Row],[QuantitySold]]*sales[[#This Row],[unitPrice]]</f>
        <v>640</v>
      </c>
      <c r="K427">
        <f>sales[[#This Row],[TotalRevenue]]-sales[[#This Row],[DiscountApplied]]</f>
        <v>640</v>
      </c>
      <c r="L427" t="str">
        <f>TEXT(sales[[#This Row],[SaleDate]],"yyyy")</f>
        <v>2023</v>
      </c>
      <c r="M427" t="str">
        <f>TEXT(sales[[#This Row],[SaleDate]],"MMM")</f>
        <v>Apr</v>
      </c>
      <c r="N427" t="str">
        <f>TEXT(sales[[#This Row],[SaleDate]],"DDD")</f>
        <v>Wed</v>
      </c>
      <c r="O427" t="str">
        <f t="shared" si="6"/>
        <v>Q2</v>
      </c>
      <c r="P427">
        <f>sales[[#This Row],[netRevenue]]-(sales[[#This Row],[unitCost]]*sales[[#This Row],[QuantitySold]])</f>
        <v>80</v>
      </c>
      <c r="Q427">
        <f>sales[[#This Row],[unitCost]]*sales[[#This Row],[QuantitySold]]</f>
        <v>560</v>
      </c>
      <c r="R427" s="7">
        <f>(sales[[#This Row],[unitPrice]]-sales[[#This Row],[unitCost]])/sales[[#This Row],[unitCost]]</f>
        <v>0.14285714285714285</v>
      </c>
      <c r="S427" t="str">
        <f>TEXT(sales[[#This Row],[SaleDate]],"dd")</f>
        <v>19</v>
      </c>
    </row>
    <row r="428" spans="1:19" x14ac:dyDescent="0.25">
      <c r="A428">
        <v>188</v>
      </c>
      <c r="B428">
        <v>3</v>
      </c>
      <c r="C428">
        <v>26</v>
      </c>
      <c r="D428">
        <v>5</v>
      </c>
      <c r="E428">
        <v>8</v>
      </c>
      <c r="F428" s="1">
        <v>44998</v>
      </c>
      <c r="G428">
        <v>0</v>
      </c>
      <c r="H428">
        <f>VLOOKUP(sales[[#This Row],[ProductID]],products[],4,FALSE)</f>
        <v>320</v>
      </c>
      <c r="I428">
        <f>VLOOKUP(sales[[#This Row],[ProductID]],products[],5,FALSE)</f>
        <v>280</v>
      </c>
      <c r="J428">
        <f>sales[[#This Row],[QuantitySold]]*sales[[#This Row],[unitPrice]]</f>
        <v>2560</v>
      </c>
      <c r="K428">
        <f>sales[[#This Row],[TotalRevenue]]-sales[[#This Row],[DiscountApplied]]</f>
        <v>2560</v>
      </c>
      <c r="L428" t="str">
        <f>TEXT(sales[[#This Row],[SaleDate]],"yyyy")</f>
        <v>2023</v>
      </c>
      <c r="M428" t="str">
        <f>TEXT(sales[[#This Row],[SaleDate]],"MMM")</f>
        <v>Mar</v>
      </c>
      <c r="N428" t="str">
        <f>TEXT(sales[[#This Row],[SaleDate]],"DDD")</f>
        <v>Mon</v>
      </c>
      <c r="O428" t="str">
        <f t="shared" si="6"/>
        <v>Q1</v>
      </c>
      <c r="P428">
        <f>sales[[#This Row],[netRevenue]]-(sales[[#This Row],[unitCost]]*sales[[#This Row],[QuantitySold]])</f>
        <v>320</v>
      </c>
      <c r="Q428">
        <f>sales[[#This Row],[unitCost]]*sales[[#This Row],[QuantitySold]]</f>
        <v>2240</v>
      </c>
      <c r="R428" s="7">
        <f>(sales[[#This Row],[unitPrice]]-sales[[#This Row],[unitCost]])/sales[[#This Row],[unitCost]]</f>
        <v>0.14285714285714285</v>
      </c>
      <c r="S428" t="str">
        <f>TEXT(sales[[#This Row],[SaleDate]],"dd")</f>
        <v>13</v>
      </c>
    </row>
    <row r="429" spans="1:19" x14ac:dyDescent="0.25">
      <c r="A429">
        <v>209</v>
      </c>
      <c r="B429">
        <v>3</v>
      </c>
      <c r="C429">
        <v>14</v>
      </c>
      <c r="D429">
        <v>5</v>
      </c>
      <c r="E429">
        <v>5</v>
      </c>
      <c r="F429" s="1">
        <v>44991</v>
      </c>
      <c r="G429">
        <v>0</v>
      </c>
      <c r="H429">
        <f>VLOOKUP(sales[[#This Row],[ProductID]],products[],4,FALSE)</f>
        <v>320</v>
      </c>
      <c r="I429">
        <f>VLOOKUP(sales[[#This Row],[ProductID]],products[],5,FALSE)</f>
        <v>280</v>
      </c>
      <c r="J429">
        <f>sales[[#This Row],[QuantitySold]]*sales[[#This Row],[unitPrice]]</f>
        <v>1600</v>
      </c>
      <c r="K429">
        <f>sales[[#This Row],[TotalRevenue]]-sales[[#This Row],[DiscountApplied]]</f>
        <v>1600</v>
      </c>
      <c r="L429" t="str">
        <f>TEXT(sales[[#This Row],[SaleDate]],"yyyy")</f>
        <v>2023</v>
      </c>
      <c r="M429" t="str">
        <f>TEXT(sales[[#This Row],[SaleDate]],"MMM")</f>
        <v>Mar</v>
      </c>
      <c r="N429" t="str">
        <f>TEXT(sales[[#This Row],[SaleDate]],"DDD")</f>
        <v>Mon</v>
      </c>
      <c r="O429" t="str">
        <f t="shared" si="6"/>
        <v>Q1</v>
      </c>
      <c r="P429">
        <f>sales[[#This Row],[netRevenue]]-(sales[[#This Row],[unitCost]]*sales[[#This Row],[QuantitySold]])</f>
        <v>200</v>
      </c>
      <c r="Q429">
        <f>sales[[#This Row],[unitCost]]*sales[[#This Row],[QuantitySold]]</f>
        <v>1400</v>
      </c>
      <c r="R429" s="7">
        <f>(sales[[#This Row],[unitPrice]]-sales[[#This Row],[unitCost]])/sales[[#This Row],[unitCost]]</f>
        <v>0.14285714285714285</v>
      </c>
      <c r="S429" t="str">
        <f>TEXT(sales[[#This Row],[SaleDate]],"dd")</f>
        <v>06</v>
      </c>
    </row>
    <row r="430" spans="1:19" x14ac:dyDescent="0.25">
      <c r="A430">
        <v>224</v>
      </c>
      <c r="B430">
        <v>3</v>
      </c>
      <c r="C430">
        <v>30</v>
      </c>
      <c r="D430">
        <v>5</v>
      </c>
      <c r="E430">
        <v>11</v>
      </c>
      <c r="F430" s="1">
        <v>45087</v>
      </c>
      <c r="G430">
        <v>0</v>
      </c>
      <c r="H430">
        <f>VLOOKUP(sales[[#This Row],[ProductID]],products[],4,FALSE)</f>
        <v>320</v>
      </c>
      <c r="I430">
        <f>VLOOKUP(sales[[#This Row],[ProductID]],products[],5,FALSE)</f>
        <v>280</v>
      </c>
      <c r="J430">
        <f>sales[[#This Row],[QuantitySold]]*sales[[#This Row],[unitPrice]]</f>
        <v>3520</v>
      </c>
      <c r="K430">
        <f>sales[[#This Row],[TotalRevenue]]-sales[[#This Row],[DiscountApplied]]</f>
        <v>3520</v>
      </c>
      <c r="L430" t="str">
        <f>TEXT(sales[[#This Row],[SaleDate]],"yyyy")</f>
        <v>2023</v>
      </c>
      <c r="M430" t="str">
        <f>TEXT(sales[[#This Row],[SaleDate]],"MMM")</f>
        <v>Jun</v>
      </c>
      <c r="N430" t="str">
        <f>TEXT(sales[[#This Row],[SaleDate]],"DDD")</f>
        <v>Sat</v>
      </c>
      <c r="O430" t="str">
        <f t="shared" si="6"/>
        <v>Q2</v>
      </c>
      <c r="P430">
        <f>sales[[#This Row],[netRevenue]]-(sales[[#This Row],[unitCost]]*sales[[#This Row],[QuantitySold]])</f>
        <v>440</v>
      </c>
      <c r="Q430">
        <f>sales[[#This Row],[unitCost]]*sales[[#This Row],[QuantitySold]]</f>
        <v>3080</v>
      </c>
      <c r="R430" s="7">
        <f>(sales[[#This Row],[unitPrice]]-sales[[#This Row],[unitCost]])/sales[[#This Row],[unitCost]]</f>
        <v>0.14285714285714285</v>
      </c>
      <c r="S430" t="str">
        <f>TEXT(sales[[#This Row],[SaleDate]],"dd")</f>
        <v>10</v>
      </c>
    </row>
    <row r="431" spans="1:19" x14ac:dyDescent="0.25">
      <c r="A431">
        <v>237</v>
      </c>
      <c r="B431">
        <v>3</v>
      </c>
      <c r="C431">
        <v>45</v>
      </c>
      <c r="D431">
        <v>5</v>
      </c>
      <c r="E431">
        <v>3</v>
      </c>
      <c r="F431" s="1">
        <v>45008</v>
      </c>
      <c r="G431">
        <v>0</v>
      </c>
      <c r="H431">
        <f>VLOOKUP(sales[[#This Row],[ProductID]],products[],4,FALSE)</f>
        <v>320</v>
      </c>
      <c r="I431">
        <f>VLOOKUP(sales[[#This Row],[ProductID]],products[],5,FALSE)</f>
        <v>280</v>
      </c>
      <c r="J431">
        <f>sales[[#This Row],[QuantitySold]]*sales[[#This Row],[unitPrice]]</f>
        <v>960</v>
      </c>
      <c r="K431">
        <f>sales[[#This Row],[TotalRevenue]]-sales[[#This Row],[DiscountApplied]]</f>
        <v>960</v>
      </c>
      <c r="L431" t="str">
        <f>TEXT(sales[[#This Row],[SaleDate]],"yyyy")</f>
        <v>2023</v>
      </c>
      <c r="M431" t="str">
        <f>TEXT(sales[[#This Row],[SaleDate]],"MMM")</f>
        <v>Mar</v>
      </c>
      <c r="N431" t="str">
        <f>TEXT(sales[[#This Row],[SaleDate]],"DDD")</f>
        <v>Thu</v>
      </c>
      <c r="O431" t="str">
        <f t="shared" si="6"/>
        <v>Q1</v>
      </c>
      <c r="P431">
        <f>sales[[#This Row],[netRevenue]]-(sales[[#This Row],[unitCost]]*sales[[#This Row],[QuantitySold]])</f>
        <v>120</v>
      </c>
      <c r="Q431">
        <f>sales[[#This Row],[unitCost]]*sales[[#This Row],[QuantitySold]]</f>
        <v>840</v>
      </c>
      <c r="R431" s="7">
        <f>(sales[[#This Row],[unitPrice]]-sales[[#This Row],[unitCost]])/sales[[#This Row],[unitCost]]</f>
        <v>0.14285714285714285</v>
      </c>
      <c r="S431" t="str">
        <f>TEXT(sales[[#This Row],[SaleDate]],"dd")</f>
        <v>23</v>
      </c>
    </row>
    <row r="432" spans="1:19" x14ac:dyDescent="0.25">
      <c r="A432">
        <v>250</v>
      </c>
      <c r="B432">
        <v>3</v>
      </c>
      <c r="C432">
        <v>25</v>
      </c>
      <c r="D432">
        <v>5</v>
      </c>
      <c r="E432">
        <v>7</v>
      </c>
      <c r="F432" s="1">
        <v>45168</v>
      </c>
      <c r="G432">
        <v>0</v>
      </c>
      <c r="H432">
        <f>VLOOKUP(sales[[#This Row],[ProductID]],products[],4,FALSE)</f>
        <v>320</v>
      </c>
      <c r="I432">
        <f>VLOOKUP(sales[[#This Row],[ProductID]],products[],5,FALSE)</f>
        <v>280</v>
      </c>
      <c r="J432">
        <f>sales[[#This Row],[QuantitySold]]*sales[[#This Row],[unitPrice]]</f>
        <v>2240</v>
      </c>
      <c r="K432">
        <f>sales[[#This Row],[TotalRevenue]]-sales[[#This Row],[DiscountApplied]]</f>
        <v>2240</v>
      </c>
      <c r="L432" t="str">
        <f>TEXT(sales[[#This Row],[SaleDate]],"yyyy")</f>
        <v>2023</v>
      </c>
      <c r="M432" t="str">
        <f>TEXT(sales[[#This Row],[SaleDate]],"MMM")</f>
        <v>Aug</v>
      </c>
      <c r="N432" t="str">
        <f>TEXT(sales[[#This Row],[SaleDate]],"DDD")</f>
        <v>Wed</v>
      </c>
      <c r="O432" t="str">
        <f t="shared" si="6"/>
        <v>Q3</v>
      </c>
      <c r="P432">
        <f>sales[[#This Row],[netRevenue]]-(sales[[#This Row],[unitCost]]*sales[[#This Row],[QuantitySold]])</f>
        <v>280</v>
      </c>
      <c r="Q432">
        <f>sales[[#This Row],[unitCost]]*sales[[#This Row],[QuantitySold]]</f>
        <v>1960</v>
      </c>
      <c r="R432" s="7">
        <f>(sales[[#This Row],[unitPrice]]-sales[[#This Row],[unitCost]])/sales[[#This Row],[unitCost]]</f>
        <v>0.14285714285714285</v>
      </c>
      <c r="S432" t="str">
        <f>TEXT(sales[[#This Row],[SaleDate]],"dd")</f>
        <v>30</v>
      </c>
    </row>
    <row r="433" spans="1:19" x14ac:dyDescent="0.25">
      <c r="A433">
        <v>265</v>
      </c>
      <c r="B433">
        <v>3</v>
      </c>
      <c r="C433">
        <v>25</v>
      </c>
      <c r="D433">
        <v>5</v>
      </c>
      <c r="E433">
        <v>4</v>
      </c>
      <c r="F433" s="1">
        <v>44976</v>
      </c>
      <c r="G433">
        <v>0</v>
      </c>
      <c r="H433">
        <f>VLOOKUP(sales[[#This Row],[ProductID]],products[],4,FALSE)</f>
        <v>320</v>
      </c>
      <c r="I433">
        <f>VLOOKUP(sales[[#This Row],[ProductID]],products[],5,FALSE)</f>
        <v>280</v>
      </c>
      <c r="J433">
        <f>sales[[#This Row],[QuantitySold]]*sales[[#This Row],[unitPrice]]</f>
        <v>1280</v>
      </c>
      <c r="K433">
        <f>sales[[#This Row],[TotalRevenue]]-sales[[#This Row],[DiscountApplied]]</f>
        <v>1280</v>
      </c>
      <c r="L433" t="str">
        <f>TEXT(sales[[#This Row],[SaleDate]],"yyyy")</f>
        <v>2023</v>
      </c>
      <c r="M433" t="str">
        <f>TEXT(sales[[#This Row],[SaleDate]],"MMM")</f>
        <v>Feb</v>
      </c>
      <c r="N433" t="str">
        <f>TEXT(sales[[#This Row],[SaleDate]],"DDD")</f>
        <v>Sun</v>
      </c>
      <c r="O433" t="str">
        <f t="shared" si="6"/>
        <v>Q1</v>
      </c>
      <c r="P433">
        <f>sales[[#This Row],[netRevenue]]-(sales[[#This Row],[unitCost]]*sales[[#This Row],[QuantitySold]])</f>
        <v>160</v>
      </c>
      <c r="Q433">
        <f>sales[[#This Row],[unitCost]]*sales[[#This Row],[QuantitySold]]</f>
        <v>1120</v>
      </c>
      <c r="R433" s="7">
        <f>(sales[[#This Row],[unitPrice]]-sales[[#This Row],[unitCost]])/sales[[#This Row],[unitCost]]</f>
        <v>0.14285714285714285</v>
      </c>
      <c r="S433" t="str">
        <f>TEXT(sales[[#This Row],[SaleDate]],"dd")</f>
        <v>19</v>
      </c>
    </row>
    <row r="434" spans="1:19" x14ac:dyDescent="0.25">
      <c r="A434">
        <v>272</v>
      </c>
      <c r="B434">
        <v>3</v>
      </c>
      <c r="C434">
        <v>45</v>
      </c>
      <c r="D434">
        <v>5</v>
      </c>
      <c r="E434">
        <v>4</v>
      </c>
      <c r="F434" s="1">
        <v>45066</v>
      </c>
      <c r="G434">
        <v>0</v>
      </c>
      <c r="H434">
        <f>VLOOKUP(sales[[#This Row],[ProductID]],products[],4,FALSE)</f>
        <v>320</v>
      </c>
      <c r="I434">
        <f>VLOOKUP(sales[[#This Row],[ProductID]],products[],5,FALSE)</f>
        <v>280</v>
      </c>
      <c r="J434">
        <f>sales[[#This Row],[QuantitySold]]*sales[[#This Row],[unitPrice]]</f>
        <v>1280</v>
      </c>
      <c r="K434">
        <f>sales[[#This Row],[TotalRevenue]]-sales[[#This Row],[DiscountApplied]]</f>
        <v>1280</v>
      </c>
      <c r="L434" t="str">
        <f>TEXT(sales[[#This Row],[SaleDate]],"yyyy")</f>
        <v>2023</v>
      </c>
      <c r="M434" t="str">
        <f>TEXT(sales[[#This Row],[SaleDate]],"MMM")</f>
        <v>May</v>
      </c>
      <c r="N434" t="str">
        <f>TEXT(sales[[#This Row],[SaleDate]],"DDD")</f>
        <v>Sat</v>
      </c>
      <c r="O434" t="str">
        <f t="shared" si="6"/>
        <v>Q2</v>
      </c>
      <c r="P434">
        <f>sales[[#This Row],[netRevenue]]-(sales[[#This Row],[unitCost]]*sales[[#This Row],[QuantitySold]])</f>
        <v>160</v>
      </c>
      <c r="Q434">
        <f>sales[[#This Row],[unitCost]]*sales[[#This Row],[QuantitySold]]</f>
        <v>1120</v>
      </c>
      <c r="R434" s="7">
        <f>(sales[[#This Row],[unitPrice]]-sales[[#This Row],[unitCost]])/sales[[#This Row],[unitCost]]</f>
        <v>0.14285714285714285</v>
      </c>
      <c r="S434" t="str">
        <f>TEXT(sales[[#This Row],[SaleDate]],"dd")</f>
        <v>20</v>
      </c>
    </row>
    <row r="435" spans="1:19" x14ac:dyDescent="0.25">
      <c r="A435">
        <v>292</v>
      </c>
      <c r="B435">
        <v>3</v>
      </c>
      <c r="C435">
        <v>31</v>
      </c>
      <c r="D435">
        <v>5</v>
      </c>
      <c r="E435">
        <v>5</v>
      </c>
      <c r="F435" s="1">
        <v>45185</v>
      </c>
      <c r="G435">
        <v>0</v>
      </c>
      <c r="H435">
        <f>VLOOKUP(sales[[#This Row],[ProductID]],products[],4,FALSE)</f>
        <v>320</v>
      </c>
      <c r="I435">
        <f>VLOOKUP(sales[[#This Row],[ProductID]],products[],5,FALSE)</f>
        <v>280</v>
      </c>
      <c r="J435">
        <f>sales[[#This Row],[QuantitySold]]*sales[[#This Row],[unitPrice]]</f>
        <v>1600</v>
      </c>
      <c r="K435">
        <f>sales[[#This Row],[TotalRevenue]]-sales[[#This Row],[DiscountApplied]]</f>
        <v>1600</v>
      </c>
      <c r="L435" t="str">
        <f>TEXT(sales[[#This Row],[SaleDate]],"yyyy")</f>
        <v>2023</v>
      </c>
      <c r="M435" t="str">
        <f>TEXT(sales[[#This Row],[SaleDate]],"MMM")</f>
        <v>Sep</v>
      </c>
      <c r="N435" t="str">
        <f>TEXT(sales[[#This Row],[SaleDate]],"DDD")</f>
        <v>Sat</v>
      </c>
      <c r="O435" t="str">
        <f t="shared" si="6"/>
        <v>Q3</v>
      </c>
      <c r="P435">
        <f>sales[[#This Row],[netRevenue]]-(sales[[#This Row],[unitCost]]*sales[[#This Row],[QuantitySold]])</f>
        <v>200</v>
      </c>
      <c r="Q435">
        <f>sales[[#This Row],[unitCost]]*sales[[#This Row],[QuantitySold]]</f>
        <v>1400</v>
      </c>
      <c r="R435" s="7">
        <f>(sales[[#This Row],[unitPrice]]-sales[[#This Row],[unitCost]])/sales[[#This Row],[unitCost]]</f>
        <v>0.14285714285714285</v>
      </c>
      <c r="S435" t="str">
        <f>TEXT(sales[[#This Row],[SaleDate]],"dd")</f>
        <v>16</v>
      </c>
    </row>
    <row r="436" spans="1:19" x14ac:dyDescent="0.25">
      <c r="A436">
        <v>309</v>
      </c>
      <c r="B436">
        <v>3</v>
      </c>
      <c r="C436">
        <v>1</v>
      </c>
      <c r="D436">
        <v>5</v>
      </c>
      <c r="E436">
        <v>7</v>
      </c>
      <c r="F436" s="1">
        <v>45235</v>
      </c>
      <c r="G436">
        <v>0</v>
      </c>
      <c r="H436">
        <f>VLOOKUP(sales[[#This Row],[ProductID]],products[],4,FALSE)</f>
        <v>320</v>
      </c>
      <c r="I436">
        <f>VLOOKUP(sales[[#This Row],[ProductID]],products[],5,FALSE)</f>
        <v>280</v>
      </c>
      <c r="J436">
        <f>sales[[#This Row],[QuantitySold]]*sales[[#This Row],[unitPrice]]</f>
        <v>2240</v>
      </c>
      <c r="K436">
        <f>sales[[#This Row],[TotalRevenue]]-sales[[#This Row],[DiscountApplied]]</f>
        <v>2240</v>
      </c>
      <c r="L436" t="str">
        <f>TEXT(sales[[#This Row],[SaleDate]],"yyyy")</f>
        <v>2023</v>
      </c>
      <c r="M436" t="str">
        <f>TEXT(sales[[#This Row],[SaleDate]],"MMM")</f>
        <v>Nov</v>
      </c>
      <c r="N436" t="str">
        <f>TEXT(sales[[#This Row],[SaleDate]],"DDD")</f>
        <v>Sun</v>
      </c>
      <c r="O436" t="str">
        <f t="shared" si="6"/>
        <v>Q4</v>
      </c>
      <c r="P436">
        <f>sales[[#This Row],[netRevenue]]-(sales[[#This Row],[unitCost]]*sales[[#This Row],[QuantitySold]])</f>
        <v>280</v>
      </c>
      <c r="Q436">
        <f>sales[[#This Row],[unitCost]]*sales[[#This Row],[QuantitySold]]</f>
        <v>1960</v>
      </c>
      <c r="R436" s="7">
        <f>(sales[[#This Row],[unitPrice]]-sales[[#This Row],[unitCost]])/sales[[#This Row],[unitCost]]</f>
        <v>0.14285714285714285</v>
      </c>
      <c r="S436" t="str">
        <f>TEXT(sales[[#This Row],[SaleDate]],"dd")</f>
        <v>05</v>
      </c>
    </row>
    <row r="437" spans="1:19" x14ac:dyDescent="0.25">
      <c r="A437">
        <v>313</v>
      </c>
      <c r="B437">
        <v>3</v>
      </c>
      <c r="C437">
        <v>24</v>
      </c>
      <c r="D437">
        <v>5</v>
      </c>
      <c r="E437">
        <v>1</v>
      </c>
      <c r="F437" s="1">
        <v>44991</v>
      </c>
      <c r="G437">
        <v>0</v>
      </c>
      <c r="H437">
        <f>VLOOKUP(sales[[#This Row],[ProductID]],products[],4,FALSE)</f>
        <v>320</v>
      </c>
      <c r="I437">
        <f>VLOOKUP(sales[[#This Row],[ProductID]],products[],5,FALSE)</f>
        <v>280</v>
      </c>
      <c r="J437">
        <f>sales[[#This Row],[QuantitySold]]*sales[[#This Row],[unitPrice]]</f>
        <v>320</v>
      </c>
      <c r="K437">
        <f>sales[[#This Row],[TotalRevenue]]-sales[[#This Row],[DiscountApplied]]</f>
        <v>320</v>
      </c>
      <c r="L437" t="str">
        <f>TEXT(sales[[#This Row],[SaleDate]],"yyyy")</f>
        <v>2023</v>
      </c>
      <c r="M437" t="str">
        <f>TEXT(sales[[#This Row],[SaleDate]],"MMM")</f>
        <v>Mar</v>
      </c>
      <c r="N437" t="str">
        <f>TEXT(sales[[#This Row],[SaleDate]],"DDD")</f>
        <v>Mon</v>
      </c>
      <c r="O437" t="str">
        <f t="shared" si="6"/>
        <v>Q1</v>
      </c>
      <c r="P437">
        <f>sales[[#This Row],[netRevenue]]-(sales[[#This Row],[unitCost]]*sales[[#This Row],[QuantitySold]])</f>
        <v>40</v>
      </c>
      <c r="Q437">
        <f>sales[[#This Row],[unitCost]]*sales[[#This Row],[QuantitySold]]</f>
        <v>280</v>
      </c>
      <c r="R437" s="7">
        <f>(sales[[#This Row],[unitPrice]]-sales[[#This Row],[unitCost]])/sales[[#This Row],[unitCost]]</f>
        <v>0.14285714285714285</v>
      </c>
      <c r="S437" t="str">
        <f>TEXT(sales[[#This Row],[SaleDate]],"dd")</f>
        <v>06</v>
      </c>
    </row>
    <row r="438" spans="1:19" x14ac:dyDescent="0.25">
      <c r="A438">
        <v>316</v>
      </c>
      <c r="B438">
        <v>3</v>
      </c>
      <c r="C438">
        <v>42</v>
      </c>
      <c r="D438">
        <v>5</v>
      </c>
      <c r="E438">
        <v>9</v>
      </c>
      <c r="F438" s="1">
        <v>45232</v>
      </c>
      <c r="G438">
        <v>0</v>
      </c>
      <c r="H438">
        <f>VLOOKUP(sales[[#This Row],[ProductID]],products[],4,FALSE)</f>
        <v>320</v>
      </c>
      <c r="I438">
        <f>VLOOKUP(sales[[#This Row],[ProductID]],products[],5,FALSE)</f>
        <v>280</v>
      </c>
      <c r="J438">
        <f>sales[[#This Row],[QuantitySold]]*sales[[#This Row],[unitPrice]]</f>
        <v>2880</v>
      </c>
      <c r="K438">
        <f>sales[[#This Row],[TotalRevenue]]-sales[[#This Row],[DiscountApplied]]</f>
        <v>2880</v>
      </c>
      <c r="L438" t="str">
        <f>TEXT(sales[[#This Row],[SaleDate]],"yyyy")</f>
        <v>2023</v>
      </c>
      <c r="M438" t="str">
        <f>TEXT(sales[[#This Row],[SaleDate]],"MMM")</f>
        <v>Nov</v>
      </c>
      <c r="N438" t="str">
        <f>TEXT(sales[[#This Row],[SaleDate]],"DDD")</f>
        <v>Thu</v>
      </c>
      <c r="O438" t="str">
        <f t="shared" si="6"/>
        <v>Q4</v>
      </c>
      <c r="P438">
        <f>sales[[#This Row],[netRevenue]]-(sales[[#This Row],[unitCost]]*sales[[#This Row],[QuantitySold]])</f>
        <v>360</v>
      </c>
      <c r="Q438">
        <f>sales[[#This Row],[unitCost]]*sales[[#This Row],[QuantitySold]]</f>
        <v>2520</v>
      </c>
      <c r="R438" s="7">
        <f>(sales[[#This Row],[unitPrice]]-sales[[#This Row],[unitCost]])/sales[[#This Row],[unitCost]]</f>
        <v>0.14285714285714285</v>
      </c>
      <c r="S438" t="str">
        <f>TEXT(sales[[#This Row],[SaleDate]],"dd")</f>
        <v>02</v>
      </c>
    </row>
    <row r="439" spans="1:19" x14ac:dyDescent="0.25">
      <c r="A439">
        <v>338</v>
      </c>
      <c r="B439">
        <v>3</v>
      </c>
      <c r="C439">
        <v>35</v>
      </c>
      <c r="D439">
        <v>5</v>
      </c>
      <c r="E439">
        <v>9</v>
      </c>
      <c r="F439" s="1">
        <v>45266</v>
      </c>
      <c r="G439">
        <v>0</v>
      </c>
      <c r="H439">
        <f>VLOOKUP(sales[[#This Row],[ProductID]],products[],4,FALSE)</f>
        <v>320</v>
      </c>
      <c r="I439">
        <f>VLOOKUP(sales[[#This Row],[ProductID]],products[],5,FALSE)</f>
        <v>280</v>
      </c>
      <c r="J439">
        <f>sales[[#This Row],[QuantitySold]]*sales[[#This Row],[unitPrice]]</f>
        <v>2880</v>
      </c>
      <c r="K439">
        <f>sales[[#This Row],[TotalRevenue]]-sales[[#This Row],[DiscountApplied]]</f>
        <v>2880</v>
      </c>
      <c r="L439" t="str">
        <f>TEXT(sales[[#This Row],[SaleDate]],"yyyy")</f>
        <v>2023</v>
      </c>
      <c r="M439" t="str">
        <f>TEXT(sales[[#This Row],[SaleDate]],"MMM")</f>
        <v>Dec</v>
      </c>
      <c r="N439" t="str">
        <f>TEXT(sales[[#This Row],[SaleDate]],"DDD")</f>
        <v>Wed</v>
      </c>
      <c r="O439" t="str">
        <f t="shared" si="6"/>
        <v>Q4</v>
      </c>
      <c r="P439">
        <f>sales[[#This Row],[netRevenue]]-(sales[[#This Row],[unitCost]]*sales[[#This Row],[QuantitySold]])</f>
        <v>360</v>
      </c>
      <c r="Q439">
        <f>sales[[#This Row],[unitCost]]*sales[[#This Row],[QuantitySold]]</f>
        <v>2520</v>
      </c>
      <c r="R439" s="7">
        <f>(sales[[#This Row],[unitPrice]]-sales[[#This Row],[unitCost]])/sales[[#This Row],[unitCost]]</f>
        <v>0.14285714285714285</v>
      </c>
      <c r="S439" t="str">
        <f>TEXT(sales[[#This Row],[SaleDate]],"dd")</f>
        <v>06</v>
      </c>
    </row>
    <row r="440" spans="1:19" x14ac:dyDescent="0.25">
      <c r="A440">
        <v>363</v>
      </c>
      <c r="B440">
        <v>3</v>
      </c>
      <c r="C440">
        <v>15</v>
      </c>
      <c r="D440">
        <v>5</v>
      </c>
      <c r="E440">
        <v>10</v>
      </c>
      <c r="F440" s="1">
        <v>45048</v>
      </c>
      <c r="G440">
        <v>0</v>
      </c>
      <c r="H440">
        <f>VLOOKUP(sales[[#This Row],[ProductID]],products[],4,FALSE)</f>
        <v>320</v>
      </c>
      <c r="I440">
        <f>VLOOKUP(sales[[#This Row],[ProductID]],products[],5,FALSE)</f>
        <v>280</v>
      </c>
      <c r="J440">
        <f>sales[[#This Row],[QuantitySold]]*sales[[#This Row],[unitPrice]]</f>
        <v>3200</v>
      </c>
      <c r="K440">
        <f>sales[[#This Row],[TotalRevenue]]-sales[[#This Row],[DiscountApplied]]</f>
        <v>3200</v>
      </c>
      <c r="L440" t="str">
        <f>TEXT(sales[[#This Row],[SaleDate]],"yyyy")</f>
        <v>2023</v>
      </c>
      <c r="M440" t="str">
        <f>TEXT(sales[[#This Row],[SaleDate]],"MMM")</f>
        <v>May</v>
      </c>
      <c r="N440" t="str">
        <f>TEXT(sales[[#This Row],[SaleDate]],"DDD")</f>
        <v>Tue</v>
      </c>
      <c r="O440" t="str">
        <f t="shared" si="6"/>
        <v>Q2</v>
      </c>
      <c r="P440">
        <f>sales[[#This Row],[netRevenue]]-(sales[[#This Row],[unitCost]]*sales[[#This Row],[QuantitySold]])</f>
        <v>400</v>
      </c>
      <c r="Q440">
        <f>sales[[#This Row],[unitCost]]*sales[[#This Row],[QuantitySold]]</f>
        <v>2800</v>
      </c>
      <c r="R440" s="7">
        <f>(sales[[#This Row],[unitPrice]]-sales[[#This Row],[unitCost]])/sales[[#This Row],[unitCost]]</f>
        <v>0.14285714285714285</v>
      </c>
      <c r="S440" t="str">
        <f>TEXT(sales[[#This Row],[SaleDate]],"dd")</f>
        <v>02</v>
      </c>
    </row>
    <row r="441" spans="1:19" x14ac:dyDescent="0.25">
      <c r="A441">
        <v>388</v>
      </c>
      <c r="B441">
        <v>3</v>
      </c>
      <c r="C441">
        <v>28</v>
      </c>
      <c r="D441">
        <v>5</v>
      </c>
      <c r="E441">
        <v>11</v>
      </c>
      <c r="F441" s="1">
        <v>45020</v>
      </c>
      <c r="G441">
        <v>0</v>
      </c>
      <c r="H441">
        <f>VLOOKUP(sales[[#This Row],[ProductID]],products[],4,FALSE)</f>
        <v>320</v>
      </c>
      <c r="I441">
        <f>VLOOKUP(sales[[#This Row],[ProductID]],products[],5,FALSE)</f>
        <v>280</v>
      </c>
      <c r="J441">
        <f>sales[[#This Row],[QuantitySold]]*sales[[#This Row],[unitPrice]]</f>
        <v>3520</v>
      </c>
      <c r="K441">
        <f>sales[[#This Row],[TotalRevenue]]-sales[[#This Row],[DiscountApplied]]</f>
        <v>3520</v>
      </c>
      <c r="L441" t="str">
        <f>TEXT(sales[[#This Row],[SaleDate]],"yyyy")</f>
        <v>2023</v>
      </c>
      <c r="M441" t="str">
        <f>TEXT(sales[[#This Row],[SaleDate]],"MMM")</f>
        <v>Apr</v>
      </c>
      <c r="N441" t="str">
        <f>TEXT(sales[[#This Row],[SaleDate]],"DDD")</f>
        <v>Tue</v>
      </c>
      <c r="O441" t="str">
        <f t="shared" si="6"/>
        <v>Q2</v>
      </c>
      <c r="P441">
        <f>sales[[#This Row],[netRevenue]]-(sales[[#This Row],[unitCost]]*sales[[#This Row],[QuantitySold]])</f>
        <v>440</v>
      </c>
      <c r="Q441">
        <f>sales[[#This Row],[unitCost]]*sales[[#This Row],[QuantitySold]]</f>
        <v>3080</v>
      </c>
      <c r="R441" s="7">
        <f>(sales[[#This Row],[unitPrice]]-sales[[#This Row],[unitCost]])/sales[[#This Row],[unitCost]]</f>
        <v>0.14285714285714285</v>
      </c>
      <c r="S441" t="str">
        <f>TEXT(sales[[#This Row],[SaleDate]],"dd")</f>
        <v>04</v>
      </c>
    </row>
    <row r="442" spans="1:19" x14ac:dyDescent="0.25">
      <c r="A442">
        <v>418</v>
      </c>
      <c r="B442">
        <v>3</v>
      </c>
      <c r="C442">
        <v>13</v>
      </c>
      <c r="D442">
        <v>5</v>
      </c>
      <c r="E442">
        <v>8</v>
      </c>
      <c r="F442" s="1">
        <v>45281</v>
      </c>
      <c r="G442">
        <v>0</v>
      </c>
      <c r="H442">
        <f>VLOOKUP(sales[[#This Row],[ProductID]],products[],4,FALSE)</f>
        <v>320</v>
      </c>
      <c r="I442">
        <f>VLOOKUP(sales[[#This Row],[ProductID]],products[],5,FALSE)</f>
        <v>280</v>
      </c>
      <c r="J442">
        <f>sales[[#This Row],[QuantitySold]]*sales[[#This Row],[unitPrice]]</f>
        <v>2560</v>
      </c>
      <c r="K442">
        <f>sales[[#This Row],[TotalRevenue]]-sales[[#This Row],[DiscountApplied]]</f>
        <v>2560</v>
      </c>
      <c r="L442" t="str">
        <f>TEXT(sales[[#This Row],[SaleDate]],"yyyy")</f>
        <v>2023</v>
      </c>
      <c r="M442" t="str">
        <f>TEXT(sales[[#This Row],[SaleDate]],"MMM")</f>
        <v>Dec</v>
      </c>
      <c r="N442" t="str">
        <f>TEXT(sales[[#This Row],[SaleDate]],"DDD")</f>
        <v>Thu</v>
      </c>
      <c r="O442" t="str">
        <f t="shared" si="6"/>
        <v>Q4</v>
      </c>
      <c r="P442">
        <f>sales[[#This Row],[netRevenue]]-(sales[[#This Row],[unitCost]]*sales[[#This Row],[QuantitySold]])</f>
        <v>320</v>
      </c>
      <c r="Q442">
        <f>sales[[#This Row],[unitCost]]*sales[[#This Row],[QuantitySold]]</f>
        <v>2240</v>
      </c>
      <c r="R442" s="7">
        <f>(sales[[#This Row],[unitPrice]]-sales[[#This Row],[unitCost]])/sales[[#This Row],[unitCost]]</f>
        <v>0.14285714285714285</v>
      </c>
      <c r="S442" t="str">
        <f>TEXT(sales[[#This Row],[SaleDate]],"dd")</f>
        <v>21</v>
      </c>
    </row>
    <row r="443" spans="1:19" x14ac:dyDescent="0.25">
      <c r="A443">
        <v>424</v>
      </c>
      <c r="B443">
        <v>3</v>
      </c>
      <c r="C443">
        <v>36</v>
      </c>
      <c r="D443">
        <v>5</v>
      </c>
      <c r="E443">
        <v>7</v>
      </c>
      <c r="F443" s="1">
        <v>45142</v>
      </c>
      <c r="G443">
        <v>0</v>
      </c>
      <c r="H443">
        <f>VLOOKUP(sales[[#This Row],[ProductID]],products[],4,FALSE)</f>
        <v>320</v>
      </c>
      <c r="I443">
        <f>VLOOKUP(sales[[#This Row],[ProductID]],products[],5,FALSE)</f>
        <v>280</v>
      </c>
      <c r="J443">
        <f>sales[[#This Row],[QuantitySold]]*sales[[#This Row],[unitPrice]]</f>
        <v>2240</v>
      </c>
      <c r="K443">
        <f>sales[[#This Row],[TotalRevenue]]-sales[[#This Row],[DiscountApplied]]</f>
        <v>2240</v>
      </c>
      <c r="L443" t="str">
        <f>TEXT(sales[[#This Row],[SaleDate]],"yyyy")</f>
        <v>2023</v>
      </c>
      <c r="M443" t="str">
        <f>TEXT(sales[[#This Row],[SaleDate]],"MMM")</f>
        <v>Aug</v>
      </c>
      <c r="N443" t="str">
        <f>TEXT(sales[[#This Row],[SaleDate]],"DDD")</f>
        <v>Fri</v>
      </c>
      <c r="O443" t="str">
        <f t="shared" si="6"/>
        <v>Q3</v>
      </c>
      <c r="P443">
        <f>sales[[#This Row],[netRevenue]]-(sales[[#This Row],[unitCost]]*sales[[#This Row],[QuantitySold]])</f>
        <v>280</v>
      </c>
      <c r="Q443">
        <f>sales[[#This Row],[unitCost]]*sales[[#This Row],[QuantitySold]]</f>
        <v>1960</v>
      </c>
      <c r="R443" s="7">
        <f>(sales[[#This Row],[unitPrice]]-sales[[#This Row],[unitCost]])/sales[[#This Row],[unitCost]]</f>
        <v>0.14285714285714285</v>
      </c>
      <c r="S443" t="str">
        <f>TEXT(sales[[#This Row],[SaleDate]],"dd")</f>
        <v>04</v>
      </c>
    </row>
    <row r="444" spans="1:19" x14ac:dyDescent="0.25">
      <c r="A444">
        <v>461</v>
      </c>
      <c r="B444">
        <v>3</v>
      </c>
      <c r="C444">
        <v>23</v>
      </c>
      <c r="D444">
        <v>5</v>
      </c>
      <c r="E444">
        <v>2</v>
      </c>
      <c r="F444" s="1">
        <v>45097</v>
      </c>
      <c r="G444">
        <v>0</v>
      </c>
      <c r="H444">
        <f>VLOOKUP(sales[[#This Row],[ProductID]],products[],4,FALSE)</f>
        <v>320</v>
      </c>
      <c r="I444">
        <f>VLOOKUP(sales[[#This Row],[ProductID]],products[],5,FALSE)</f>
        <v>280</v>
      </c>
      <c r="J444">
        <f>sales[[#This Row],[QuantitySold]]*sales[[#This Row],[unitPrice]]</f>
        <v>640</v>
      </c>
      <c r="K444">
        <f>sales[[#This Row],[TotalRevenue]]-sales[[#This Row],[DiscountApplied]]</f>
        <v>640</v>
      </c>
      <c r="L444" t="str">
        <f>TEXT(sales[[#This Row],[SaleDate]],"yyyy")</f>
        <v>2023</v>
      </c>
      <c r="M444" t="str">
        <f>TEXT(sales[[#This Row],[SaleDate]],"MMM")</f>
        <v>Jun</v>
      </c>
      <c r="N444" t="str">
        <f>TEXT(sales[[#This Row],[SaleDate]],"DDD")</f>
        <v>Tue</v>
      </c>
      <c r="O444" t="str">
        <f t="shared" si="6"/>
        <v>Q2</v>
      </c>
      <c r="P444">
        <f>sales[[#This Row],[netRevenue]]-(sales[[#This Row],[unitCost]]*sales[[#This Row],[QuantitySold]])</f>
        <v>80</v>
      </c>
      <c r="Q444">
        <f>sales[[#This Row],[unitCost]]*sales[[#This Row],[QuantitySold]]</f>
        <v>560</v>
      </c>
      <c r="R444" s="7">
        <f>(sales[[#This Row],[unitPrice]]-sales[[#This Row],[unitCost]])/sales[[#This Row],[unitCost]]</f>
        <v>0.14285714285714285</v>
      </c>
      <c r="S444" t="str">
        <f>TEXT(sales[[#This Row],[SaleDate]],"dd")</f>
        <v>20</v>
      </c>
    </row>
    <row r="445" spans="1:19" x14ac:dyDescent="0.25">
      <c r="A445">
        <v>466</v>
      </c>
      <c r="B445">
        <v>3</v>
      </c>
      <c r="C445">
        <v>24</v>
      </c>
      <c r="D445">
        <v>5</v>
      </c>
      <c r="E445">
        <v>4</v>
      </c>
      <c r="F445" s="1">
        <v>45244</v>
      </c>
      <c r="G445">
        <v>0</v>
      </c>
      <c r="H445">
        <f>VLOOKUP(sales[[#This Row],[ProductID]],products[],4,FALSE)</f>
        <v>320</v>
      </c>
      <c r="I445">
        <f>VLOOKUP(sales[[#This Row],[ProductID]],products[],5,FALSE)</f>
        <v>280</v>
      </c>
      <c r="J445">
        <f>sales[[#This Row],[QuantitySold]]*sales[[#This Row],[unitPrice]]</f>
        <v>1280</v>
      </c>
      <c r="K445">
        <f>sales[[#This Row],[TotalRevenue]]-sales[[#This Row],[DiscountApplied]]</f>
        <v>1280</v>
      </c>
      <c r="L445" t="str">
        <f>TEXT(sales[[#This Row],[SaleDate]],"yyyy")</f>
        <v>2023</v>
      </c>
      <c r="M445" t="str">
        <f>TEXT(sales[[#This Row],[SaleDate]],"MMM")</f>
        <v>Nov</v>
      </c>
      <c r="N445" t="str">
        <f>TEXT(sales[[#This Row],[SaleDate]],"DDD")</f>
        <v>Tue</v>
      </c>
      <c r="O445" t="str">
        <f t="shared" si="6"/>
        <v>Q4</v>
      </c>
      <c r="P445">
        <f>sales[[#This Row],[netRevenue]]-(sales[[#This Row],[unitCost]]*sales[[#This Row],[QuantitySold]])</f>
        <v>160</v>
      </c>
      <c r="Q445">
        <f>sales[[#This Row],[unitCost]]*sales[[#This Row],[QuantitySold]]</f>
        <v>1120</v>
      </c>
      <c r="R445" s="7">
        <f>(sales[[#This Row],[unitPrice]]-sales[[#This Row],[unitCost]])/sales[[#This Row],[unitCost]]</f>
        <v>0.14285714285714285</v>
      </c>
      <c r="S445" t="str">
        <f>TEXT(sales[[#This Row],[SaleDate]],"dd")</f>
        <v>14</v>
      </c>
    </row>
    <row r="446" spans="1:19" x14ac:dyDescent="0.25">
      <c r="A446">
        <v>477</v>
      </c>
      <c r="B446">
        <v>3</v>
      </c>
      <c r="C446">
        <v>40</v>
      </c>
      <c r="D446">
        <v>5</v>
      </c>
      <c r="E446">
        <v>3</v>
      </c>
      <c r="F446" s="1">
        <v>45217</v>
      </c>
      <c r="G446">
        <v>0</v>
      </c>
      <c r="H446">
        <f>VLOOKUP(sales[[#This Row],[ProductID]],products[],4,FALSE)</f>
        <v>320</v>
      </c>
      <c r="I446">
        <f>VLOOKUP(sales[[#This Row],[ProductID]],products[],5,FALSE)</f>
        <v>280</v>
      </c>
      <c r="J446">
        <f>sales[[#This Row],[QuantitySold]]*sales[[#This Row],[unitPrice]]</f>
        <v>960</v>
      </c>
      <c r="K446">
        <f>sales[[#This Row],[TotalRevenue]]-sales[[#This Row],[DiscountApplied]]</f>
        <v>960</v>
      </c>
      <c r="L446" t="str">
        <f>TEXT(sales[[#This Row],[SaleDate]],"yyyy")</f>
        <v>2023</v>
      </c>
      <c r="M446" t="str">
        <f>TEXT(sales[[#This Row],[SaleDate]],"MMM")</f>
        <v>Oct</v>
      </c>
      <c r="N446" t="str">
        <f>TEXT(sales[[#This Row],[SaleDate]],"DDD")</f>
        <v>Wed</v>
      </c>
      <c r="O446" t="str">
        <f t="shared" si="6"/>
        <v>Q4</v>
      </c>
      <c r="P446">
        <f>sales[[#This Row],[netRevenue]]-(sales[[#This Row],[unitCost]]*sales[[#This Row],[QuantitySold]])</f>
        <v>120</v>
      </c>
      <c r="Q446">
        <f>sales[[#This Row],[unitCost]]*sales[[#This Row],[QuantitySold]]</f>
        <v>840</v>
      </c>
      <c r="R446" s="7">
        <f>(sales[[#This Row],[unitPrice]]-sales[[#This Row],[unitCost]])/sales[[#This Row],[unitCost]]</f>
        <v>0.14285714285714285</v>
      </c>
      <c r="S446" t="str">
        <f>TEXT(sales[[#This Row],[SaleDate]],"dd")</f>
        <v>18</v>
      </c>
    </row>
    <row r="447" spans="1:19" x14ac:dyDescent="0.25">
      <c r="A447">
        <v>520</v>
      </c>
      <c r="B447">
        <v>3</v>
      </c>
      <c r="C447">
        <v>35</v>
      </c>
      <c r="D447">
        <v>5</v>
      </c>
      <c r="E447">
        <v>9</v>
      </c>
      <c r="F447" s="1">
        <v>45040</v>
      </c>
      <c r="G447">
        <v>0</v>
      </c>
      <c r="H447">
        <f>VLOOKUP(sales[[#This Row],[ProductID]],products[],4,FALSE)</f>
        <v>320</v>
      </c>
      <c r="I447">
        <f>VLOOKUP(sales[[#This Row],[ProductID]],products[],5,FALSE)</f>
        <v>280</v>
      </c>
      <c r="J447">
        <f>sales[[#This Row],[QuantitySold]]*sales[[#This Row],[unitPrice]]</f>
        <v>2880</v>
      </c>
      <c r="K447">
        <f>sales[[#This Row],[TotalRevenue]]-sales[[#This Row],[DiscountApplied]]</f>
        <v>2880</v>
      </c>
      <c r="L447" t="str">
        <f>TEXT(sales[[#This Row],[SaleDate]],"yyyy")</f>
        <v>2023</v>
      </c>
      <c r="M447" t="str">
        <f>TEXT(sales[[#This Row],[SaleDate]],"MMM")</f>
        <v>Apr</v>
      </c>
      <c r="N447" t="str">
        <f>TEXT(sales[[#This Row],[SaleDate]],"DDD")</f>
        <v>Mon</v>
      </c>
      <c r="O447" t="str">
        <f t="shared" si="6"/>
        <v>Q2</v>
      </c>
      <c r="P447">
        <f>sales[[#This Row],[netRevenue]]-(sales[[#This Row],[unitCost]]*sales[[#This Row],[QuantitySold]])</f>
        <v>360</v>
      </c>
      <c r="Q447">
        <f>sales[[#This Row],[unitCost]]*sales[[#This Row],[QuantitySold]]</f>
        <v>2520</v>
      </c>
      <c r="R447" s="7">
        <f>(sales[[#This Row],[unitPrice]]-sales[[#This Row],[unitCost]])/sales[[#This Row],[unitCost]]</f>
        <v>0.14285714285714285</v>
      </c>
      <c r="S447" t="str">
        <f>TEXT(sales[[#This Row],[SaleDate]],"dd")</f>
        <v>24</v>
      </c>
    </row>
    <row r="448" spans="1:19" x14ac:dyDescent="0.25">
      <c r="A448">
        <v>533</v>
      </c>
      <c r="B448">
        <v>3</v>
      </c>
      <c r="C448">
        <v>16</v>
      </c>
      <c r="D448">
        <v>5</v>
      </c>
      <c r="E448">
        <v>4</v>
      </c>
      <c r="F448" s="1">
        <v>45060</v>
      </c>
      <c r="G448">
        <v>0</v>
      </c>
      <c r="H448">
        <f>VLOOKUP(sales[[#This Row],[ProductID]],products[],4,FALSE)</f>
        <v>320</v>
      </c>
      <c r="I448">
        <f>VLOOKUP(sales[[#This Row],[ProductID]],products[],5,FALSE)</f>
        <v>280</v>
      </c>
      <c r="J448">
        <f>sales[[#This Row],[QuantitySold]]*sales[[#This Row],[unitPrice]]</f>
        <v>1280</v>
      </c>
      <c r="K448">
        <f>sales[[#This Row],[TotalRevenue]]-sales[[#This Row],[DiscountApplied]]</f>
        <v>1280</v>
      </c>
      <c r="L448" t="str">
        <f>TEXT(sales[[#This Row],[SaleDate]],"yyyy")</f>
        <v>2023</v>
      </c>
      <c r="M448" t="str">
        <f>TEXT(sales[[#This Row],[SaleDate]],"MMM")</f>
        <v>May</v>
      </c>
      <c r="N448" t="str">
        <f>TEXT(sales[[#This Row],[SaleDate]],"DDD")</f>
        <v>Sun</v>
      </c>
      <c r="O448" t="str">
        <f t="shared" si="6"/>
        <v>Q2</v>
      </c>
      <c r="P448">
        <f>sales[[#This Row],[netRevenue]]-(sales[[#This Row],[unitCost]]*sales[[#This Row],[QuantitySold]])</f>
        <v>160</v>
      </c>
      <c r="Q448">
        <f>sales[[#This Row],[unitCost]]*sales[[#This Row],[QuantitySold]]</f>
        <v>1120</v>
      </c>
      <c r="R448" s="7">
        <f>(sales[[#This Row],[unitPrice]]-sales[[#This Row],[unitCost]])/sales[[#This Row],[unitCost]]</f>
        <v>0.14285714285714285</v>
      </c>
      <c r="S448" t="str">
        <f>TEXT(sales[[#This Row],[SaleDate]],"dd")</f>
        <v>14</v>
      </c>
    </row>
    <row r="449" spans="1:19" x14ac:dyDescent="0.25">
      <c r="A449">
        <v>550</v>
      </c>
      <c r="B449">
        <v>3</v>
      </c>
      <c r="C449">
        <v>42</v>
      </c>
      <c r="D449">
        <v>5</v>
      </c>
      <c r="E449">
        <v>4</v>
      </c>
      <c r="F449" s="1">
        <v>45222</v>
      </c>
      <c r="G449">
        <v>0</v>
      </c>
      <c r="H449">
        <f>VLOOKUP(sales[[#This Row],[ProductID]],products[],4,FALSE)</f>
        <v>320</v>
      </c>
      <c r="I449">
        <f>VLOOKUP(sales[[#This Row],[ProductID]],products[],5,FALSE)</f>
        <v>280</v>
      </c>
      <c r="J449">
        <f>sales[[#This Row],[QuantitySold]]*sales[[#This Row],[unitPrice]]</f>
        <v>1280</v>
      </c>
      <c r="K449">
        <f>sales[[#This Row],[TotalRevenue]]-sales[[#This Row],[DiscountApplied]]</f>
        <v>1280</v>
      </c>
      <c r="L449" t="str">
        <f>TEXT(sales[[#This Row],[SaleDate]],"yyyy")</f>
        <v>2023</v>
      </c>
      <c r="M449" t="str">
        <f>TEXT(sales[[#This Row],[SaleDate]],"MMM")</f>
        <v>Oct</v>
      </c>
      <c r="N449" t="str">
        <f>TEXT(sales[[#This Row],[SaleDate]],"DDD")</f>
        <v>Mon</v>
      </c>
      <c r="O449" t="str">
        <f t="shared" si="6"/>
        <v>Q4</v>
      </c>
      <c r="P449">
        <f>sales[[#This Row],[netRevenue]]-(sales[[#This Row],[unitCost]]*sales[[#This Row],[QuantitySold]])</f>
        <v>160</v>
      </c>
      <c r="Q449">
        <f>sales[[#This Row],[unitCost]]*sales[[#This Row],[QuantitySold]]</f>
        <v>1120</v>
      </c>
      <c r="R449" s="7">
        <f>(sales[[#This Row],[unitPrice]]-sales[[#This Row],[unitCost]])/sales[[#This Row],[unitCost]]</f>
        <v>0.14285714285714285</v>
      </c>
      <c r="S449" t="str">
        <f>TEXT(sales[[#This Row],[SaleDate]],"dd")</f>
        <v>23</v>
      </c>
    </row>
    <row r="450" spans="1:19" x14ac:dyDescent="0.25">
      <c r="A450">
        <v>572</v>
      </c>
      <c r="B450">
        <v>3</v>
      </c>
      <c r="C450">
        <v>49</v>
      </c>
      <c r="D450">
        <v>5</v>
      </c>
      <c r="E450">
        <v>9</v>
      </c>
      <c r="F450" s="1">
        <v>45125</v>
      </c>
      <c r="G450">
        <v>0</v>
      </c>
      <c r="H450">
        <f>VLOOKUP(sales[[#This Row],[ProductID]],products[],4,FALSE)</f>
        <v>320</v>
      </c>
      <c r="I450">
        <f>VLOOKUP(sales[[#This Row],[ProductID]],products[],5,FALSE)</f>
        <v>280</v>
      </c>
      <c r="J450">
        <f>sales[[#This Row],[QuantitySold]]*sales[[#This Row],[unitPrice]]</f>
        <v>2880</v>
      </c>
      <c r="K450">
        <f>sales[[#This Row],[TotalRevenue]]-sales[[#This Row],[DiscountApplied]]</f>
        <v>2880</v>
      </c>
      <c r="L450" t="str">
        <f>TEXT(sales[[#This Row],[SaleDate]],"yyyy")</f>
        <v>2023</v>
      </c>
      <c r="M450" t="str">
        <f>TEXT(sales[[#This Row],[SaleDate]],"MMM")</f>
        <v>Jul</v>
      </c>
      <c r="N450" t="str">
        <f>TEXT(sales[[#This Row],[SaleDate]],"DDD")</f>
        <v>Tue</v>
      </c>
      <c r="O450" t="str">
        <f t="shared" ref="O450:O513" si="7">"Q"&amp;ROUNDUP(MONTH(F450)/3,0)</f>
        <v>Q3</v>
      </c>
      <c r="P450">
        <f>sales[[#This Row],[netRevenue]]-(sales[[#This Row],[unitCost]]*sales[[#This Row],[QuantitySold]])</f>
        <v>360</v>
      </c>
      <c r="Q450">
        <f>sales[[#This Row],[unitCost]]*sales[[#This Row],[QuantitySold]]</f>
        <v>2520</v>
      </c>
      <c r="R450" s="7">
        <f>(sales[[#This Row],[unitPrice]]-sales[[#This Row],[unitCost]])/sales[[#This Row],[unitCost]]</f>
        <v>0.14285714285714285</v>
      </c>
      <c r="S450" t="str">
        <f>TEXT(sales[[#This Row],[SaleDate]],"dd")</f>
        <v>18</v>
      </c>
    </row>
    <row r="451" spans="1:19" x14ac:dyDescent="0.25">
      <c r="A451">
        <v>591</v>
      </c>
      <c r="B451">
        <v>3</v>
      </c>
      <c r="C451">
        <v>2</v>
      </c>
      <c r="D451">
        <v>5</v>
      </c>
      <c r="E451">
        <v>9</v>
      </c>
      <c r="F451" s="1">
        <v>44986</v>
      </c>
      <c r="G451">
        <v>0</v>
      </c>
      <c r="H451">
        <f>VLOOKUP(sales[[#This Row],[ProductID]],products[],4,FALSE)</f>
        <v>320</v>
      </c>
      <c r="I451">
        <f>VLOOKUP(sales[[#This Row],[ProductID]],products[],5,FALSE)</f>
        <v>280</v>
      </c>
      <c r="J451">
        <f>sales[[#This Row],[QuantitySold]]*sales[[#This Row],[unitPrice]]</f>
        <v>2880</v>
      </c>
      <c r="K451">
        <f>sales[[#This Row],[TotalRevenue]]-sales[[#This Row],[DiscountApplied]]</f>
        <v>2880</v>
      </c>
      <c r="L451" t="str">
        <f>TEXT(sales[[#This Row],[SaleDate]],"yyyy")</f>
        <v>2023</v>
      </c>
      <c r="M451" t="str">
        <f>TEXT(sales[[#This Row],[SaleDate]],"MMM")</f>
        <v>Mar</v>
      </c>
      <c r="N451" t="str">
        <f>TEXT(sales[[#This Row],[SaleDate]],"DDD")</f>
        <v>Wed</v>
      </c>
      <c r="O451" t="str">
        <f t="shared" si="7"/>
        <v>Q1</v>
      </c>
      <c r="P451">
        <f>sales[[#This Row],[netRevenue]]-(sales[[#This Row],[unitCost]]*sales[[#This Row],[QuantitySold]])</f>
        <v>360</v>
      </c>
      <c r="Q451">
        <f>sales[[#This Row],[unitCost]]*sales[[#This Row],[QuantitySold]]</f>
        <v>2520</v>
      </c>
      <c r="R451" s="7">
        <f>(sales[[#This Row],[unitPrice]]-sales[[#This Row],[unitCost]])/sales[[#This Row],[unitCost]]</f>
        <v>0.14285714285714285</v>
      </c>
      <c r="S451" t="str">
        <f>TEXT(sales[[#This Row],[SaleDate]],"dd")</f>
        <v>01</v>
      </c>
    </row>
    <row r="452" spans="1:19" x14ac:dyDescent="0.25">
      <c r="A452">
        <v>593</v>
      </c>
      <c r="B452">
        <v>3</v>
      </c>
      <c r="C452">
        <v>11</v>
      </c>
      <c r="D452">
        <v>5</v>
      </c>
      <c r="E452">
        <v>11</v>
      </c>
      <c r="F452" s="1">
        <v>45154</v>
      </c>
      <c r="G452">
        <v>0</v>
      </c>
      <c r="H452">
        <f>VLOOKUP(sales[[#This Row],[ProductID]],products[],4,FALSE)</f>
        <v>320</v>
      </c>
      <c r="I452">
        <f>VLOOKUP(sales[[#This Row],[ProductID]],products[],5,FALSE)</f>
        <v>280</v>
      </c>
      <c r="J452">
        <f>sales[[#This Row],[QuantitySold]]*sales[[#This Row],[unitPrice]]</f>
        <v>3520</v>
      </c>
      <c r="K452">
        <f>sales[[#This Row],[TotalRevenue]]-sales[[#This Row],[DiscountApplied]]</f>
        <v>3520</v>
      </c>
      <c r="L452" t="str">
        <f>TEXT(sales[[#This Row],[SaleDate]],"yyyy")</f>
        <v>2023</v>
      </c>
      <c r="M452" t="str">
        <f>TEXT(sales[[#This Row],[SaleDate]],"MMM")</f>
        <v>Aug</v>
      </c>
      <c r="N452" t="str">
        <f>TEXT(sales[[#This Row],[SaleDate]],"DDD")</f>
        <v>Wed</v>
      </c>
      <c r="O452" t="str">
        <f t="shared" si="7"/>
        <v>Q3</v>
      </c>
      <c r="P452">
        <f>sales[[#This Row],[netRevenue]]-(sales[[#This Row],[unitCost]]*sales[[#This Row],[QuantitySold]])</f>
        <v>440</v>
      </c>
      <c r="Q452">
        <f>sales[[#This Row],[unitCost]]*sales[[#This Row],[QuantitySold]]</f>
        <v>3080</v>
      </c>
      <c r="R452" s="7">
        <f>(sales[[#This Row],[unitPrice]]-sales[[#This Row],[unitCost]])/sales[[#This Row],[unitCost]]</f>
        <v>0.14285714285714285</v>
      </c>
      <c r="S452" t="str">
        <f>TEXT(sales[[#This Row],[SaleDate]],"dd")</f>
        <v>16</v>
      </c>
    </row>
    <row r="453" spans="1:19" x14ac:dyDescent="0.25">
      <c r="A453">
        <v>604</v>
      </c>
      <c r="B453">
        <v>3</v>
      </c>
      <c r="C453">
        <v>24</v>
      </c>
      <c r="D453">
        <v>5</v>
      </c>
      <c r="E453">
        <v>3</v>
      </c>
      <c r="F453" s="1">
        <v>44932</v>
      </c>
      <c r="G453">
        <v>0</v>
      </c>
      <c r="H453">
        <f>VLOOKUP(sales[[#This Row],[ProductID]],products[],4,FALSE)</f>
        <v>320</v>
      </c>
      <c r="I453">
        <f>VLOOKUP(sales[[#This Row],[ProductID]],products[],5,FALSE)</f>
        <v>280</v>
      </c>
      <c r="J453">
        <f>sales[[#This Row],[QuantitySold]]*sales[[#This Row],[unitPrice]]</f>
        <v>960</v>
      </c>
      <c r="K453">
        <f>sales[[#This Row],[TotalRevenue]]-sales[[#This Row],[DiscountApplied]]</f>
        <v>960</v>
      </c>
      <c r="L453" t="str">
        <f>TEXT(sales[[#This Row],[SaleDate]],"yyyy")</f>
        <v>2023</v>
      </c>
      <c r="M453" t="str">
        <f>TEXT(sales[[#This Row],[SaleDate]],"MMM")</f>
        <v>Jan</v>
      </c>
      <c r="N453" t="str">
        <f>TEXT(sales[[#This Row],[SaleDate]],"DDD")</f>
        <v>Fri</v>
      </c>
      <c r="O453" t="str">
        <f t="shared" si="7"/>
        <v>Q1</v>
      </c>
      <c r="P453">
        <f>sales[[#This Row],[netRevenue]]-(sales[[#This Row],[unitCost]]*sales[[#This Row],[QuantitySold]])</f>
        <v>120</v>
      </c>
      <c r="Q453">
        <f>sales[[#This Row],[unitCost]]*sales[[#This Row],[QuantitySold]]</f>
        <v>840</v>
      </c>
      <c r="R453" s="7">
        <f>(sales[[#This Row],[unitPrice]]-sales[[#This Row],[unitCost]])/sales[[#This Row],[unitCost]]</f>
        <v>0.14285714285714285</v>
      </c>
      <c r="S453" t="str">
        <f>TEXT(sales[[#This Row],[SaleDate]],"dd")</f>
        <v>06</v>
      </c>
    </row>
    <row r="454" spans="1:19" x14ac:dyDescent="0.25">
      <c r="A454">
        <v>607</v>
      </c>
      <c r="B454">
        <v>3</v>
      </c>
      <c r="C454">
        <v>30</v>
      </c>
      <c r="D454">
        <v>5</v>
      </c>
      <c r="E454">
        <v>11</v>
      </c>
      <c r="F454" s="1">
        <v>45013</v>
      </c>
      <c r="G454">
        <v>0</v>
      </c>
      <c r="H454">
        <f>VLOOKUP(sales[[#This Row],[ProductID]],products[],4,FALSE)</f>
        <v>320</v>
      </c>
      <c r="I454">
        <f>VLOOKUP(sales[[#This Row],[ProductID]],products[],5,FALSE)</f>
        <v>280</v>
      </c>
      <c r="J454">
        <f>sales[[#This Row],[QuantitySold]]*sales[[#This Row],[unitPrice]]</f>
        <v>3520</v>
      </c>
      <c r="K454">
        <f>sales[[#This Row],[TotalRevenue]]-sales[[#This Row],[DiscountApplied]]</f>
        <v>3520</v>
      </c>
      <c r="L454" t="str">
        <f>TEXT(sales[[#This Row],[SaleDate]],"yyyy")</f>
        <v>2023</v>
      </c>
      <c r="M454" t="str">
        <f>TEXT(sales[[#This Row],[SaleDate]],"MMM")</f>
        <v>Mar</v>
      </c>
      <c r="N454" t="str">
        <f>TEXT(sales[[#This Row],[SaleDate]],"DDD")</f>
        <v>Tue</v>
      </c>
      <c r="O454" t="str">
        <f t="shared" si="7"/>
        <v>Q1</v>
      </c>
      <c r="P454">
        <f>sales[[#This Row],[netRevenue]]-(sales[[#This Row],[unitCost]]*sales[[#This Row],[QuantitySold]])</f>
        <v>440</v>
      </c>
      <c r="Q454">
        <f>sales[[#This Row],[unitCost]]*sales[[#This Row],[QuantitySold]]</f>
        <v>3080</v>
      </c>
      <c r="R454" s="7">
        <f>(sales[[#This Row],[unitPrice]]-sales[[#This Row],[unitCost]])/sales[[#This Row],[unitCost]]</f>
        <v>0.14285714285714285</v>
      </c>
      <c r="S454" t="str">
        <f>TEXT(sales[[#This Row],[SaleDate]],"dd")</f>
        <v>28</v>
      </c>
    </row>
    <row r="455" spans="1:19" x14ac:dyDescent="0.25">
      <c r="A455">
        <v>613</v>
      </c>
      <c r="B455">
        <v>3</v>
      </c>
      <c r="C455">
        <v>12</v>
      </c>
      <c r="D455">
        <v>5</v>
      </c>
      <c r="E455">
        <v>8</v>
      </c>
      <c r="F455" s="1">
        <v>44931</v>
      </c>
      <c r="G455">
        <v>0</v>
      </c>
      <c r="H455">
        <f>VLOOKUP(sales[[#This Row],[ProductID]],products[],4,FALSE)</f>
        <v>320</v>
      </c>
      <c r="I455">
        <f>VLOOKUP(sales[[#This Row],[ProductID]],products[],5,FALSE)</f>
        <v>280</v>
      </c>
      <c r="J455">
        <f>sales[[#This Row],[QuantitySold]]*sales[[#This Row],[unitPrice]]</f>
        <v>2560</v>
      </c>
      <c r="K455">
        <f>sales[[#This Row],[TotalRevenue]]-sales[[#This Row],[DiscountApplied]]</f>
        <v>2560</v>
      </c>
      <c r="L455" t="str">
        <f>TEXT(sales[[#This Row],[SaleDate]],"yyyy")</f>
        <v>2023</v>
      </c>
      <c r="M455" t="str">
        <f>TEXT(sales[[#This Row],[SaleDate]],"MMM")</f>
        <v>Jan</v>
      </c>
      <c r="N455" t="str">
        <f>TEXT(sales[[#This Row],[SaleDate]],"DDD")</f>
        <v>Thu</v>
      </c>
      <c r="O455" t="str">
        <f t="shared" si="7"/>
        <v>Q1</v>
      </c>
      <c r="P455">
        <f>sales[[#This Row],[netRevenue]]-(sales[[#This Row],[unitCost]]*sales[[#This Row],[QuantitySold]])</f>
        <v>320</v>
      </c>
      <c r="Q455">
        <f>sales[[#This Row],[unitCost]]*sales[[#This Row],[QuantitySold]]</f>
        <v>2240</v>
      </c>
      <c r="R455" s="7">
        <f>(sales[[#This Row],[unitPrice]]-sales[[#This Row],[unitCost]])/sales[[#This Row],[unitCost]]</f>
        <v>0.14285714285714285</v>
      </c>
      <c r="S455" t="str">
        <f>TEXT(sales[[#This Row],[SaleDate]],"dd")</f>
        <v>05</v>
      </c>
    </row>
    <row r="456" spans="1:19" x14ac:dyDescent="0.25">
      <c r="A456">
        <v>627</v>
      </c>
      <c r="B456">
        <v>3</v>
      </c>
      <c r="C456">
        <v>24</v>
      </c>
      <c r="D456">
        <v>5</v>
      </c>
      <c r="E456">
        <v>5</v>
      </c>
      <c r="F456" s="1">
        <v>44988</v>
      </c>
      <c r="G456">
        <v>0</v>
      </c>
      <c r="H456">
        <f>VLOOKUP(sales[[#This Row],[ProductID]],products[],4,FALSE)</f>
        <v>320</v>
      </c>
      <c r="I456">
        <f>VLOOKUP(sales[[#This Row],[ProductID]],products[],5,FALSE)</f>
        <v>280</v>
      </c>
      <c r="J456">
        <f>sales[[#This Row],[QuantitySold]]*sales[[#This Row],[unitPrice]]</f>
        <v>1600</v>
      </c>
      <c r="K456">
        <f>sales[[#This Row],[TotalRevenue]]-sales[[#This Row],[DiscountApplied]]</f>
        <v>1600</v>
      </c>
      <c r="L456" t="str">
        <f>TEXT(sales[[#This Row],[SaleDate]],"yyyy")</f>
        <v>2023</v>
      </c>
      <c r="M456" t="str">
        <f>TEXT(sales[[#This Row],[SaleDate]],"MMM")</f>
        <v>Mar</v>
      </c>
      <c r="N456" t="str">
        <f>TEXT(sales[[#This Row],[SaleDate]],"DDD")</f>
        <v>Fri</v>
      </c>
      <c r="O456" t="str">
        <f t="shared" si="7"/>
        <v>Q1</v>
      </c>
      <c r="P456">
        <f>sales[[#This Row],[netRevenue]]-(sales[[#This Row],[unitCost]]*sales[[#This Row],[QuantitySold]])</f>
        <v>200</v>
      </c>
      <c r="Q456">
        <f>sales[[#This Row],[unitCost]]*sales[[#This Row],[QuantitySold]]</f>
        <v>1400</v>
      </c>
      <c r="R456" s="7">
        <f>(sales[[#This Row],[unitPrice]]-sales[[#This Row],[unitCost]])/sales[[#This Row],[unitCost]]</f>
        <v>0.14285714285714285</v>
      </c>
      <c r="S456" t="str">
        <f>TEXT(sales[[#This Row],[SaleDate]],"dd")</f>
        <v>03</v>
      </c>
    </row>
    <row r="457" spans="1:19" x14ac:dyDescent="0.25">
      <c r="A457">
        <v>640</v>
      </c>
      <c r="B457">
        <v>3</v>
      </c>
      <c r="C457">
        <v>20</v>
      </c>
      <c r="D457">
        <v>5</v>
      </c>
      <c r="E457">
        <v>4</v>
      </c>
      <c r="F457" s="1">
        <v>44979</v>
      </c>
      <c r="G457">
        <v>0</v>
      </c>
      <c r="H457">
        <f>VLOOKUP(sales[[#This Row],[ProductID]],products[],4,FALSE)</f>
        <v>320</v>
      </c>
      <c r="I457">
        <f>VLOOKUP(sales[[#This Row],[ProductID]],products[],5,FALSE)</f>
        <v>280</v>
      </c>
      <c r="J457">
        <f>sales[[#This Row],[QuantitySold]]*sales[[#This Row],[unitPrice]]</f>
        <v>1280</v>
      </c>
      <c r="K457">
        <f>sales[[#This Row],[TotalRevenue]]-sales[[#This Row],[DiscountApplied]]</f>
        <v>1280</v>
      </c>
      <c r="L457" t="str">
        <f>TEXT(sales[[#This Row],[SaleDate]],"yyyy")</f>
        <v>2023</v>
      </c>
      <c r="M457" t="str">
        <f>TEXT(sales[[#This Row],[SaleDate]],"MMM")</f>
        <v>Feb</v>
      </c>
      <c r="N457" t="str">
        <f>TEXT(sales[[#This Row],[SaleDate]],"DDD")</f>
        <v>Wed</v>
      </c>
      <c r="O457" t="str">
        <f t="shared" si="7"/>
        <v>Q1</v>
      </c>
      <c r="P457">
        <f>sales[[#This Row],[netRevenue]]-(sales[[#This Row],[unitCost]]*sales[[#This Row],[QuantitySold]])</f>
        <v>160</v>
      </c>
      <c r="Q457">
        <f>sales[[#This Row],[unitCost]]*sales[[#This Row],[QuantitySold]]</f>
        <v>1120</v>
      </c>
      <c r="R457" s="7">
        <f>(sales[[#This Row],[unitPrice]]-sales[[#This Row],[unitCost]])/sales[[#This Row],[unitCost]]</f>
        <v>0.14285714285714285</v>
      </c>
      <c r="S457" t="str">
        <f>TEXT(sales[[#This Row],[SaleDate]],"dd")</f>
        <v>22</v>
      </c>
    </row>
    <row r="458" spans="1:19" x14ac:dyDescent="0.25">
      <c r="A458">
        <v>642</v>
      </c>
      <c r="B458">
        <v>3</v>
      </c>
      <c r="C458">
        <v>11</v>
      </c>
      <c r="D458">
        <v>5</v>
      </c>
      <c r="E458">
        <v>3</v>
      </c>
      <c r="F458" s="1">
        <v>45034</v>
      </c>
      <c r="G458">
        <v>0</v>
      </c>
      <c r="H458">
        <f>VLOOKUP(sales[[#This Row],[ProductID]],products[],4,FALSE)</f>
        <v>320</v>
      </c>
      <c r="I458">
        <f>VLOOKUP(sales[[#This Row],[ProductID]],products[],5,FALSE)</f>
        <v>280</v>
      </c>
      <c r="J458">
        <f>sales[[#This Row],[QuantitySold]]*sales[[#This Row],[unitPrice]]</f>
        <v>960</v>
      </c>
      <c r="K458">
        <f>sales[[#This Row],[TotalRevenue]]-sales[[#This Row],[DiscountApplied]]</f>
        <v>960</v>
      </c>
      <c r="L458" t="str">
        <f>TEXT(sales[[#This Row],[SaleDate]],"yyyy")</f>
        <v>2023</v>
      </c>
      <c r="M458" t="str">
        <f>TEXT(sales[[#This Row],[SaleDate]],"MMM")</f>
        <v>Apr</v>
      </c>
      <c r="N458" t="str">
        <f>TEXT(sales[[#This Row],[SaleDate]],"DDD")</f>
        <v>Tue</v>
      </c>
      <c r="O458" t="str">
        <f t="shared" si="7"/>
        <v>Q2</v>
      </c>
      <c r="P458">
        <f>sales[[#This Row],[netRevenue]]-(sales[[#This Row],[unitCost]]*sales[[#This Row],[QuantitySold]])</f>
        <v>120</v>
      </c>
      <c r="Q458">
        <f>sales[[#This Row],[unitCost]]*sales[[#This Row],[QuantitySold]]</f>
        <v>840</v>
      </c>
      <c r="R458" s="7">
        <f>(sales[[#This Row],[unitPrice]]-sales[[#This Row],[unitCost]])/sales[[#This Row],[unitCost]]</f>
        <v>0.14285714285714285</v>
      </c>
      <c r="S458" t="str">
        <f>TEXT(sales[[#This Row],[SaleDate]],"dd")</f>
        <v>18</v>
      </c>
    </row>
    <row r="459" spans="1:19" x14ac:dyDescent="0.25">
      <c r="A459">
        <v>656</v>
      </c>
      <c r="B459">
        <v>3</v>
      </c>
      <c r="C459">
        <v>2</v>
      </c>
      <c r="D459">
        <v>5</v>
      </c>
      <c r="E459">
        <v>10</v>
      </c>
      <c r="F459" s="1">
        <v>44952</v>
      </c>
      <c r="G459">
        <v>0</v>
      </c>
      <c r="H459">
        <f>VLOOKUP(sales[[#This Row],[ProductID]],products[],4,FALSE)</f>
        <v>320</v>
      </c>
      <c r="I459">
        <f>VLOOKUP(sales[[#This Row],[ProductID]],products[],5,FALSE)</f>
        <v>280</v>
      </c>
      <c r="J459">
        <f>sales[[#This Row],[QuantitySold]]*sales[[#This Row],[unitPrice]]</f>
        <v>3200</v>
      </c>
      <c r="K459">
        <f>sales[[#This Row],[TotalRevenue]]-sales[[#This Row],[DiscountApplied]]</f>
        <v>3200</v>
      </c>
      <c r="L459" t="str">
        <f>TEXT(sales[[#This Row],[SaleDate]],"yyyy")</f>
        <v>2023</v>
      </c>
      <c r="M459" t="str">
        <f>TEXT(sales[[#This Row],[SaleDate]],"MMM")</f>
        <v>Jan</v>
      </c>
      <c r="N459" t="str">
        <f>TEXT(sales[[#This Row],[SaleDate]],"DDD")</f>
        <v>Thu</v>
      </c>
      <c r="O459" t="str">
        <f t="shared" si="7"/>
        <v>Q1</v>
      </c>
      <c r="P459">
        <f>sales[[#This Row],[netRevenue]]-(sales[[#This Row],[unitCost]]*sales[[#This Row],[QuantitySold]])</f>
        <v>400</v>
      </c>
      <c r="Q459">
        <f>sales[[#This Row],[unitCost]]*sales[[#This Row],[QuantitySold]]</f>
        <v>2800</v>
      </c>
      <c r="R459" s="7">
        <f>(sales[[#This Row],[unitPrice]]-sales[[#This Row],[unitCost]])/sales[[#This Row],[unitCost]]</f>
        <v>0.14285714285714285</v>
      </c>
      <c r="S459" t="str">
        <f>TEXT(sales[[#This Row],[SaleDate]],"dd")</f>
        <v>26</v>
      </c>
    </row>
    <row r="460" spans="1:19" x14ac:dyDescent="0.25">
      <c r="A460">
        <v>672</v>
      </c>
      <c r="B460">
        <v>3</v>
      </c>
      <c r="C460">
        <v>6</v>
      </c>
      <c r="D460">
        <v>5</v>
      </c>
      <c r="E460">
        <v>11</v>
      </c>
      <c r="F460" s="1">
        <v>45043</v>
      </c>
      <c r="G460">
        <v>0</v>
      </c>
      <c r="H460">
        <f>VLOOKUP(sales[[#This Row],[ProductID]],products[],4,FALSE)</f>
        <v>320</v>
      </c>
      <c r="I460">
        <f>VLOOKUP(sales[[#This Row],[ProductID]],products[],5,FALSE)</f>
        <v>280</v>
      </c>
      <c r="J460">
        <f>sales[[#This Row],[QuantitySold]]*sales[[#This Row],[unitPrice]]</f>
        <v>3520</v>
      </c>
      <c r="K460">
        <f>sales[[#This Row],[TotalRevenue]]-sales[[#This Row],[DiscountApplied]]</f>
        <v>3520</v>
      </c>
      <c r="L460" t="str">
        <f>TEXT(sales[[#This Row],[SaleDate]],"yyyy")</f>
        <v>2023</v>
      </c>
      <c r="M460" t="str">
        <f>TEXT(sales[[#This Row],[SaleDate]],"MMM")</f>
        <v>Apr</v>
      </c>
      <c r="N460" t="str">
        <f>TEXT(sales[[#This Row],[SaleDate]],"DDD")</f>
        <v>Thu</v>
      </c>
      <c r="O460" t="str">
        <f t="shared" si="7"/>
        <v>Q2</v>
      </c>
      <c r="P460">
        <f>sales[[#This Row],[netRevenue]]-(sales[[#This Row],[unitCost]]*sales[[#This Row],[QuantitySold]])</f>
        <v>440</v>
      </c>
      <c r="Q460">
        <f>sales[[#This Row],[unitCost]]*sales[[#This Row],[QuantitySold]]</f>
        <v>3080</v>
      </c>
      <c r="R460" s="7">
        <f>(sales[[#This Row],[unitPrice]]-sales[[#This Row],[unitCost]])/sales[[#This Row],[unitCost]]</f>
        <v>0.14285714285714285</v>
      </c>
      <c r="S460" t="str">
        <f>TEXT(sales[[#This Row],[SaleDate]],"dd")</f>
        <v>27</v>
      </c>
    </row>
    <row r="461" spans="1:19" x14ac:dyDescent="0.25">
      <c r="A461">
        <v>684</v>
      </c>
      <c r="B461">
        <v>3</v>
      </c>
      <c r="C461">
        <v>50</v>
      </c>
      <c r="D461">
        <v>5</v>
      </c>
      <c r="E461">
        <v>2</v>
      </c>
      <c r="F461" s="1">
        <v>45004</v>
      </c>
      <c r="G461">
        <v>0</v>
      </c>
      <c r="H461">
        <f>VLOOKUP(sales[[#This Row],[ProductID]],products[],4,FALSE)</f>
        <v>320</v>
      </c>
      <c r="I461">
        <f>VLOOKUP(sales[[#This Row],[ProductID]],products[],5,FALSE)</f>
        <v>280</v>
      </c>
      <c r="J461">
        <f>sales[[#This Row],[QuantitySold]]*sales[[#This Row],[unitPrice]]</f>
        <v>640</v>
      </c>
      <c r="K461">
        <f>sales[[#This Row],[TotalRevenue]]-sales[[#This Row],[DiscountApplied]]</f>
        <v>640</v>
      </c>
      <c r="L461" t="str">
        <f>TEXT(sales[[#This Row],[SaleDate]],"yyyy")</f>
        <v>2023</v>
      </c>
      <c r="M461" t="str">
        <f>TEXT(sales[[#This Row],[SaleDate]],"MMM")</f>
        <v>Mar</v>
      </c>
      <c r="N461" t="str">
        <f>TEXT(sales[[#This Row],[SaleDate]],"DDD")</f>
        <v>Sun</v>
      </c>
      <c r="O461" t="str">
        <f t="shared" si="7"/>
        <v>Q1</v>
      </c>
      <c r="P461">
        <f>sales[[#This Row],[netRevenue]]-(sales[[#This Row],[unitCost]]*sales[[#This Row],[QuantitySold]])</f>
        <v>80</v>
      </c>
      <c r="Q461">
        <f>sales[[#This Row],[unitCost]]*sales[[#This Row],[QuantitySold]]</f>
        <v>560</v>
      </c>
      <c r="R461" s="7">
        <f>(sales[[#This Row],[unitPrice]]-sales[[#This Row],[unitCost]])/sales[[#This Row],[unitCost]]</f>
        <v>0.14285714285714285</v>
      </c>
      <c r="S461" t="str">
        <f>TEXT(sales[[#This Row],[SaleDate]],"dd")</f>
        <v>19</v>
      </c>
    </row>
    <row r="462" spans="1:19" x14ac:dyDescent="0.25">
      <c r="A462">
        <v>691</v>
      </c>
      <c r="B462">
        <v>3</v>
      </c>
      <c r="C462">
        <v>28</v>
      </c>
      <c r="D462">
        <v>5</v>
      </c>
      <c r="E462">
        <v>10</v>
      </c>
      <c r="F462" s="1">
        <v>45285</v>
      </c>
      <c r="G462">
        <v>0</v>
      </c>
      <c r="H462">
        <f>VLOOKUP(sales[[#This Row],[ProductID]],products[],4,FALSE)</f>
        <v>320</v>
      </c>
      <c r="I462">
        <f>VLOOKUP(sales[[#This Row],[ProductID]],products[],5,FALSE)</f>
        <v>280</v>
      </c>
      <c r="J462">
        <f>sales[[#This Row],[QuantitySold]]*sales[[#This Row],[unitPrice]]</f>
        <v>3200</v>
      </c>
      <c r="K462">
        <f>sales[[#This Row],[TotalRevenue]]-sales[[#This Row],[DiscountApplied]]</f>
        <v>3200</v>
      </c>
      <c r="L462" t="str">
        <f>TEXT(sales[[#This Row],[SaleDate]],"yyyy")</f>
        <v>2023</v>
      </c>
      <c r="M462" t="str">
        <f>TEXT(sales[[#This Row],[SaleDate]],"MMM")</f>
        <v>Dec</v>
      </c>
      <c r="N462" t="str">
        <f>TEXT(sales[[#This Row],[SaleDate]],"DDD")</f>
        <v>Mon</v>
      </c>
      <c r="O462" t="str">
        <f t="shared" si="7"/>
        <v>Q4</v>
      </c>
      <c r="P462">
        <f>sales[[#This Row],[netRevenue]]-(sales[[#This Row],[unitCost]]*sales[[#This Row],[QuantitySold]])</f>
        <v>400</v>
      </c>
      <c r="Q462">
        <f>sales[[#This Row],[unitCost]]*sales[[#This Row],[QuantitySold]]</f>
        <v>2800</v>
      </c>
      <c r="R462" s="7">
        <f>(sales[[#This Row],[unitPrice]]-sales[[#This Row],[unitCost]])/sales[[#This Row],[unitCost]]</f>
        <v>0.14285714285714285</v>
      </c>
      <c r="S462" t="str">
        <f>TEXT(sales[[#This Row],[SaleDate]],"dd")</f>
        <v>25</v>
      </c>
    </row>
    <row r="463" spans="1:19" x14ac:dyDescent="0.25">
      <c r="A463">
        <v>696</v>
      </c>
      <c r="B463">
        <v>3</v>
      </c>
      <c r="C463">
        <v>3</v>
      </c>
      <c r="D463">
        <v>5</v>
      </c>
      <c r="E463">
        <v>3</v>
      </c>
      <c r="F463" s="1">
        <v>45237</v>
      </c>
      <c r="G463">
        <v>0</v>
      </c>
      <c r="H463">
        <f>VLOOKUP(sales[[#This Row],[ProductID]],products[],4,FALSE)</f>
        <v>320</v>
      </c>
      <c r="I463">
        <f>VLOOKUP(sales[[#This Row],[ProductID]],products[],5,FALSE)</f>
        <v>280</v>
      </c>
      <c r="J463">
        <f>sales[[#This Row],[QuantitySold]]*sales[[#This Row],[unitPrice]]</f>
        <v>960</v>
      </c>
      <c r="K463">
        <f>sales[[#This Row],[TotalRevenue]]-sales[[#This Row],[DiscountApplied]]</f>
        <v>960</v>
      </c>
      <c r="L463" t="str">
        <f>TEXT(sales[[#This Row],[SaleDate]],"yyyy")</f>
        <v>2023</v>
      </c>
      <c r="M463" t="str">
        <f>TEXT(sales[[#This Row],[SaleDate]],"MMM")</f>
        <v>Nov</v>
      </c>
      <c r="N463" t="str">
        <f>TEXT(sales[[#This Row],[SaleDate]],"DDD")</f>
        <v>Tue</v>
      </c>
      <c r="O463" t="str">
        <f t="shared" si="7"/>
        <v>Q4</v>
      </c>
      <c r="P463">
        <f>sales[[#This Row],[netRevenue]]-(sales[[#This Row],[unitCost]]*sales[[#This Row],[QuantitySold]])</f>
        <v>120</v>
      </c>
      <c r="Q463">
        <f>sales[[#This Row],[unitCost]]*sales[[#This Row],[QuantitySold]]</f>
        <v>840</v>
      </c>
      <c r="R463" s="7">
        <f>(sales[[#This Row],[unitPrice]]-sales[[#This Row],[unitCost]])/sales[[#This Row],[unitCost]]</f>
        <v>0.14285714285714285</v>
      </c>
      <c r="S463" t="str">
        <f>TEXT(sales[[#This Row],[SaleDate]],"dd")</f>
        <v>07</v>
      </c>
    </row>
    <row r="464" spans="1:19" x14ac:dyDescent="0.25">
      <c r="A464">
        <v>706</v>
      </c>
      <c r="B464">
        <v>3</v>
      </c>
      <c r="C464">
        <v>43</v>
      </c>
      <c r="D464">
        <v>5</v>
      </c>
      <c r="E464">
        <v>10</v>
      </c>
      <c r="F464" s="1">
        <v>44957</v>
      </c>
      <c r="G464">
        <v>0</v>
      </c>
      <c r="H464">
        <f>VLOOKUP(sales[[#This Row],[ProductID]],products[],4,FALSE)</f>
        <v>320</v>
      </c>
      <c r="I464">
        <f>VLOOKUP(sales[[#This Row],[ProductID]],products[],5,FALSE)</f>
        <v>280</v>
      </c>
      <c r="J464">
        <f>sales[[#This Row],[QuantitySold]]*sales[[#This Row],[unitPrice]]</f>
        <v>3200</v>
      </c>
      <c r="K464">
        <f>sales[[#This Row],[TotalRevenue]]-sales[[#This Row],[DiscountApplied]]</f>
        <v>3200</v>
      </c>
      <c r="L464" t="str">
        <f>TEXT(sales[[#This Row],[SaleDate]],"yyyy")</f>
        <v>2023</v>
      </c>
      <c r="M464" t="str">
        <f>TEXT(sales[[#This Row],[SaleDate]],"MMM")</f>
        <v>Jan</v>
      </c>
      <c r="N464" t="str">
        <f>TEXT(sales[[#This Row],[SaleDate]],"DDD")</f>
        <v>Tue</v>
      </c>
      <c r="O464" t="str">
        <f t="shared" si="7"/>
        <v>Q1</v>
      </c>
      <c r="P464">
        <f>sales[[#This Row],[netRevenue]]-(sales[[#This Row],[unitCost]]*sales[[#This Row],[QuantitySold]])</f>
        <v>400</v>
      </c>
      <c r="Q464">
        <f>sales[[#This Row],[unitCost]]*sales[[#This Row],[QuantitySold]]</f>
        <v>2800</v>
      </c>
      <c r="R464" s="7">
        <f>(sales[[#This Row],[unitPrice]]-sales[[#This Row],[unitCost]])/sales[[#This Row],[unitCost]]</f>
        <v>0.14285714285714285</v>
      </c>
      <c r="S464" t="str">
        <f>TEXT(sales[[#This Row],[SaleDate]],"dd")</f>
        <v>31</v>
      </c>
    </row>
    <row r="465" spans="1:19" x14ac:dyDescent="0.25">
      <c r="A465">
        <v>713</v>
      </c>
      <c r="B465">
        <v>3</v>
      </c>
      <c r="C465">
        <v>13</v>
      </c>
      <c r="D465">
        <v>5</v>
      </c>
      <c r="E465">
        <v>2</v>
      </c>
      <c r="F465" s="1">
        <v>45212</v>
      </c>
      <c r="G465">
        <v>0</v>
      </c>
      <c r="H465">
        <f>VLOOKUP(sales[[#This Row],[ProductID]],products[],4,FALSE)</f>
        <v>320</v>
      </c>
      <c r="I465">
        <f>VLOOKUP(sales[[#This Row],[ProductID]],products[],5,FALSE)</f>
        <v>280</v>
      </c>
      <c r="J465">
        <f>sales[[#This Row],[QuantitySold]]*sales[[#This Row],[unitPrice]]</f>
        <v>640</v>
      </c>
      <c r="K465">
        <f>sales[[#This Row],[TotalRevenue]]-sales[[#This Row],[DiscountApplied]]</f>
        <v>640</v>
      </c>
      <c r="L465" t="str">
        <f>TEXT(sales[[#This Row],[SaleDate]],"yyyy")</f>
        <v>2023</v>
      </c>
      <c r="M465" t="str">
        <f>TEXT(sales[[#This Row],[SaleDate]],"MMM")</f>
        <v>Oct</v>
      </c>
      <c r="N465" t="str">
        <f>TEXT(sales[[#This Row],[SaleDate]],"DDD")</f>
        <v>Fri</v>
      </c>
      <c r="O465" t="str">
        <f t="shared" si="7"/>
        <v>Q4</v>
      </c>
      <c r="P465">
        <f>sales[[#This Row],[netRevenue]]-(sales[[#This Row],[unitCost]]*sales[[#This Row],[QuantitySold]])</f>
        <v>80</v>
      </c>
      <c r="Q465">
        <f>sales[[#This Row],[unitCost]]*sales[[#This Row],[QuantitySold]]</f>
        <v>560</v>
      </c>
      <c r="R465" s="7">
        <f>(sales[[#This Row],[unitPrice]]-sales[[#This Row],[unitCost]])/sales[[#This Row],[unitCost]]</f>
        <v>0.14285714285714285</v>
      </c>
      <c r="S465" t="str">
        <f>TEXT(sales[[#This Row],[SaleDate]],"dd")</f>
        <v>13</v>
      </c>
    </row>
    <row r="466" spans="1:19" x14ac:dyDescent="0.25">
      <c r="A466">
        <v>732</v>
      </c>
      <c r="B466">
        <v>3</v>
      </c>
      <c r="C466">
        <v>40</v>
      </c>
      <c r="D466">
        <v>5</v>
      </c>
      <c r="E466">
        <v>2</v>
      </c>
      <c r="F466" s="1">
        <v>45135</v>
      </c>
      <c r="G466">
        <v>0</v>
      </c>
      <c r="H466">
        <f>VLOOKUP(sales[[#This Row],[ProductID]],products[],4,FALSE)</f>
        <v>320</v>
      </c>
      <c r="I466">
        <f>VLOOKUP(sales[[#This Row],[ProductID]],products[],5,FALSE)</f>
        <v>280</v>
      </c>
      <c r="J466">
        <f>sales[[#This Row],[QuantitySold]]*sales[[#This Row],[unitPrice]]</f>
        <v>640</v>
      </c>
      <c r="K466">
        <f>sales[[#This Row],[TotalRevenue]]-sales[[#This Row],[DiscountApplied]]</f>
        <v>640</v>
      </c>
      <c r="L466" t="str">
        <f>TEXT(sales[[#This Row],[SaleDate]],"yyyy")</f>
        <v>2023</v>
      </c>
      <c r="M466" t="str">
        <f>TEXT(sales[[#This Row],[SaleDate]],"MMM")</f>
        <v>Jul</v>
      </c>
      <c r="N466" t="str">
        <f>TEXT(sales[[#This Row],[SaleDate]],"DDD")</f>
        <v>Fri</v>
      </c>
      <c r="O466" t="str">
        <f t="shared" si="7"/>
        <v>Q3</v>
      </c>
      <c r="P466">
        <f>sales[[#This Row],[netRevenue]]-(sales[[#This Row],[unitCost]]*sales[[#This Row],[QuantitySold]])</f>
        <v>80</v>
      </c>
      <c r="Q466">
        <f>sales[[#This Row],[unitCost]]*sales[[#This Row],[QuantitySold]]</f>
        <v>560</v>
      </c>
      <c r="R466" s="7">
        <f>(sales[[#This Row],[unitPrice]]-sales[[#This Row],[unitCost]])/sales[[#This Row],[unitCost]]</f>
        <v>0.14285714285714285</v>
      </c>
      <c r="S466" t="str">
        <f>TEXT(sales[[#This Row],[SaleDate]],"dd")</f>
        <v>28</v>
      </c>
    </row>
    <row r="467" spans="1:19" x14ac:dyDescent="0.25">
      <c r="A467">
        <v>736</v>
      </c>
      <c r="B467">
        <v>3</v>
      </c>
      <c r="C467">
        <v>9</v>
      </c>
      <c r="D467">
        <v>5</v>
      </c>
      <c r="E467">
        <v>8</v>
      </c>
      <c r="F467" s="1">
        <v>44958</v>
      </c>
      <c r="G467">
        <v>0</v>
      </c>
      <c r="H467">
        <f>VLOOKUP(sales[[#This Row],[ProductID]],products[],4,FALSE)</f>
        <v>320</v>
      </c>
      <c r="I467">
        <f>VLOOKUP(sales[[#This Row],[ProductID]],products[],5,FALSE)</f>
        <v>280</v>
      </c>
      <c r="J467">
        <f>sales[[#This Row],[QuantitySold]]*sales[[#This Row],[unitPrice]]</f>
        <v>2560</v>
      </c>
      <c r="K467">
        <f>sales[[#This Row],[TotalRevenue]]-sales[[#This Row],[DiscountApplied]]</f>
        <v>2560</v>
      </c>
      <c r="L467" t="str">
        <f>TEXT(sales[[#This Row],[SaleDate]],"yyyy")</f>
        <v>2023</v>
      </c>
      <c r="M467" t="str">
        <f>TEXT(sales[[#This Row],[SaleDate]],"MMM")</f>
        <v>Feb</v>
      </c>
      <c r="N467" t="str">
        <f>TEXT(sales[[#This Row],[SaleDate]],"DDD")</f>
        <v>Wed</v>
      </c>
      <c r="O467" t="str">
        <f t="shared" si="7"/>
        <v>Q1</v>
      </c>
      <c r="P467">
        <f>sales[[#This Row],[netRevenue]]-(sales[[#This Row],[unitCost]]*sales[[#This Row],[QuantitySold]])</f>
        <v>320</v>
      </c>
      <c r="Q467">
        <f>sales[[#This Row],[unitCost]]*sales[[#This Row],[QuantitySold]]</f>
        <v>2240</v>
      </c>
      <c r="R467" s="7">
        <f>(sales[[#This Row],[unitPrice]]-sales[[#This Row],[unitCost]])/sales[[#This Row],[unitCost]]</f>
        <v>0.14285714285714285</v>
      </c>
      <c r="S467" t="str">
        <f>TEXT(sales[[#This Row],[SaleDate]],"dd")</f>
        <v>01</v>
      </c>
    </row>
    <row r="468" spans="1:19" x14ac:dyDescent="0.25">
      <c r="A468">
        <v>763</v>
      </c>
      <c r="B468">
        <v>3</v>
      </c>
      <c r="C468">
        <v>40</v>
      </c>
      <c r="D468">
        <v>5</v>
      </c>
      <c r="E468">
        <v>9</v>
      </c>
      <c r="F468" s="1">
        <v>45112</v>
      </c>
      <c r="G468">
        <v>0</v>
      </c>
      <c r="H468">
        <f>VLOOKUP(sales[[#This Row],[ProductID]],products[],4,FALSE)</f>
        <v>320</v>
      </c>
      <c r="I468">
        <f>VLOOKUP(sales[[#This Row],[ProductID]],products[],5,FALSE)</f>
        <v>280</v>
      </c>
      <c r="J468">
        <f>sales[[#This Row],[QuantitySold]]*sales[[#This Row],[unitPrice]]</f>
        <v>2880</v>
      </c>
      <c r="K468">
        <f>sales[[#This Row],[TotalRevenue]]-sales[[#This Row],[DiscountApplied]]</f>
        <v>2880</v>
      </c>
      <c r="L468" t="str">
        <f>TEXT(sales[[#This Row],[SaleDate]],"yyyy")</f>
        <v>2023</v>
      </c>
      <c r="M468" t="str">
        <f>TEXT(sales[[#This Row],[SaleDate]],"MMM")</f>
        <v>Jul</v>
      </c>
      <c r="N468" t="str">
        <f>TEXT(sales[[#This Row],[SaleDate]],"DDD")</f>
        <v>Wed</v>
      </c>
      <c r="O468" t="str">
        <f t="shared" si="7"/>
        <v>Q3</v>
      </c>
      <c r="P468">
        <f>sales[[#This Row],[netRevenue]]-(sales[[#This Row],[unitCost]]*sales[[#This Row],[QuantitySold]])</f>
        <v>360</v>
      </c>
      <c r="Q468">
        <f>sales[[#This Row],[unitCost]]*sales[[#This Row],[QuantitySold]]</f>
        <v>2520</v>
      </c>
      <c r="R468" s="7">
        <f>(sales[[#This Row],[unitPrice]]-sales[[#This Row],[unitCost]])/sales[[#This Row],[unitCost]]</f>
        <v>0.14285714285714285</v>
      </c>
      <c r="S468" t="str">
        <f>TEXT(sales[[#This Row],[SaleDate]],"dd")</f>
        <v>05</v>
      </c>
    </row>
    <row r="469" spans="1:19" x14ac:dyDescent="0.25">
      <c r="A469">
        <v>767</v>
      </c>
      <c r="B469">
        <v>3</v>
      </c>
      <c r="C469">
        <v>25</v>
      </c>
      <c r="D469">
        <v>5</v>
      </c>
      <c r="E469">
        <v>5</v>
      </c>
      <c r="F469" s="1">
        <v>45253</v>
      </c>
      <c r="G469">
        <v>0</v>
      </c>
      <c r="H469">
        <f>VLOOKUP(sales[[#This Row],[ProductID]],products[],4,FALSE)</f>
        <v>320</v>
      </c>
      <c r="I469">
        <f>VLOOKUP(sales[[#This Row],[ProductID]],products[],5,FALSE)</f>
        <v>280</v>
      </c>
      <c r="J469">
        <f>sales[[#This Row],[QuantitySold]]*sales[[#This Row],[unitPrice]]</f>
        <v>1600</v>
      </c>
      <c r="K469">
        <f>sales[[#This Row],[TotalRevenue]]-sales[[#This Row],[DiscountApplied]]</f>
        <v>1600</v>
      </c>
      <c r="L469" t="str">
        <f>TEXT(sales[[#This Row],[SaleDate]],"yyyy")</f>
        <v>2023</v>
      </c>
      <c r="M469" t="str">
        <f>TEXT(sales[[#This Row],[SaleDate]],"MMM")</f>
        <v>Nov</v>
      </c>
      <c r="N469" t="str">
        <f>TEXT(sales[[#This Row],[SaleDate]],"DDD")</f>
        <v>Thu</v>
      </c>
      <c r="O469" t="str">
        <f t="shared" si="7"/>
        <v>Q4</v>
      </c>
      <c r="P469">
        <f>sales[[#This Row],[netRevenue]]-(sales[[#This Row],[unitCost]]*sales[[#This Row],[QuantitySold]])</f>
        <v>200</v>
      </c>
      <c r="Q469">
        <f>sales[[#This Row],[unitCost]]*sales[[#This Row],[QuantitySold]]</f>
        <v>1400</v>
      </c>
      <c r="R469" s="7">
        <f>(sales[[#This Row],[unitPrice]]-sales[[#This Row],[unitCost]])/sales[[#This Row],[unitCost]]</f>
        <v>0.14285714285714285</v>
      </c>
      <c r="S469" t="str">
        <f>TEXT(sales[[#This Row],[SaleDate]],"dd")</f>
        <v>23</v>
      </c>
    </row>
    <row r="470" spans="1:19" x14ac:dyDescent="0.25">
      <c r="A470">
        <v>780</v>
      </c>
      <c r="B470">
        <v>3</v>
      </c>
      <c r="C470">
        <v>26</v>
      </c>
      <c r="D470">
        <v>5</v>
      </c>
      <c r="E470">
        <v>3</v>
      </c>
      <c r="F470" s="1">
        <v>45046</v>
      </c>
      <c r="G470">
        <v>0</v>
      </c>
      <c r="H470">
        <f>VLOOKUP(sales[[#This Row],[ProductID]],products[],4,FALSE)</f>
        <v>320</v>
      </c>
      <c r="I470">
        <f>VLOOKUP(sales[[#This Row],[ProductID]],products[],5,FALSE)</f>
        <v>280</v>
      </c>
      <c r="J470">
        <f>sales[[#This Row],[QuantitySold]]*sales[[#This Row],[unitPrice]]</f>
        <v>960</v>
      </c>
      <c r="K470">
        <f>sales[[#This Row],[TotalRevenue]]-sales[[#This Row],[DiscountApplied]]</f>
        <v>960</v>
      </c>
      <c r="L470" t="str">
        <f>TEXT(sales[[#This Row],[SaleDate]],"yyyy")</f>
        <v>2023</v>
      </c>
      <c r="M470" t="str">
        <f>TEXT(sales[[#This Row],[SaleDate]],"MMM")</f>
        <v>Apr</v>
      </c>
      <c r="N470" t="str">
        <f>TEXT(sales[[#This Row],[SaleDate]],"DDD")</f>
        <v>Sun</v>
      </c>
      <c r="O470" t="str">
        <f t="shared" si="7"/>
        <v>Q2</v>
      </c>
      <c r="P470">
        <f>sales[[#This Row],[netRevenue]]-(sales[[#This Row],[unitCost]]*sales[[#This Row],[QuantitySold]])</f>
        <v>120</v>
      </c>
      <c r="Q470">
        <f>sales[[#This Row],[unitCost]]*sales[[#This Row],[QuantitySold]]</f>
        <v>840</v>
      </c>
      <c r="R470" s="7">
        <f>(sales[[#This Row],[unitPrice]]-sales[[#This Row],[unitCost]])/sales[[#This Row],[unitCost]]</f>
        <v>0.14285714285714285</v>
      </c>
      <c r="S470" t="str">
        <f>TEXT(sales[[#This Row],[SaleDate]],"dd")</f>
        <v>30</v>
      </c>
    </row>
    <row r="471" spans="1:19" x14ac:dyDescent="0.25">
      <c r="A471">
        <v>782</v>
      </c>
      <c r="B471">
        <v>3</v>
      </c>
      <c r="C471">
        <v>2</v>
      </c>
      <c r="D471">
        <v>5</v>
      </c>
      <c r="E471">
        <v>11</v>
      </c>
      <c r="F471" s="1">
        <v>45066</v>
      </c>
      <c r="G471">
        <v>0</v>
      </c>
      <c r="H471">
        <f>VLOOKUP(sales[[#This Row],[ProductID]],products[],4,FALSE)</f>
        <v>320</v>
      </c>
      <c r="I471">
        <f>VLOOKUP(sales[[#This Row],[ProductID]],products[],5,FALSE)</f>
        <v>280</v>
      </c>
      <c r="J471">
        <f>sales[[#This Row],[QuantitySold]]*sales[[#This Row],[unitPrice]]</f>
        <v>3520</v>
      </c>
      <c r="K471">
        <f>sales[[#This Row],[TotalRevenue]]-sales[[#This Row],[DiscountApplied]]</f>
        <v>3520</v>
      </c>
      <c r="L471" t="str">
        <f>TEXT(sales[[#This Row],[SaleDate]],"yyyy")</f>
        <v>2023</v>
      </c>
      <c r="M471" t="str">
        <f>TEXT(sales[[#This Row],[SaleDate]],"MMM")</f>
        <v>May</v>
      </c>
      <c r="N471" t="str">
        <f>TEXT(sales[[#This Row],[SaleDate]],"DDD")</f>
        <v>Sat</v>
      </c>
      <c r="O471" t="str">
        <f t="shared" si="7"/>
        <v>Q2</v>
      </c>
      <c r="P471">
        <f>sales[[#This Row],[netRevenue]]-(sales[[#This Row],[unitCost]]*sales[[#This Row],[QuantitySold]])</f>
        <v>440</v>
      </c>
      <c r="Q471">
        <f>sales[[#This Row],[unitCost]]*sales[[#This Row],[QuantitySold]]</f>
        <v>3080</v>
      </c>
      <c r="R471" s="7">
        <f>(sales[[#This Row],[unitPrice]]-sales[[#This Row],[unitCost]])/sales[[#This Row],[unitCost]]</f>
        <v>0.14285714285714285</v>
      </c>
      <c r="S471" t="str">
        <f>TEXT(sales[[#This Row],[SaleDate]],"dd")</f>
        <v>20</v>
      </c>
    </row>
    <row r="472" spans="1:19" x14ac:dyDescent="0.25">
      <c r="A472">
        <v>787</v>
      </c>
      <c r="B472">
        <v>3</v>
      </c>
      <c r="C472">
        <v>13</v>
      </c>
      <c r="D472">
        <v>5</v>
      </c>
      <c r="E472">
        <v>1</v>
      </c>
      <c r="F472" s="1">
        <v>45003</v>
      </c>
      <c r="G472">
        <v>0</v>
      </c>
      <c r="H472">
        <f>VLOOKUP(sales[[#This Row],[ProductID]],products[],4,FALSE)</f>
        <v>320</v>
      </c>
      <c r="I472">
        <f>VLOOKUP(sales[[#This Row],[ProductID]],products[],5,FALSE)</f>
        <v>280</v>
      </c>
      <c r="J472">
        <f>sales[[#This Row],[QuantitySold]]*sales[[#This Row],[unitPrice]]</f>
        <v>320</v>
      </c>
      <c r="K472">
        <f>sales[[#This Row],[TotalRevenue]]-sales[[#This Row],[DiscountApplied]]</f>
        <v>320</v>
      </c>
      <c r="L472" t="str">
        <f>TEXT(sales[[#This Row],[SaleDate]],"yyyy")</f>
        <v>2023</v>
      </c>
      <c r="M472" t="str">
        <f>TEXT(sales[[#This Row],[SaleDate]],"MMM")</f>
        <v>Mar</v>
      </c>
      <c r="N472" t="str">
        <f>TEXT(sales[[#This Row],[SaleDate]],"DDD")</f>
        <v>Sat</v>
      </c>
      <c r="O472" t="str">
        <f t="shared" si="7"/>
        <v>Q1</v>
      </c>
      <c r="P472">
        <f>sales[[#This Row],[netRevenue]]-(sales[[#This Row],[unitCost]]*sales[[#This Row],[QuantitySold]])</f>
        <v>40</v>
      </c>
      <c r="Q472">
        <f>sales[[#This Row],[unitCost]]*sales[[#This Row],[QuantitySold]]</f>
        <v>280</v>
      </c>
      <c r="R472" s="7">
        <f>(sales[[#This Row],[unitPrice]]-sales[[#This Row],[unitCost]])/sales[[#This Row],[unitCost]]</f>
        <v>0.14285714285714285</v>
      </c>
      <c r="S472" t="str">
        <f>TEXT(sales[[#This Row],[SaleDate]],"dd")</f>
        <v>18</v>
      </c>
    </row>
    <row r="473" spans="1:19" x14ac:dyDescent="0.25">
      <c r="A473">
        <v>795</v>
      </c>
      <c r="B473">
        <v>3</v>
      </c>
      <c r="C473">
        <v>12</v>
      </c>
      <c r="D473">
        <v>5</v>
      </c>
      <c r="E473">
        <v>2</v>
      </c>
      <c r="F473" s="1">
        <v>44999</v>
      </c>
      <c r="G473">
        <v>0</v>
      </c>
      <c r="H473">
        <f>VLOOKUP(sales[[#This Row],[ProductID]],products[],4,FALSE)</f>
        <v>320</v>
      </c>
      <c r="I473">
        <f>VLOOKUP(sales[[#This Row],[ProductID]],products[],5,FALSE)</f>
        <v>280</v>
      </c>
      <c r="J473">
        <f>sales[[#This Row],[QuantitySold]]*sales[[#This Row],[unitPrice]]</f>
        <v>640</v>
      </c>
      <c r="K473">
        <f>sales[[#This Row],[TotalRevenue]]-sales[[#This Row],[DiscountApplied]]</f>
        <v>640</v>
      </c>
      <c r="L473" t="str">
        <f>TEXT(sales[[#This Row],[SaleDate]],"yyyy")</f>
        <v>2023</v>
      </c>
      <c r="M473" t="str">
        <f>TEXT(sales[[#This Row],[SaleDate]],"MMM")</f>
        <v>Mar</v>
      </c>
      <c r="N473" t="str">
        <f>TEXT(sales[[#This Row],[SaleDate]],"DDD")</f>
        <v>Tue</v>
      </c>
      <c r="O473" t="str">
        <f t="shared" si="7"/>
        <v>Q1</v>
      </c>
      <c r="P473">
        <f>sales[[#This Row],[netRevenue]]-(sales[[#This Row],[unitCost]]*sales[[#This Row],[QuantitySold]])</f>
        <v>80</v>
      </c>
      <c r="Q473">
        <f>sales[[#This Row],[unitCost]]*sales[[#This Row],[QuantitySold]]</f>
        <v>560</v>
      </c>
      <c r="R473" s="7">
        <f>(sales[[#This Row],[unitPrice]]-sales[[#This Row],[unitCost]])/sales[[#This Row],[unitCost]]</f>
        <v>0.14285714285714285</v>
      </c>
      <c r="S473" t="str">
        <f>TEXT(sales[[#This Row],[SaleDate]],"dd")</f>
        <v>14</v>
      </c>
    </row>
    <row r="474" spans="1:19" x14ac:dyDescent="0.25">
      <c r="A474">
        <v>809</v>
      </c>
      <c r="B474">
        <v>3</v>
      </c>
      <c r="C474">
        <v>42</v>
      </c>
      <c r="D474">
        <v>5</v>
      </c>
      <c r="E474">
        <v>1</v>
      </c>
      <c r="F474" s="1">
        <v>45171</v>
      </c>
      <c r="G474">
        <v>0</v>
      </c>
      <c r="H474">
        <f>VLOOKUP(sales[[#This Row],[ProductID]],products[],4,FALSE)</f>
        <v>320</v>
      </c>
      <c r="I474">
        <f>VLOOKUP(sales[[#This Row],[ProductID]],products[],5,FALSE)</f>
        <v>280</v>
      </c>
      <c r="J474">
        <f>sales[[#This Row],[QuantitySold]]*sales[[#This Row],[unitPrice]]</f>
        <v>320</v>
      </c>
      <c r="K474">
        <f>sales[[#This Row],[TotalRevenue]]-sales[[#This Row],[DiscountApplied]]</f>
        <v>320</v>
      </c>
      <c r="L474" t="str">
        <f>TEXT(sales[[#This Row],[SaleDate]],"yyyy")</f>
        <v>2023</v>
      </c>
      <c r="M474" t="str">
        <f>TEXT(sales[[#This Row],[SaleDate]],"MMM")</f>
        <v>Sep</v>
      </c>
      <c r="N474" t="str">
        <f>TEXT(sales[[#This Row],[SaleDate]],"DDD")</f>
        <v>Sat</v>
      </c>
      <c r="O474" t="str">
        <f t="shared" si="7"/>
        <v>Q3</v>
      </c>
      <c r="P474">
        <f>sales[[#This Row],[netRevenue]]-(sales[[#This Row],[unitCost]]*sales[[#This Row],[QuantitySold]])</f>
        <v>40</v>
      </c>
      <c r="Q474">
        <f>sales[[#This Row],[unitCost]]*sales[[#This Row],[QuantitySold]]</f>
        <v>280</v>
      </c>
      <c r="R474" s="7">
        <f>(sales[[#This Row],[unitPrice]]-sales[[#This Row],[unitCost]])/sales[[#This Row],[unitCost]]</f>
        <v>0.14285714285714285</v>
      </c>
      <c r="S474" t="str">
        <f>TEXT(sales[[#This Row],[SaleDate]],"dd")</f>
        <v>02</v>
      </c>
    </row>
    <row r="475" spans="1:19" x14ac:dyDescent="0.25">
      <c r="A475">
        <v>830</v>
      </c>
      <c r="B475">
        <v>3</v>
      </c>
      <c r="C475">
        <v>21</v>
      </c>
      <c r="D475">
        <v>5</v>
      </c>
      <c r="E475">
        <v>1</v>
      </c>
      <c r="F475" s="1">
        <v>45188</v>
      </c>
      <c r="G475">
        <v>0</v>
      </c>
      <c r="H475">
        <f>VLOOKUP(sales[[#This Row],[ProductID]],products[],4,FALSE)</f>
        <v>320</v>
      </c>
      <c r="I475">
        <f>VLOOKUP(sales[[#This Row],[ProductID]],products[],5,FALSE)</f>
        <v>280</v>
      </c>
      <c r="J475">
        <f>sales[[#This Row],[QuantitySold]]*sales[[#This Row],[unitPrice]]</f>
        <v>320</v>
      </c>
      <c r="K475">
        <f>sales[[#This Row],[TotalRevenue]]-sales[[#This Row],[DiscountApplied]]</f>
        <v>320</v>
      </c>
      <c r="L475" t="str">
        <f>TEXT(sales[[#This Row],[SaleDate]],"yyyy")</f>
        <v>2023</v>
      </c>
      <c r="M475" t="str">
        <f>TEXT(sales[[#This Row],[SaleDate]],"MMM")</f>
        <v>Sep</v>
      </c>
      <c r="N475" t="str">
        <f>TEXT(sales[[#This Row],[SaleDate]],"DDD")</f>
        <v>Tue</v>
      </c>
      <c r="O475" t="str">
        <f t="shared" si="7"/>
        <v>Q3</v>
      </c>
      <c r="P475">
        <f>sales[[#This Row],[netRevenue]]-(sales[[#This Row],[unitCost]]*sales[[#This Row],[QuantitySold]])</f>
        <v>40</v>
      </c>
      <c r="Q475">
        <f>sales[[#This Row],[unitCost]]*sales[[#This Row],[QuantitySold]]</f>
        <v>280</v>
      </c>
      <c r="R475" s="7">
        <f>(sales[[#This Row],[unitPrice]]-sales[[#This Row],[unitCost]])/sales[[#This Row],[unitCost]]</f>
        <v>0.14285714285714285</v>
      </c>
      <c r="S475" t="str">
        <f>TEXT(sales[[#This Row],[SaleDate]],"dd")</f>
        <v>19</v>
      </c>
    </row>
    <row r="476" spans="1:19" x14ac:dyDescent="0.25">
      <c r="A476">
        <v>840</v>
      </c>
      <c r="B476">
        <v>3</v>
      </c>
      <c r="C476">
        <v>44</v>
      </c>
      <c r="D476">
        <v>5</v>
      </c>
      <c r="E476">
        <v>10</v>
      </c>
      <c r="F476" s="1">
        <v>45237</v>
      </c>
      <c r="G476">
        <v>0</v>
      </c>
      <c r="H476">
        <f>VLOOKUP(sales[[#This Row],[ProductID]],products[],4,FALSE)</f>
        <v>320</v>
      </c>
      <c r="I476">
        <f>VLOOKUP(sales[[#This Row],[ProductID]],products[],5,FALSE)</f>
        <v>280</v>
      </c>
      <c r="J476">
        <f>sales[[#This Row],[QuantitySold]]*sales[[#This Row],[unitPrice]]</f>
        <v>3200</v>
      </c>
      <c r="K476">
        <f>sales[[#This Row],[TotalRevenue]]-sales[[#This Row],[DiscountApplied]]</f>
        <v>3200</v>
      </c>
      <c r="L476" t="str">
        <f>TEXT(sales[[#This Row],[SaleDate]],"yyyy")</f>
        <v>2023</v>
      </c>
      <c r="M476" t="str">
        <f>TEXT(sales[[#This Row],[SaleDate]],"MMM")</f>
        <v>Nov</v>
      </c>
      <c r="N476" t="str">
        <f>TEXT(sales[[#This Row],[SaleDate]],"DDD")</f>
        <v>Tue</v>
      </c>
      <c r="O476" t="str">
        <f t="shared" si="7"/>
        <v>Q4</v>
      </c>
      <c r="P476">
        <f>sales[[#This Row],[netRevenue]]-(sales[[#This Row],[unitCost]]*sales[[#This Row],[QuantitySold]])</f>
        <v>400</v>
      </c>
      <c r="Q476">
        <f>sales[[#This Row],[unitCost]]*sales[[#This Row],[QuantitySold]]</f>
        <v>2800</v>
      </c>
      <c r="R476" s="7">
        <f>(sales[[#This Row],[unitPrice]]-sales[[#This Row],[unitCost]])/sales[[#This Row],[unitCost]]</f>
        <v>0.14285714285714285</v>
      </c>
      <c r="S476" t="str">
        <f>TEXT(sales[[#This Row],[SaleDate]],"dd")</f>
        <v>07</v>
      </c>
    </row>
    <row r="477" spans="1:19" x14ac:dyDescent="0.25">
      <c r="A477">
        <v>842</v>
      </c>
      <c r="B477">
        <v>3</v>
      </c>
      <c r="C477">
        <v>34</v>
      </c>
      <c r="D477">
        <v>5</v>
      </c>
      <c r="E477">
        <v>9</v>
      </c>
      <c r="F477" s="1">
        <v>45037</v>
      </c>
      <c r="G477">
        <v>0</v>
      </c>
      <c r="H477">
        <f>VLOOKUP(sales[[#This Row],[ProductID]],products[],4,FALSE)</f>
        <v>320</v>
      </c>
      <c r="I477">
        <f>VLOOKUP(sales[[#This Row],[ProductID]],products[],5,FALSE)</f>
        <v>280</v>
      </c>
      <c r="J477">
        <f>sales[[#This Row],[QuantitySold]]*sales[[#This Row],[unitPrice]]</f>
        <v>2880</v>
      </c>
      <c r="K477">
        <f>sales[[#This Row],[TotalRevenue]]-sales[[#This Row],[DiscountApplied]]</f>
        <v>2880</v>
      </c>
      <c r="L477" t="str">
        <f>TEXT(sales[[#This Row],[SaleDate]],"yyyy")</f>
        <v>2023</v>
      </c>
      <c r="M477" t="str">
        <f>TEXT(sales[[#This Row],[SaleDate]],"MMM")</f>
        <v>Apr</v>
      </c>
      <c r="N477" t="str">
        <f>TEXT(sales[[#This Row],[SaleDate]],"DDD")</f>
        <v>Fri</v>
      </c>
      <c r="O477" t="str">
        <f t="shared" si="7"/>
        <v>Q2</v>
      </c>
      <c r="P477">
        <f>sales[[#This Row],[netRevenue]]-(sales[[#This Row],[unitCost]]*sales[[#This Row],[QuantitySold]])</f>
        <v>360</v>
      </c>
      <c r="Q477">
        <f>sales[[#This Row],[unitCost]]*sales[[#This Row],[QuantitySold]]</f>
        <v>2520</v>
      </c>
      <c r="R477" s="7">
        <f>(sales[[#This Row],[unitPrice]]-sales[[#This Row],[unitCost]])/sales[[#This Row],[unitCost]]</f>
        <v>0.14285714285714285</v>
      </c>
      <c r="S477" t="str">
        <f>TEXT(sales[[#This Row],[SaleDate]],"dd")</f>
        <v>21</v>
      </c>
    </row>
    <row r="478" spans="1:19" x14ac:dyDescent="0.25">
      <c r="A478">
        <v>856</v>
      </c>
      <c r="B478">
        <v>3</v>
      </c>
      <c r="C478">
        <v>44</v>
      </c>
      <c r="D478">
        <v>5</v>
      </c>
      <c r="E478">
        <v>1</v>
      </c>
      <c r="F478" s="1">
        <v>45276</v>
      </c>
      <c r="G478">
        <v>0</v>
      </c>
      <c r="H478">
        <f>VLOOKUP(sales[[#This Row],[ProductID]],products[],4,FALSE)</f>
        <v>320</v>
      </c>
      <c r="I478">
        <f>VLOOKUP(sales[[#This Row],[ProductID]],products[],5,FALSE)</f>
        <v>280</v>
      </c>
      <c r="J478">
        <f>sales[[#This Row],[QuantitySold]]*sales[[#This Row],[unitPrice]]</f>
        <v>320</v>
      </c>
      <c r="K478">
        <f>sales[[#This Row],[TotalRevenue]]-sales[[#This Row],[DiscountApplied]]</f>
        <v>320</v>
      </c>
      <c r="L478" t="str">
        <f>TEXT(sales[[#This Row],[SaleDate]],"yyyy")</f>
        <v>2023</v>
      </c>
      <c r="M478" t="str">
        <f>TEXT(sales[[#This Row],[SaleDate]],"MMM")</f>
        <v>Dec</v>
      </c>
      <c r="N478" t="str">
        <f>TEXT(sales[[#This Row],[SaleDate]],"DDD")</f>
        <v>Sat</v>
      </c>
      <c r="O478" t="str">
        <f t="shared" si="7"/>
        <v>Q4</v>
      </c>
      <c r="P478">
        <f>sales[[#This Row],[netRevenue]]-(sales[[#This Row],[unitCost]]*sales[[#This Row],[QuantitySold]])</f>
        <v>40</v>
      </c>
      <c r="Q478">
        <f>sales[[#This Row],[unitCost]]*sales[[#This Row],[QuantitySold]]</f>
        <v>280</v>
      </c>
      <c r="R478" s="7">
        <f>(sales[[#This Row],[unitPrice]]-sales[[#This Row],[unitCost]])/sales[[#This Row],[unitCost]]</f>
        <v>0.14285714285714285</v>
      </c>
      <c r="S478" t="str">
        <f>TEXT(sales[[#This Row],[SaleDate]],"dd")</f>
        <v>16</v>
      </c>
    </row>
    <row r="479" spans="1:19" x14ac:dyDescent="0.25">
      <c r="A479">
        <v>864</v>
      </c>
      <c r="B479">
        <v>3</v>
      </c>
      <c r="C479">
        <v>21</v>
      </c>
      <c r="D479">
        <v>5</v>
      </c>
      <c r="E479">
        <v>5</v>
      </c>
      <c r="F479" s="1">
        <v>44999</v>
      </c>
      <c r="G479">
        <v>0</v>
      </c>
      <c r="H479">
        <f>VLOOKUP(sales[[#This Row],[ProductID]],products[],4,FALSE)</f>
        <v>320</v>
      </c>
      <c r="I479">
        <f>VLOOKUP(sales[[#This Row],[ProductID]],products[],5,FALSE)</f>
        <v>280</v>
      </c>
      <c r="J479">
        <f>sales[[#This Row],[QuantitySold]]*sales[[#This Row],[unitPrice]]</f>
        <v>1600</v>
      </c>
      <c r="K479">
        <f>sales[[#This Row],[TotalRevenue]]-sales[[#This Row],[DiscountApplied]]</f>
        <v>1600</v>
      </c>
      <c r="L479" t="str">
        <f>TEXT(sales[[#This Row],[SaleDate]],"yyyy")</f>
        <v>2023</v>
      </c>
      <c r="M479" t="str">
        <f>TEXT(sales[[#This Row],[SaleDate]],"MMM")</f>
        <v>Mar</v>
      </c>
      <c r="N479" t="str">
        <f>TEXT(sales[[#This Row],[SaleDate]],"DDD")</f>
        <v>Tue</v>
      </c>
      <c r="O479" t="str">
        <f t="shared" si="7"/>
        <v>Q1</v>
      </c>
      <c r="P479">
        <f>sales[[#This Row],[netRevenue]]-(sales[[#This Row],[unitCost]]*sales[[#This Row],[QuantitySold]])</f>
        <v>200</v>
      </c>
      <c r="Q479">
        <f>sales[[#This Row],[unitCost]]*sales[[#This Row],[QuantitySold]]</f>
        <v>1400</v>
      </c>
      <c r="R479" s="7">
        <f>(sales[[#This Row],[unitPrice]]-sales[[#This Row],[unitCost]])/sales[[#This Row],[unitCost]]</f>
        <v>0.14285714285714285</v>
      </c>
      <c r="S479" t="str">
        <f>TEXT(sales[[#This Row],[SaleDate]],"dd")</f>
        <v>14</v>
      </c>
    </row>
    <row r="480" spans="1:19" x14ac:dyDescent="0.25">
      <c r="A480">
        <v>865</v>
      </c>
      <c r="B480">
        <v>3</v>
      </c>
      <c r="C480">
        <v>31</v>
      </c>
      <c r="D480">
        <v>5</v>
      </c>
      <c r="E480">
        <v>4</v>
      </c>
      <c r="F480" s="1">
        <v>45137</v>
      </c>
      <c r="G480">
        <v>0</v>
      </c>
      <c r="H480">
        <f>VLOOKUP(sales[[#This Row],[ProductID]],products[],4,FALSE)</f>
        <v>320</v>
      </c>
      <c r="I480">
        <f>VLOOKUP(sales[[#This Row],[ProductID]],products[],5,FALSE)</f>
        <v>280</v>
      </c>
      <c r="J480">
        <f>sales[[#This Row],[QuantitySold]]*sales[[#This Row],[unitPrice]]</f>
        <v>1280</v>
      </c>
      <c r="K480">
        <f>sales[[#This Row],[TotalRevenue]]-sales[[#This Row],[DiscountApplied]]</f>
        <v>1280</v>
      </c>
      <c r="L480" t="str">
        <f>TEXT(sales[[#This Row],[SaleDate]],"yyyy")</f>
        <v>2023</v>
      </c>
      <c r="M480" t="str">
        <f>TEXT(sales[[#This Row],[SaleDate]],"MMM")</f>
        <v>Jul</v>
      </c>
      <c r="N480" t="str">
        <f>TEXT(sales[[#This Row],[SaleDate]],"DDD")</f>
        <v>Sun</v>
      </c>
      <c r="O480" t="str">
        <f t="shared" si="7"/>
        <v>Q3</v>
      </c>
      <c r="P480">
        <f>sales[[#This Row],[netRevenue]]-(sales[[#This Row],[unitCost]]*sales[[#This Row],[QuantitySold]])</f>
        <v>160</v>
      </c>
      <c r="Q480">
        <f>sales[[#This Row],[unitCost]]*sales[[#This Row],[QuantitySold]]</f>
        <v>1120</v>
      </c>
      <c r="R480" s="7">
        <f>(sales[[#This Row],[unitPrice]]-sales[[#This Row],[unitCost]])/sales[[#This Row],[unitCost]]</f>
        <v>0.14285714285714285</v>
      </c>
      <c r="S480" t="str">
        <f>TEXT(sales[[#This Row],[SaleDate]],"dd")</f>
        <v>30</v>
      </c>
    </row>
    <row r="481" spans="1:19" x14ac:dyDescent="0.25">
      <c r="A481">
        <v>870</v>
      </c>
      <c r="B481">
        <v>3</v>
      </c>
      <c r="C481">
        <v>47</v>
      </c>
      <c r="D481">
        <v>5</v>
      </c>
      <c r="E481">
        <v>4</v>
      </c>
      <c r="F481" s="1">
        <v>45100</v>
      </c>
      <c r="G481">
        <v>0</v>
      </c>
      <c r="H481">
        <f>VLOOKUP(sales[[#This Row],[ProductID]],products[],4,FALSE)</f>
        <v>320</v>
      </c>
      <c r="I481">
        <f>VLOOKUP(sales[[#This Row],[ProductID]],products[],5,FALSE)</f>
        <v>280</v>
      </c>
      <c r="J481">
        <f>sales[[#This Row],[QuantitySold]]*sales[[#This Row],[unitPrice]]</f>
        <v>1280</v>
      </c>
      <c r="K481">
        <f>sales[[#This Row],[TotalRevenue]]-sales[[#This Row],[DiscountApplied]]</f>
        <v>1280</v>
      </c>
      <c r="L481" t="str">
        <f>TEXT(sales[[#This Row],[SaleDate]],"yyyy")</f>
        <v>2023</v>
      </c>
      <c r="M481" t="str">
        <f>TEXT(sales[[#This Row],[SaleDate]],"MMM")</f>
        <v>Jun</v>
      </c>
      <c r="N481" t="str">
        <f>TEXT(sales[[#This Row],[SaleDate]],"DDD")</f>
        <v>Fri</v>
      </c>
      <c r="O481" t="str">
        <f t="shared" si="7"/>
        <v>Q2</v>
      </c>
      <c r="P481">
        <f>sales[[#This Row],[netRevenue]]-(sales[[#This Row],[unitCost]]*sales[[#This Row],[QuantitySold]])</f>
        <v>160</v>
      </c>
      <c r="Q481">
        <f>sales[[#This Row],[unitCost]]*sales[[#This Row],[QuantitySold]]</f>
        <v>1120</v>
      </c>
      <c r="R481" s="7">
        <f>(sales[[#This Row],[unitPrice]]-sales[[#This Row],[unitCost]])/sales[[#This Row],[unitCost]]</f>
        <v>0.14285714285714285</v>
      </c>
      <c r="S481" t="str">
        <f>TEXT(sales[[#This Row],[SaleDate]],"dd")</f>
        <v>23</v>
      </c>
    </row>
    <row r="482" spans="1:19" x14ac:dyDescent="0.25">
      <c r="A482">
        <v>874</v>
      </c>
      <c r="B482">
        <v>3</v>
      </c>
      <c r="C482">
        <v>16</v>
      </c>
      <c r="D482">
        <v>5</v>
      </c>
      <c r="E482">
        <v>6</v>
      </c>
      <c r="F482" s="1">
        <v>45250</v>
      </c>
      <c r="G482">
        <v>0</v>
      </c>
      <c r="H482">
        <f>VLOOKUP(sales[[#This Row],[ProductID]],products[],4,FALSE)</f>
        <v>320</v>
      </c>
      <c r="I482">
        <f>VLOOKUP(sales[[#This Row],[ProductID]],products[],5,FALSE)</f>
        <v>280</v>
      </c>
      <c r="J482">
        <f>sales[[#This Row],[QuantitySold]]*sales[[#This Row],[unitPrice]]</f>
        <v>1920</v>
      </c>
      <c r="K482">
        <f>sales[[#This Row],[TotalRevenue]]-sales[[#This Row],[DiscountApplied]]</f>
        <v>1920</v>
      </c>
      <c r="L482" t="str">
        <f>TEXT(sales[[#This Row],[SaleDate]],"yyyy")</f>
        <v>2023</v>
      </c>
      <c r="M482" t="str">
        <f>TEXT(sales[[#This Row],[SaleDate]],"MMM")</f>
        <v>Nov</v>
      </c>
      <c r="N482" t="str">
        <f>TEXT(sales[[#This Row],[SaleDate]],"DDD")</f>
        <v>Mon</v>
      </c>
      <c r="O482" t="str">
        <f t="shared" si="7"/>
        <v>Q4</v>
      </c>
      <c r="P482">
        <f>sales[[#This Row],[netRevenue]]-(sales[[#This Row],[unitCost]]*sales[[#This Row],[QuantitySold]])</f>
        <v>240</v>
      </c>
      <c r="Q482">
        <f>sales[[#This Row],[unitCost]]*sales[[#This Row],[QuantitySold]]</f>
        <v>1680</v>
      </c>
      <c r="R482" s="7">
        <f>(sales[[#This Row],[unitPrice]]-sales[[#This Row],[unitCost]])/sales[[#This Row],[unitCost]]</f>
        <v>0.14285714285714285</v>
      </c>
      <c r="S482" t="str">
        <f>TEXT(sales[[#This Row],[SaleDate]],"dd")</f>
        <v>20</v>
      </c>
    </row>
    <row r="483" spans="1:19" x14ac:dyDescent="0.25">
      <c r="A483">
        <v>885</v>
      </c>
      <c r="B483">
        <v>3</v>
      </c>
      <c r="C483">
        <v>41</v>
      </c>
      <c r="D483">
        <v>5</v>
      </c>
      <c r="E483">
        <v>1</v>
      </c>
      <c r="F483" s="1">
        <v>45112</v>
      </c>
      <c r="G483">
        <v>0</v>
      </c>
      <c r="H483">
        <f>VLOOKUP(sales[[#This Row],[ProductID]],products[],4,FALSE)</f>
        <v>320</v>
      </c>
      <c r="I483">
        <f>VLOOKUP(sales[[#This Row],[ProductID]],products[],5,FALSE)</f>
        <v>280</v>
      </c>
      <c r="J483">
        <f>sales[[#This Row],[QuantitySold]]*sales[[#This Row],[unitPrice]]</f>
        <v>320</v>
      </c>
      <c r="K483">
        <f>sales[[#This Row],[TotalRevenue]]-sales[[#This Row],[DiscountApplied]]</f>
        <v>320</v>
      </c>
      <c r="L483" t="str">
        <f>TEXT(sales[[#This Row],[SaleDate]],"yyyy")</f>
        <v>2023</v>
      </c>
      <c r="M483" t="str">
        <f>TEXT(sales[[#This Row],[SaleDate]],"MMM")</f>
        <v>Jul</v>
      </c>
      <c r="N483" t="str">
        <f>TEXT(sales[[#This Row],[SaleDate]],"DDD")</f>
        <v>Wed</v>
      </c>
      <c r="O483" t="str">
        <f t="shared" si="7"/>
        <v>Q3</v>
      </c>
      <c r="P483">
        <f>sales[[#This Row],[netRevenue]]-(sales[[#This Row],[unitCost]]*sales[[#This Row],[QuantitySold]])</f>
        <v>40</v>
      </c>
      <c r="Q483">
        <f>sales[[#This Row],[unitCost]]*sales[[#This Row],[QuantitySold]]</f>
        <v>280</v>
      </c>
      <c r="R483" s="7">
        <f>(sales[[#This Row],[unitPrice]]-sales[[#This Row],[unitCost]])/sales[[#This Row],[unitCost]]</f>
        <v>0.14285714285714285</v>
      </c>
      <c r="S483" t="str">
        <f>TEXT(sales[[#This Row],[SaleDate]],"dd")</f>
        <v>05</v>
      </c>
    </row>
    <row r="484" spans="1:19" x14ac:dyDescent="0.25">
      <c r="A484">
        <v>892</v>
      </c>
      <c r="B484">
        <v>3</v>
      </c>
      <c r="C484">
        <v>31</v>
      </c>
      <c r="D484">
        <v>5</v>
      </c>
      <c r="E484">
        <v>11</v>
      </c>
      <c r="F484" s="1">
        <v>45019</v>
      </c>
      <c r="G484">
        <v>0</v>
      </c>
      <c r="H484">
        <f>VLOOKUP(sales[[#This Row],[ProductID]],products[],4,FALSE)</f>
        <v>320</v>
      </c>
      <c r="I484">
        <f>VLOOKUP(sales[[#This Row],[ProductID]],products[],5,FALSE)</f>
        <v>280</v>
      </c>
      <c r="J484">
        <f>sales[[#This Row],[QuantitySold]]*sales[[#This Row],[unitPrice]]</f>
        <v>3520</v>
      </c>
      <c r="K484">
        <f>sales[[#This Row],[TotalRevenue]]-sales[[#This Row],[DiscountApplied]]</f>
        <v>3520</v>
      </c>
      <c r="L484" t="str">
        <f>TEXT(sales[[#This Row],[SaleDate]],"yyyy")</f>
        <v>2023</v>
      </c>
      <c r="M484" t="str">
        <f>TEXT(sales[[#This Row],[SaleDate]],"MMM")</f>
        <v>Apr</v>
      </c>
      <c r="N484" t="str">
        <f>TEXT(sales[[#This Row],[SaleDate]],"DDD")</f>
        <v>Mon</v>
      </c>
      <c r="O484" t="str">
        <f t="shared" si="7"/>
        <v>Q2</v>
      </c>
      <c r="P484">
        <f>sales[[#This Row],[netRevenue]]-(sales[[#This Row],[unitCost]]*sales[[#This Row],[QuantitySold]])</f>
        <v>440</v>
      </c>
      <c r="Q484">
        <f>sales[[#This Row],[unitCost]]*sales[[#This Row],[QuantitySold]]</f>
        <v>3080</v>
      </c>
      <c r="R484" s="7">
        <f>(sales[[#This Row],[unitPrice]]-sales[[#This Row],[unitCost]])/sales[[#This Row],[unitCost]]</f>
        <v>0.14285714285714285</v>
      </c>
      <c r="S484" t="str">
        <f>TEXT(sales[[#This Row],[SaleDate]],"dd")</f>
        <v>03</v>
      </c>
    </row>
    <row r="485" spans="1:19" x14ac:dyDescent="0.25">
      <c r="A485">
        <v>894</v>
      </c>
      <c r="B485">
        <v>3</v>
      </c>
      <c r="C485">
        <v>20</v>
      </c>
      <c r="D485">
        <v>5</v>
      </c>
      <c r="E485">
        <v>6</v>
      </c>
      <c r="F485" s="1">
        <v>44977</v>
      </c>
      <c r="G485">
        <v>0</v>
      </c>
      <c r="H485">
        <f>VLOOKUP(sales[[#This Row],[ProductID]],products[],4,FALSE)</f>
        <v>320</v>
      </c>
      <c r="I485">
        <f>VLOOKUP(sales[[#This Row],[ProductID]],products[],5,FALSE)</f>
        <v>280</v>
      </c>
      <c r="J485">
        <f>sales[[#This Row],[QuantitySold]]*sales[[#This Row],[unitPrice]]</f>
        <v>1920</v>
      </c>
      <c r="K485">
        <f>sales[[#This Row],[TotalRevenue]]-sales[[#This Row],[DiscountApplied]]</f>
        <v>1920</v>
      </c>
      <c r="L485" t="str">
        <f>TEXT(sales[[#This Row],[SaleDate]],"yyyy")</f>
        <v>2023</v>
      </c>
      <c r="M485" t="str">
        <f>TEXT(sales[[#This Row],[SaleDate]],"MMM")</f>
        <v>Feb</v>
      </c>
      <c r="N485" t="str">
        <f>TEXT(sales[[#This Row],[SaleDate]],"DDD")</f>
        <v>Mon</v>
      </c>
      <c r="O485" t="str">
        <f t="shared" si="7"/>
        <v>Q1</v>
      </c>
      <c r="P485">
        <f>sales[[#This Row],[netRevenue]]-(sales[[#This Row],[unitCost]]*sales[[#This Row],[QuantitySold]])</f>
        <v>240</v>
      </c>
      <c r="Q485">
        <f>sales[[#This Row],[unitCost]]*sales[[#This Row],[QuantitySold]]</f>
        <v>1680</v>
      </c>
      <c r="R485" s="7">
        <f>(sales[[#This Row],[unitPrice]]-sales[[#This Row],[unitCost]])/sales[[#This Row],[unitCost]]</f>
        <v>0.14285714285714285</v>
      </c>
      <c r="S485" t="str">
        <f>TEXT(sales[[#This Row],[SaleDate]],"dd")</f>
        <v>20</v>
      </c>
    </row>
    <row r="486" spans="1:19" x14ac:dyDescent="0.25">
      <c r="A486">
        <v>916</v>
      </c>
      <c r="B486">
        <v>3</v>
      </c>
      <c r="C486">
        <v>29</v>
      </c>
      <c r="D486">
        <v>5</v>
      </c>
      <c r="E486">
        <v>7</v>
      </c>
      <c r="F486" s="1">
        <v>45607</v>
      </c>
      <c r="G486">
        <v>0</v>
      </c>
      <c r="H486">
        <f>VLOOKUP(sales[[#This Row],[ProductID]],products[],4,FALSE)</f>
        <v>320</v>
      </c>
      <c r="I486">
        <f>VLOOKUP(sales[[#This Row],[ProductID]],products[],5,FALSE)</f>
        <v>280</v>
      </c>
      <c r="J486">
        <f>sales[[#This Row],[QuantitySold]]*sales[[#This Row],[unitPrice]]</f>
        <v>2240</v>
      </c>
      <c r="K486">
        <f>sales[[#This Row],[TotalRevenue]]-sales[[#This Row],[DiscountApplied]]</f>
        <v>2240</v>
      </c>
      <c r="L486" t="str">
        <f>TEXT(sales[[#This Row],[SaleDate]],"yyyy")</f>
        <v>2024</v>
      </c>
      <c r="M486" t="str">
        <f>TEXT(sales[[#This Row],[SaleDate]],"MMM")</f>
        <v>Nov</v>
      </c>
      <c r="N486" t="str">
        <f>TEXT(sales[[#This Row],[SaleDate]],"DDD")</f>
        <v>Mon</v>
      </c>
      <c r="O486" t="str">
        <f t="shared" si="7"/>
        <v>Q4</v>
      </c>
      <c r="P486">
        <f>sales[[#This Row],[netRevenue]]-(sales[[#This Row],[unitCost]]*sales[[#This Row],[QuantitySold]])</f>
        <v>280</v>
      </c>
      <c r="Q486">
        <f>sales[[#This Row],[unitCost]]*sales[[#This Row],[QuantitySold]]</f>
        <v>1960</v>
      </c>
      <c r="R486" s="7">
        <f>(sales[[#This Row],[unitPrice]]-sales[[#This Row],[unitCost]])/sales[[#This Row],[unitCost]]</f>
        <v>0.14285714285714285</v>
      </c>
      <c r="S486" t="str">
        <f>TEXT(sales[[#This Row],[SaleDate]],"dd")</f>
        <v>11</v>
      </c>
    </row>
    <row r="487" spans="1:19" x14ac:dyDescent="0.25">
      <c r="A487">
        <v>923</v>
      </c>
      <c r="B487">
        <v>3</v>
      </c>
      <c r="C487">
        <v>19</v>
      </c>
      <c r="D487">
        <v>5</v>
      </c>
      <c r="E487">
        <v>10</v>
      </c>
      <c r="F487" s="1">
        <v>45431</v>
      </c>
      <c r="G487">
        <v>0</v>
      </c>
      <c r="H487">
        <f>VLOOKUP(sales[[#This Row],[ProductID]],products[],4,FALSE)</f>
        <v>320</v>
      </c>
      <c r="I487">
        <f>VLOOKUP(sales[[#This Row],[ProductID]],products[],5,FALSE)</f>
        <v>280</v>
      </c>
      <c r="J487">
        <f>sales[[#This Row],[QuantitySold]]*sales[[#This Row],[unitPrice]]</f>
        <v>3200</v>
      </c>
      <c r="K487">
        <f>sales[[#This Row],[TotalRevenue]]-sales[[#This Row],[DiscountApplied]]</f>
        <v>3200</v>
      </c>
      <c r="L487" t="str">
        <f>TEXT(sales[[#This Row],[SaleDate]],"yyyy")</f>
        <v>2024</v>
      </c>
      <c r="M487" t="str">
        <f>TEXT(sales[[#This Row],[SaleDate]],"MMM")</f>
        <v>May</v>
      </c>
      <c r="N487" t="str">
        <f>TEXT(sales[[#This Row],[SaleDate]],"DDD")</f>
        <v>Sun</v>
      </c>
      <c r="O487" t="str">
        <f t="shared" si="7"/>
        <v>Q2</v>
      </c>
      <c r="P487">
        <f>sales[[#This Row],[netRevenue]]-(sales[[#This Row],[unitCost]]*sales[[#This Row],[QuantitySold]])</f>
        <v>400</v>
      </c>
      <c r="Q487">
        <f>sales[[#This Row],[unitCost]]*sales[[#This Row],[QuantitySold]]</f>
        <v>2800</v>
      </c>
      <c r="R487" s="7">
        <f>(sales[[#This Row],[unitPrice]]-sales[[#This Row],[unitCost]])/sales[[#This Row],[unitCost]]</f>
        <v>0.14285714285714285</v>
      </c>
      <c r="S487" t="str">
        <f>TEXT(sales[[#This Row],[SaleDate]],"dd")</f>
        <v>19</v>
      </c>
    </row>
    <row r="488" spans="1:19" x14ac:dyDescent="0.25">
      <c r="A488">
        <v>926</v>
      </c>
      <c r="B488">
        <v>3</v>
      </c>
      <c r="C488">
        <v>1</v>
      </c>
      <c r="D488">
        <v>5</v>
      </c>
      <c r="E488">
        <v>9</v>
      </c>
      <c r="F488" s="1">
        <v>45516</v>
      </c>
      <c r="G488">
        <v>0</v>
      </c>
      <c r="H488">
        <f>VLOOKUP(sales[[#This Row],[ProductID]],products[],4,FALSE)</f>
        <v>320</v>
      </c>
      <c r="I488">
        <f>VLOOKUP(sales[[#This Row],[ProductID]],products[],5,FALSE)</f>
        <v>280</v>
      </c>
      <c r="J488">
        <f>sales[[#This Row],[QuantitySold]]*sales[[#This Row],[unitPrice]]</f>
        <v>2880</v>
      </c>
      <c r="K488">
        <f>sales[[#This Row],[TotalRevenue]]-sales[[#This Row],[DiscountApplied]]</f>
        <v>2880</v>
      </c>
      <c r="L488" t="str">
        <f>TEXT(sales[[#This Row],[SaleDate]],"yyyy")</f>
        <v>2024</v>
      </c>
      <c r="M488" t="str">
        <f>TEXT(sales[[#This Row],[SaleDate]],"MMM")</f>
        <v>Aug</v>
      </c>
      <c r="N488" t="str">
        <f>TEXT(sales[[#This Row],[SaleDate]],"DDD")</f>
        <v>Mon</v>
      </c>
      <c r="O488" t="str">
        <f t="shared" si="7"/>
        <v>Q3</v>
      </c>
      <c r="P488">
        <f>sales[[#This Row],[netRevenue]]-(sales[[#This Row],[unitCost]]*sales[[#This Row],[QuantitySold]])</f>
        <v>360</v>
      </c>
      <c r="Q488">
        <f>sales[[#This Row],[unitCost]]*sales[[#This Row],[QuantitySold]]</f>
        <v>2520</v>
      </c>
      <c r="R488" s="7">
        <f>(sales[[#This Row],[unitPrice]]-sales[[#This Row],[unitCost]])/sales[[#This Row],[unitCost]]</f>
        <v>0.14285714285714285</v>
      </c>
      <c r="S488" t="str">
        <f>TEXT(sales[[#This Row],[SaleDate]],"dd")</f>
        <v>12</v>
      </c>
    </row>
    <row r="489" spans="1:19" x14ac:dyDescent="0.25">
      <c r="A489">
        <v>935</v>
      </c>
      <c r="B489">
        <v>3</v>
      </c>
      <c r="C489">
        <v>14</v>
      </c>
      <c r="D489">
        <v>5</v>
      </c>
      <c r="E489">
        <v>10</v>
      </c>
      <c r="F489" s="1">
        <v>45495</v>
      </c>
      <c r="G489">
        <v>0</v>
      </c>
      <c r="H489">
        <f>VLOOKUP(sales[[#This Row],[ProductID]],products[],4,FALSE)</f>
        <v>320</v>
      </c>
      <c r="I489">
        <f>VLOOKUP(sales[[#This Row],[ProductID]],products[],5,FALSE)</f>
        <v>280</v>
      </c>
      <c r="J489">
        <f>sales[[#This Row],[QuantitySold]]*sales[[#This Row],[unitPrice]]</f>
        <v>3200</v>
      </c>
      <c r="K489">
        <f>sales[[#This Row],[TotalRevenue]]-sales[[#This Row],[DiscountApplied]]</f>
        <v>3200</v>
      </c>
      <c r="L489" t="str">
        <f>TEXT(sales[[#This Row],[SaleDate]],"yyyy")</f>
        <v>2024</v>
      </c>
      <c r="M489" t="str">
        <f>TEXT(sales[[#This Row],[SaleDate]],"MMM")</f>
        <v>Jul</v>
      </c>
      <c r="N489" t="str">
        <f>TEXT(sales[[#This Row],[SaleDate]],"DDD")</f>
        <v>Mon</v>
      </c>
      <c r="O489" t="str">
        <f t="shared" si="7"/>
        <v>Q3</v>
      </c>
      <c r="P489">
        <f>sales[[#This Row],[netRevenue]]-(sales[[#This Row],[unitCost]]*sales[[#This Row],[QuantitySold]])</f>
        <v>400</v>
      </c>
      <c r="Q489">
        <f>sales[[#This Row],[unitCost]]*sales[[#This Row],[QuantitySold]]</f>
        <v>2800</v>
      </c>
      <c r="R489" s="7">
        <f>(sales[[#This Row],[unitPrice]]-sales[[#This Row],[unitCost]])/sales[[#This Row],[unitCost]]</f>
        <v>0.14285714285714285</v>
      </c>
      <c r="S489" t="str">
        <f>TEXT(sales[[#This Row],[SaleDate]],"dd")</f>
        <v>22</v>
      </c>
    </row>
    <row r="490" spans="1:19" x14ac:dyDescent="0.25">
      <c r="A490">
        <v>939</v>
      </c>
      <c r="B490">
        <v>3</v>
      </c>
      <c r="C490">
        <v>41</v>
      </c>
      <c r="D490">
        <v>5</v>
      </c>
      <c r="E490">
        <v>5</v>
      </c>
      <c r="F490" s="1">
        <v>45477</v>
      </c>
      <c r="G490">
        <v>0</v>
      </c>
      <c r="H490">
        <f>VLOOKUP(sales[[#This Row],[ProductID]],products[],4,FALSE)</f>
        <v>320</v>
      </c>
      <c r="I490">
        <f>VLOOKUP(sales[[#This Row],[ProductID]],products[],5,FALSE)</f>
        <v>280</v>
      </c>
      <c r="J490">
        <f>sales[[#This Row],[QuantitySold]]*sales[[#This Row],[unitPrice]]</f>
        <v>1600</v>
      </c>
      <c r="K490">
        <f>sales[[#This Row],[TotalRevenue]]-sales[[#This Row],[DiscountApplied]]</f>
        <v>1600</v>
      </c>
      <c r="L490" t="str">
        <f>TEXT(sales[[#This Row],[SaleDate]],"yyyy")</f>
        <v>2024</v>
      </c>
      <c r="M490" t="str">
        <f>TEXT(sales[[#This Row],[SaleDate]],"MMM")</f>
        <v>Jul</v>
      </c>
      <c r="N490" t="str">
        <f>TEXT(sales[[#This Row],[SaleDate]],"DDD")</f>
        <v>Thu</v>
      </c>
      <c r="O490" t="str">
        <f t="shared" si="7"/>
        <v>Q3</v>
      </c>
      <c r="P490">
        <f>sales[[#This Row],[netRevenue]]-(sales[[#This Row],[unitCost]]*sales[[#This Row],[QuantitySold]])</f>
        <v>200</v>
      </c>
      <c r="Q490">
        <f>sales[[#This Row],[unitCost]]*sales[[#This Row],[QuantitySold]]</f>
        <v>1400</v>
      </c>
      <c r="R490" s="7">
        <f>(sales[[#This Row],[unitPrice]]-sales[[#This Row],[unitCost]])/sales[[#This Row],[unitCost]]</f>
        <v>0.14285714285714285</v>
      </c>
      <c r="S490" t="str">
        <f>TEXT(sales[[#This Row],[SaleDate]],"dd")</f>
        <v>04</v>
      </c>
    </row>
    <row r="491" spans="1:19" x14ac:dyDescent="0.25">
      <c r="A491">
        <v>952</v>
      </c>
      <c r="B491">
        <v>3</v>
      </c>
      <c r="C491">
        <v>40</v>
      </c>
      <c r="D491">
        <v>5</v>
      </c>
      <c r="E491">
        <v>4</v>
      </c>
      <c r="F491" s="1">
        <v>45480</v>
      </c>
      <c r="G491">
        <v>0</v>
      </c>
      <c r="H491">
        <f>VLOOKUP(sales[[#This Row],[ProductID]],products[],4,FALSE)</f>
        <v>320</v>
      </c>
      <c r="I491">
        <f>VLOOKUP(sales[[#This Row],[ProductID]],products[],5,FALSE)</f>
        <v>280</v>
      </c>
      <c r="J491">
        <f>sales[[#This Row],[QuantitySold]]*sales[[#This Row],[unitPrice]]</f>
        <v>1280</v>
      </c>
      <c r="K491">
        <f>sales[[#This Row],[TotalRevenue]]-sales[[#This Row],[DiscountApplied]]</f>
        <v>1280</v>
      </c>
      <c r="L491" t="str">
        <f>TEXT(sales[[#This Row],[SaleDate]],"yyyy")</f>
        <v>2024</v>
      </c>
      <c r="M491" t="str">
        <f>TEXT(sales[[#This Row],[SaleDate]],"MMM")</f>
        <v>Jul</v>
      </c>
      <c r="N491" t="str">
        <f>TEXT(sales[[#This Row],[SaleDate]],"DDD")</f>
        <v>Sun</v>
      </c>
      <c r="O491" t="str">
        <f t="shared" si="7"/>
        <v>Q3</v>
      </c>
      <c r="P491">
        <f>sales[[#This Row],[netRevenue]]-(sales[[#This Row],[unitCost]]*sales[[#This Row],[QuantitySold]])</f>
        <v>160</v>
      </c>
      <c r="Q491">
        <f>sales[[#This Row],[unitCost]]*sales[[#This Row],[QuantitySold]]</f>
        <v>1120</v>
      </c>
      <c r="R491" s="7">
        <f>(sales[[#This Row],[unitPrice]]-sales[[#This Row],[unitCost]])/sales[[#This Row],[unitCost]]</f>
        <v>0.14285714285714285</v>
      </c>
      <c r="S491" t="str">
        <f>TEXT(sales[[#This Row],[SaleDate]],"dd")</f>
        <v>07</v>
      </c>
    </row>
    <row r="492" spans="1:19" x14ac:dyDescent="0.25">
      <c r="A492">
        <v>964</v>
      </c>
      <c r="B492">
        <v>3</v>
      </c>
      <c r="C492">
        <v>22</v>
      </c>
      <c r="D492">
        <v>5</v>
      </c>
      <c r="E492">
        <v>5</v>
      </c>
      <c r="F492" s="1">
        <v>45575</v>
      </c>
      <c r="G492">
        <v>0</v>
      </c>
      <c r="H492">
        <f>VLOOKUP(sales[[#This Row],[ProductID]],products[],4,FALSE)</f>
        <v>320</v>
      </c>
      <c r="I492">
        <f>VLOOKUP(sales[[#This Row],[ProductID]],products[],5,FALSE)</f>
        <v>280</v>
      </c>
      <c r="J492">
        <f>sales[[#This Row],[QuantitySold]]*sales[[#This Row],[unitPrice]]</f>
        <v>1600</v>
      </c>
      <c r="K492">
        <f>sales[[#This Row],[TotalRevenue]]-sales[[#This Row],[DiscountApplied]]</f>
        <v>1600</v>
      </c>
      <c r="L492" t="str">
        <f>TEXT(sales[[#This Row],[SaleDate]],"yyyy")</f>
        <v>2024</v>
      </c>
      <c r="M492" t="str">
        <f>TEXT(sales[[#This Row],[SaleDate]],"MMM")</f>
        <v>Oct</v>
      </c>
      <c r="N492" t="str">
        <f>TEXT(sales[[#This Row],[SaleDate]],"DDD")</f>
        <v>Thu</v>
      </c>
      <c r="O492" t="str">
        <f t="shared" si="7"/>
        <v>Q4</v>
      </c>
      <c r="P492">
        <f>sales[[#This Row],[netRevenue]]-(sales[[#This Row],[unitCost]]*sales[[#This Row],[QuantitySold]])</f>
        <v>200</v>
      </c>
      <c r="Q492">
        <f>sales[[#This Row],[unitCost]]*sales[[#This Row],[QuantitySold]]</f>
        <v>1400</v>
      </c>
      <c r="R492" s="7">
        <f>(sales[[#This Row],[unitPrice]]-sales[[#This Row],[unitCost]])/sales[[#This Row],[unitCost]]</f>
        <v>0.14285714285714285</v>
      </c>
      <c r="S492" t="str">
        <f>TEXT(sales[[#This Row],[SaleDate]],"dd")</f>
        <v>10</v>
      </c>
    </row>
    <row r="493" spans="1:19" x14ac:dyDescent="0.25">
      <c r="A493">
        <v>966</v>
      </c>
      <c r="B493">
        <v>3</v>
      </c>
      <c r="C493">
        <v>4</v>
      </c>
      <c r="D493">
        <v>5</v>
      </c>
      <c r="E493">
        <v>8</v>
      </c>
      <c r="F493" s="1">
        <v>45570</v>
      </c>
      <c r="G493">
        <v>0</v>
      </c>
      <c r="H493">
        <f>VLOOKUP(sales[[#This Row],[ProductID]],products[],4,FALSE)</f>
        <v>320</v>
      </c>
      <c r="I493">
        <f>VLOOKUP(sales[[#This Row],[ProductID]],products[],5,FALSE)</f>
        <v>280</v>
      </c>
      <c r="J493">
        <f>sales[[#This Row],[QuantitySold]]*sales[[#This Row],[unitPrice]]</f>
        <v>2560</v>
      </c>
      <c r="K493">
        <f>sales[[#This Row],[TotalRevenue]]-sales[[#This Row],[DiscountApplied]]</f>
        <v>2560</v>
      </c>
      <c r="L493" t="str">
        <f>TEXT(sales[[#This Row],[SaleDate]],"yyyy")</f>
        <v>2024</v>
      </c>
      <c r="M493" t="str">
        <f>TEXT(sales[[#This Row],[SaleDate]],"MMM")</f>
        <v>Oct</v>
      </c>
      <c r="N493" t="str">
        <f>TEXT(sales[[#This Row],[SaleDate]],"DDD")</f>
        <v>Sat</v>
      </c>
      <c r="O493" t="str">
        <f t="shared" si="7"/>
        <v>Q4</v>
      </c>
      <c r="P493">
        <f>sales[[#This Row],[netRevenue]]-(sales[[#This Row],[unitCost]]*sales[[#This Row],[QuantitySold]])</f>
        <v>320</v>
      </c>
      <c r="Q493">
        <f>sales[[#This Row],[unitCost]]*sales[[#This Row],[QuantitySold]]</f>
        <v>2240</v>
      </c>
      <c r="R493" s="7">
        <f>(sales[[#This Row],[unitPrice]]-sales[[#This Row],[unitCost]])/sales[[#This Row],[unitCost]]</f>
        <v>0.14285714285714285</v>
      </c>
      <c r="S493" t="str">
        <f>TEXT(sales[[#This Row],[SaleDate]],"dd")</f>
        <v>05</v>
      </c>
    </row>
    <row r="494" spans="1:19" x14ac:dyDescent="0.25">
      <c r="A494">
        <v>970</v>
      </c>
      <c r="B494">
        <v>3</v>
      </c>
      <c r="C494">
        <v>31</v>
      </c>
      <c r="D494">
        <v>5</v>
      </c>
      <c r="E494">
        <v>1</v>
      </c>
      <c r="F494" s="1">
        <v>45412</v>
      </c>
      <c r="G494">
        <v>0</v>
      </c>
      <c r="H494">
        <f>VLOOKUP(sales[[#This Row],[ProductID]],products[],4,FALSE)</f>
        <v>320</v>
      </c>
      <c r="I494">
        <f>VLOOKUP(sales[[#This Row],[ProductID]],products[],5,FALSE)</f>
        <v>280</v>
      </c>
      <c r="J494">
        <f>sales[[#This Row],[QuantitySold]]*sales[[#This Row],[unitPrice]]</f>
        <v>320</v>
      </c>
      <c r="K494">
        <f>sales[[#This Row],[TotalRevenue]]-sales[[#This Row],[DiscountApplied]]</f>
        <v>320</v>
      </c>
      <c r="L494" t="str">
        <f>TEXT(sales[[#This Row],[SaleDate]],"yyyy")</f>
        <v>2024</v>
      </c>
      <c r="M494" t="str">
        <f>TEXT(sales[[#This Row],[SaleDate]],"MMM")</f>
        <v>Apr</v>
      </c>
      <c r="N494" t="str">
        <f>TEXT(sales[[#This Row],[SaleDate]],"DDD")</f>
        <v>Tue</v>
      </c>
      <c r="O494" t="str">
        <f t="shared" si="7"/>
        <v>Q2</v>
      </c>
      <c r="P494">
        <f>sales[[#This Row],[netRevenue]]-(sales[[#This Row],[unitCost]]*sales[[#This Row],[QuantitySold]])</f>
        <v>40</v>
      </c>
      <c r="Q494">
        <f>sales[[#This Row],[unitCost]]*sales[[#This Row],[QuantitySold]]</f>
        <v>280</v>
      </c>
      <c r="R494" s="7">
        <f>(sales[[#This Row],[unitPrice]]-sales[[#This Row],[unitCost]])/sales[[#This Row],[unitCost]]</f>
        <v>0.14285714285714285</v>
      </c>
      <c r="S494" t="str">
        <f>TEXT(sales[[#This Row],[SaleDate]],"dd")</f>
        <v>30</v>
      </c>
    </row>
    <row r="495" spans="1:19" x14ac:dyDescent="0.25">
      <c r="A495">
        <v>971</v>
      </c>
      <c r="B495">
        <v>3</v>
      </c>
      <c r="C495">
        <v>6</v>
      </c>
      <c r="D495">
        <v>5</v>
      </c>
      <c r="E495">
        <v>1</v>
      </c>
      <c r="F495" s="1">
        <v>45406</v>
      </c>
      <c r="G495">
        <v>0</v>
      </c>
      <c r="H495">
        <f>VLOOKUP(sales[[#This Row],[ProductID]],products[],4,FALSE)</f>
        <v>320</v>
      </c>
      <c r="I495">
        <f>VLOOKUP(sales[[#This Row],[ProductID]],products[],5,FALSE)</f>
        <v>280</v>
      </c>
      <c r="J495">
        <f>sales[[#This Row],[QuantitySold]]*sales[[#This Row],[unitPrice]]</f>
        <v>320</v>
      </c>
      <c r="K495">
        <f>sales[[#This Row],[TotalRevenue]]-sales[[#This Row],[DiscountApplied]]</f>
        <v>320</v>
      </c>
      <c r="L495" t="str">
        <f>TEXT(sales[[#This Row],[SaleDate]],"yyyy")</f>
        <v>2024</v>
      </c>
      <c r="M495" t="str">
        <f>TEXT(sales[[#This Row],[SaleDate]],"MMM")</f>
        <v>Apr</v>
      </c>
      <c r="N495" t="str">
        <f>TEXT(sales[[#This Row],[SaleDate]],"DDD")</f>
        <v>Wed</v>
      </c>
      <c r="O495" t="str">
        <f t="shared" si="7"/>
        <v>Q2</v>
      </c>
      <c r="P495">
        <f>sales[[#This Row],[netRevenue]]-(sales[[#This Row],[unitCost]]*sales[[#This Row],[QuantitySold]])</f>
        <v>40</v>
      </c>
      <c r="Q495">
        <f>sales[[#This Row],[unitCost]]*sales[[#This Row],[QuantitySold]]</f>
        <v>280</v>
      </c>
      <c r="R495" s="7">
        <f>(sales[[#This Row],[unitPrice]]-sales[[#This Row],[unitCost]])/sales[[#This Row],[unitCost]]</f>
        <v>0.14285714285714285</v>
      </c>
      <c r="S495" t="str">
        <f>TEXT(sales[[#This Row],[SaleDate]],"dd")</f>
        <v>24</v>
      </c>
    </row>
    <row r="496" spans="1:19" x14ac:dyDescent="0.25">
      <c r="A496">
        <v>1008</v>
      </c>
      <c r="B496">
        <v>3</v>
      </c>
      <c r="C496">
        <v>30</v>
      </c>
      <c r="D496">
        <v>5</v>
      </c>
      <c r="E496">
        <v>4</v>
      </c>
      <c r="F496" s="1">
        <v>45308</v>
      </c>
      <c r="G496">
        <v>0</v>
      </c>
      <c r="H496">
        <f>VLOOKUP(sales[[#This Row],[ProductID]],products[],4,FALSE)</f>
        <v>320</v>
      </c>
      <c r="I496">
        <f>VLOOKUP(sales[[#This Row],[ProductID]],products[],5,FALSE)</f>
        <v>280</v>
      </c>
      <c r="J496">
        <f>sales[[#This Row],[QuantitySold]]*sales[[#This Row],[unitPrice]]</f>
        <v>1280</v>
      </c>
      <c r="K496">
        <f>sales[[#This Row],[TotalRevenue]]-sales[[#This Row],[DiscountApplied]]</f>
        <v>1280</v>
      </c>
      <c r="L496" t="str">
        <f>TEXT(sales[[#This Row],[SaleDate]],"yyyy")</f>
        <v>2024</v>
      </c>
      <c r="M496" t="str">
        <f>TEXT(sales[[#This Row],[SaleDate]],"MMM")</f>
        <v>Jan</v>
      </c>
      <c r="N496" t="str">
        <f>TEXT(sales[[#This Row],[SaleDate]],"DDD")</f>
        <v>Wed</v>
      </c>
      <c r="O496" t="str">
        <f t="shared" si="7"/>
        <v>Q1</v>
      </c>
      <c r="P496">
        <f>sales[[#This Row],[netRevenue]]-(sales[[#This Row],[unitCost]]*sales[[#This Row],[QuantitySold]])</f>
        <v>160</v>
      </c>
      <c r="Q496">
        <f>sales[[#This Row],[unitCost]]*sales[[#This Row],[QuantitySold]]</f>
        <v>1120</v>
      </c>
      <c r="R496" s="7">
        <f>(sales[[#This Row],[unitPrice]]-sales[[#This Row],[unitCost]])/sales[[#This Row],[unitCost]]</f>
        <v>0.14285714285714285</v>
      </c>
      <c r="S496" t="str">
        <f>TEXT(sales[[#This Row],[SaleDate]],"dd")</f>
        <v>17</v>
      </c>
    </row>
    <row r="497" spans="1:19" x14ac:dyDescent="0.25">
      <c r="A497">
        <v>1013</v>
      </c>
      <c r="B497">
        <v>3</v>
      </c>
      <c r="C497">
        <v>4</v>
      </c>
      <c r="D497">
        <v>5</v>
      </c>
      <c r="E497">
        <v>11</v>
      </c>
      <c r="F497" s="1">
        <v>45309</v>
      </c>
      <c r="G497">
        <v>0</v>
      </c>
      <c r="H497">
        <f>VLOOKUP(sales[[#This Row],[ProductID]],products[],4,FALSE)</f>
        <v>320</v>
      </c>
      <c r="I497">
        <f>VLOOKUP(sales[[#This Row],[ProductID]],products[],5,FALSE)</f>
        <v>280</v>
      </c>
      <c r="J497">
        <f>sales[[#This Row],[QuantitySold]]*sales[[#This Row],[unitPrice]]</f>
        <v>3520</v>
      </c>
      <c r="K497">
        <f>sales[[#This Row],[TotalRevenue]]-sales[[#This Row],[DiscountApplied]]</f>
        <v>3520</v>
      </c>
      <c r="L497" t="str">
        <f>TEXT(sales[[#This Row],[SaleDate]],"yyyy")</f>
        <v>2024</v>
      </c>
      <c r="M497" t="str">
        <f>TEXT(sales[[#This Row],[SaleDate]],"MMM")</f>
        <v>Jan</v>
      </c>
      <c r="N497" t="str">
        <f>TEXT(sales[[#This Row],[SaleDate]],"DDD")</f>
        <v>Thu</v>
      </c>
      <c r="O497" t="str">
        <f t="shared" si="7"/>
        <v>Q1</v>
      </c>
      <c r="P497">
        <f>sales[[#This Row],[netRevenue]]-(sales[[#This Row],[unitCost]]*sales[[#This Row],[QuantitySold]])</f>
        <v>440</v>
      </c>
      <c r="Q497">
        <f>sales[[#This Row],[unitCost]]*sales[[#This Row],[QuantitySold]]</f>
        <v>3080</v>
      </c>
      <c r="R497" s="7">
        <f>(sales[[#This Row],[unitPrice]]-sales[[#This Row],[unitCost]])/sales[[#This Row],[unitCost]]</f>
        <v>0.14285714285714285</v>
      </c>
      <c r="S497" t="str">
        <f>TEXT(sales[[#This Row],[SaleDate]],"dd")</f>
        <v>18</v>
      </c>
    </row>
    <row r="498" spans="1:19" x14ac:dyDescent="0.25">
      <c r="A498">
        <v>1027</v>
      </c>
      <c r="B498">
        <v>3</v>
      </c>
      <c r="C498">
        <v>4</v>
      </c>
      <c r="D498">
        <v>5</v>
      </c>
      <c r="E498">
        <v>9</v>
      </c>
      <c r="F498" s="1">
        <v>45487</v>
      </c>
      <c r="G498">
        <v>0</v>
      </c>
      <c r="H498">
        <f>VLOOKUP(sales[[#This Row],[ProductID]],products[],4,FALSE)</f>
        <v>320</v>
      </c>
      <c r="I498">
        <f>VLOOKUP(sales[[#This Row],[ProductID]],products[],5,FALSE)</f>
        <v>280</v>
      </c>
      <c r="J498">
        <f>sales[[#This Row],[QuantitySold]]*sales[[#This Row],[unitPrice]]</f>
        <v>2880</v>
      </c>
      <c r="K498">
        <f>sales[[#This Row],[TotalRevenue]]-sales[[#This Row],[DiscountApplied]]</f>
        <v>2880</v>
      </c>
      <c r="L498" t="str">
        <f>TEXT(sales[[#This Row],[SaleDate]],"yyyy")</f>
        <v>2024</v>
      </c>
      <c r="M498" t="str">
        <f>TEXT(sales[[#This Row],[SaleDate]],"MMM")</f>
        <v>Jul</v>
      </c>
      <c r="N498" t="str">
        <f>TEXT(sales[[#This Row],[SaleDate]],"DDD")</f>
        <v>Sun</v>
      </c>
      <c r="O498" t="str">
        <f t="shared" si="7"/>
        <v>Q3</v>
      </c>
      <c r="P498">
        <f>sales[[#This Row],[netRevenue]]-(sales[[#This Row],[unitCost]]*sales[[#This Row],[QuantitySold]])</f>
        <v>360</v>
      </c>
      <c r="Q498">
        <f>sales[[#This Row],[unitCost]]*sales[[#This Row],[QuantitySold]]</f>
        <v>2520</v>
      </c>
      <c r="R498" s="7">
        <f>(sales[[#This Row],[unitPrice]]-sales[[#This Row],[unitCost]])/sales[[#This Row],[unitCost]]</f>
        <v>0.14285714285714285</v>
      </c>
      <c r="S498" t="str">
        <f>TEXT(sales[[#This Row],[SaleDate]],"dd")</f>
        <v>14</v>
      </c>
    </row>
    <row r="499" spans="1:19" x14ac:dyDescent="0.25">
      <c r="A499">
        <v>1056</v>
      </c>
      <c r="B499">
        <v>3</v>
      </c>
      <c r="C499">
        <v>2</v>
      </c>
      <c r="D499">
        <v>5</v>
      </c>
      <c r="E499">
        <v>2</v>
      </c>
      <c r="F499" s="1">
        <v>45434</v>
      </c>
      <c r="G499">
        <v>0</v>
      </c>
      <c r="H499">
        <f>VLOOKUP(sales[[#This Row],[ProductID]],products[],4,FALSE)</f>
        <v>320</v>
      </c>
      <c r="I499">
        <f>VLOOKUP(sales[[#This Row],[ProductID]],products[],5,FALSE)</f>
        <v>280</v>
      </c>
      <c r="J499">
        <f>sales[[#This Row],[QuantitySold]]*sales[[#This Row],[unitPrice]]</f>
        <v>640</v>
      </c>
      <c r="K499">
        <f>sales[[#This Row],[TotalRevenue]]-sales[[#This Row],[DiscountApplied]]</f>
        <v>640</v>
      </c>
      <c r="L499" t="str">
        <f>TEXT(sales[[#This Row],[SaleDate]],"yyyy")</f>
        <v>2024</v>
      </c>
      <c r="M499" t="str">
        <f>TEXT(sales[[#This Row],[SaleDate]],"MMM")</f>
        <v>May</v>
      </c>
      <c r="N499" t="str">
        <f>TEXT(sales[[#This Row],[SaleDate]],"DDD")</f>
        <v>Wed</v>
      </c>
      <c r="O499" t="str">
        <f t="shared" si="7"/>
        <v>Q2</v>
      </c>
      <c r="P499">
        <f>sales[[#This Row],[netRevenue]]-(sales[[#This Row],[unitCost]]*sales[[#This Row],[QuantitySold]])</f>
        <v>80</v>
      </c>
      <c r="Q499">
        <f>sales[[#This Row],[unitCost]]*sales[[#This Row],[QuantitySold]]</f>
        <v>560</v>
      </c>
      <c r="R499" s="7">
        <f>(sales[[#This Row],[unitPrice]]-sales[[#This Row],[unitCost]])/sales[[#This Row],[unitCost]]</f>
        <v>0.14285714285714285</v>
      </c>
      <c r="S499" t="str">
        <f>TEXT(sales[[#This Row],[SaleDate]],"dd")</f>
        <v>22</v>
      </c>
    </row>
    <row r="500" spans="1:19" x14ac:dyDescent="0.25">
      <c r="A500">
        <v>1059</v>
      </c>
      <c r="B500">
        <v>3</v>
      </c>
      <c r="C500">
        <v>31</v>
      </c>
      <c r="D500">
        <v>5</v>
      </c>
      <c r="E500">
        <v>10</v>
      </c>
      <c r="F500" s="1">
        <v>45395</v>
      </c>
      <c r="G500">
        <v>0</v>
      </c>
      <c r="H500">
        <f>VLOOKUP(sales[[#This Row],[ProductID]],products[],4,FALSE)</f>
        <v>320</v>
      </c>
      <c r="I500">
        <f>VLOOKUP(sales[[#This Row],[ProductID]],products[],5,FALSE)</f>
        <v>280</v>
      </c>
      <c r="J500">
        <f>sales[[#This Row],[QuantitySold]]*sales[[#This Row],[unitPrice]]</f>
        <v>3200</v>
      </c>
      <c r="K500">
        <f>sales[[#This Row],[TotalRevenue]]-sales[[#This Row],[DiscountApplied]]</f>
        <v>3200</v>
      </c>
      <c r="L500" t="str">
        <f>TEXT(sales[[#This Row],[SaleDate]],"yyyy")</f>
        <v>2024</v>
      </c>
      <c r="M500" t="str">
        <f>TEXT(sales[[#This Row],[SaleDate]],"MMM")</f>
        <v>Apr</v>
      </c>
      <c r="N500" t="str">
        <f>TEXT(sales[[#This Row],[SaleDate]],"DDD")</f>
        <v>Sat</v>
      </c>
      <c r="O500" t="str">
        <f t="shared" si="7"/>
        <v>Q2</v>
      </c>
      <c r="P500">
        <f>sales[[#This Row],[netRevenue]]-(sales[[#This Row],[unitCost]]*sales[[#This Row],[QuantitySold]])</f>
        <v>400</v>
      </c>
      <c r="Q500">
        <f>sales[[#This Row],[unitCost]]*sales[[#This Row],[QuantitySold]]</f>
        <v>2800</v>
      </c>
      <c r="R500" s="7">
        <f>(sales[[#This Row],[unitPrice]]-sales[[#This Row],[unitCost]])/sales[[#This Row],[unitCost]]</f>
        <v>0.14285714285714285</v>
      </c>
      <c r="S500" t="str">
        <f>TEXT(sales[[#This Row],[SaleDate]],"dd")</f>
        <v>13</v>
      </c>
    </row>
    <row r="501" spans="1:19" x14ac:dyDescent="0.25">
      <c r="A501">
        <v>1084</v>
      </c>
      <c r="B501">
        <v>3</v>
      </c>
      <c r="C501">
        <v>50</v>
      </c>
      <c r="D501">
        <v>5</v>
      </c>
      <c r="E501">
        <v>4</v>
      </c>
      <c r="F501" s="1">
        <v>45378</v>
      </c>
      <c r="G501">
        <v>0</v>
      </c>
      <c r="H501">
        <f>VLOOKUP(sales[[#This Row],[ProductID]],products[],4,FALSE)</f>
        <v>320</v>
      </c>
      <c r="I501">
        <f>VLOOKUP(sales[[#This Row],[ProductID]],products[],5,FALSE)</f>
        <v>280</v>
      </c>
      <c r="J501">
        <f>sales[[#This Row],[QuantitySold]]*sales[[#This Row],[unitPrice]]</f>
        <v>1280</v>
      </c>
      <c r="K501">
        <f>sales[[#This Row],[TotalRevenue]]-sales[[#This Row],[DiscountApplied]]</f>
        <v>1280</v>
      </c>
      <c r="L501" t="str">
        <f>TEXT(sales[[#This Row],[SaleDate]],"yyyy")</f>
        <v>2024</v>
      </c>
      <c r="M501" t="str">
        <f>TEXT(sales[[#This Row],[SaleDate]],"MMM")</f>
        <v>Mar</v>
      </c>
      <c r="N501" t="str">
        <f>TEXT(sales[[#This Row],[SaleDate]],"DDD")</f>
        <v>Wed</v>
      </c>
      <c r="O501" t="str">
        <f t="shared" si="7"/>
        <v>Q1</v>
      </c>
      <c r="P501">
        <f>sales[[#This Row],[netRevenue]]-(sales[[#This Row],[unitCost]]*sales[[#This Row],[QuantitySold]])</f>
        <v>160</v>
      </c>
      <c r="Q501">
        <f>sales[[#This Row],[unitCost]]*sales[[#This Row],[QuantitySold]]</f>
        <v>1120</v>
      </c>
      <c r="R501" s="7">
        <f>(sales[[#This Row],[unitPrice]]-sales[[#This Row],[unitCost]])/sales[[#This Row],[unitCost]]</f>
        <v>0.14285714285714285</v>
      </c>
      <c r="S501" t="str">
        <f>TEXT(sales[[#This Row],[SaleDate]],"dd")</f>
        <v>27</v>
      </c>
    </row>
    <row r="502" spans="1:19" x14ac:dyDescent="0.25">
      <c r="A502">
        <v>1089</v>
      </c>
      <c r="B502">
        <v>3</v>
      </c>
      <c r="C502">
        <v>41</v>
      </c>
      <c r="D502">
        <v>5</v>
      </c>
      <c r="E502">
        <v>5</v>
      </c>
      <c r="F502" s="1">
        <v>45475</v>
      </c>
      <c r="G502">
        <v>0</v>
      </c>
      <c r="H502">
        <f>VLOOKUP(sales[[#This Row],[ProductID]],products[],4,FALSE)</f>
        <v>320</v>
      </c>
      <c r="I502">
        <f>VLOOKUP(sales[[#This Row],[ProductID]],products[],5,FALSE)</f>
        <v>280</v>
      </c>
      <c r="J502">
        <f>sales[[#This Row],[QuantitySold]]*sales[[#This Row],[unitPrice]]</f>
        <v>1600</v>
      </c>
      <c r="K502">
        <f>sales[[#This Row],[TotalRevenue]]-sales[[#This Row],[DiscountApplied]]</f>
        <v>1600</v>
      </c>
      <c r="L502" t="str">
        <f>TEXT(sales[[#This Row],[SaleDate]],"yyyy")</f>
        <v>2024</v>
      </c>
      <c r="M502" t="str">
        <f>TEXT(sales[[#This Row],[SaleDate]],"MMM")</f>
        <v>Jul</v>
      </c>
      <c r="N502" t="str">
        <f>TEXT(sales[[#This Row],[SaleDate]],"DDD")</f>
        <v>Tue</v>
      </c>
      <c r="O502" t="str">
        <f t="shared" si="7"/>
        <v>Q3</v>
      </c>
      <c r="P502">
        <f>sales[[#This Row],[netRevenue]]-(sales[[#This Row],[unitCost]]*sales[[#This Row],[QuantitySold]])</f>
        <v>200</v>
      </c>
      <c r="Q502">
        <f>sales[[#This Row],[unitCost]]*sales[[#This Row],[QuantitySold]]</f>
        <v>1400</v>
      </c>
      <c r="R502" s="7">
        <f>(sales[[#This Row],[unitPrice]]-sales[[#This Row],[unitCost]])/sales[[#This Row],[unitCost]]</f>
        <v>0.14285714285714285</v>
      </c>
      <c r="S502" t="str">
        <f>TEXT(sales[[#This Row],[SaleDate]],"dd")</f>
        <v>02</v>
      </c>
    </row>
    <row r="503" spans="1:19" x14ac:dyDescent="0.25">
      <c r="A503">
        <v>1118</v>
      </c>
      <c r="B503">
        <v>3</v>
      </c>
      <c r="C503">
        <v>33</v>
      </c>
      <c r="D503">
        <v>5</v>
      </c>
      <c r="E503">
        <v>5</v>
      </c>
      <c r="F503" s="1">
        <v>45353</v>
      </c>
      <c r="G503">
        <v>0</v>
      </c>
      <c r="H503">
        <f>VLOOKUP(sales[[#This Row],[ProductID]],products[],4,FALSE)</f>
        <v>320</v>
      </c>
      <c r="I503">
        <f>VLOOKUP(sales[[#This Row],[ProductID]],products[],5,FALSE)</f>
        <v>280</v>
      </c>
      <c r="J503">
        <f>sales[[#This Row],[QuantitySold]]*sales[[#This Row],[unitPrice]]</f>
        <v>1600</v>
      </c>
      <c r="K503">
        <f>sales[[#This Row],[TotalRevenue]]-sales[[#This Row],[DiscountApplied]]</f>
        <v>1600</v>
      </c>
      <c r="L503" t="str">
        <f>TEXT(sales[[#This Row],[SaleDate]],"yyyy")</f>
        <v>2024</v>
      </c>
      <c r="M503" t="str">
        <f>TEXT(sales[[#This Row],[SaleDate]],"MMM")</f>
        <v>Mar</v>
      </c>
      <c r="N503" t="str">
        <f>TEXT(sales[[#This Row],[SaleDate]],"DDD")</f>
        <v>Sat</v>
      </c>
      <c r="O503" t="str">
        <f t="shared" si="7"/>
        <v>Q1</v>
      </c>
      <c r="P503">
        <f>sales[[#This Row],[netRevenue]]-(sales[[#This Row],[unitCost]]*sales[[#This Row],[QuantitySold]])</f>
        <v>200</v>
      </c>
      <c r="Q503">
        <f>sales[[#This Row],[unitCost]]*sales[[#This Row],[QuantitySold]]</f>
        <v>1400</v>
      </c>
      <c r="R503" s="7">
        <f>(sales[[#This Row],[unitPrice]]-sales[[#This Row],[unitCost]])/sales[[#This Row],[unitCost]]</f>
        <v>0.14285714285714285</v>
      </c>
      <c r="S503" t="str">
        <f>TEXT(sales[[#This Row],[SaleDate]],"dd")</f>
        <v>02</v>
      </c>
    </row>
    <row r="504" spans="1:19" x14ac:dyDescent="0.25">
      <c r="A504">
        <v>1121</v>
      </c>
      <c r="B504">
        <v>3</v>
      </c>
      <c r="C504">
        <v>20</v>
      </c>
      <c r="D504">
        <v>5</v>
      </c>
      <c r="E504">
        <v>5</v>
      </c>
      <c r="F504" s="1">
        <v>45595</v>
      </c>
      <c r="G504">
        <v>0</v>
      </c>
      <c r="H504">
        <f>VLOOKUP(sales[[#This Row],[ProductID]],products[],4,FALSE)</f>
        <v>320</v>
      </c>
      <c r="I504">
        <f>VLOOKUP(sales[[#This Row],[ProductID]],products[],5,FALSE)</f>
        <v>280</v>
      </c>
      <c r="J504">
        <f>sales[[#This Row],[QuantitySold]]*sales[[#This Row],[unitPrice]]</f>
        <v>1600</v>
      </c>
      <c r="K504">
        <f>sales[[#This Row],[TotalRevenue]]-sales[[#This Row],[DiscountApplied]]</f>
        <v>1600</v>
      </c>
      <c r="L504" t="str">
        <f>TEXT(sales[[#This Row],[SaleDate]],"yyyy")</f>
        <v>2024</v>
      </c>
      <c r="M504" t="str">
        <f>TEXT(sales[[#This Row],[SaleDate]],"MMM")</f>
        <v>Oct</v>
      </c>
      <c r="N504" t="str">
        <f>TEXT(sales[[#This Row],[SaleDate]],"DDD")</f>
        <v>Wed</v>
      </c>
      <c r="O504" t="str">
        <f t="shared" si="7"/>
        <v>Q4</v>
      </c>
      <c r="P504">
        <f>sales[[#This Row],[netRevenue]]-(sales[[#This Row],[unitCost]]*sales[[#This Row],[QuantitySold]])</f>
        <v>200</v>
      </c>
      <c r="Q504">
        <f>sales[[#This Row],[unitCost]]*sales[[#This Row],[QuantitySold]]</f>
        <v>1400</v>
      </c>
      <c r="R504" s="7">
        <f>(sales[[#This Row],[unitPrice]]-sales[[#This Row],[unitCost]])/sales[[#This Row],[unitCost]]</f>
        <v>0.14285714285714285</v>
      </c>
      <c r="S504" t="str">
        <f>TEXT(sales[[#This Row],[SaleDate]],"dd")</f>
        <v>30</v>
      </c>
    </row>
    <row r="505" spans="1:19" x14ac:dyDescent="0.25">
      <c r="A505">
        <v>1158</v>
      </c>
      <c r="B505">
        <v>3</v>
      </c>
      <c r="C505">
        <v>32</v>
      </c>
      <c r="D505">
        <v>5</v>
      </c>
      <c r="E505">
        <v>10</v>
      </c>
      <c r="F505" s="1">
        <v>45357</v>
      </c>
      <c r="G505">
        <v>0</v>
      </c>
      <c r="H505">
        <f>VLOOKUP(sales[[#This Row],[ProductID]],products[],4,FALSE)</f>
        <v>320</v>
      </c>
      <c r="I505">
        <f>VLOOKUP(sales[[#This Row],[ProductID]],products[],5,FALSE)</f>
        <v>280</v>
      </c>
      <c r="J505">
        <f>sales[[#This Row],[QuantitySold]]*sales[[#This Row],[unitPrice]]</f>
        <v>3200</v>
      </c>
      <c r="K505">
        <f>sales[[#This Row],[TotalRevenue]]-sales[[#This Row],[DiscountApplied]]</f>
        <v>3200</v>
      </c>
      <c r="L505" t="str">
        <f>TEXT(sales[[#This Row],[SaleDate]],"yyyy")</f>
        <v>2024</v>
      </c>
      <c r="M505" t="str">
        <f>TEXT(sales[[#This Row],[SaleDate]],"MMM")</f>
        <v>Mar</v>
      </c>
      <c r="N505" t="str">
        <f>TEXT(sales[[#This Row],[SaleDate]],"DDD")</f>
        <v>Wed</v>
      </c>
      <c r="O505" t="str">
        <f t="shared" si="7"/>
        <v>Q1</v>
      </c>
      <c r="P505">
        <f>sales[[#This Row],[netRevenue]]-(sales[[#This Row],[unitCost]]*sales[[#This Row],[QuantitySold]])</f>
        <v>400</v>
      </c>
      <c r="Q505">
        <f>sales[[#This Row],[unitCost]]*sales[[#This Row],[QuantitySold]]</f>
        <v>2800</v>
      </c>
      <c r="R505" s="7">
        <f>(sales[[#This Row],[unitPrice]]-sales[[#This Row],[unitCost]])/sales[[#This Row],[unitCost]]</f>
        <v>0.14285714285714285</v>
      </c>
      <c r="S505" t="str">
        <f>TEXT(sales[[#This Row],[SaleDate]],"dd")</f>
        <v>06</v>
      </c>
    </row>
    <row r="506" spans="1:19" x14ac:dyDescent="0.25">
      <c r="A506">
        <v>1160</v>
      </c>
      <c r="B506">
        <v>3</v>
      </c>
      <c r="C506">
        <v>15</v>
      </c>
      <c r="D506">
        <v>5</v>
      </c>
      <c r="E506">
        <v>1</v>
      </c>
      <c r="F506" s="1">
        <v>45615</v>
      </c>
      <c r="G506">
        <v>0</v>
      </c>
      <c r="H506">
        <f>VLOOKUP(sales[[#This Row],[ProductID]],products[],4,FALSE)</f>
        <v>320</v>
      </c>
      <c r="I506">
        <f>VLOOKUP(sales[[#This Row],[ProductID]],products[],5,FALSE)</f>
        <v>280</v>
      </c>
      <c r="J506">
        <f>sales[[#This Row],[QuantitySold]]*sales[[#This Row],[unitPrice]]</f>
        <v>320</v>
      </c>
      <c r="K506">
        <f>sales[[#This Row],[TotalRevenue]]-sales[[#This Row],[DiscountApplied]]</f>
        <v>320</v>
      </c>
      <c r="L506" t="str">
        <f>TEXT(sales[[#This Row],[SaleDate]],"yyyy")</f>
        <v>2024</v>
      </c>
      <c r="M506" t="str">
        <f>TEXT(sales[[#This Row],[SaleDate]],"MMM")</f>
        <v>Nov</v>
      </c>
      <c r="N506" t="str">
        <f>TEXT(sales[[#This Row],[SaleDate]],"DDD")</f>
        <v>Tue</v>
      </c>
      <c r="O506" t="str">
        <f t="shared" si="7"/>
        <v>Q4</v>
      </c>
      <c r="P506">
        <f>sales[[#This Row],[netRevenue]]-(sales[[#This Row],[unitCost]]*sales[[#This Row],[QuantitySold]])</f>
        <v>40</v>
      </c>
      <c r="Q506">
        <f>sales[[#This Row],[unitCost]]*sales[[#This Row],[QuantitySold]]</f>
        <v>280</v>
      </c>
      <c r="R506" s="7">
        <f>(sales[[#This Row],[unitPrice]]-sales[[#This Row],[unitCost]])/sales[[#This Row],[unitCost]]</f>
        <v>0.14285714285714285</v>
      </c>
      <c r="S506" t="str">
        <f>TEXT(sales[[#This Row],[SaleDate]],"dd")</f>
        <v>19</v>
      </c>
    </row>
    <row r="507" spans="1:19" x14ac:dyDescent="0.25">
      <c r="A507">
        <v>1164</v>
      </c>
      <c r="B507">
        <v>3</v>
      </c>
      <c r="C507">
        <v>40</v>
      </c>
      <c r="D507">
        <v>5</v>
      </c>
      <c r="E507">
        <v>7</v>
      </c>
      <c r="F507" s="1">
        <v>45514</v>
      </c>
      <c r="G507">
        <v>0</v>
      </c>
      <c r="H507">
        <f>VLOOKUP(sales[[#This Row],[ProductID]],products[],4,FALSE)</f>
        <v>320</v>
      </c>
      <c r="I507">
        <f>VLOOKUP(sales[[#This Row],[ProductID]],products[],5,FALSE)</f>
        <v>280</v>
      </c>
      <c r="J507">
        <f>sales[[#This Row],[QuantitySold]]*sales[[#This Row],[unitPrice]]</f>
        <v>2240</v>
      </c>
      <c r="K507">
        <f>sales[[#This Row],[TotalRevenue]]-sales[[#This Row],[DiscountApplied]]</f>
        <v>2240</v>
      </c>
      <c r="L507" t="str">
        <f>TEXT(sales[[#This Row],[SaleDate]],"yyyy")</f>
        <v>2024</v>
      </c>
      <c r="M507" t="str">
        <f>TEXT(sales[[#This Row],[SaleDate]],"MMM")</f>
        <v>Aug</v>
      </c>
      <c r="N507" t="str">
        <f>TEXT(sales[[#This Row],[SaleDate]],"DDD")</f>
        <v>Sat</v>
      </c>
      <c r="O507" t="str">
        <f t="shared" si="7"/>
        <v>Q3</v>
      </c>
      <c r="P507">
        <f>sales[[#This Row],[netRevenue]]-(sales[[#This Row],[unitCost]]*sales[[#This Row],[QuantitySold]])</f>
        <v>280</v>
      </c>
      <c r="Q507">
        <f>sales[[#This Row],[unitCost]]*sales[[#This Row],[QuantitySold]]</f>
        <v>1960</v>
      </c>
      <c r="R507" s="7">
        <f>(sales[[#This Row],[unitPrice]]-sales[[#This Row],[unitCost]])/sales[[#This Row],[unitCost]]</f>
        <v>0.14285714285714285</v>
      </c>
      <c r="S507" t="str">
        <f>TEXT(sales[[#This Row],[SaleDate]],"dd")</f>
        <v>10</v>
      </c>
    </row>
    <row r="508" spans="1:19" x14ac:dyDescent="0.25">
      <c r="A508">
        <v>1183</v>
      </c>
      <c r="B508">
        <v>3</v>
      </c>
      <c r="C508">
        <v>5</v>
      </c>
      <c r="D508">
        <v>5</v>
      </c>
      <c r="E508">
        <v>9</v>
      </c>
      <c r="F508" s="1">
        <v>45322</v>
      </c>
      <c r="G508">
        <v>0</v>
      </c>
      <c r="H508">
        <f>VLOOKUP(sales[[#This Row],[ProductID]],products[],4,FALSE)</f>
        <v>320</v>
      </c>
      <c r="I508">
        <f>VLOOKUP(sales[[#This Row],[ProductID]],products[],5,FALSE)</f>
        <v>280</v>
      </c>
      <c r="J508">
        <f>sales[[#This Row],[QuantitySold]]*sales[[#This Row],[unitPrice]]</f>
        <v>2880</v>
      </c>
      <c r="K508">
        <f>sales[[#This Row],[TotalRevenue]]-sales[[#This Row],[DiscountApplied]]</f>
        <v>2880</v>
      </c>
      <c r="L508" t="str">
        <f>TEXT(sales[[#This Row],[SaleDate]],"yyyy")</f>
        <v>2024</v>
      </c>
      <c r="M508" t="str">
        <f>TEXT(sales[[#This Row],[SaleDate]],"MMM")</f>
        <v>Jan</v>
      </c>
      <c r="N508" t="str">
        <f>TEXT(sales[[#This Row],[SaleDate]],"DDD")</f>
        <v>Wed</v>
      </c>
      <c r="O508" t="str">
        <f t="shared" si="7"/>
        <v>Q1</v>
      </c>
      <c r="P508">
        <f>sales[[#This Row],[netRevenue]]-(sales[[#This Row],[unitCost]]*sales[[#This Row],[QuantitySold]])</f>
        <v>360</v>
      </c>
      <c r="Q508">
        <f>sales[[#This Row],[unitCost]]*sales[[#This Row],[QuantitySold]]</f>
        <v>2520</v>
      </c>
      <c r="R508" s="7">
        <f>(sales[[#This Row],[unitPrice]]-sales[[#This Row],[unitCost]])/sales[[#This Row],[unitCost]]</f>
        <v>0.14285714285714285</v>
      </c>
      <c r="S508" t="str">
        <f>TEXT(sales[[#This Row],[SaleDate]],"dd")</f>
        <v>31</v>
      </c>
    </row>
    <row r="509" spans="1:19" x14ac:dyDescent="0.25">
      <c r="A509">
        <v>1200</v>
      </c>
      <c r="B509">
        <v>3</v>
      </c>
      <c r="C509">
        <v>11</v>
      </c>
      <c r="D509">
        <v>5</v>
      </c>
      <c r="E509">
        <v>1</v>
      </c>
      <c r="F509" s="1">
        <v>45374</v>
      </c>
      <c r="G509">
        <v>0</v>
      </c>
      <c r="H509">
        <f>VLOOKUP(sales[[#This Row],[ProductID]],products[],4,FALSE)</f>
        <v>320</v>
      </c>
      <c r="I509">
        <f>VLOOKUP(sales[[#This Row],[ProductID]],products[],5,FALSE)</f>
        <v>280</v>
      </c>
      <c r="J509">
        <f>sales[[#This Row],[QuantitySold]]*sales[[#This Row],[unitPrice]]</f>
        <v>320</v>
      </c>
      <c r="K509">
        <f>sales[[#This Row],[TotalRevenue]]-sales[[#This Row],[DiscountApplied]]</f>
        <v>320</v>
      </c>
      <c r="L509" t="str">
        <f>TEXT(sales[[#This Row],[SaleDate]],"yyyy")</f>
        <v>2024</v>
      </c>
      <c r="M509" t="str">
        <f>TEXT(sales[[#This Row],[SaleDate]],"MMM")</f>
        <v>Mar</v>
      </c>
      <c r="N509" t="str">
        <f>TEXT(sales[[#This Row],[SaleDate]],"DDD")</f>
        <v>Sat</v>
      </c>
      <c r="O509" t="str">
        <f t="shared" si="7"/>
        <v>Q1</v>
      </c>
      <c r="P509">
        <f>sales[[#This Row],[netRevenue]]-(sales[[#This Row],[unitCost]]*sales[[#This Row],[QuantitySold]])</f>
        <v>40</v>
      </c>
      <c r="Q509">
        <f>sales[[#This Row],[unitCost]]*sales[[#This Row],[QuantitySold]]</f>
        <v>280</v>
      </c>
      <c r="R509" s="7">
        <f>(sales[[#This Row],[unitPrice]]-sales[[#This Row],[unitCost]])/sales[[#This Row],[unitCost]]</f>
        <v>0.14285714285714285</v>
      </c>
      <c r="S509" t="str">
        <f>TEXT(sales[[#This Row],[SaleDate]],"dd")</f>
        <v>23</v>
      </c>
    </row>
    <row r="510" spans="1:19" x14ac:dyDescent="0.25">
      <c r="A510">
        <v>1204</v>
      </c>
      <c r="B510">
        <v>3</v>
      </c>
      <c r="C510">
        <v>44</v>
      </c>
      <c r="D510">
        <v>5</v>
      </c>
      <c r="E510">
        <v>7</v>
      </c>
      <c r="F510" s="1">
        <v>45414</v>
      </c>
      <c r="G510">
        <v>0</v>
      </c>
      <c r="H510">
        <f>VLOOKUP(sales[[#This Row],[ProductID]],products[],4,FALSE)</f>
        <v>320</v>
      </c>
      <c r="I510">
        <f>VLOOKUP(sales[[#This Row],[ProductID]],products[],5,FALSE)</f>
        <v>280</v>
      </c>
      <c r="J510">
        <f>sales[[#This Row],[QuantitySold]]*sales[[#This Row],[unitPrice]]</f>
        <v>2240</v>
      </c>
      <c r="K510">
        <f>sales[[#This Row],[TotalRevenue]]-sales[[#This Row],[DiscountApplied]]</f>
        <v>2240</v>
      </c>
      <c r="L510" t="str">
        <f>TEXT(sales[[#This Row],[SaleDate]],"yyyy")</f>
        <v>2024</v>
      </c>
      <c r="M510" t="str">
        <f>TEXT(sales[[#This Row],[SaleDate]],"MMM")</f>
        <v>May</v>
      </c>
      <c r="N510" t="str">
        <f>TEXT(sales[[#This Row],[SaleDate]],"DDD")</f>
        <v>Thu</v>
      </c>
      <c r="O510" t="str">
        <f t="shared" si="7"/>
        <v>Q2</v>
      </c>
      <c r="P510">
        <f>sales[[#This Row],[netRevenue]]-(sales[[#This Row],[unitCost]]*sales[[#This Row],[QuantitySold]])</f>
        <v>280</v>
      </c>
      <c r="Q510">
        <f>sales[[#This Row],[unitCost]]*sales[[#This Row],[QuantitySold]]</f>
        <v>1960</v>
      </c>
      <c r="R510" s="7">
        <f>(sales[[#This Row],[unitPrice]]-sales[[#This Row],[unitCost]])/sales[[#This Row],[unitCost]]</f>
        <v>0.14285714285714285</v>
      </c>
      <c r="S510" t="str">
        <f>TEXT(sales[[#This Row],[SaleDate]],"dd")</f>
        <v>02</v>
      </c>
    </row>
    <row r="511" spans="1:19" x14ac:dyDescent="0.25">
      <c r="A511">
        <v>1215</v>
      </c>
      <c r="B511">
        <v>3</v>
      </c>
      <c r="C511">
        <v>33</v>
      </c>
      <c r="D511">
        <v>5</v>
      </c>
      <c r="E511">
        <v>3</v>
      </c>
      <c r="F511" s="1">
        <v>45624</v>
      </c>
      <c r="G511">
        <v>0</v>
      </c>
      <c r="H511">
        <f>VLOOKUP(sales[[#This Row],[ProductID]],products[],4,FALSE)</f>
        <v>320</v>
      </c>
      <c r="I511">
        <f>VLOOKUP(sales[[#This Row],[ProductID]],products[],5,FALSE)</f>
        <v>280</v>
      </c>
      <c r="J511">
        <f>sales[[#This Row],[QuantitySold]]*sales[[#This Row],[unitPrice]]</f>
        <v>960</v>
      </c>
      <c r="K511">
        <f>sales[[#This Row],[TotalRevenue]]-sales[[#This Row],[DiscountApplied]]</f>
        <v>960</v>
      </c>
      <c r="L511" t="str">
        <f>TEXT(sales[[#This Row],[SaleDate]],"yyyy")</f>
        <v>2024</v>
      </c>
      <c r="M511" t="str">
        <f>TEXT(sales[[#This Row],[SaleDate]],"MMM")</f>
        <v>Nov</v>
      </c>
      <c r="N511" t="str">
        <f>TEXT(sales[[#This Row],[SaleDate]],"DDD")</f>
        <v>Thu</v>
      </c>
      <c r="O511" t="str">
        <f t="shared" si="7"/>
        <v>Q4</v>
      </c>
      <c r="P511">
        <f>sales[[#This Row],[netRevenue]]-(sales[[#This Row],[unitCost]]*sales[[#This Row],[QuantitySold]])</f>
        <v>120</v>
      </c>
      <c r="Q511">
        <f>sales[[#This Row],[unitCost]]*sales[[#This Row],[QuantitySold]]</f>
        <v>840</v>
      </c>
      <c r="R511" s="7">
        <f>(sales[[#This Row],[unitPrice]]-sales[[#This Row],[unitCost]])/sales[[#This Row],[unitCost]]</f>
        <v>0.14285714285714285</v>
      </c>
      <c r="S511" t="str">
        <f>TEXT(sales[[#This Row],[SaleDate]],"dd")</f>
        <v>28</v>
      </c>
    </row>
    <row r="512" spans="1:19" x14ac:dyDescent="0.25">
      <c r="A512">
        <v>1219</v>
      </c>
      <c r="B512">
        <v>3</v>
      </c>
      <c r="C512">
        <v>42</v>
      </c>
      <c r="D512">
        <v>5</v>
      </c>
      <c r="E512">
        <v>2</v>
      </c>
      <c r="F512" s="1">
        <v>45496</v>
      </c>
      <c r="G512">
        <v>0</v>
      </c>
      <c r="H512">
        <f>VLOOKUP(sales[[#This Row],[ProductID]],products[],4,FALSE)</f>
        <v>320</v>
      </c>
      <c r="I512">
        <f>VLOOKUP(sales[[#This Row],[ProductID]],products[],5,FALSE)</f>
        <v>280</v>
      </c>
      <c r="J512">
        <f>sales[[#This Row],[QuantitySold]]*sales[[#This Row],[unitPrice]]</f>
        <v>640</v>
      </c>
      <c r="K512">
        <f>sales[[#This Row],[TotalRevenue]]-sales[[#This Row],[DiscountApplied]]</f>
        <v>640</v>
      </c>
      <c r="L512" t="str">
        <f>TEXT(sales[[#This Row],[SaleDate]],"yyyy")</f>
        <v>2024</v>
      </c>
      <c r="M512" t="str">
        <f>TEXT(sales[[#This Row],[SaleDate]],"MMM")</f>
        <v>Jul</v>
      </c>
      <c r="N512" t="str">
        <f>TEXT(sales[[#This Row],[SaleDate]],"DDD")</f>
        <v>Tue</v>
      </c>
      <c r="O512" t="str">
        <f t="shared" si="7"/>
        <v>Q3</v>
      </c>
      <c r="P512">
        <f>sales[[#This Row],[netRevenue]]-(sales[[#This Row],[unitCost]]*sales[[#This Row],[QuantitySold]])</f>
        <v>80</v>
      </c>
      <c r="Q512">
        <f>sales[[#This Row],[unitCost]]*sales[[#This Row],[QuantitySold]]</f>
        <v>560</v>
      </c>
      <c r="R512" s="7">
        <f>(sales[[#This Row],[unitPrice]]-sales[[#This Row],[unitCost]])/sales[[#This Row],[unitCost]]</f>
        <v>0.14285714285714285</v>
      </c>
      <c r="S512" t="str">
        <f>TEXT(sales[[#This Row],[SaleDate]],"dd")</f>
        <v>23</v>
      </c>
    </row>
    <row r="513" spans="1:19" x14ac:dyDescent="0.25">
      <c r="A513">
        <v>1231</v>
      </c>
      <c r="B513">
        <v>3</v>
      </c>
      <c r="C513">
        <v>8</v>
      </c>
      <c r="D513">
        <v>5</v>
      </c>
      <c r="E513">
        <v>7</v>
      </c>
      <c r="F513" s="1">
        <v>45476</v>
      </c>
      <c r="G513">
        <v>0</v>
      </c>
      <c r="H513">
        <f>VLOOKUP(sales[[#This Row],[ProductID]],products[],4,FALSE)</f>
        <v>320</v>
      </c>
      <c r="I513">
        <f>VLOOKUP(sales[[#This Row],[ProductID]],products[],5,FALSE)</f>
        <v>280</v>
      </c>
      <c r="J513">
        <f>sales[[#This Row],[QuantitySold]]*sales[[#This Row],[unitPrice]]</f>
        <v>2240</v>
      </c>
      <c r="K513">
        <f>sales[[#This Row],[TotalRevenue]]-sales[[#This Row],[DiscountApplied]]</f>
        <v>2240</v>
      </c>
      <c r="L513" t="str">
        <f>TEXT(sales[[#This Row],[SaleDate]],"yyyy")</f>
        <v>2024</v>
      </c>
      <c r="M513" t="str">
        <f>TEXT(sales[[#This Row],[SaleDate]],"MMM")</f>
        <v>Jul</v>
      </c>
      <c r="N513" t="str">
        <f>TEXT(sales[[#This Row],[SaleDate]],"DDD")</f>
        <v>Wed</v>
      </c>
      <c r="O513" t="str">
        <f t="shared" si="7"/>
        <v>Q3</v>
      </c>
      <c r="P513">
        <f>sales[[#This Row],[netRevenue]]-(sales[[#This Row],[unitCost]]*sales[[#This Row],[QuantitySold]])</f>
        <v>280</v>
      </c>
      <c r="Q513">
        <f>sales[[#This Row],[unitCost]]*sales[[#This Row],[QuantitySold]]</f>
        <v>1960</v>
      </c>
      <c r="R513" s="7">
        <f>(sales[[#This Row],[unitPrice]]-sales[[#This Row],[unitCost]])/sales[[#This Row],[unitCost]]</f>
        <v>0.14285714285714285</v>
      </c>
      <c r="S513" t="str">
        <f>TEXT(sales[[#This Row],[SaleDate]],"dd")</f>
        <v>03</v>
      </c>
    </row>
    <row r="514" spans="1:19" x14ac:dyDescent="0.25">
      <c r="A514">
        <v>1244</v>
      </c>
      <c r="B514">
        <v>3</v>
      </c>
      <c r="C514">
        <v>2</v>
      </c>
      <c r="D514">
        <v>5</v>
      </c>
      <c r="E514">
        <v>9</v>
      </c>
      <c r="F514" s="1">
        <v>45630</v>
      </c>
      <c r="G514">
        <v>0</v>
      </c>
      <c r="H514">
        <f>VLOOKUP(sales[[#This Row],[ProductID]],products[],4,FALSE)</f>
        <v>320</v>
      </c>
      <c r="I514">
        <f>VLOOKUP(sales[[#This Row],[ProductID]],products[],5,FALSE)</f>
        <v>280</v>
      </c>
      <c r="J514">
        <f>sales[[#This Row],[QuantitySold]]*sales[[#This Row],[unitPrice]]</f>
        <v>2880</v>
      </c>
      <c r="K514">
        <f>sales[[#This Row],[TotalRevenue]]-sales[[#This Row],[DiscountApplied]]</f>
        <v>2880</v>
      </c>
      <c r="L514" t="str">
        <f>TEXT(sales[[#This Row],[SaleDate]],"yyyy")</f>
        <v>2024</v>
      </c>
      <c r="M514" t="str">
        <f>TEXT(sales[[#This Row],[SaleDate]],"MMM")</f>
        <v>Dec</v>
      </c>
      <c r="N514" t="str">
        <f>TEXT(sales[[#This Row],[SaleDate]],"DDD")</f>
        <v>Wed</v>
      </c>
      <c r="O514" t="str">
        <f t="shared" ref="O514:O577" si="8">"Q"&amp;ROUNDUP(MONTH(F514)/3,0)</f>
        <v>Q4</v>
      </c>
      <c r="P514">
        <f>sales[[#This Row],[netRevenue]]-(sales[[#This Row],[unitCost]]*sales[[#This Row],[QuantitySold]])</f>
        <v>360</v>
      </c>
      <c r="Q514">
        <f>sales[[#This Row],[unitCost]]*sales[[#This Row],[QuantitySold]]</f>
        <v>2520</v>
      </c>
      <c r="R514" s="7">
        <f>(sales[[#This Row],[unitPrice]]-sales[[#This Row],[unitCost]])/sales[[#This Row],[unitCost]]</f>
        <v>0.14285714285714285</v>
      </c>
      <c r="S514" t="str">
        <f>TEXT(sales[[#This Row],[SaleDate]],"dd")</f>
        <v>04</v>
      </c>
    </row>
    <row r="515" spans="1:19" x14ac:dyDescent="0.25">
      <c r="A515">
        <v>1262</v>
      </c>
      <c r="B515">
        <v>3</v>
      </c>
      <c r="C515">
        <v>40</v>
      </c>
      <c r="D515">
        <v>5</v>
      </c>
      <c r="E515">
        <v>1</v>
      </c>
      <c r="F515" s="1">
        <v>45650</v>
      </c>
      <c r="G515">
        <v>0</v>
      </c>
      <c r="H515">
        <f>VLOOKUP(sales[[#This Row],[ProductID]],products[],4,FALSE)</f>
        <v>320</v>
      </c>
      <c r="I515">
        <f>VLOOKUP(sales[[#This Row],[ProductID]],products[],5,FALSE)</f>
        <v>280</v>
      </c>
      <c r="J515">
        <f>sales[[#This Row],[QuantitySold]]*sales[[#This Row],[unitPrice]]</f>
        <v>320</v>
      </c>
      <c r="K515">
        <f>sales[[#This Row],[TotalRevenue]]-sales[[#This Row],[DiscountApplied]]</f>
        <v>320</v>
      </c>
      <c r="L515" t="str">
        <f>TEXT(sales[[#This Row],[SaleDate]],"yyyy")</f>
        <v>2024</v>
      </c>
      <c r="M515" t="str">
        <f>TEXT(sales[[#This Row],[SaleDate]],"MMM")</f>
        <v>Dec</v>
      </c>
      <c r="N515" t="str">
        <f>TEXT(sales[[#This Row],[SaleDate]],"DDD")</f>
        <v>Tue</v>
      </c>
      <c r="O515" t="str">
        <f t="shared" si="8"/>
        <v>Q4</v>
      </c>
      <c r="P515">
        <f>sales[[#This Row],[netRevenue]]-(sales[[#This Row],[unitCost]]*sales[[#This Row],[QuantitySold]])</f>
        <v>40</v>
      </c>
      <c r="Q515">
        <f>sales[[#This Row],[unitCost]]*sales[[#This Row],[QuantitySold]]</f>
        <v>280</v>
      </c>
      <c r="R515" s="7">
        <f>(sales[[#This Row],[unitPrice]]-sales[[#This Row],[unitCost]])/sales[[#This Row],[unitCost]]</f>
        <v>0.14285714285714285</v>
      </c>
      <c r="S515" t="str">
        <f>TEXT(sales[[#This Row],[SaleDate]],"dd")</f>
        <v>24</v>
      </c>
    </row>
    <row r="516" spans="1:19" x14ac:dyDescent="0.25">
      <c r="A516">
        <v>1268</v>
      </c>
      <c r="B516">
        <v>3</v>
      </c>
      <c r="C516">
        <v>34</v>
      </c>
      <c r="D516">
        <v>5</v>
      </c>
      <c r="E516">
        <v>2</v>
      </c>
      <c r="F516" s="1">
        <v>45496</v>
      </c>
      <c r="G516">
        <v>0</v>
      </c>
      <c r="H516">
        <f>VLOOKUP(sales[[#This Row],[ProductID]],products[],4,FALSE)</f>
        <v>320</v>
      </c>
      <c r="I516">
        <f>VLOOKUP(sales[[#This Row],[ProductID]],products[],5,FALSE)</f>
        <v>280</v>
      </c>
      <c r="J516">
        <f>sales[[#This Row],[QuantitySold]]*sales[[#This Row],[unitPrice]]</f>
        <v>640</v>
      </c>
      <c r="K516">
        <f>sales[[#This Row],[TotalRevenue]]-sales[[#This Row],[DiscountApplied]]</f>
        <v>640</v>
      </c>
      <c r="L516" t="str">
        <f>TEXT(sales[[#This Row],[SaleDate]],"yyyy")</f>
        <v>2024</v>
      </c>
      <c r="M516" t="str">
        <f>TEXT(sales[[#This Row],[SaleDate]],"MMM")</f>
        <v>Jul</v>
      </c>
      <c r="N516" t="str">
        <f>TEXT(sales[[#This Row],[SaleDate]],"DDD")</f>
        <v>Tue</v>
      </c>
      <c r="O516" t="str">
        <f t="shared" si="8"/>
        <v>Q3</v>
      </c>
      <c r="P516">
        <f>sales[[#This Row],[netRevenue]]-(sales[[#This Row],[unitCost]]*sales[[#This Row],[QuantitySold]])</f>
        <v>80</v>
      </c>
      <c r="Q516">
        <f>sales[[#This Row],[unitCost]]*sales[[#This Row],[QuantitySold]]</f>
        <v>560</v>
      </c>
      <c r="R516" s="7">
        <f>(sales[[#This Row],[unitPrice]]-sales[[#This Row],[unitCost]])/sales[[#This Row],[unitCost]]</f>
        <v>0.14285714285714285</v>
      </c>
      <c r="S516" t="str">
        <f>TEXT(sales[[#This Row],[SaleDate]],"dd")</f>
        <v>23</v>
      </c>
    </row>
    <row r="517" spans="1:19" x14ac:dyDescent="0.25">
      <c r="A517">
        <v>1284</v>
      </c>
      <c r="B517">
        <v>3</v>
      </c>
      <c r="C517">
        <v>14</v>
      </c>
      <c r="D517">
        <v>5</v>
      </c>
      <c r="E517">
        <v>4</v>
      </c>
      <c r="F517" s="1">
        <v>45310</v>
      </c>
      <c r="G517">
        <v>0</v>
      </c>
      <c r="H517">
        <f>VLOOKUP(sales[[#This Row],[ProductID]],products[],4,FALSE)</f>
        <v>320</v>
      </c>
      <c r="I517">
        <f>VLOOKUP(sales[[#This Row],[ProductID]],products[],5,FALSE)</f>
        <v>280</v>
      </c>
      <c r="J517">
        <f>sales[[#This Row],[QuantitySold]]*sales[[#This Row],[unitPrice]]</f>
        <v>1280</v>
      </c>
      <c r="K517">
        <f>sales[[#This Row],[TotalRevenue]]-sales[[#This Row],[DiscountApplied]]</f>
        <v>1280</v>
      </c>
      <c r="L517" t="str">
        <f>TEXT(sales[[#This Row],[SaleDate]],"yyyy")</f>
        <v>2024</v>
      </c>
      <c r="M517" t="str">
        <f>TEXT(sales[[#This Row],[SaleDate]],"MMM")</f>
        <v>Jan</v>
      </c>
      <c r="N517" t="str">
        <f>TEXT(sales[[#This Row],[SaleDate]],"DDD")</f>
        <v>Fri</v>
      </c>
      <c r="O517" t="str">
        <f t="shared" si="8"/>
        <v>Q1</v>
      </c>
      <c r="P517">
        <f>sales[[#This Row],[netRevenue]]-(sales[[#This Row],[unitCost]]*sales[[#This Row],[QuantitySold]])</f>
        <v>160</v>
      </c>
      <c r="Q517">
        <f>sales[[#This Row],[unitCost]]*sales[[#This Row],[QuantitySold]]</f>
        <v>1120</v>
      </c>
      <c r="R517" s="7">
        <f>(sales[[#This Row],[unitPrice]]-sales[[#This Row],[unitCost]])/sales[[#This Row],[unitCost]]</f>
        <v>0.14285714285714285</v>
      </c>
      <c r="S517" t="str">
        <f>TEXT(sales[[#This Row],[SaleDate]],"dd")</f>
        <v>19</v>
      </c>
    </row>
    <row r="518" spans="1:19" x14ac:dyDescent="0.25">
      <c r="A518">
        <v>1307</v>
      </c>
      <c r="B518">
        <v>3</v>
      </c>
      <c r="C518">
        <v>27</v>
      </c>
      <c r="D518">
        <v>5</v>
      </c>
      <c r="E518">
        <v>10</v>
      </c>
      <c r="F518" s="1">
        <v>45296</v>
      </c>
      <c r="G518">
        <v>0</v>
      </c>
      <c r="H518">
        <f>VLOOKUP(sales[[#This Row],[ProductID]],products[],4,FALSE)</f>
        <v>320</v>
      </c>
      <c r="I518">
        <f>VLOOKUP(sales[[#This Row],[ProductID]],products[],5,FALSE)</f>
        <v>280</v>
      </c>
      <c r="J518">
        <f>sales[[#This Row],[QuantitySold]]*sales[[#This Row],[unitPrice]]</f>
        <v>3200</v>
      </c>
      <c r="K518">
        <f>sales[[#This Row],[TotalRevenue]]-sales[[#This Row],[DiscountApplied]]</f>
        <v>3200</v>
      </c>
      <c r="L518" t="str">
        <f>TEXT(sales[[#This Row],[SaleDate]],"yyyy")</f>
        <v>2024</v>
      </c>
      <c r="M518" t="str">
        <f>TEXT(sales[[#This Row],[SaleDate]],"MMM")</f>
        <v>Jan</v>
      </c>
      <c r="N518" t="str">
        <f>TEXT(sales[[#This Row],[SaleDate]],"DDD")</f>
        <v>Fri</v>
      </c>
      <c r="O518" t="str">
        <f t="shared" si="8"/>
        <v>Q1</v>
      </c>
      <c r="P518">
        <f>sales[[#This Row],[netRevenue]]-(sales[[#This Row],[unitCost]]*sales[[#This Row],[QuantitySold]])</f>
        <v>400</v>
      </c>
      <c r="Q518">
        <f>sales[[#This Row],[unitCost]]*sales[[#This Row],[QuantitySold]]</f>
        <v>2800</v>
      </c>
      <c r="R518" s="7">
        <f>(sales[[#This Row],[unitPrice]]-sales[[#This Row],[unitCost]])/sales[[#This Row],[unitCost]]</f>
        <v>0.14285714285714285</v>
      </c>
      <c r="S518" t="str">
        <f>TEXT(sales[[#This Row],[SaleDate]],"dd")</f>
        <v>05</v>
      </c>
    </row>
    <row r="519" spans="1:19" x14ac:dyDescent="0.25">
      <c r="A519">
        <v>1342</v>
      </c>
      <c r="B519">
        <v>3</v>
      </c>
      <c r="C519">
        <v>15</v>
      </c>
      <c r="D519">
        <v>5</v>
      </c>
      <c r="E519">
        <v>3</v>
      </c>
      <c r="F519" s="1">
        <v>45314</v>
      </c>
      <c r="G519">
        <v>0</v>
      </c>
      <c r="H519">
        <f>VLOOKUP(sales[[#This Row],[ProductID]],products[],4,FALSE)</f>
        <v>320</v>
      </c>
      <c r="I519">
        <f>VLOOKUP(sales[[#This Row],[ProductID]],products[],5,FALSE)</f>
        <v>280</v>
      </c>
      <c r="J519">
        <f>sales[[#This Row],[QuantitySold]]*sales[[#This Row],[unitPrice]]</f>
        <v>960</v>
      </c>
      <c r="K519">
        <f>sales[[#This Row],[TotalRevenue]]-sales[[#This Row],[DiscountApplied]]</f>
        <v>960</v>
      </c>
      <c r="L519" t="str">
        <f>TEXT(sales[[#This Row],[SaleDate]],"yyyy")</f>
        <v>2024</v>
      </c>
      <c r="M519" t="str">
        <f>TEXT(sales[[#This Row],[SaleDate]],"MMM")</f>
        <v>Jan</v>
      </c>
      <c r="N519" t="str">
        <f>TEXT(sales[[#This Row],[SaleDate]],"DDD")</f>
        <v>Tue</v>
      </c>
      <c r="O519" t="str">
        <f t="shared" si="8"/>
        <v>Q1</v>
      </c>
      <c r="P519">
        <f>sales[[#This Row],[netRevenue]]-(sales[[#This Row],[unitCost]]*sales[[#This Row],[QuantitySold]])</f>
        <v>120</v>
      </c>
      <c r="Q519">
        <f>sales[[#This Row],[unitCost]]*sales[[#This Row],[QuantitySold]]</f>
        <v>840</v>
      </c>
      <c r="R519" s="7">
        <f>(sales[[#This Row],[unitPrice]]-sales[[#This Row],[unitCost]])/sales[[#This Row],[unitCost]]</f>
        <v>0.14285714285714285</v>
      </c>
      <c r="S519" t="str">
        <f>TEXT(sales[[#This Row],[SaleDate]],"dd")</f>
        <v>23</v>
      </c>
    </row>
    <row r="520" spans="1:19" x14ac:dyDescent="0.25">
      <c r="A520">
        <v>1349</v>
      </c>
      <c r="B520">
        <v>3</v>
      </c>
      <c r="C520">
        <v>1</v>
      </c>
      <c r="D520">
        <v>5</v>
      </c>
      <c r="E520">
        <v>2</v>
      </c>
      <c r="F520" s="1">
        <v>45373</v>
      </c>
      <c r="G520">
        <v>0</v>
      </c>
      <c r="H520">
        <f>VLOOKUP(sales[[#This Row],[ProductID]],products[],4,FALSE)</f>
        <v>320</v>
      </c>
      <c r="I520">
        <f>VLOOKUP(sales[[#This Row],[ProductID]],products[],5,FALSE)</f>
        <v>280</v>
      </c>
      <c r="J520">
        <f>sales[[#This Row],[QuantitySold]]*sales[[#This Row],[unitPrice]]</f>
        <v>640</v>
      </c>
      <c r="K520">
        <f>sales[[#This Row],[TotalRevenue]]-sales[[#This Row],[DiscountApplied]]</f>
        <v>640</v>
      </c>
      <c r="L520" t="str">
        <f>TEXT(sales[[#This Row],[SaleDate]],"yyyy")</f>
        <v>2024</v>
      </c>
      <c r="M520" t="str">
        <f>TEXT(sales[[#This Row],[SaleDate]],"MMM")</f>
        <v>Mar</v>
      </c>
      <c r="N520" t="str">
        <f>TEXT(sales[[#This Row],[SaleDate]],"DDD")</f>
        <v>Fri</v>
      </c>
      <c r="O520" t="str">
        <f t="shared" si="8"/>
        <v>Q1</v>
      </c>
      <c r="P520">
        <f>sales[[#This Row],[netRevenue]]-(sales[[#This Row],[unitCost]]*sales[[#This Row],[QuantitySold]])</f>
        <v>80</v>
      </c>
      <c r="Q520">
        <f>sales[[#This Row],[unitCost]]*sales[[#This Row],[QuantitySold]]</f>
        <v>560</v>
      </c>
      <c r="R520" s="7">
        <f>(sales[[#This Row],[unitPrice]]-sales[[#This Row],[unitCost]])/sales[[#This Row],[unitCost]]</f>
        <v>0.14285714285714285</v>
      </c>
      <c r="S520" t="str">
        <f>TEXT(sales[[#This Row],[SaleDate]],"dd")</f>
        <v>22</v>
      </c>
    </row>
    <row r="521" spans="1:19" x14ac:dyDescent="0.25">
      <c r="A521">
        <v>1365</v>
      </c>
      <c r="B521">
        <v>3</v>
      </c>
      <c r="C521">
        <v>39</v>
      </c>
      <c r="D521">
        <v>5</v>
      </c>
      <c r="E521">
        <v>10</v>
      </c>
      <c r="F521" s="1">
        <v>45653</v>
      </c>
      <c r="G521">
        <v>0</v>
      </c>
      <c r="H521">
        <f>VLOOKUP(sales[[#This Row],[ProductID]],products[],4,FALSE)</f>
        <v>320</v>
      </c>
      <c r="I521">
        <f>VLOOKUP(sales[[#This Row],[ProductID]],products[],5,FALSE)</f>
        <v>280</v>
      </c>
      <c r="J521">
        <f>sales[[#This Row],[QuantitySold]]*sales[[#This Row],[unitPrice]]</f>
        <v>3200</v>
      </c>
      <c r="K521">
        <f>sales[[#This Row],[TotalRevenue]]-sales[[#This Row],[DiscountApplied]]</f>
        <v>3200</v>
      </c>
      <c r="L521" t="str">
        <f>TEXT(sales[[#This Row],[SaleDate]],"yyyy")</f>
        <v>2024</v>
      </c>
      <c r="M521" t="str">
        <f>TEXT(sales[[#This Row],[SaleDate]],"MMM")</f>
        <v>Dec</v>
      </c>
      <c r="N521" t="str">
        <f>TEXT(sales[[#This Row],[SaleDate]],"DDD")</f>
        <v>Fri</v>
      </c>
      <c r="O521" t="str">
        <f t="shared" si="8"/>
        <v>Q4</v>
      </c>
      <c r="P521">
        <f>sales[[#This Row],[netRevenue]]-(sales[[#This Row],[unitCost]]*sales[[#This Row],[QuantitySold]])</f>
        <v>400</v>
      </c>
      <c r="Q521">
        <f>sales[[#This Row],[unitCost]]*sales[[#This Row],[QuantitySold]]</f>
        <v>2800</v>
      </c>
      <c r="R521" s="7">
        <f>(sales[[#This Row],[unitPrice]]-sales[[#This Row],[unitCost]])/sales[[#This Row],[unitCost]]</f>
        <v>0.14285714285714285</v>
      </c>
      <c r="S521" t="str">
        <f>TEXT(sales[[#This Row],[SaleDate]],"dd")</f>
        <v>27</v>
      </c>
    </row>
    <row r="522" spans="1:19" x14ac:dyDescent="0.25">
      <c r="A522">
        <v>1387</v>
      </c>
      <c r="B522">
        <v>3</v>
      </c>
      <c r="C522">
        <v>19</v>
      </c>
      <c r="D522">
        <v>5</v>
      </c>
      <c r="E522">
        <v>1</v>
      </c>
      <c r="F522" s="1">
        <v>45350</v>
      </c>
      <c r="G522">
        <v>0</v>
      </c>
      <c r="H522">
        <f>VLOOKUP(sales[[#This Row],[ProductID]],products[],4,FALSE)</f>
        <v>320</v>
      </c>
      <c r="I522">
        <f>VLOOKUP(sales[[#This Row],[ProductID]],products[],5,FALSE)</f>
        <v>280</v>
      </c>
      <c r="J522">
        <f>sales[[#This Row],[QuantitySold]]*sales[[#This Row],[unitPrice]]</f>
        <v>320</v>
      </c>
      <c r="K522">
        <f>sales[[#This Row],[TotalRevenue]]-sales[[#This Row],[DiscountApplied]]</f>
        <v>320</v>
      </c>
      <c r="L522" t="str">
        <f>TEXT(sales[[#This Row],[SaleDate]],"yyyy")</f>
        <v>2024</v>
      </c>
      <c r="M522" t="str">
        <f>TEXT(sales[[#This Row],[SaleDate]],"MMM")</f>
        <v>Feb</v>
      </c>
      <c r="N522" t="str">
        <f>TEXT(sales[[#This Row],[SaleDate]],"DDD")</f>
        <v>Wed</v>
      </c>
      <c r="O522" t="str">
        <f t="shared" si="8"/>
        <v>Q1</v>
      </c>
      <c r="P522">
        <f>sales[[#This Row],[netRevenue]]-(sales[[#This Row],[unitCost]]*sales[[#This Row],[QuantitySold]])</f>
        <v>40</v>
      </c>
      <c r="Q522">
        <f>sales[[#This Row],[unitCost]]*sales[[#This Row],[QuantitySold]]</f>
        <v>280</v>
      </c>
      <c r="R522" s="7">
        <f>(sales[[#This Row],[unitPrice]]-sales[[#This Row],[unitCost]])/sales[[#This Row],[unitCost]]</f>
        <v>0.14285714285714285</v>
      </c>
      <c r="S522" t="str">
        <f>TEXT(sales[[#This Row],[SaleDate]],"dd")</f>
        <v>28</v>
      </c>
    </row>
    <row r="523" spans="1:19" x14ac:dyDescent="0.25">
      <c r="A523">
        <v>1428</v>
      </c>
      <c r="B523">
        <v>3</v>
      </c>
      <c r="C523">
        <v>44</v>
      </c>
      <c r="D523">
        <v>5</v>
      </c>
      <c r="E523">
        <v>11</v>
      </c>
      <c r="F523" s="1">
        <v>45395</v>
      </c>
      <c r="G523">
        <v>0</v>
      </c>
      <c r="H523">
        <f>VLOOKUP(sales[[#This Row],[ProductID]],products[],4,FALSE)</f>
        <v>320</v>
      </c>
      <c r="I523">
        <f>VLOOKUP(sales[[#This Row],[ProductID]],products[],5,FALSE)</f>
        <v>280</v>
      </c>
      <c r="J523">
        <f>sales[[#This Row],[QuantitySold]]*sales[[#This Row],[unitPrice]]</f>
        <v>3520</v>
      </c>
      <c r="K523">
        <f>sales[[#This Row],[TotalRevenue]]-sales[[#This Row],[DiscountApplied]]</f>
        <v>3520</v>
      </c>
      <c r="L523" t="str">
        <f>TEXT(sales[[#This Row],[SaleDate]],"yyyy")</f>
        <v>2024</v>
      </c>
      <c r="M523" t="str">
        <f>TEXT(sales[[#This Row],[SaleDate]],"MMM")</f>
        <v>Apr</v>
      </c>
      <c r="N523" t="str">
        <f>TEXT(sales[[#This Row],[SaleDate]],"DDD")</f>
        <v>Sat</v>
      </c>
      <c r="O523" t="str">
        <f t="shared" si="8"/>
        <v>Q2</v>
      </c>
      <c r="P523">
        <f>sales[[#This Row],[netRevenue]]-(sales[[#This Row],[unitCost]]*sales[[#This Row],[QuantitySold]])</f>
        <v>440</v>
      </c>
      <c r="Q523">
        <f>sales[[#This Row],[unitCost]]*sales[[#This Row],[QuantitySold]]</f>
        <v>3080</v>
      </c>
      <c r="R523" s="7">
        <f>(sales[[#This Row],[unitPrice]]-sales[[#This Row],[unitCost]])/sales[[#This Row],[unitCost]]</f>
        <v>0.14285714285714285</v>
      </c>
      <c r="S523" t="str">
        <f>TEXT(sales[[#This Row],[SaleDate]],"dd")</f>
        <v>13</v>
      </c>
    </row>
    <row r="524" spans="1:19" x14ac:dyDescent="0.25">
      <c r="A524">
        <v>1446</v>
      </c>
      <c r="B524">
        <v>3</v>
      </c>
      <c r="C524">
        <v>34</v>
      </c>
      <c r="D524">
        <v>5</v>
      </c>
      <c r="E524">
        <v>10</v>
      </c>
      <c r="F524" s="1">
        <v>45516</v>
      </c>
      <c r="G524">
        <v>0</v>
      </c>
      <c r="H524">
        <f>VLOOKUP(sales[[#This Row],[ProductID]],products[],4,FALSE)</f>
        <v>320</v>
      </c>
      <c r="I524">
        <f>VLOOKUP(sales[[#This Row],[ProductID]],products[],5,FALSE)</f>
        <v>280</v>
      </c>
      <c r="J524">
        <f>sales[[#This Row],[QuantitySold]]*sales[[#This Row],[unitPrice]]</f>
        <v>3200</v>
      </c>
      <c r="K524">
        <f>sales[[#This Row],[TotalRevenue]]-sales[[#This Row],[DiscountApplied]]</f>
        <v>3200</v>
      </c>
      <c r="L524" t="str">
        <f>TEXT(sales[[#This Row],[SaleDate]],"yyyy")</f>
        <v>2024</v>
      </c>
      <c r="M524" t="str">
        <f>TEXT(sales[[#This Row],[SaleDate]],"MMM")</f>
        <v>Aug</v>
      </c>
      <c r="N524" t="str">
        <f>TEXT(sales[[#This Row],[SaleDate]],"DDD")</f>
        <v>Mon</v>
      </c>
      <c r="O524" t="str">
        <f t="shared" si="8"/>
        <v>Q3</v>
      </c>
      <c r="P524">
        <f>sales[[#This Row],[netRevenue]]-(sales[[#This Row],[unitCost]]*sales[[#This Row],[QuantitySold]])</f>
        <v>400</v>
      </c>
      <c r="Q524">
        <f>sales[[#This Row],[unitCost]]*sales[[#This Row],[QuantitySold]]</f>
        <v>2800</v>
      </c>
      <c r="R524" s="7">
        <f>(sales[[#This Row],[unitPrice]]-sales[[#This Row],[unitCost]])/sales[[#This Row],[unitCost]]</f>
        <v>0.14285714285714285</v>
      </c>
      <c r="S524" t="str">
        <f>TEXT(sales[[#This Row],[SaleDate]],"dd")</f>
        <v>12</v>
      </c>
    </row>
    <row r="525" spans="1:19" x14ac:dyDescent="0.25">
      <c r="A525">
        <v>1456</v>
      </c>
      <c r="B525">
        <v>3</v>
      </c>
      <c r="C525">
        <v>18</v>
      </c>
      <c r="D525">
        <v>5</v>
      </c>
      <c r="E525">
        <v>2</v>
      </c>
      <c r="F525" s="1">
        <v>45534</v>
      </c>
      <c r="G525">
        <v>0</v>
      </c>
      <c r="H525">
        <f>VLOOKUP(sales[[#This Row],[ProductID]],products[],4,FALSE)</f>
        <v>320</v>
      </c>
      <c r="I525">
        <f>VLOOKUP(sales[[#This Row],[ProductID]],products[],5,FALSE)</f>
        <v>280</v>
      </c>
      <c r="J525">
        <f>sales[[#This Row],[QuantitySold]]*sales[[#This Row],[unitPrice]]</f>
        <v>640</v>
      </c>
      <c r="K525">
        <f>sales[[#This Row],[TotalRevenue]]-sales[[#This Row],[DiscountApplied]]</f>
        <v>640</v>
      </c>
      <c r="L525" t="str">
        <f>TEXT(sales[[#This Row],[SaleDate]],"yyyy")</f>
        <v>2024</v>
      </c>
      <c r="M525" t="str">
        <f>TEXT(sales[[#This Row],[SaleDate]],"MMM")</f>
        <v>Aug</v>
      </c>
      <c r="N525" t="str">
        <f>TEXT(sales[[#This Row],[SaleDate]],"DDD")</f>
        <v>Fri</v>
      </c>
      <c r="O525" t="str">
        <f t="shared" si="8"/>
        <v>Q3</v>
      </c>
      <c r="P525">
        <f>sales[[#This Row],[netRevenue]]-(sales[[#This Row],[unitCost]]*sales[[#This Row],[QuantitySold]])</f>
        <v>80</v>
      </c>
      <c r="Q525">
        <f>sales[[#This Row],[unitCost]]*sales[[#This Row],[QuantitySold]]</f>
        <v>560</v>
      </c>
      <c r="R525" s="7">
        <f>(sales[[#This Row],[unitPrice]]-sales[[#This Row],[unitCost]])/sales[[#This Row],[unitCost]]</f>
        <v>0.14285714285714285</v>
      </c>
      <c r="S525" t="str">
        <f>TEXT(sales[[#This Row],[SaleDate]],"dd")</f>
        <v>30</v>
      </c>
    </row>
    <row r="526" spans="1:19" x14ac:dyDescent="0.25">
      <c r="A526">
        <v>1473</v>
      </c>
      <c r="B526">
        <v>3</v>
      </c>
      <c r="C526">
        <v>29</v>
      </c>
      <c r="D526">
        <v>5</v>
      </c>
      <c r="E526">
        <v>1</v>
      </c>
      <c r="F526" s="1">
        <v>45581</v>
      </c>
      <c r="G526">
        <v>0</v>
      </c>
      <c r="H526">
        <f>VLOOKUP(sales[[#This Row],[ProductID]],products[],4,FALSE)</f>
        <v>320</v>
      </c>
      <c r="I526">
        <f>VLOOKUP(sales[[#This Row],[ProductID]],products[],5,FALSE)</f>
        <v>280</v>
      </c>
      <c r="J526">
        <f>sales[[#This Row],[QuantitySold]]*sales[[#This Row],[unitPrice]]</f>
        <v>320</v>
      </c>
      <c r="K526">
        <f>sales[[#This Row],[TotalRevenue]]-sales[[#This Row],[DiscountApplied]]</f>
        <v>320</v>
      </c>
      <c r="L526" t="str">
        <f>TEXT(sales[[#This Row],[SaleDate]],"yyyy")</f>
        <v>2024</v>
      </c>
      <c r="M526" t="str">
        <f>TEXT(sales[[#This Row],[SaleDate]],"MMM")</f>
        <v>Oct</v>
      </c>
      <c r="N526" t="str">
        <f>TEXT(sales[[#This Row],[SaleDate]],"DDD")</f>
        <v>Wed</v>
      </c>
      <c r="O526" t="str">
        <f t="shared" si="8"/>
        <v>Q4</v>
      </c>
      <c r="P526">
        <f>sales[[#This Row],[netRevenue]]-(sales[[#This Row],[unitCost]]*sales[[#This Row],[QuantitySold]])</f>
        <v>40</v>
      </c>
      <c r="Q526">
        <f>sales[[#This Row],[unitCost]]*sales[[#This Row],[QuantitySold]]</f>
        <v>280</v>
      </c>
      <c r="R526" s="7">
        <f>(sales[[#This Row],[unitPrice]]-sales[[#This Row],[unitCost]])/sales[[#This Row],[unitCost]]</f>
        <v>0.14285714285714285</v>
      </c>
      <c r="S526" t="str">
        <f>TEXT(sales[[#This Row],[SaleDate]],"dd")</f>
        <v>16</v>
      </c>
    </row>
    <row r="527" spans="1:19" x14ac:dyDescent="0.25">
      <c r="A527">
        <v>1486</v>
      </c>
      <c r="B527">
        <v>3</v>
      </c>
      <c r="C527">
        <v>20</v>
      </c>
      <c r="D527">
        <v>5</v>
      </c>
      <c r="E527">
        <v>2</v>
      </c>
      <c r="F527" s="1">
        <v>45313</v>
      </c>
      <c r="G527">
        <v>0</v>
      </c>
      <c r="H527">
        <f>VLOOKUP(sales[[#This Row],[ProductID]],products[],4,FALSE)</f>
        <v>320</v>
      </c>
      <c r="I527">
        <f>VLOOKUP(sales[[#This Row],[ProductID]],products[],5,FALSE)</f>
        <v>280</v>
      </c>
      <c r="J527">
        <f>sales[[#This Row],[QuantitySold]]*sales[[#This Row],[unitPrice]]</f>
        <v>640</v>
      </c>
      <c r="K527">
        <f>sales[[#This Row],[TotalRevenue]]-sales[[#This Row],[DiscountApplied]]</f>
        <v>640</v>
      </c>
      <c r="L527" t="str">
        <f>TEXT(sales[[#This Row],[SaleDate]],"yyyy")</f>
        <v>2024</v>
      </c>
      <c r="M527" t="str">
        <f>TEXT(sales[[#This Row],[SaleDate]],"MMM")</f>
        <v>Jan</v>
      </c>
      <c r="N527" t="str">
        <f>TEXT(sales[[#This Row],[SaleDate]],"DDD")</f>
        <v>Mon</v>
      </c>
      <c r="O527" t="str">
        <f t="shared" si="8"/>
        <v>Q1</v>
      </c>
      <c r="P527">
        <f>sales[[#This Row],[netRevenue]]-(sales[[#This Row],[unitCost]]*sales[[#This Row],[QuantitySold]])</f>
        <v>80</v>
      </c>
      <c r="Q527">
        <f>sales[[#This Row],[unitCost]]*sales[[#This Row],[QuantitySold]]</f>
        <v>560</v>
      </c>
      <c r="R527" s="7">
        <f>(sales[[#This Row],[unitPrice]]-sales[[#This Row],[unitCost]])/sales[[#This Row],[unitCost]]</f>
        <v>0.14285714285714285</v>
      </c>
      <c r="S527" t="str">
        <f>TEXT(sales[[#This Row],[SaleDate]],"dd")</f>
        <v>22</v>
      </c>
    </row>
    <row r="528" spans="1:19" x14ac:dyDescent="0.25">
      <c r="A528">
        <v>1491</v>
      </c>
      <c r="B528">
        <v>3</v>
      </c>
      <c r="C528">
        <v>7</v>
      </c>
      <c r="D528">
        <v>5</v>
      </c>
      <c r="E528">
        <v>3</v>
      </c>
      <c r="F528" s="1">
        <v>45550</v>
      </c>
      <c r="G528">
        <v>0</v>
      </c>
      <c r="H528">
        <f>VLOOKUP(sales[[#This Row],[ProductID]],products[],4,FALSE)</f>
        <v>320</v>
      </c>
      <c r="I528">
        <f>VLOOKUP(sales[[#This Row],[ProductID]],products[],5,FALSE)</f>
        <v>280</v>
      </c>
      <c r="J528">
        <f>sales[[#This Row],[QuantitySold]]*sales[[#This Row],[unitPrice]]</f>
        <v>960</v>
      </c>
      <c r="K528">
        <f>sales[[#This Row],[TotalRevenue]]-sales[[#This Row],[DiscountApplied]]</f>
        <v>960</v>
      </c>
      <c r="L528" t="str">
        <f>TEXT(sales[[#This Row],[SaleDate]],"yyyy")</f>
        <v>2024</v>
      </c>
      <c r="M528" t="str">
        <f>TEXT(sales[[#This Row],[SaleDate]],"MMM")</f>
        <v>Sep</v>
      </c>
      <c r="N528" t="str">
        <f>TEXT(sales[[#This Row],[SaleDate]],"DDD")</f>
        <v>Sun</v>
      </c>
      <c r="O528" t="str">
        <f t="shared" si="8"/>
        <v>Q3</v>
      </c>
      <c r="P528">
        <f>sales[[#This Row],[netRevenue]]-(sales[[#This Row],[unitCost]]*sales[[#This Row],[QuantitySold]])</f>
        <v>120</v>
      </c>
      <c r="Q528">
        <f>sales[[#This Row],[unitCost]]*sales[[#This Row],[QuantitySold]]</f>
        <v>840</v>
      </c>
      <c r="R528" s="7">
        <f>(sales[[#This Row],[unitPrice]]-sales[[#This Row],[unitCost]])/sales[[#This Row],[unitCost]]</f>
        <v>0.14285714285714285</v>
      </c>
      <c r="S528" t="str">
        <f>TEXT(sales[[#This Row],[SaleDate]],"dd")</f>
        <v>15</v>
      </c>
    </row>
    <row r="529" spans="1:19" x14ac:dyDescent="0.25">
      <c r="A529">
        <v>1524</v>
      </c>
      <c r="B529">
        <v>3</v>
      </c>
      <c r="C529">
        <v>25</v>
      </c>
      <c r="D529">
        <v>5</v>
      </c>
      <c r="E529">
        <v>4</v>
      </c>
      <c r="F529" s="1">
        <v>45358</v>
      </c>
      <c r="G529">
        <v>0</v>
      </c>
      <c r="H529">
        <f>VLOOKUP(sales[[#This Row],[ProductID]],products[],4,FALSE)</f>
        <v>320</v>
      </c>
      <c r="I529">
        <f>VLOOKUP(sales[[#This Row],[ProductID]],products[],5,FALSE)</f>
        <v>280</v>
      </c>
      <c r="J529">
        <f>sales[[#This Row],[QuantitySold]]*sales[[#This Row],[unitPrice]]</f>
        <v>1280</v>
      </c>
      <c r="K529">
        <f>sales[[#This Row],[TotalRevenue]]-sales[[#This Row],[DiscountApplied]]</f>
        <v>1280</v>
      </c>
      <c r="L529" t="str">
        <f>TEXT(sales[[#This Row],[SaleDate]],"yyyy")</f>
        <v>2024</v>
      </c>
      <c r="M529" t="str">
        <f>TEXT(sales[[#This Row],[SaleDate]],"MMM")</f>
        <v>Mar</v>
      </c>
      <c r="N529" t="str">
        <f>TEXT(sales[[#This Row],[SaleDate]],"DDD")</f>
        <v>Thu</v>
      </c>
      <c r="O529" t="str">
        <f t="shared" si="8"/>
        <v>Q1</v>
      </c>
      <c r="P529">
        <f>sales[[#This Row],[netRevenue]]-(sales[[#This Row],[unitCost]]*sales[[#This Row],[QuantitySold]])</f>
        <v>160</v>
      </c>
      <c r="Q529">
        <f>sales[[#This Row],[unitCost]]*sales[[#This Row],[QuantitySold]]</f>
        <v>1120</v>
      </c>
      <c r="R529" s="7">
        <f>(sales[[#This Row],[unitPrice]]-sales[[#This Row],[unitCost]])/sales[[#This Row],[unitCost]]</f>
        <v>0.14285714285714285</v>
      </c>
      <c r="S529" t="str">
        <f>TEXT(sales[[#This Row],[SaleDate]],"dd")</f>
        <v>07</v>
      </c>
    </row>
    <row r="530" spans="1:19" x14ac:dyDescent="0.25">
      <c r="A530">
        <v>1541</v>
      </c>
      <c r="B530">
        <v>3</v>
      </c>
      <c r="C530">
        <v>49</v>
      </c>
      <c r="D530">
        <v>5</v>
      </c>
      <c r="E530">
        <v>7</v>
      </c>
      <c r="F530" s="1">
        <v>45520</v>
      </c>
      <c r="G530">
        <v>0</v>
      </c>
      <c r="H530">
        <f>VLOOKUP(sales[[#This Row],[ProductID]],products[],4,FALSE)</f>
        <v>320</v>
      </c>
      <c r="I530">
        <f>VLOOKUP(sales[[#This Row],[ProductID]],products[],5,FALSE)</f>
        <v>280</v>
      </c>
      <c r="J530">
        <f>sales[[#This Row],[QuantitySold]]*sales[[#This Row],[unitPrice]]</f>
        <v>2240</v>
      </c>
      <c r="K530">
        <f>sales[[#This Row],[TotalRevenue]]-sales[[#This Row],[DiscountApplied]]</f>
        <v>2240</v>
      </c>
      <c r="L530" t="str">
        <f>TEXT(sales[[#This Row],[SaleDate]],"yyyy")</f>
        <v>2024</v>
      </c>
      <c r="M530" t="str">
        <f>TEXT(sales[[#This Row],[SaleDate]],"MMM")</f>
        <v>Aug</v>
      </c>
      <c r="N530" t="str">
        <f>TEXT(sales[[#This Row],[SaleDate]],"DDD")</f>
        <v>Fri</v>
      </c>
      <c r="O530" t="str">
        <f t="shared" si="8"/>
        <v>Q3</v>
      </c>
      <c r="P530">
        <f>sales[[#This Row],[netRevenue]]-(sales[[#This Row],[unitCost]]*sales[[#This Row],[QuantitySold]])</f>
        <v>280</v>
      </c>
      <c r="Q530">
        <f>sales[[#This Row],[unitCost]]*sales[[#This Row],[QuantitySold]]</f>
        <v>1960</v>
      </c>
      <c r="R530" s="7">
        <f>(sales[[#This Row],[unitPrice]]-sales[[#This Row],[unitCost]])/sales[[#This Row],[unitCost]]</f>
        <v>0.14285714285714285</v>
      </c>
      <c r="S530" t="str">
        <f>TEXT(sales[[#This Row],[SaleDate]],"dd")</f>
        <v>16</v>
      </c>
    </row>
    <row r="531" spans="1:19" x14ac:dyDescent="0.25">
      <c r="A531">
        <v>1543</v>
      </c>
      <c r="B531">
        <v>3</v>
      </c>
      <c r="C531">
        <v>4</v>
      </c>
      <c r="D531">
        <v>5</v>
      </c>
      <c r="E531">
        <v>3</v>
      </c>
      <c r="F531" s="1">
        <v>45325</v>
      </c>
      <c r="G531">
        <v>0</v>
      </c>
      <c r="H531">
        <f>VLOOKUP(sales[[#This Row],[ProductID]],products[],4,FALSE)</f>
        <v>320</v>
      </c>
      <c r="I531">
        <f>VLOOKUP(sales[[#This Row],[ProductID]],products[],5,FALSE)</f>
        <v>280</v>
      </c>
      <c r="J531">
        <f>sales[[#This Row],[QuantitySold]]*sales[[#This Row],[unitPrice]]</f>
        <v>960</v>
      </c>
      <c r="K531">
        <f>sales[[#This Row],[TotalRevenue]]-sales[[#This Row],[DiscountApplied]]</f>
        <v>960</v>
      </c>
      <c r="L531" t="str">
        <f>TEXT(sales[[#This Row],[SaleDate]],"yyyy")</f>
        <v>2024</v>
      </c>
      <c r="M531" t="str">
        <f>TEXT(sales[[#This Row],[SaleDate]],"MMM")</f>
        <v>Feb</v>
      </c>
      <c r="N531" t="str">
        <f>TEXT(sales[[#This Row],[SaleDate]],"DDD")</f>
        <v>Sat</v>
      </c>
      <c r="O531" t="str">
        <f t="shared" si="8"/>
        <v>Q1</v>
      </c>
      <c r="P531">
        <f>sales[[#This Row],[netRevenue]]-(sales[[#This Row],[unitCost]]*sales[[#This Row],[QuantitySold]])</f>
        <v>120</v>
      </c>
      <c r="Q531">
        <f>sales[[#This Row],[unitCost]]*sales[[#This Row],[QuantitySold]]</f>
        <v>840</v>
      </c>
      <c r="R531" s="7">
        <f>(sales[[#This Row],[unitPrice]]-sales[[#This Row],[unitCost]])/sales[[#This Row],[unitCost]]</f>
        <v>0.14285714285714285</v>
      </c>
      <c r="S531" t="str">
        <f>TEXT(sales[[#This Row],[SaleDate]],"dd")</f>
        <v>03</v>
      </c>
    </row>
    <row r="532" spans="1:19" x14ac:dyDescent="0.25">
      <c r="A532">
        <v>1576</v>
      </c>
      <c r="B532">
        <v>3</v>
      </c>
      <c r="C532">
        <v>34</v>
      </c>
      <c r="D532">
        <v>5</v>
      </c>
      <c r="E532">
        <v>5</v>
      </c>
      <c r="F532" s="1">
        <v>45342</v>
      </c>
      <c r="G532">
        <v>0</v>
      </c>
      <c r="H532">
        <f>VLOOKUP(sales[[#This Row],[ProductID]],products[],4,FALSE)</f>
        <v>320</v>
      </c>
      <c r="I532">
        <f>VLOOKUP(sales[[#This Row],[ProductID]],products[],5,FALSE)</f>
        <v>280</v>
      </c>
      <c r="J532">
        <f>sales[[#This Row],[QuantitySold]]*sales[[#This Row],[unitPrice]]</f>
        <v>1600</v>
      </c>
      <c r="K532">
        <f>sales[[#This Row],[TotalRevenue]]-sales[[#This Row],[DiscountApplied]]</f>
        <v>1600</v>
      </c>
      <c r="L532" t="str">
        <f>TEXT(sales[[#This Row],[SaleDate]],"yyyy")</f>
        <v>2024</v>
      </c>
      <c r="M532" t="str">
        <f>TEXT(sales[[#This Row],[SaleDate]],"MMM")</f>
        <v>Feb</v>
      </c>
      <c r="N532" t="str">
        <f>TEXT(sales[[#This Row],[SaleDate]],"DDD")</f>
        <v>Tue</v>
      </c>
      <c r="O532" t="str">
        <f t="shared" si="8"/>
        <v>Q1</v>
      </c>
      <c r="P532">
        <f>sales[[#This Row],[netRevenue]]-(sales[[#This Row],[unitCost]]*sales[[#This Row],[QuantitySold]])</f>
        <v>200</v>
      </c>
      <c r="Q532">
        <f>sales[[#This Row],[unitCost]]*sales[[#This Row],[QuantitySold]]</f>
        <v>1400</v>
      </c>
      <c r="R532" s="7">
        <f>(sales[[#This Row],[unitPrice]]-sales[[#This Row],[unitCost]])/sales[[#This Row],[unitCost]]</f>
        <v>0.14285714285714285</v>
      </c>
      <c r="S532" t="str">
        <f>TEXT(sales[[#This Row],[SaleDate]],"dd")</f>
        <v>20</v>
      </c>
    </row>
    <row r="533" spans="1:19" x14ac:dyDescent="0.25">
      <c r="A533">
        <v>1583</v>
      </c>
      <c r="B533">
        <v>3</v>
      </c>
      <c r="C533">
        <v>33</v>
      </c>
      <c r="D533">
        <v>5</v>
      </c>
      <c r="E533">
        <v>7</v>
      </c>
      <c r="F533" s="1">
        <v>45588</v>
      </c>
      <c r="G533">
        <v>0</v>
      </c>
      <c r="H533">
        <f>VLOOKUP(sales[[#This Row],[ProductID]],products[],4,FALSE)</f>
        <v>320</v>
      </c>
      <c r="I533">
        <f>VLOOKUP(sales[[#This Row],[ProductID]],products[],5,FALSE)</f>
        <v>280</v>
      </c>
      <c r="J533">
        <f>sales[[#This Row],[QuantitySold]]*sales[[#This Row],[unitPrice]]</f>
        <v>2240</v>
      </c>
      <c r="K533">
        <f>sales[[#This Row],[TotalRevenue]]-sales[[#This Row],[DiscountApplied]]</f>
        <v>2240</v>
      </c>
      <c r="L533" t="str">
        <f>TEXT(sales[[#This Row],[SaleDate]],"yyyy")</f>
        <v>2024</v>
      </c>
      <c r="M533" t="str">
        <f>TEXT(sales[[#This Row],[SaleDate]],"MMM")</f>
        <v>Oct</v>
      </c>
      <c r="N533" t="str">
        <f>TEXT(sales[[#This Row],[SaleDate]],"DDD")</f>
        <v>Wed</v>
      </c>
      <c r="O533" t="str">
        <f t="shared" si="8"/>
        <v>Q4</v>
      </c>
      <c r="P533">
        <f>sales[[#This Row],[netRevenue]]-(sales[[#This Row],[unitCost]]*sales[[#This Row],[QuantitySold]])</f>
        <v>280</v>
      </c>
      <c r="Q533">
        <f>sales[[#This Row],[unitCost]]*sales[[#This Row],[QuantitySold]]</f>
        <v>1960</v>
      </c>
      <c r="R533" s="7">
        <f>(sales[[#This Row],[unitPrice]]-sales[[#This Row],[unitCost]])/sales[[#This Row],[unitCost]]</f>
        <v>0.14285714285714285</v>
      </c>
      <c r="S533" t="str">
        <f>TEXT(sales[[#This Row],[SaleDate]],"dd")</f>
        <v>23</v>
      </c>
    </row>
    <row r="534" spans="1:19" x14ac:dyDescent="0.25">
      <c r="A534">
        <v>1595</v>
      </c>
      <c r="B534">
        <v>3</v>
      </c>
      <c r="C534">
        <v>1</v>
      </c>
      <c r="D534">
        <v>5</v>
      </c>
      <c r="E534">
        <v>3</v>
      </c>
      <c r="F534" s="1">
        <v>45481</v>
      </c>
      <c r="G534">
        <v>0</v>
      </c>
      <c r="H534">
        <f>VLOOKUP(sales[[#This Row],[ProductID]],products[],4,FALSE)</f>
        <v>320</v>
      </c>
      <c r="I534">
        <f>VLOOKUP(sales[[#This Row],[ProductID]],products[],5,FALSE)</f>
        <v>280</v>
      </c>
      <c r="J534">
        <f>sales[[#This Row],[QuantitySold]]*sales[[#This Row],[unitPrice]]</f>
        <v>960</v>
      </c>
      <c r="K534">
        <f>sales[[#This Row],[TotalRevenue]]-sales[[#This Row],[DiscountApplied]]</f>
        <v>960</v>
      </c>
      <c r="L534" t="str">
        <f>TEXT(sales[[#This Row],[SaleDate]],"yyyy")</f>
        <v>2024</v>
      </c>
      <c r="M534" t="str">
        <f>TEXT(sales[[#This Row],[SaleDate]],"MMM")</f>
        <v>Jul</v>
      </c>
      <c r="N534" t="str">
        <f>TEXT(sales[[#This Row],[SaleDate]],"DDD")</f>
        <v>Mon</v>
      </c>
      <c r="O534" t="str">
        <f t="shared" si="8"/>
        <v>Q3</v>
      </c>
      <c r="P534">
        <f>sales[[#This Row],[netRevenue]]-(sales[[#This Row],[unitCost]]*sales[[#This Row],[QuantitySold]])</f>
        <v>120</v>
      </c>
      <c r="Q534">
        <f>sales[[#This Row],[unitCost]]*sales[[#This Row],[QuantitySold]]</f>
        <v>840</v>
      </c>
      <c r="R534" s="7">
        <f>(sales[[#This Row],[unitPrice]]-sales[[#This Row],[unitCost]])/sales[[#This Row],[unitCost]]</f>
        <v>0.14285714285714285</v>
      </c>
      <c r="S534" t="str">
        <f>TEXT(sales[[#This Row],[SaleDate]],"dd")</f>
        <v>08</v>
      </c>
    </row>
    <row r="535" spans="1:19" x14ac:dyDescent="0.25">
      <c r="A535">
        <v>1610</v>
      </c>
      <c r="B535">
        <v>3</v>
      </c>
      <c r="C535">
        <v>16</v>
      </c>
      <c r="D535">
        <v>5</v>
      </c>
      <c r="E535">
        <v>3</v>
      </c>
      <c r="F535" s="1">
        <v>45300</v>
      </c>
      <c r="G535">
        <v>0</v>
      </c>
      <c r="H535">
        <f>VLOOKUP(sales[[#This Row],[ProductID]],products[],4,FALSE)</f>
        <v>320</v>
      </c>
      <c r="I535">
        <f>VLOOKUP(sales[[#This Row],[ProductID]],products[],5,FALSE)</f>
        <v>280</v>
      </c>
      <c r="J535">
        <f>sales[[#This Row],[QuantitySold]]*sales[[#This Row],[unitPrice]]</f>
        <v>960</v>
      </c>
      <c r="K535">
        <f>sales[[#This Row],[TotalRevenue]]-sales[[#This Row],[DiscountApplied]]</f>
        <v>960</v>
      </c>
      <c r="L535" t="str">
        <f>TEXT(sales[[#This Row],[SaleDate]],"yyyy")</f>
        <v>2024</v>
      </c>
      <c r="M535" t="str">
        <f>TEXT(sales[[#This Row],[SaleDate]],"MMM")</f>
        <v>Jan</v>
      </c>
      <c r="N535" t="str">
        <f>TEXT(sales[[#This Row],[SaleDate]],"DDD")</f>
        <v>Tue</v>
      </c>
      <c r="O535" t="str">
        <f t="shared" si="8"/>
        <v>Q1</v>
      </c>
      <c r="P535">
        <f>sales[[#This Row],[netRevenue]]-(sales[[#This Row],[unitCost]]*sales[[#This Row],[QuantitySold]])</f>
        <v>120</v>
      </c>
      <c r="Q535">
        <f>sales[[#This Row],[unitCost]]*sales[[#This Row],[QuantitySold]]</f>
        <v>840</v>
      </c>
      <c r="R535" s="7">
        <f>(sales[[#This Row],[unitPrice]]-sales[[#This Row],[unitCost]])/sales[[#This Row],[unitCost]]</f>
        <v>0.14285714285714285</v>
      </c>
      <c r="S535" t="str">
        <f>TEXT(sales[[#This Row],[SaleDate]],"dd")</f>
        <v>09</v>
      </c>
    </row>
    <row r="536" spans="1:19" x14ac:dyDescent="0.25">
      <c r="A536">
        <v>1656</v>
      </c>
      <c r="B536">
        <v>3</v>
      </c>
      <c r="C536">
        <v>41</v>
      </c>
      <c r="D536">
        <v>5</v>
      </c>
      <c r="E536">
        <v>5</v>
      </c>
      <c r="F536" s="1">
        <v>45424</v>
      </c>
      <c r="G536">
        <v>0</v>
      </c>
      <c r="H536">
        <f>VLOOKUP(sales[[#This Row],[ProductID]],products[],4,FALSE)</f>
        <v>320</v>
      </c>
      <c r="I536">
        <f>VLOOKUP(sales[[#This Row],[ProductID]],products[],5,FALSE)</f>
        <v>280</v>
      </c>
      <c r="J536">
        <f>sales[[#This Row],[QuantitySold]]*sales[[#This Row],[unitPrice]]</f>
        <v>1600</v>
      </c>
      <c r="K536">
        <f>sales[[#This Row],[TotalRevenue]]-sales[[#This Row],[DiscountApplied]]</f>
        <v>1600</v>
      </c>
      <c r="L536" t="str">
        <f>TEXT(sales[[#This Row],[SaleDate]],"yyyy")</f>
        <v>2024</v>
      </c>
      <c r="M536" t="str">
        <f>TEXT(sales[[#This Row],[SaleDate]],"MMM")</f>
        <v>May</v>
      </c>
      <c r="N536" t="str">
        <f>TEXT(sales[[#This Row],[SaleDate]],"DDD")</f>
        <v>Sun</v>
      </c>
      <c r="O536" t="str">
        <f t="shared" si="8"/>
        <v>Q2</v>
      </c>
      <c r="P536">
        <f>sales[[#This Row],[netRevenue]]-(sales[[#This Row],[unitCost]]*sales[[#This Row],[QuantitySold]])</f>
        <v>200</v>
      </c>
      <c r="Q536">
        <f>sales[[#This Row],[unitCost]]*sales[[#This Row],[QuantitySold]]</f>
        <v>1400</v>
      </c>
      <c r="R536" s="7">
        <f>(sales[[#This Row],[unitPrice]]-sales[[#This Row],[unitCost]])/sales[[#This Row],[unitCost]]</f>
        <v>0.14285714285714285</v>
      </c>
      <c r="S536" t="str">
        <f>TEXT(sales[[#This Row],[SaleDate]],"dd")</f>
        <v>12</v>
      </c>
    </row>
    <row r="537" spans="1:19" x14ac:dyDescent="0.25">
      <c r="A537">
        <v>1660</v>
      </c>
      <c r="B537">
        <v>3</v>
      </c>
      <c r="C537">
        <v>34</v>
      </c>
      <c r="D537">
        <v>5</v>
      </c>
      <c r="E537">
        <v>4</v>
      </c>
      <c r="F537" s="1">
        <v>45553</v>
      </c>
      <c r="G537">
        <v>0</v>
      </c>
      <c r="H537">
        <f>VLOOKUP(sales[[#This Row],[ProductID]],products[],4,FALSE)</f>
        <v>320</v>
      </c>
      <c r="I537">
        <f>VLOOKUP(sales[[#This Row],[ProductID]],products[],5,FALSE)</f>
        <v>280</v>
      </c>
      <c r="J537">
        <f>sales[[#This Row],[QuantitySold]]*sales[[#This Row],[unitPrice]]</f>
        <v>1280</v>
      </c>
      <c r="K537">
        <f>sales[[#This Row],[TotalRevenue]]-sales[[#This Row],[DiscountApplied]]</f>
        <v>1280</v>
      </c>
      <c r="L537" t="str">
        <f>TEXT(sales[[#This Row],[SaleDate]],"yyyy")</f>
        <v>2024</v>
      </c>
      <c r="M537" t="str">
        <f>TEXT(sales[[#This Row],[SaleDate]],"MMM")</f>
        <v>Sep</v>
      </c>
      <c r="N537" t="str">
        <f>TEXT(sales[[#This Row],[SaleDate]],"DDD")</f>
        <v>Wed</v>
      </c>
      <c r="O537" t="str">
        <f t="shared" si="8"/>
        <v>Q3</v>
      </c>
      <c r="P537">
        <f>sales[[#This Row],[netRevenue]]-(sales[[#This Row],[unitCost]]*sales[[#This Row],[QuantitySold]])</f>
        <v>160</v>
      </c>
      <c r="Q537">
        <f>sales[[#This Row],[unitCost]]*sales[[#This Row],[QuantitySold]]</f>
        <v>1120</v>
      </c>
      <c r="R537" s="7">
        <f>(sales[[#This Row],[unitPrice]]-sales[[#This Row],[unitCost]])/sales[[#This Row],[unitCost]]</f>
        <v>0.14285714285714285</v>
      </c>
      <c r="S537" t="str">
        <f>TEXT(sales[[#This Row],[SaleDate]],"dd")</f>
        <v>18</v>
      </c>
    </row>
    <row r="538" spans="1:19" x14ac:dyDescent="0.25">
      <c r="A538">
        <v>1674</v>
      </c>
      <c r="B538">
        <v>3</v>
      </c>
      <c r="C538">
        <v>46</v>
      </c>
      <c r="D538">
        <v>5</v>
      </c>
      <c r="E538">
        <v>3</v>
      </c>
      <c r="F538" s="1">
        <v>45386</v>
      </c>
      <c r="G538">
        <v>0</v>
      </c>
      <c r="H538">
        <f>VLOOKUP(sales[[#This Row],[ProductID]],products[],4,FALSE)</f>
        <v>320</v>
      </c>
      <c r="I538">
        <f>VLOOKUP(sales[[#This Row],[ProductID]],products[],5,FALSE)</f>
        <v>280</v>
      </c>
      <c r="J538">
        <f>sales[[#This Row],[QuantitySold]]*sales[[#This Row],[unitPrice]]</f>
        <v>960</v>
      </c>
      <c r="K538">
        <f>sales[[#This Row],[TotalRevenue]]-sales[[#This Row],[DiscountApplied]]</f>
        <v>960</v>
      </c>
      <c r="L538" t="str">
        <f>TEXT(sales[[#This Row],[SaleDate]],"yyyy")</f>
        <v>2024</v>
      </c>
      <c r="M538" t="str">
        <f>TEXT(sales[[#This Row],[SaleDate]],"MMM")</f>
        <v>Apr</v>
      </c>
      <c r="N538" t="str">
        <f>TEXT(sales[[#This Row],[SaleDate]],"DDD")</f>
        <v>Thu</v>
      </c>
      <c r="O538" t="str">
        <f t="shared" si="8"/>
        <v>Q2</v>
      </c>
      <c r="P538">
        <f>sales[[#This Row],[netRevenue]]-(sales[[#This Row],[unitCost]]*sales[[#This Row],[QuantitySold]])</f>
        <v>120</v>
      </c>
      <c r="Q538">
        <f>sales[[#This Row],[unitCost]]*sales[[#This Row],[QuantitySold]]</f>
        <v>840</v>
      </c>
      <c r="R538" s="7">
        <f>(sales[[#This Row],[unitPrice]]-sales[[#This Row],[unitCost]])/sales[[#This Row],[unitCost]]</f>
        <v>0.14285714285714285</v>
      </c>
      <c r="S538" t="str">
        <f>TEXT(sales[[#This Row],[SaleDate]],"dd")</f>
        <v>04</v>
      </c>
    </row>
    <row r="539" spans="1:19" x14ac:dyDescent="0.25">
      <c r="A539">
        <v>1683</v>
      </c>
      <c r="B539">
        <v>3</v>
      </c>
      <c r="C539">
        <v>4</v>
      </c>
      <c r="D539">
        <v>5</v>
      </c>
      <c r="E539">
        <v>2</v>
      </c>
      <c r="F539" s="1">
        <v>45393</v>
      </c>
      <c r="G539">
        <v>0</v>
      </c>
      <c r="H539">
        <f>VLOOKUP(sales[[#This Row],[ProductID]],products[],4,FALSE)</f>
        <v>320</v>
      </c>
      <c r="I539">
        <f>VLOOKUP(sales[[#This Row],[ProductID]],products[],5,FALSE)</f>
        <v>280</v>
      </c>
      <c r="J539">
        <f>sales[[#This Row],[QuantitySold]]*sales[[#This Row],[unitPrice]]</f>
        <v>640</v>
      </c>
      <c r="K539">
        <f>sales[[#This Row],[TotalRevenue]]-sales[[#This Row],[DiscountApplied]]</f>
        <v>640</v>
      </c>
      <c r="L539" t="str">
        <f>TEXT(sales[[#This Row],[SaleDate]],"yyyy")</f>
        <v>2024</v>
      </c>
      <c r="M539" t="str">
        <f>TEXT(sales[[#This Row],[SaleDate]],"MMM")</f>
        <v>Apr</v>
      </c>
      <c r="N539" t="str">
        <f>TEXT(sales[[#This Row],[SaleDate]],"DDD")</f>
        <v>Thu</v>
      </c>
      <c r="O539" t="str">
        <f t="shared" si="8"/>
        <v>Q2</v>
      </c>
      <c r="P539">
        <f>sales[[#This Row],[netRevenue]]-(sales[[#This Row],[unitCost]]*sales[[#This Row],[QuantitySold]])</f>
        <v>80</v>
      </c>
      <c r="Q539">
        <f>sales[[#This Row],[unitCost]]*sales[[#This Row],[QuantitySold]]</f>
        <v>560</v>
      </c>
      <c r="R539" s="7">
        <f>(sales[[#This Row],[unitPrice]]-sales[[#This Row],[unitCost]])/sales[[#This Row],[unitCost]]</f>
        <v>0.14285714285714285</v>
      </c>
      <c r="S539" t="str">
        <f>TEXT(sales[[#This Row],[SaleDate]],"dd")</f>
        <v>11</v>
      </c>
    </row>
    <row r="540" spans="1:19" x14ac:dyDescent="0.25">
      <c r="A540">
        <v>1734</v>
      </c>
      <c r="B540">
        <v>3</v>
      </c>
      <c r="C540">
        <v>23</v>
      </c>
      <c r="D540">
        <v>5</v>
      </c>
      <c r="E540">
        <v>7</v>
      </c>
      <c r="F540" s="1">
        <v>45484</v>
      </c>
      <c r="G540">
        <v>0</v>
      </c>
      <c r="H540">
        <f>VLOOKUP(sales[[#This Row],[ProductID]],products[],4,FALSE)</f>
        <v>320</v>
      </c>
      <c r="I540">
        <f>VLOOKUP(sales[[#This Row],[ProductID]],products[],5,FALSE)</f>
        <v>280</v>
      </c>
      <c r="J540">
        <f>sales[[#This Row],[QuantitySold]]*sales[[#This Row],[unitPrice]]</f>
        <v>2240</v>
      </c>
      <c r="K540">
        <f>sales[[#This Row],[TotalRevenue]]-sales[[#This Row],[DiscountApplied]]</f>
        <v>2240</v>
      </c>
      <c r="L540" t="str">
        <f>TEXT(sales[[#This Row],[SaleDate]],"yyyy")</f>
        <v>2024</v>
      </c>
      <c r="M540" t="str">
        <f>TEXT(sales[[#This Row],[SaleDate]],"MMM")</f>
        <v>Jul</v>
      </c>
      <c r="N540" t="str">
        <f>TEXT(sales[[#This Row],[SaleDate]],"DDD")</f>
        <v>Thu</v>
      </c>
      <c r="O540" t="str">
        <f t="shared" si="8"/>
        <v>Q3</v>
      </c>
      <c r="P540">
        <f>sales[[#This Row],[netRevenue]]-(sales[[#This Row],[unitCost]]*sales[[#This Row],[QuantitySold]])</f>
        <v>280</v>
      </c>
      <c r="Q540">
        <f>sales[[#This Row],[unitCost]]*sales[[#This Row],[QuantitySold]]</f>
        <v>1960</v>
      </c>
      <c r="R540" s="7">
        <f>(sales[[#This Row],[unitPrice]]-sales[[#This Row],[unitCost]])/sales[[#This Row],[unitCost]]</f>
        <v>0.14285714285714285</v>
      </c>
      <c r="S540" t="str">
        <f>TEXT(sales[[#This Row],[SaleDate]],"dd")</f>
        <v>11</v>
      </c>
    </row>
    <row r="541" spans="1:19" x14ac:dyDescent="0.25">
      <c r="A541">
        <v>1738</v>
      </c>
      <c r="B541">
        <v>3</v>
      </c>
      <c r="C541">
        <v>10</v>
      </c>
      <c r="D541">
        <v>5</v>
      </c>
      <c r="E541">
        <v>3</v>
      </c>
      <c r="F541" s="1">
        <v>45498</v>
      </c>
      <c r="G541">
        <v>0</v>
      </c>
      <c r="H541">
        <f>VLOOKUP(sales[[#This Row],[ProductID]],products[],4,FALSE)</f>
        <v>320</v>
      </c>
      <c r="I541">
        <f>VLOOKUP(sales[[#This Row],[ProductID]],products[],5,FALSE)</f>
        <v>280</v>
      </c>
      <c r="J541">
        <f>sales[[#This Row],[QuantitySold]]*sales[[#This Row],[unitPrice]]</f>
        <v>960</v>
      </c>
      <c r="K541">
        <f>sales[[#This Row],[TotalRevenue]]-sales[[#This Row],[DiscountApplied]]</f>
        <v>960</v>
      </c>
      <c r="L541" t="str">
        <f>TEXT(sales[[#This Row],[SaleDate]],"yyyy")</f>
        <v>2024</v>
      </c>
      <c r="M541" t="str">
        <f>TEXT(sales[[#This Row],[SaleDate]],"MMM")</f>
        <v>Jul</v>
      </c>
      <c r="N541" t="str">
        <f>TEXT(sales[[#This Row],[SaleDate]],"DDD")</f>
        <v>Thu</v>
      </c>
      <c r="O541" t="str">
        <f t="shared" si="8"/>
        <v>Q3</v>
      </c>
      <c r="P541">
        <f>sales[[#This Row],[netRevenue]]-(sales[[#This Row],[unitCost]]*sales[[#This Row],[QuantitySold]])</f>
        <v>120</v>
      </c>
      <c r="Q541">
        <f>sales[[#This Row],[unitCost]]*sales[[#This Row],[QuantitySold]]</f>
        <v>840</v>
      </c>
      <c r="R541" s="7">
        <f>(sales[[#This Row],[unitPrice]]-sales[[#This Row],[unitCost]])/sales[[#This Row],[unitCost]]</f>
        <v>0.14285714285714285</v>
      </c>
      <c r="S541" t="str">
        <f>TEXT(sales[[#This Row],[SaleDate]],"dd")</f>
        <v>25</v>
      </c>
    </row>
    <row r="542" spans="1:19" x14ac:dyDescent="0.25">
      <c r="A542">
        <v>1743</v>
      </c>
      <c r="B542">
        <v>3</v>
      </c>
      <c r="C542">
        <v>9</v>
      </c>
      <c r="D542">
        <v>5</v>
      </c>
      <c r="E542">
        <v>1</v>
      </c>
      <c r="F542" s="1">
        <v>45363</v>
      </c>
      <c r="G542">
        <v>0</v>
      </c>
      <c r="H542">
        <f>VLOOKUP(sales[[#This Row],[ProductID]],products[],4,FALSE)</f>
        <v>320</v>
      </c>
      <c r="I542">
        <f>VLOOKUP(sales[[#This Row],[ProductID]],products[],5,FALSE)</f>
        <v>280</v>
      </c>
      <c r="J542">
        <f>sales[[#This Row],[QuantitySold]]*sales[[#This Row],[unitPrice]]</f>
        <v>320</v>
      </c>
      <c r="K542">
        <f>sales[[#This Row],[TotalRevenue]]-sales[[#This Row],[DiscountApplied]]</f>
        <v>320</v>
      </c>
      <c r="L542" t="str">
        <f>TEXT(sales[[#This Row],[SaleDate]],"yyyy")</f>
        <v>2024</v>
      </c>
      <c r="M542" t="str">
        <f>TEXT(sales[[#This Row],[SaleDate]],"MMM")</f>
        <v>Mar</v>
      </c>
      <c r="N542" t="str">
        <f>TEXT(sales[[#This Row],[SaleDate]],"DDD")</f>
        <v>Tue</v>
      </c>
      <c r="O542" t="str">
        <f t="shared" si="8"/>
        <v>Q1</v>
      </c>
      <c r="P542">
        <f>sales[[#This Row],[netRevenue]]-(sales[[#This Row],[unitCost]]*sales[[#This Row],[QuantitySold]])</f>
        <v>40</v>
      </c>
      <c r="Q542">
        <f>sales[[#This Row],[unitCost]]*sales[[#This Row],[QuantitySold]]</f>
        <v>280</v>
      </c>
      <c r="R542" s="7">
        <f>(sales[[#This Row],[unitPrice]]-sales[[#This Row],[unitCost]])/sales[[#This Row],[unitCost]]</f>
        <v>0.14285714285714285</v>
      </c>
      <c r="S542" t="str">
        <f>TEXT(sales[[#This Row],[SaleDate]],"dd")</f>
        <v>12</v>
      </c>
    </row>
    <row r="543" spans="1:19" x14ac:dyDescent="0.25">
      <c r="A543">
        <v>1752</v>
      </c>
      <c r="B543">
        <v>3</v>
      </c>
      <c r="C543">
        <v>4</v>
      </c>
      <c r="D543">
        <v>5</v>
      </c>
      <c r="E543">
        <v>1</v>
      </c>
      <c r="F543" s="1">
        <v>45566</v>
      </c>
      <c r="G543">
        <v>0</v>
      </c>
      <c r="H543">
        <f>VLOOKUP(sales[[#This Row],[ProductID]],products[],4,FALSE)</f>
        <v>320</v>
      </c>
      <c r="I543">
        <f>VLOOKUP(sales[[#This Row],[ProductID]],products[],5,FALSE)</f>
        <v>280</v>
      </c>
      <c r="J543">
        <f>sales[[#This Row],[QuantitySold]]*sales[[#This Row],[unitPrice]]</f>
        <v>320</v>
      </c>
      <c r="K543">
        <f>sales[[#This Row],[TotalRevenue]]-sales[[#This Row],[DiscountApplied]]</f>
        <v>320</v>
      </c>
      <c r="L543" t="str">
        <f>TEXT(sales[[#This Row],[SaleDate]],"yyyy")</f>
        <v>2024</v>
      </c>
      <c r="M543" t="str">
        <f>TEXT(sales[[#This Row],[SaleDate]],"MMM")</f>
        <v>Oct</v>
      </c>
      <c r="N543" t="str">
        <f>TEXT(sales[[#This Row],[SaleDate]],"DDD")</f>
        <v>Tue</v>
      </c>
      <c r="O543" t="str">
        <f t="shared" si="8"/>
        <v>Q4</v>
      </c>
      <c r="P543">
        <f>sales[[#This Row],[netRevenue]]-(sales[[#This Row],[unitCost]]*sales[[#This Row],[QuantitySold]])</f>
        <v>40</v>
      </c>
      <c r="Q543">
        <f>sales[[#This Row],[unitCost]]*sales[[#This Row],[QuantitySold]]</f>
        <v>280</v>
      </c>
      <c r="R543" s="7">
        <f>(sales[[#This Row],[unitPrice]]-sales[[#This Row],[unitCost]])/sales[[#This Row],[unitCost]]</f>
        <v>0.14285714285714285</v>
      </c>
      <c r="S543" t="str">
        <f>TEXT(sales[[#This Row],[SaleDate]],"dd")</f>
        <v>01</v>
      </c>
    </row>
    <row r="544" spans="1:19" x14ac:dyDescent="0.25">
      <c r="A544">
        <v>1764</v>
      </c>
      <c r="B544">
        <v>3</v>
      </c>
      <c r="C544">
        <v>24</v>
      </c>
      <c r="D544">
        <v>5</v>
      </c>
      <c r="E544">
        <v>1</v>
      </c>
      <c r="F544" s="1">
        <v>45596</v>
      </c>
      <c r="G544">
        <v>0</v>
      </c>
      <c r="H544">
        <f>VLOOKUP(sales[[#This Row],[ProductID]],products[],4,FALSE)</f>
        <v>320</v>
      </c>
      <c r="I544">
        <f>VLOOKUP(sales[[#This Row],[ProductID]],products[],5,FALSE)</f>
        <v>280</v>
      </c>
      <c r="J544">
        <f>sales[[#This Row],[QuantitySold]]*sales[[#This Row],[unitPrice]]</f>
        <v>320</v>
      </c>
      <c r="K544">
        <f>sales[[#This Row],[TotalRevenue]]-sales[[#This Row],[DiscountApplied]]</f>
        <v>320</v>
      </c>
      <c r="L544" t="str">
        <f>TEXT(sales[[#This Row],[SaleDate]],"yyyy")</f>
        <v>2024</v>
      </c>
      <c r="M544" t="str">
        <f>TEXT(sales[[#This Row],[SaleDate]],"MMM")</f>
        <v>Oct</v>
      </c>
      <c r="N544" t="str">
        <f>TEXT(sales[[#This Row],[SaleDate]],"DDD")</f>
        <v>Thu</v>
      </c>
      <c r="O544" t="str">
        <f t="shared" si="8"/>
        <v>Q4</v>
      </c>
      <c r="P544">
        <f>sales[[#This Row],[netRevenue]]-(sales[[#This Row],[unitCost]]*sales[[#This Row],[QuantitySold]])</f>
        <v>40</v>
      </c>
      <c r="Q544">
        <f>sales[[#This Row],[unitCost]]*sales[[#This Row],[QuantitySold]]</f>
        <v>280</v>
      </c>
      <c r="R544" s="7">
        <f>(sales[[#This Row],[unitPrice]]-sales[[#This Row],[unitCost]])/sales[[#This Row],[unitCost]]</f>
        <v>0.14285714285714285</v>
      </c>
      <c r="S544" t="str">
        <f>TEXT(sales[[#This Row],[SaleDate]],"dd")</f>
        <v>31</v>
      </c>
    </row>
    <row r="545" spans="1:19" x14ac:dyDescent="0.25">
      <c r="A545">
        <v>1766</v>
      </c>
      <c r="B545">
        <v>3</v>
      </c>
      <c r="C545">
        <v>40</v>
      </c>
      <c r="D545">
        <v>5</v>
      </c>
      <c r="E545">
        <v>5</v>
      </c>
      <c r="F545" s="1">
        <v>45520</v>
      </c>
      <c r="G545">
        <v>0</v>
      </c>
      <c r="H545">
        <f>VLOOKUP(sales[[#This Row],[ProductID]],products[],4,FALSE)</f>
        <v>320</v>
      </c>
      <c r="I545">
        <f>VLOOKUP(sales[[#This Row],[ProductID]],products[],5,FALSE)</f>
        <v>280</v>
      </c>
      <c r="J545">
        <f>sales[[#This Row],[QuantitySold]]*sales[[#This Row],[unitPrice]]</f>
        <v>1600</v>
      </c>
      <c r="K545">
        <f>sales[[#This Row],[TotalRevenue]]-sales[[#This Row],[DiscountApplied]]</f>
        <v>1600</v>
      </c>
      <c r="L545" t="str">
        <f>TEXT(sales[[#This Row],[SaleDate]],"yyyy")</f>
        <v>2024</v>
      </c>
      <c r="M545" t="str">
        <f>TEXT(sales[[#This Row],[SaleDate]],"MMM")</f>
        <v>Aug</v>
      </c>
      <c r="N545" t="str">
        <f>TEXT(sales[[#This Row],[SaleDate]],"DDD")</f>
        <v>Fri</v>
      </c>
      <c r="O545" t="str">
        <f t="shared" si="8"/>
        <v>Q3</v>
      </c>
      <c r="P545">
        <f>sales[[#This Row],[netRevenue]]-(sales[[#This Row],[unitCost]]*sales[[#This Row],[QuantitySold]])</f>
        <v>200</v>
      </c>
      <c r="Q545">
        <f>sales[[#This Row],[unitCost]]*sales[[#This Row],[QuantitySold]]</f>
        <v>1400</v>
      </c>
      <c r="R545" s="7">
        <f>(sales[[#This Row],[unitPrice]]-sales[[#This Row],[unitCost]])/sales[[#This Row],[unitCost]]</f>
        <v>0.14285714285714285</v>
      </c>
      <c r="S545" t="str">
        <f>TEXT(sales[[#This Row],[SaleDate]],"dd")</f>
        <v>16</v>
      </c>
    </row>
    <row r="546" spans="1:19" x14ac:dyDescent="0.25">
      <c r="A546">
        <v>1771</v>
      </c>
      <c r="B546">
        <v>3</v>
      </c>
      <c r="C546">
        <v>12</v>
      </c>
      <c r="D546">
        <v>5</v>
      </c>
      <c r="E546">
        <v>9</v>
      </c>
      <c r="F546" s="1">
        <v>45629</v>
      </c>
      <c r="G546">
        <v>0</v>
      </c>
      <c r="H546">
        <f>VLOOKUP(sales[[#This Row],[ProductID]],products[],4,FALSE)</f>
        <v>320</v>
      </c>
      <c r="I546">
        <f>VLOOKUP(sales[[#This Row],[ProductID]],products[],5,FALSE)</f>
        <v>280</v>
      </c>
      <c r="J546">
        <f>sales[[#This Row],[QuantitySold]]*sales[[#This Row],[unitPrice]]</f>
        <v>2880</v>
      </c>
      <c r="K546">
        <f>sales[[#This Row],[TotalRevenue]]-sales[[#This Row],[DiscountApplied]]</f>
        <v>2880</v>
      </c>
      <c r="L546" t="str">
        <f>TEXT(sales[[#This Row],[SaleDate]],"yyyy")</f>
        <v>2024</v>
      </c>
      <c r="M546" t="str">
        <f>TEXT(sales[[#This Row],[SaleDate]],"MMM")</f>
        <v>Dec</v>
      </c>
      <c r="N546" t="str">
        <f>TEXT(sales[[#This Row],[SaleDate]],"DDD")</f>
        <v>Tue</v>
      </c>
      <c r="O546" t="str">
        <f t="shared" si="8"/>
        <v>Q4</v>
      </c>
      <c r="P546">
        <f>sales[[#This Row],[netRevenue]]-(sales[[#This Row],[unitCost]]*sales[[#This Row],[QuantitySold]])</f>
        <v>360</v>
      </c>
      <c r="Q546">
        <f>sales[[#This Row],[unitCost]]*sales[[#This Row],[QuantitySold]]</f>
        <v>2520</v>
      </c>
      <c r="R546" s="7">
        <f>(sales[[#This Row],[unitPrice]]-sales[[#This Row],[unitCost]])/sales[[#This Row],[unitCost]]</f>
        <v>0.14285714285714285</v>
      </c>
      <c r="S546" t="str">
        <f>TEXT(sales[[#This Row],[SaleDate]],"dd")</f>
        <v>03</v>
      </c>
    </row>
    <row r="547" spans="1:19" x14ac:dyDescent="0.25">
      <c r="A547">
        <v>1798</v>
      </c>
      <c r="B547">
        <v>3</v>
      </c>
      <c r="C547">
        <v>5</v>
      </c>
      <c r="D547">
        <v>5</v>
      </c>
      <c r="E547">
        <v>2</v>
      </c>
      <c r="F547" s="1">
        <v>45386</v>
      </c>
      <c r="G547">
        <v>0</v>
      </c>
      <c r="H547">
        <f>VLOOKUP(sales[[#This Row],[ProductID]],products[],4,FALSE)</f>
        <v>320</v>
      </c>
      <c r="I547">
        <f>VLOOKUP(sales[[#This Row],[ProductID]],products[],5,FALSE)</f>
        <v>280</v>
      </c>
      <c r="J547">
        <f>sales[[#This Row],[QuantitySold]]*sales[[#This Row],[unitPrice]]</f>
        <v>640</v>
      </c>
      <c r="K547">
        <f>sales[[#This Row],[TotalRevenue]]-sales[[#This Row],[DiscountApplied]]</f>
        <v>640</v>
      </c>
      <c r="L547" t="str">
        <f>TEXT(sales[[#This Row],[SaleDate]],"yyyy")</f>
        <v>2024</v>
      </c>
      <c r="M547" t="str">
        <f>TEXT(sales[[#This Row],[SaleDate]],"MMM")</f>
        <v>Apr</v>
      </c>
      <c r="N547" t="str">
        <f>TEXT(sales[[#This Row],[SaleDate]],"DDD")</f>
        <v>Thu</v>
      </c>
      <c r="O547" t="str">
        <f t="shared" si="8"/>
        <v>Q2</v>
      </c>
      <c r="P547">
        <f>sales[[#This Row],[netRevenue]]-(sales[[#This Row],[unitCost]]*sales[[#This Row],[QuantitySold]])</f>
        <v>80</v>
      </c>
      <c r="Q547">
        <f>sales[[#This Row],[unitCost]]*sales[[#This Row],[QuantitySold]]</f>
        <v>560</v>
      </c>
      <c r="R547" s="7">
        <f>(sales[[#This Row],[unitPrice]]-sales[[#This Row],[unitCost]])/sales[[#This Row],[unitCost]]</f>
        <v>0.14285714285714285</v>
      </c>
      <c r="S547" t="str">
        <f>TEXT(sales[[#This Row],[SaleDate]],"dd")</f>
        <v>04</v>
      </c>
    </row>
    <row r="548" spans="1:19" x14ac:dyDescent="0.25">
      <c r="A548">
        <v>1800</v>
      </c>
      <c r="B548">
        <v>3</v>
      </c>
      <c r="C548">
        <v>39</v>
      </c>
      <c r="D548">
        <v>5</v>
      </c>
      <c r="E548">
        <v>2</v>
      </c>
      <c r="F548" s="1">
        <v>45413</v>
      </c>
      <c r="G548">
        <v>0</v>
      </c>
      <c r="H548">
        <f>VLOOKUP(sales[[#This Row],[ProductID]],products[],4,FALSE)</f>
        <v>320</v>
      </c>
      <c r="I548">
        <f>VLOOKUP(sales[[#This Row],[ProductID]],products[],5,FALSE)</f>
        <v>280</v>
      </c>
      <c r="J548">
        <f>sales[[#This Row],[QuantitySold]]*sales[[#This Row],[unitPrice]]</f>
        <v>640</v>
      </c>
      <c r="K548">
        <f>sales[[#This Row],[TotalRevenue]]-sales[[#This Row],[DiscountApplied]]</f>
        <v>640</v>
      </c>
      <c r="L548" t="str">
        <f>TEXT(sales[[#This Row],[SaleDate]],"yyyy")</f>
        <v>2024</v>
      </c>
      <c r="M548" t="str">
        <f>TEXT(sales[[#This Row],[SaleDate]],"MMM")</f>
        <v>May</v>
      </c>
      <c r="N548" t="str">
        <f>TEXT(sales[[#This Row],[SaleDate]],"DDD")</f>
        <v>Wed</v>
      </c>
      <c r="O548" t="str">
        <f t="shared" si="8"/>
        <v>Q2</v>
      </c>
      <c r="P548">
        <f>sales[[#This Row],[netRevenue]]-(sales[[#This Row],[unitCost]]*sales[[#This Row],[QuantitySold]])</f>
        <v>80</v>
      </c>
      <c r="Q548">
        <f>sales[[#This Row],[unitCost]]*sales[[#This Row],[QuantitySold]]</f>
        <v>560</v>
      </c>
      <c r="R548" s="7">
        <f>(sales[[#This Row],[unitPrice]]-sales[[#This Row],[unitCost]])/sales[[#This Row],[unitCost]]</f>
        <v>0.14285714285714285</v>
      </c>
      <c r="S548" t="str">
        <f>TEXT(sales[[#This Row],[SaleDate]],"dd")</f>
        <v>01</v>
      </c>
    </row>
    <row r="549" spans="1:19" x14ac:dyDescent="0.25">
      <c r="A549">
        <v>1818</v>
      </c>
      <c r="B549">
        <v>3</v>
      </c>
      <c r="C549">
        <v>11</v>
      </c>
      <c r="D549">
        <v>5</v>
      </c>
      <c r="E549">
        <v>3</v>
      </c>
      <c r="F549" s="1">
        <v>45351</v>
      </c>
      <c r="G549">
        <v>0</v>
      </c>
      <c r="H549">
        <f>VLOOKUP(sales[[#This Row],[ProductID]],products[],4,FALSE)</f>
        <v>320</v>
      </c>
      <c r="I549">
        <f>VLOOKUP(sales[[#This Row],[ProductID]],products[],5,FALSE)</f>
        <v>280</v>
      </c>
      <c r="J549">
        <f>sales[[#This Row],[QuantitySold]]*sales[[#This Row],[unitPrice]]</f>
        <v>960</v>
      </c>
      <c r="K549">
        <f>sales[[#This Row],[TotalRevenue]]-sales[[#This Row],[DiscountApplied]]</f>
        <v>960</v>
      </c>
      <c r="L549" t="str">
        <f>TEXT(sales[[#This Row],[SaleDate]],"yyyy")</f>
        <v>2024</v>
      </c>
      <c r="M549" t="str">
        <f>TEXT(sales[[#This Row],[SaleDate]],"MMM")</f>
        <v>Feb</v>
      </c>
      <c r="N549" t="str">
        <f>TEXT(sales[[#This Row],[SaleDate]],"DDD")</f>
        <v>Thu</v>
      </c>
      <c r="O549" t="str">
        <f t="shared" si="8"/>
        <v>Q1</v>
      </c>
      <c r="P549">
        <f>sales[[#This Row],[netRevenue]]-(sales[[#This Row],[unitCost]]*sales[[#This Row],[QuantitySold]])</f>
        <v>120</v>
      </c>
      <c r="Q549">
        <f>sales[[#This Row],[unitCost]]*sales[[#This Row],[QuantitySold]]</f>
        <v>840</v>
      </c>
      <c r="R549" s="7">
        <f>(sales[[#This Row],[unitPrice]]-sales[[#This Row],[unitCost]])/sales[[#This Row],[unitCost]]</f>
        <v>0.14285714285714285</v>
      </c>
      <c r="S549" t="str">
        <f>TEXT(sales[[#This Row],[SaleDate]],"dd")</f>
        <v>29</v>
      </c>
    </row>
    <row r="550" spans="1:19" x14ac:dyDescent="0.25">
      <c r="A550">
        <v>1832</v>
      </c>
      <c r="B550">
        <v>3</v>
      </c>
      <c r="C550">
        <v>37</v>
      </c>
      <c r="D550">
        <v>5</v>
      </c>
      <c r="E550">
        <v>10</v>
      </c>
      <c r="F550" s="1">
        <v>45406</v>
      </c>
      <c r="G550">
        <v>0</v>
      </c>
      <c r="H550">
        <f>VLOOKUP(sales[[#This Row],[ProductID]],products[],4,FALSE)</f>
        <v>320</v>
      </c>
      <c r="I550">
        <f>VLOOKUP(sales[[#This Row],[ProductID]],products[],5,FALSE)</f>
        <v>280</v>
      </c>
      <c r="J550">
        <f>sales[[#This Row],[QuantitySold]]*sales[[#This Row],[unitPrice]]</f>
        <v>3200</v>
      </c>
      <c r="K550">
        <f>sales[[#This Row],[TotalRevenue]]-sales[[#This Row],[DiscountApplied]]</f>
        <v>3200</v>
      </c>
      <c r="L550" t="str">
        <f>TEXT(sales[[#This Row],[SaleDate]],"yyyy")</f>
        <v>2024</v>
      </c>
      <c r="M550" t="str">
        <f>TEXT(sales[[#This Row],[SaleDate]],"MMM")</f>
        <v>Apr</v>
      </c>
      <c r="N550" t="str">
        <f>TEXT(sales[[#This Row],[SaleDate]],"DDD")</f>
        <v>Wed</v>
      </c>
      <c r="O550" t="str">
        <f t="shared" si="8"/>
        <v>Q2</v>
      </c>
      <c r="P550">
        <f>sales[[#This Row],[netRevenue]]-(sales[[#This Row],[unitCost]]*sales[[#This Row],[QuantitySold]])</f>
        <v>400</v>
      </c>
      <c r="Q550">
        <f>sales[[#This Row],[unitCost]]*sales[[#This Row],[QuantitySold]]</f>
        <v>2800</v>
      </c>
      <c r="R550" s="7">
        <f>(sales[[#This Row],[unitPrice]]-sales[[#This Row],[unitCost]])/sales[[#This Row],[unitCost]]</f>
        <v>0.14285714285714285</v>
      </c>
      <c r="S550" t="str">
        <f>TEXT(sales[[#This Row],[SaleDate]],"dd")</f>
        <v>24</v>
      </c>
    </row>
    <row r="551" spans="1:19" x14ac:dyDescent="0.25">
      <c r="A551">
        <v>1833</v>
      </c>
      <c r="B551">
        <v>3</v>
      </c>
      <c r="C551">
        <v>5</v>
      </c>
      <c r="D551">
        <v>5</v>
      </c>
      <c r="E551">
        <v>4</v>
      </c>
      <c r="F551" s="1">
        <v>45327</v>
      </c>
      <c r="G551">
        <v>0</v>
      </c>
      <c r="H551">
        <f>VLOOKUP(sales[[#This Row],[ProductID]],products[],4,FALSE)</f>
        <v>320</v>
      </c>
      <c r="I551">
        <f>VLOOKUP(sales[[#This Row],[ProductID]],products[],5,FALSE)</f>
        <v>280</v>
      </c>
      <c r="J551">
        <f>sales[[#This Row],[QuantitySold]]*sales[[#This Row],[unitPrice]]</f>
        <v>1280</v>
      </c>
      <c r="K551">
        <f>sales[[#This Row],[TotalRevenue]]-sales[[#This Row],[DiscountApplied]]</f>
        <v>1280</v>
      </c>
      <c r="L551" t="str">
        <f>TEXT(sales[[#This Row],[SaleDate]],"yyyy")</f>
        <v>2024</v>
      </c>
      <c r="M551" t="str">
        <f>TEXT(sales[[#This Row],[SaleDate]],"MMM")</f>
        <v>Feb</v>
      </c>
      <c r="N551" t="str">
        <f>TEXT(sales[[#This Row],[SaleDate]],"DDD")</f>
        <v>Mon</v>
      </c>
      <c r="O551" t="str">
        <f t="shared" si="8"/>
        <v>Q1</v>
      </c>
      <c r="P551">
        <f>sales[[#This Row],[netRevenue]]-(sales[[#This Row],[unitCost]]*sales[[#This Row],[QuantitySold]])</f>
        <v>160</v>
      </c>
      <c r="Q551">
        <f>sales[[#This Row],[unitCost]]*sales[[#This Row],[QuantitySold]]</f>
        <v>1120</v>
      </c>
      <c r="R551" s="7">
        <f>(sales[[#This Row],[unitPrice]]-sales[[#This Row],[unitCost]])/sales[[#This Row],[unitCost]]</f>
        <v>0.14285714285714285</v>
      </c>
      <c r="S551" t="str">
        <f>TEXT(sales[[#This Row],[SaleDate]],"dd")</f>
        <v>05</v>
      </c>
    </row>
    <row r="552" spans="1:19" x14ac:dyDescent="0.25">
      <c r="A552">
        <v>1838</v>
      </c>
      <c r="B552">
        <v>3</v>
      </c>
      <c r="C552">
        <v>20</v>
      </c>
      <c r="D552">
        <v>5</v>
      </c>
      <c r="E552">
        <v>6</v>
      </c>
      <c r="F552" s="1">
        <v>45337</v>
      </c>
      <c r="G552">
        <v>0</v>
      </c>
      <c r="H552">
        <f>VLOOKUP(sales[[#This Row],[ProductID]],products[],4,FALSE)</f>
        <v>320</v>
      </c>
      <c r="I552">
        <f>VLOOKUP(sales[[#This Row],[ProductID]],products[],5,FALSE)</f>
        <v>280</v>
      </c>
      <c r="J552">
        <f>sales[[#This Row],[QuantitySold]]*sales[[#This Row],[unitPrice]]</f>
        <v>1920</v>
      </c>
      <c r="K552">
        <f>sales[[#This Row],[TotalRevenue]]-sales[[#This Row],[DiscountApplied]]</f>
        <v>1920</v>
      </c>
      <c r="L552" t="str">
        <f>TEXT(sales[[#This Row],[SaleDate]],"yyyy")</f>
        <v>2024</v>
      </c>
      <c r="M552" t="str">
        <f>TEXT(sales[[#This Row],[SaleDate]],"MMM")</f>
        <v>Feb</v>
      </c>
      <c r="N552" t="str">
        <f>TEXT(sales[[#This Row],[SaleDate]],"DDD")</f>
        <v>Thu</v>
      </c>
      <c r="O552" t="str">
        <f t="shared" si="8"/>
        <v>Q1</v>
      </c>
      <c r="P552">
        <f>sales[[#This Row],[netRevenue]]-(sales[[#This Row],[unitCost]]*sales[[#This Row],[QuantitySold]])</f>
        <v>240</v>
      </c>
      <c r="Q552">
        <f>sales[[#This Row],[unitCost]]*sales[[#This Row],[QuantitySold]]</f>
        <v>1680</v>
      </c>
      <c r="R552" s="7">
        <f>(sales[[#This Row],[unitPrice]]-sales[[#This Row],[unitCost]])/sales[[#This Row],[unitCost]]</f>
        <v>0.14285714285714285</v>
      </c>
      <c r="S552" t="str">
        <f>TEXT(sales[[#This Row],[SaleDate]],"dd")</f>
        <v>15</v>
      </c>
    </row>
    <row r="553" spans="1:19" x14ac:dyDescent="0.25">
      <c r="A553">
        <v>1842</v>
      </c>
      <c r="B553">
        <v>3</v>
      </c>
      <c r="C553">
        <v>41</v>
      </c>
      <c r="D553">
        <v>5</v>
      </c>
      <c r="E553">
        <v>10</v>
      </c>
      <c r="F553" s="1">
        <v>45418</v>
      </c>
      <c r="G553">
        <v>0</v>
      </c>
      <c r="H553">
        <f>VLOOKUP(sales[[#This Row],[ProductID]],products[],4,FALSE)</f>
        <v>320</v>
      </c>
      <c r="I553">
        <f>VLOOKUP(sales[[#This Row],[ProductID]],products[],5,FALSE)</f>
        <v>280</v>
      </c>
      <c r="J553">
        <f>sales[[#This Row],[QuantitySold]]*sales[[#This Row],[unitPrice]]</f>
        <v>3200</v>
      </c>
      <c r="K553">
        <f>sales[[#This Row],[TotalRevenue]]-sales[[#This Row],[DiscountApplied]]</f>
        <v>3200</v>
      </c>
      <c r="L553" t="str">
        <f>TEXT(sales[[#This Row],[SaleDate]],"yyyy")</f>
        <v>2024</v>
      </c>
      <c r="M553" t="str">
        <f>TEXT(sales[[#This Row],[SaleDate]],"MMM")</f>
        <v>May</v>
      </c>
      <c r="N553" t="str">
        <f>TEXT(sales[[#This Row],[SaleDate]],"DDD")</f>
        <v>Mon</v>
      </c>
      <c r="O553" t="str">
        <f t="shared" si="8"/>
        <v>Q2</v>
      </c>
      <c r="P553">
        <f>sales[[#This Row],[netRevenue]]-(sales[[#This Row],[unitCost]]*sales[[#This Row],[QuantitySold]])</f>
        <v>400</v>
      </c>
      <c r="Q553">
        <f>sales[[#This Row],[unitCost]]*sales[[#This Row],[QuantitySold]]</f>
        <v>2800</v>
      </c>
      <c r="R553" s="7">
        <f>(sales[[#This Row],[unitPrice]]-sales[[#This Row],[unitCost]])/sales[[#This Row],[unitCost]]</f>
        <v>0.14285714285714285</v>
      </c>
      <c r="S553" t="str">
        <f>TEXT(sales[[#This Row],[SaleDate]],"dd")</f>
        <v>06</v>
      </c>
    </row>
    <row r="554" spans="1:19" x14ac:dyDescent="0.25">
      <c r="A554">
        <v>1857</v>
      </c>
      <c r="B554">
        <v>3</v>
      </c>
      <c r="C554">
        <v>23</v>
      </c>
      <c r="D554">
        <v>5</v>
      </c>
      <c r="E554">
        <v>5</v>
      </c>
      <c r="F554" s="1">
        <v>45482</v>
      </c>
      <c r="G554">
        <v>0</v>
      </c>
      <c r="H554">
        <f>VLOOKUP(sales[[#This Row],[ProductID]],products[],4,FALSE)</f>
        <v>320</v>
      </c>
      <c r="I554">
        <f>VLOOKUP(sales[[#This Row],[ProductID]],products[],5,FALSE)</f>
        <v>280</v>
      </c>
      <c r="J554">
        <f>sales[[#This Row],[QuantitySold]]*sales[[#This Row],[unitPrice]]</f>
        <v>1600</v>
      </c>
      <c r="K554">
        <f>sales[[#This Row],[TotalRevenue]]-sales[[#This Row],[DiscountApplied]]</f>
        <v>1600</v>
      </c>
      <c r="L554" t="str">
        <f>TEXT(sales[[#This Row],[SaleDate]],"yyyy")</f>
        <v>2024</v>
      </c>
      <c r="M554" t="str">
        <f>TEXT(sales[[#This Row],[SaleDate]],"MMM")</f>
        <v>Jul</v>
      </c>
      <c r="N554" t="str">
        <f>TEXT(sales[[#This Row],[SaleDate]],"DDD")</f>
        <v>Tue</v>
      </c>
      <c r="O554" t="str">
        <f t="shared" si="8"/>
        <v>Q3</v>
      </c>
      <c r="P554">
        <f>sales[[#This Row],[netRevenue]]-(sales[[#This Row],[unitCost]]*sales[[#This Row],[QuantitySold]])</f>
        <v>200</v>
      </c>
      <c r="Q554">
        <f>sales[[#This Row],[unitCost]]*sales[[#This Row],[QuantitySold]]</f>
        <v>1400</v>
      </c>
      <c r="R554" s="7">
        <f>(sales[[#This Row],[unitPrice]]-sales[[#This Row],[unitCost]])/sales[[#This Row],[unitCost]]</f>
        <v>0.14285714285714285</v>
      </c>
      <c r="S554" t="str">
        <f>TEXT(sales[[#This Row],[SaleDate]],"dd")</f>
        <v>09</v>
      </c>
    </row>
    <row r="555" spans="1:19" x14ac:dyDescent="0.25">
      <c r="A555">
        <v>1892</v>
      </c>
      <c r="B555">
        <v>3</v>
      </c>
      <c r="C555">
        <v>5</v>
      </c>
      <c r="D555">
        <v>5</v>
      </c>
      <c r="E555">
        <v>10</v>
      </c>
      <c r="F555" s="1">
        <v>45535</v>
      </c>
      <c r="G555">
        <v>0</v>
      </c>
      <c r="H555">
        <f>VLOOKUP(sales[[#This Row],[ProductID]],products[],4,FALSE)</f>
        <v>320</v>
      </c>
      <c r="I555">
        <f>VLOOKUP(sales[[#This Row],[ProductID]],products[],5,FALSE)</f>
        <v>280</v>
      </c>
      <c r="J555">
        <f>sales[[#This Row],[QuantitySold]]*sales[[#This Row],[unitPrice]]</f>
        <v>3200</v>
      </c>
      <c r="K555">
        <f>sales[[#This Row],[TotalRevenue]]-sales[[#This Row],[DiscountApplied]]</f>
        <v>3200</v>
      </c>
      <c r="L555" t="str">
        <f>TEXT(sales[[#This Row],[SaleDate]],"yyyy")</f>
        <v>2024</v>
      </c>
      <c r="M555" t="str">
        <f>TEXT(sales[[#This Row],[SaleDate]],"MMM")</f>
        <v>Aug</v>
      </c>
      <c r="N555" t="str">
        <f>TEXT(sales[[#This Row],[SaleDate]],"DDD")</f>
        <v>Sat</v>
      </c>
      <c r="O555" t="str">
        <f t="shared" si="8"/>
        <v>Q3</v>
      </c>
      <c r="P555">
        <f>sales[[#This Row],[netRevenue]]-(sales[[#This Row],[unitCost]]*sales[[#This Row],[QuantitySold]])</f>
        <v>400</v>
      </c>
      <c r="Q555">
        <f>sales[[#This Row],[unitCost]]*sales[[#This Row],[QuantitySold]]</f>
        <v>2800</v>
      </c>
      <c r="R555" s="7">
        <f>(sales[[#This Row],[unitPrice]]-sales[[#This Row],[unitCost]])/sales[[#This Row],[unitCost]]</f>
        <v>0.14285714285714285</v>
      </c>
      <c r="S555" t="str">
        <f>TEXT(sales[[#This Row],[SaleDate]],"dd")</f>
        <v>31</v>
      </c>
    </row>
    <row r="556" spans="1:19" x14ac:dyDescent="0.25">
      <c r="A556">
        <v>16</v>
      </c>
      <c r="B556">
        <v>4</v>
      </c>
      <c r="C556">
        <v>17</v>
      </c>
      <c r="D556">
        <v>5</v>
      </c>
      <c r="E556">
        <v>4</v>
      </c>
      <c r="F556" s="1">
        <v>45202</v>
      </c>
      <c r="G556">
        <v>0</v>
      </c>
      <c r="H556">
        <f>VLOOKUP(sales[[#This Row],[ProductID]],products[],4,FALSE)</f>
        <v>130</v>
      </c>
      <c r="I556">
        <f>VLOOKUP(sales[[#This Row],[ProductID]],products[],5,FALSE)</f>
        <v>100</v>
      </c>
      <c r="J556">
        <f>sales[[#This Row],[QuantitySold]]*sales[[#This Row],[unitPrice]]</f>
        <v>520</v>
      </c>
      <c r="K556">
        <f>sales[[#This Row],[TotalRevenue]]-sales[[#This Row],[DiscountApplied]]</f>
        <v>520</v>
      </c>
      <c r="L556" t="str">
        <f>TEXT(sales[[#This Row],[SaleDate]],"yyyy")</f>
        <v>2023</v>
      </c>
      <c r="M556" t="str">
        <f>TEXT(sales[[#This Row],[SaleDate]],"MMM")</f>
        <v>Oct</v>
      </c>
      <c r="N556" t="str">
        <f>TEXT(sales[[#This Row],[SaleDate]],"DDD")</f>
        <v>Tue</v>
      </c>
      <c r="O556" t="str">
        <f t="shared" si="8"/>
        <v>Q4</v>
      </c>
      <c r="P556">
        <f>sales[[#This Row],[netRevenue]]-(sales[[#This Row],[unitCost]]*sales[[#This Row],[QuantitySold]])</f>
        <v>120</v>
      </c>
      <c r="Q556">
        <f>sales[[#This Row],[unitCost]]*sales[[#This Row],[QuantitySold]]</f>
        <v>400</v>
      </c>
      <c r="R556" s="7">
        <f>(sales[[#This Row],[unitPrice]]-sales[[#This Row],[unitCost]])/sales[[#This Row],[unitCost]]</f>
        <v>0.3</v>
      </c>
      <c r="S556" t="str">
        <f>TEXT(sales[[#This Row],[SaleDate]],"dd")</f>
        <v>03</v>
      </c>
    </row>
    <row r="557" spans="1:19" x14ac:dyDescent="0.25">
      <c r="A557">
        <v>39</v>
      </c>
      <c r="B557">
        <v>4</v>
      </c>
      <c r="C557">
        <v>13</v>
      </c>
      <c r="D557">
        <v>5</v>
      </c>
      <c r="E557">
        <v>5</v>
      </c>
      <c r="F557" s="1">
        <v>45245</v>
      </c>
      <c r="G557">
        <v>0</v>
      </c>
      <c r="H557">
        <f>VLOOKUP(sales[[#This Row],[ProductID]],products[],4,FALSE)</f>
        <v>130</v>
      </c>
      <c r="I557">
        <f>VLOOKUP(sales[[#This Row],[ProductID]],products[],5,FALSE)</f>
        <v>100</v>
      </c>
      <c r="J557">
        <f>sales[[#This Row],[QuantitySold]]*sales[[#This Row],[unitPrice]]</f>
        <v>650</v>
      </c>
      <c r="K557">
        <f>sales[[#This Row],[TotalRevenue]]-sales[[#This Row],[DiscountApplied]]</f>
        <v>650</v>
      </c>
      <c r="L557" t="str">
        <f>TEXT(sales[[#This Row],[SaleDate]],"yyyy")</f>
        <v>2023</v>
      </c>
      <c r="M557" t="str">
        <f>TEXT(sales[[#This Row],[SaleDate]],"MMM")</f>
        <v>Nov</v>
      </c>
      <c r="N557" t="str">
        <f>TEXT(sales[[#This Row],[SaleDate]],"DDD")</f>
        <v>Wed</v>
      </c>
      <c r="O557" t="str">
        <f t="shared" si="8"/>
        <v>Q4</v>
      </c>
      <c r="P557">
        <f>sales[[#This Row],[netRevenue]]-(sales[[#This Row],[unitCost]]*sales[[#This Row],[QuantitySold]])</f>
        <v>150</v>
      </c>
      <c r="Q557">
        <f>sales[[#This Row],[unitCost]]*sales[[#This Row],[QuantitySold]]</f>
        <v>500</v>
      </c>
      <c r="R557" s="7">
        <f>(sales[[#This Row],[unitPrice]]-sales[[#This Row],[unitCost]])/sales[[#This Row],[unitCost]]</f>
        <v>0.3</v>
      </c>
      <c r="S557" t="str">
        <f>TEXT(sales[[#This Row],[SaleDate]],"dd")</f>
        <v>15</v>
      </c>
    </row>
    <row r="558" spans="1:19" x14ac:dyDescent="0.25">
      <c r="A558">
        <v>40</v>
      </c>
      <c r="B558">
        <v>4</v>
      </c>
      <c r="C558">
        <v>36</v>
      </c>
      <c r="D558">
        <v>5</v>
      </c>
      <c r="E558">
        <v>6</v>
      </c>
      <c r="F558" s="1">
        <v>45270</v>
      </c>
      <c r="G558">
        <v>0</v>
      </c>
      <c r="H558">
        <f>VLOOKUP(sales[[#This Row],[ProductID]],products[],4,FALSE)</f>
        <v>130</v>
      </c>
      <c r="I558">
        <f>VLOOKUP(sales[[#This Row],[ProductID]],products[],5,FALSE)</f>
        <v>100</v>
      </c>
      <c r="J558">
        <f>sales[[#This Row],[QuantitySold]]*sales[[#This Row],[unitPrice]]</f>
        <v>780</v>
      </c>
      <c r="K558">
        <f>sales[[#This Row],[TotalRevenue]]-sales[[#This Row],[DiscountApplied]]</f>
        <v>780</v>
      </c>
      <c r="L558" t="str">
        <f>TEXT(sales[[#This Row],[SaleDate]],"yyyy")</f>
        <v>2023</v>
      </c>
      <c r="M558" t="str">
        <f>TEXT(sales[[#This Row],[SaleDate]],"MMM")</f>
        <v>Dec</v>
      </c>
      <c r="N558" t="str">
        <f>TEXT(sales[[#This Row],[SaleDate]],"DDD")</f>
        <v>Sun</v>
      </c>
      <c r="O558" t="str">
        <f t="shared" si="8"/>
        <v>Q4</v>
      </c>
      <c r="P558">
        <f>sales[[#This Row],[netRevenue]]-(sales[[#This Row],[unitCost]]*sales[[#This Row],[QuantitySold]])</f>
        <v>180</v>
      </c>
      <c r="Q558">
        <f>sales[[#This Row],[unitCost]]*sales[[#This Row],[QuantitySold]]</f>
        <v>600</v>
      </c>
      <c r="R558" s="7">
        <f>(sales[[#This Row],[unitPrice]]-sales[[#This Row],[unitCost]])/sales[[#This Row],[unitCost]]</f>
        <v>0.3</v>
      </c>
      <c r="S558" t="str">
        <f>TEXT(sales[[#This Row],[SaleDate]],"dd")</f>
        <v>10</v>
      </c>
    </row>
    <row r="559" spans="1:19" x14ac:dyDescent="0.25">
      <c r="A559">
        <v>79</v>
      </c>
      <c r="B559">
        <v>4</v>
      </c>
      <c r="C559">
        <v>27</v>
      </c>
      <c r="D559">
        <v>5</v>
      </c>
      <c r="E559">
        <v>3</v>
      </c>
      <c r="F559" s="1">
        <v>44943</v>
      </c>
      <c r="G559">
        <v>0</v>
      </c>
      <c r="H559">
        <f>VLOOKUP(sales[[#This Row],[ProductID]],products[],4,FALSE)</f>
        <v>130</v>
      </c>
      <c r="I559">
        <f>VLOOKUP(sales[[#This Row],[ProductID]],products[],5,FALSE)</f>
        <v>100</v>
      </c>
      <c r="J559">
        <f>sales[[#This Row],[QuantitySold]]*sales[[#This Row],[unitPrice]]</f>
        <v>390</v>
      </c>
      <c r="K559">
        <f>sales[[#This Row],[TotalRevenue]]-sales[[#This Row],[DiscountApplied]]</f>
        <v>390</v>
      </c>
      <c r="L559" t="str">
        <f>TEXT(sales[[#This Row],[SaleDate]],"yyyy")</f>
        <v>2023</v>
      </c>
      <c r="M559" t="str">
        <f>TEXT(sales[[#This Row],[SaleDate]],"MMM")</f>
        <v>Jan</v>
      </c>
      <c r="N559" t="str">
        <f>TEXT(sales[[#This Row],[SaleDate]],"DDD")</f>
        <v>Tue</v>
      </c>
      <c r="O559" t="str">
        <f t="shared" si="8"/>
        <v>Q1</v>
      </c>
      <c r="P559">
        <f>sales[[#This Row],[netRevenue]]-(sales[[#This Row],[unitCost]]*sales[[#This Row],[QuantitySold]])</f>
        <v>90</v>
      </c>
      <c r="Q559">
        <f>sales[[#This Row],[unitCost]]*sales[[#This Row],[QuantitySold]]</f>
        <v>300</v>
      </c>
      <c r="R559" s="7">
        <f>(sales[[#This Row],[unitPrice]]-sales[[#This Row],[unitCost]])/sales[[#This Row],[unitCost]]</f>
        <v>0.3</v>
      </c>
      <c r="S559" t="str">
        <f>TEXT(sales[[#This Row],[SaleDate]],"dd")</f>
        <v>17</v>
      </c>
    </row>
    <row r="560" spans="1:19" x14ac:dyDescent="0.25">
      <c r="A560">
        <v>84</v>
      </c>
      <c r="B560">
        <v>4</v>
      </c>
      <c r="C560">
        <v>22</v>
      </c>
      <c r="D560">
        <v>5</v>
      </c>
      <c r="E560">
        <v>8</v>
      </c>
      <c r="F560" s="1">
        <v>44949</v>
      </c>
      <c r="G560">
        <v>0</v>
      </c>
      <c r="H560">
        <f>VLOOKUP(sales[[#This Row],[ProductID]],products[],4,FALSE)</f>
        <v>130</v>
      </c>
      <c r="I560">
        <f>VLOOKUP(sales[[#This Row],[ProductID]],products[],5,FALSE)</f>
        <v>100</v>
      </c>
      <c r="J560">
        <f>sales[[#This Row],[QuantitySold]]*sales[[#This Row],[unitPrice]]</f>
        <v>1040</v>
      </c>
      <c r="K560">
        <f>sales[[#This Row],[TotalRevenue]]-sales[[#This Row],[DiscountApplied]]</f>
        <v>1040</v>
      </c>
      <c r="L560" t="str">
        <f>TEXT(sales[[#This Row],[SaleDate]],"yyyy")</f>
        <v>2023</v>
      </c>
      <c r="M560" t="str">
        <f>TEXT(sales[[#This Row],[SaleDate]],"MMM")</f>
        <v>Jan</v>
      </c>
      <c r="N560" t="str">
        <f>TEXT(sales[[#This Row],[SaleDate]],"DDD")</f>
        <v>Mon</v>
      </c>
      <c r="O560" t="str">
        <f t="shared" si="8"/>
        <v>Q1</v>
      </c>
      <c r="P560">
        <f>sales[[#This Row],[netRevenue]]-(sales[[#This Row],[unitCost]]*sales[[#This Row],[QuantitySold]])</f>
        <v>240</v>
      </c>
      <c r="Q560">
        <f>sales[[#This Row],[unitCost]]*sales[[#This Row],[QuantitySold]]</f>
        <v>800</v>
      </c>
      <c r="R560" s="7">
        <f>(sales[[#This Row],[unitPrice]]-sales[[#This Row],[unitCost]])/sales[[#This Row],[unitCost]]</f>
        <v>0.3</v>
      </c>
      <c r="S560" t="str">
        <f>TEXT(sales[[#This Row],[SaleDate]],"dd")</f>
        <v>23</v>
      </c>
    </row>
    <row r="561" spans="1:19" x14ac:dyDescent="0.25">
      <c r="A561">
        <v>85</v>
      </c>
      <c r="B561">
        <v>4</v>
      </c>
      <c r="C561">
        <v>18</v>
      </c>
      <c r="D561">
        <v>5</v>
      </c>
      <c r="E561">
        <v>7</v>
      </c>
      <c r="F561" s="1">
        <v>45186</v>
      </c>
      <c r="G561">
        <v>0</v>
      </c>
      <c r="H561">
        <f>VLOOKUP(sales[[#This Row],[ProductID]],products[],4,FALSE)</f>
        <v>130</v>
      </c>
      <c r="I561">
        <f>VLOOKUP(sales[[#This Row],[ProductID]],products[],5,FALSE)</f>
        <v>100</v>
      </c>
      <c r="J561">
        <f>sales[[#This Row],[QuantitySold]]*sales[[#This Row],[unitPrice]]</f>
        <v>910</v>
      </c>
      <c r="K561">
        <f>sales[[#This Row],[TotalRevenue]]-sales[[#This Row],[DiscountApplied]]</f>
        <v>910</v>
      </c>
      <c r="L561" t="str">
        <f>TEXT(sales[[#This Row],[SaleDate]],"yyyy")</f>
        <v>2023</v>
      </c>
      <c r="M561" t="str">
        <f>TEXT(sales[[#This Row],[SaleDate]],"MMM")</f>
        <v>Sep</v>
      </c>
      <c r="N561" t="str">
        <f>TEXT(sales[[#This Row],[SaleDate]],"DDD")</f>
        <v>Sun</v>
      </c>
      <c r="O561" t="str">
        <f t="shared" si="8"/>
        <v>Q3</v>
      </c>
      <c r="P561">
        <f>sales[[#This Row],[netRevenue]]-(sales[[#This Row],[unitCost]]*sales[[#This Row],[QuantitySold]])</f>
        <v>210</v>
      </c>
      <c r="Q561">
        <f>sales[[#This Row],[unitCost]]*sales[[#This Row],[QuantitySold]]</f>
        <v>700</v>
      </c>
      <c r="R561" s="7">
        <f>(sales[[#This Row],[unitPrice]]-sales[[#This Row],[unitCost]])/sales[[#This Row],[unitCost]]</f>
        <v>0.3</v>
      </c>
      <c r="S561" t="str">
        <f>TEXT(sales[[#This Row],[SaleDate]],"dd")</f>
        <v>17</v>
      </c>
    </row>
    <row r="562" spans="1:19" x14ac:dyDescent="0.25">
      <c r="A562">
        <v>90</v>
      </c>
      <c r="B562">
        <v>4</v>
      </c>
      <c r="C562">
        <v>3</v>
      </c>
      <c r="D562">
        <v>5</v>
      </c>
      <c r="E562">
        <v>7</v>
      </c>
      <c r="F562" s="1">
        <v>45094</v>
      </c>
      <c r="G562">
        <v>0</v>
      </c>
      <c r="H562">
        <f>VLOOKUP(sales[[#This Row],[ProductID]],products[],4,FALSE)</f>
        <v>130</v>
      </c>
      <c r="I562">
        <f>VLOOKUP(sales[[#This Row],[ProductID]],products[],5,FALSE)</f>
        <v>100</v>
      </c>
      <c r="J562">
        <f>sales[[#This Row],[QuantitySold]]*sales[[#This Row],[unitPrice]]</f>
        <v>910</v>
      </c>
      <c r="K562">
        <f>sales[[#This Row],[TotalRevenue]]-sales[[#This Row],[DiscountApplied]]</f>
        <v>910</v>
      </c>
      <c r="L562" t="str">
        <f>TEXT(sales[[#This Row],[SaleDate]],"yyyy")</f>
        <v>2023</v>
      </c>
      <c r="M562" t="str">
        <f>TEXT(sales[[#This Row],[SaleDate]],"MMM")</f>
        <v>Jun</v>
      </c>
      <c r="N562" t="str">
        <f>TEXT(sales[[#This Row],[SaleDate]],"DDD")</f>
        <v>Sat</v>
      </c>
      <c r="O562" t="str">
        <f t="shared" si="8"/>
        <v>Q2</v>
      </c>
      <c r="P562">
        <f>sales[[#This Row],[netRevenue]]-(sales[[#This Row],[unitCost]]*sales[[#This Row],[QuantitySold]])</f>
        <v>210</v>
      </c>
      <c r="Q562">
        <f>sales[[#This Row],[unitCost]]*sales[[#This Row],[QuantitySold]]</f>
        <v>700</v>
      </c>
      <c r="R562" s="7">
        <f>(sales[[#This Row],[unitPrice]]-sales[[#This Row],[unitCost]])/sales[[#This Row],[unitCost]]</f>
        <v>0.3</v>
      </c>
      <c r="S562" t="str">
        <f>TEXT(sales[[#This Row],[SaleDate]],"dd")</f>
        <v>17</v>
      </c>
    </row>
    <row r="563" spans="1:19" x14ac:dyDescent="0.25">
      <c r="A563">
        <v>92</v>
      </c>
      <c r="B563">
        <v>4</v>
      </c>
      <c r="C563">
        <v>20</v>
      </c>
      <c r="D563">
        <v>5</v>
      </c>
      <c r="E563">
        <v>4</v>
      </c>
      <c r="F563" s="1">
        <v>44981</v>
      </c>
      <c r="G563">
        <v>0</v>
      </c>
      <c r="H563">
        <f>VLOOKUP(sales[[#This Row],[ProductID]],products[],4,FALSE)</f>
        <v>130</v>
      </c>
      <c r="I563">
        <f>VLOOKUP(sales[[#This Row],[ProductID]],products[],5,FALSE)</f>
        <v>100</v>
      </c>
      <c r="J563">
        <f>sales[[#This Row],[QuantitySold]]*sales[[#This Row],[unitPrice]]</f>
        <v>520</v>
      </c>
      <c r="K563">
        <f>sales[[#This Row],[TotalRevenue]]-sales[[#This Row],[DiscountApplied]]</f>
        <v>520</v>
      </c>
      <c r="L563" t="str">
        <f>TEXT(sales[[#This Row],[SaleDate]],"yyyy")</f>
        <v>2023</v>
      </c>
      <c r="M563" t="str">
        <f>TEXT(sales[[#This Row],[SaleDate]],"MMM")</f>
        <v>Feb</v>
      </c>
      <c r="N563" t="str">
        <f>TEXT(sales[[#This Row],[SaleDate]],"DDD")</f>
        <v>Fri</v>
      </c>
      <c r="O563" t="str">
        <f t="shared" si="8"/>
        <v>Q1</v>
      </c>
      <c r="P563">
        <f>sales[[#This Row],[netRevenue]]-(sales[[#This Row],[unitCost]]*sales[[#This Row],[QuantitySold]])</f>
        <v>120</v>
      </c>
      <c r="Q563">
        <f>sales[[#This Row],[unitCost]]*sales[[#This Row],[QuantitySold]]</f>
        <v>400</v>
      </c>
      <c r="R563" s="7">
        <f>(sales[[#This Row],[unitPrice]]-sales[[#This Row],[unitCost]])/sales[[#This Row],[unitCost]]</f>
        <v>0.3</v>
      </c>
      <c r="S563" t="str">
        <f>TEXT(sales[[#This Row],[SaleDate]],"dd")</f>
        <v>24</v>
      </c>
    </row>
    <row r="564" spans="1:19" x14ac:dyDescent="0.25">
      <c r="A564">
        <v>109</v>
      </c>
      <c r="B564">
        <v>4</v>
      </c>
      <c r="C564">
        <v>39</v>
      </c>
      <c r="D564">
        <v>5</v>
      </c>
      <c r="E564">
        <v>5</v>
      </c>
      <c r="F564" s="1">
        <v>44930</v>
      </c>
      <c r="G564">
        <v>0</v>
      </c>
      <c r="H564">
        <f>VLOOKUP(sales[[#This Row],[ProductID]],products[],4,FALSE)</f>
        <v>130</v>
      </c>
      <c r="I564">
        <f>VLOOKUP(sales[[#This Row],[ProductID]],products[],5,FALSE)</f>
        <v>100</v>
      </c>
      <c r="J564">
        <f>sales[[#This Row],[QuantitySold]]*sales[[#This Row],[unitPrice]]</f>
        <v>650</v>
      </c>
      <c r="K564">
        <f>sales[[#This Row],[TotalRevenue]]-sales[[#This Row],[DiscountApplied]]</f>
        <v>650</v>
      </c>
      <c r="L564" t="str">
        <f>TEXT(sales[[#This Row],[SaleDate]],"yyyy")</f>
        <v>2023</v>
      </c>
      <c r="M564" t="str">
        <f>TEXT(sales[[#This Row],[SaleDate]],"MMM")</f>
        <v>Jan</v>
      </c>
      <c r="N564" t="str">
        <f>TEXT(sales[[#This Row],[SaleDate]],"DDD")</f>
        <v>Wed</v>
      </c>
      <c r="O564" t="str">
        <f t="shared" si="8"/>
        <v>Q1</v>
      </c>
      <c r="P564">
        <f>sales[[#This Row],[netRevenue]]-(sales[[#This Row],[unitCost]]*sales[[#This Row],[QuantitySold]])</f>
        <v>150</v>
      </c>
      <c r="Q564">
        <f>sales[[#This Row],[unitCost]]*sales[[#This Row],[QuantitySold]]</f>
        <v>500</v>
      </c>
      <c r="R564" s="7">
        <f>(sales[[#This Row],[unitPrice]]-sales[[#This Row],[unitCost]])/sales[[#This Row],[unitCost]]</f>
        <v>0.3</v>
      </c>
      <c r="S564" t="str">
        <f>TEXT(sales[[#This Row],[SaleDate]],"dd")</f>
        <v>04</v>
      </c>
    </row>
    <row r="565" spans="1:19" x14ac:dyDescent="0.25">
      <c r="A565">
        <v>125</v>
      </c>
      <c r="B565">
        <v>4</v>
      </c>
      <c r="C565">
        <v>47</v>
      </c>
      <c r="D565">
        <v>5</v>
      </c>
      <c r="E565">
        <v>10</v>
      </c>
      <c r="F565" s="1">
        <v>45191</v>
      </c>
      <c r="G565">
        <v>0</v>
      </c>
      <c r="H565">
        <f>VLOOKUP(sales[[#This Row],[ProductID]],products[],4,FALSE)</f>
        <v>130</v>
      </c>
      <c r="I565">
        <f>VLOOKUP(sales[[#This Row],[ProductID]],products[],5,FALSE)</f>
        <v>100</v>
      </c>
      <c r="J565">
        <f>sales[[#This Row],[QuantitySold]]*sales[[#This Row],[unitPrice]]</f>
        <v>1300</v>
      </c>
      <c r="K565">
        <f>sales[[#This Row],[TotalRevenue]]-sales[[#This Row],[DiscountApplied]]</f>
        <v>1300</v>
      </c>
      <c r="L565" t="str">
        <f>TEXT(sales[[#This Row],[SaleDate]],"yyyy")</f>
        <v>2023</v>
      </c>
      <c r="M565" t="str">
        <f>TEXT(sales[[#This Row],[SaleDate]],"MMM")</f>
        <v>Sep</v>
      </c>
      <c r="N565" t="str">
        <f>TEXT(sales[[#This Row],[SaleDate]],"DDD")</f>
        <v>Fri</v>
      </c>
      <c r="O565" t="str">
        <f t="shared" si="8"/>
        <v>Q3</v>
      </c>
      <c r="P565">
        <f>sales[[#This Row],[netRevenue]]-(sales[[#This Row],[unitCost]]*sales[[#This Row],[QuantitySold]])</f>
        <v>300</v>
      </c>
      <c r="Q565">
        <f>sales[[#This Row],[unitCost]]*sales[[#This Row],[QuantitySold]]</f>
        <v>1000</v>
      </c>
      <c r="R565" s="7">
        <f>(sales[[#This Row],[unitPrice]]-sales[[#This Row],[unitCost]])/sales[[#This Row],[unitCost]]</f>
        <v>0.3</v>
      </c>
      <c r="S565" t="str">
        <f>TEXT(sales[[#This Row],[SaleDate]],"dd")</f>
        <v>22</v>
      </c>
    </row>
    <row r="566" spans="1:19" x14ac:dyDescent="0.25">
      <c r="A566">
        <v>160</v>
      </c>
      <c r="B566">
        <v>4</v>
      </c>
      <c r="C566">
        <v>33</v>
      </c>
      <c r="D566">
        <v>5</v>
      </c>
      <c r="E566">
        <v>9</v>
      </c>
      <c r="F566" s="1">
        <v>45041</v>
      </c>
      <c r="G566">
        <v>0</v>
      </c>
      <c r="H566">
        <f>VLOOKUP(sales[[#This Row],[ProductID]],products[],4,FALSE)</f>
        <v>130</v>
      </c>
      <c r="I566">
        <f>VLOOKUP(sales[[#This Row],[ProductID]],products[],5,FALSE)</f>
        <v>100</v>
      </c>
      <c r="J566">
        <f>sales[[#This Row],[QuantitySold]]*sales[[#This Row],[unitPrice]]</f>
        <v>1170</v>
      </c>
      <c r="K566">
        <f>sales[[#This Row],[TotalRevenue]]-sales[[#This Row],[DiscountApplied]]</f>
        <v>1170</v>
      </c>
      <c r="L566" t="str">
        <f>TEXT(sales[[#This Row],[SaleDate]],"yyyy")</f>
        <v>2023</v>
      </c>
      <c r="M566" t="str">
        <f>TEXT(sales[[#This Row],[SaleDate]],"MMM")</f>
        <v>Apr</v>
      </c>
      <c r="N566" t="str">
        <f>TEXT(sales[[#This Row],[SaleDate]],"DDD")</f>
        <v>Tue</v>
      </c>
      <c r="O566" t="str">
        <f t="shared" si="8"/>
        <v>Q2</v>
      </c>
      <c r="P566">
        <f>sales[[#This Row],[netRevenue]]-(sales[[#This Row],[unitCost]]*sales[[#This Row],[QuantitySold]])</f>
        <v>270</v>
      </c>
      <c r="Q566">
        <f>sales[[#This Row],[unitCost]]*sales[[#This Row],[QuantitySold]]</f>
        <v>900</v>
      </c>
      <c r="R566" s="7">
        <f>(sales[[#This Row],[unitPrice]]-sales[[#This Row],[unitCost]])/sales[[#This Row],[unitCost]]</f>
        <v>0.3</v>
      </c>
      <c r="S566" t="str">
        <f>TEXT(sales[[#This Row],[SaleDate]],"dd")</f>
        <v>25</v>
      </c>
    </row>
    <row r="567" spans="1:19" x14ac:dyDescent="0.25">
      <c r="A567">
        <v>191</v>
      </c>
      <c r="B567">
        <v>4</v>
      </c>
      <c r="C567">
        <v>30</v>
      </c>
      <c r="D567">
        <v>5</v>
      </c>
      <c r="E567">
        <v>1</v>
      </c>
      <c r="F567" s="1">
        <v>45277</v>
      </c>
      <c r="G567">
        <v>0</v>
      </c>
      <c r="H567">
        <f>VLOOKUP(sales[[#This Row],[ProductID]],products[],4,FALSE)</f>
        <v>130</v>
      </c>
      <c r="I567">
        <f>VLOOKUP(sales[[#This Row],[ProductID]],products[],5,FALSE)</f>
        <v>100</v>
      </c>
      <c r="J567">
        <f>sales[[#This Row],[QuantitySold]]*sales[[#This Row],[unitPrice]]</f>
        <v>130</v>
      </c>
      <c r="K567">
        <f>sales[[#This Row],[TotalRevenue]]-sales[[#This Row],[DiscountApplied]]</f>
        <v>130</v>
      </c>
      <c r="L567" t="str">
        <f>TEXT(sales[[#This Row],[SaleDate]],"yyyy")</f>
        <v>2023</v>
      </c>
      <c r="M567" t="str">
        <f>TEXT(sales[[#This Row],[SaleDate]],"MMM")</f>
        <v>Dec</v>
      </c>
      <c r="N567" t="str">
        <f>TEXT(sales[[#This Row],[SaleDate]],"DDD")</f>
        <v>Sun</v>
      </c>
      <c r="O567" t="str">
        <f t="shared" si="8"/>
        <v>Q4</v>
      </c>
      <c r="P567">
        <f>sales[[#This Row],[netRevenue]]-(sales[[#This Row],[unitCost]]*sales[[#This Row],[QuantitySold]])</f>
        <v>30</v>
      </c>
      <c r="Q567">
        <f>sales[[#This Row],[unitCost]]*sales[[#This Row],[QuantitySold]]</f>
        <v>100</v>
      </c>
      <c r="R567" s="7">
        <f>(sales[[#This Row],[unitPrice]]-sales[[#This Row],[unitCost]])/sales[[#This Row],[unitCost]]</f>
        <v>0.3</v>
      </c>
      <c r="S567" t="str">
        <f>TEXT(sales[[#This Row],[SaleDate]],"dd")</f>
        <v>17</v>
      </c>
    </row>
    <row r="568" spans="1:19" x14ac:dyDescent="0.25">
      <c r="A568">
        <v>220</v>
      </c>
      <c r="B568">
        <v>4</v>
      </c>
      <c r="C568">
        <v>16</v>
      </c>
      <c r="D568">
        <v>5</v>
      </c>
      <c r="E568">
        <v>2</v>
      </c>
      <c r="F568" s="1">
        <v>45265</v>
      </c>
      <c r="G568">
        <v>0</v>
      </c>
      <c r="H568">
        <f>VLOOKUP(sales[[#This Row],[ProductID]],products[],4,FALSE)</f>
        <v>130</v>
      </c>
      <c r="I568">
        <f>VLOOKUP(sales[[#This Row],[ProductID]],products[],5,FALSE)</f>
        <v>100</v>
      </c>
      <c r="J568">
        <f>sales[[#This Row],[QuantitySold]]*sales[[#This Row],[unitPrice]]</f>
        <v>260</v>
      </c>
      <c r="K568">
        <f>sales[[#This Row],[TotalRevenue]]-sales[[#This Row],[DiscountApplied]]</f>
        <v>260</v>
      </c>
      <c r="L568" t="str">
        <f>TEXT(sales[[#This Row],[SaleDate]],"yyyy")</f>
        <v>2023</v>
      </c>
      <c r="M568" t="str">
        <f>TEXT(sales[[#This Row],[SaleDate]],"MMM")</f>
        <v>Dec</v>
      </c>
      <c r="N568" t="str">
        <f>TEXT(sales[[#This Row],[SaleDate]],"DDD")</f>
        <v>Tue</v>
      </c>
      <c r="O568" t="str">
        <f t="shared" si="8"/>
        <v>Q4</v>
      </c>
      <c r="P568">
        <f>sales[[#This Row],[netRevenue]]-(sales[[#This Row],[unitCost]]*sales[[#This Row],[QuantitySold]])</f>
        <v>60</v>
      </c>
      <c r="Q568">
        <f>sales[[#This Row],[unitCost]]*sales[[#This Row],[QuantitySold]]</f>
        <v>200</v>
      </c>
      <c r="R568" s="7">
        <f>(sales[[#This Row],[unitPrice]]-sales[[#This Row],[unitCost]])/sales[[#This Row],[unitCost]]</f>
        <v>0.3</v>
      </c>
      <c r="S568" t="str">
        <f>TEXT(sales[[#This Row],[SaleDate]],"dd")</f>
        <v>05</v>
      </c>
    </row>
    <row r="569" spans="1:19" x14ac:dyDescent="0.25">
      <c r="A569">
        <v>230</v>
      </c>
      <c r="B569">
        <v>4</v>
      </c>
      <c r="C569">
        <v>16</v>
      </c>
      <c r="D569">
        <v>5</v>
      </c>
      <c r="E569">
        <v>6</v>
      </c>
      <c r="F569" s="1">
        <v>45087</v>
      </c>
      <c r="G569">
        <v>0</v>
      </c>
      <c r="H569">
        <f>VLOOKUP(sales[[#This Row],[ProductID]],products[],4,FALSE)</f>
        <v>130</v>
      </c>
      <c r="I569">
        <f>VLOOKUP(sales[[#This Row],[ProductID]],products[],5,FALSE)</f>
        <v>100</v>
      </c>
      <c r="J569">
        <f>sales[[#This Row],[QuantitySold]]*sales[[#This Row],[unitPrice]]</f>
        <v>780</v>
      </c>
      <c r="K569">
        <f>sales[[#This Row],[TotalRevenue]]-sales[[#This Row],[DiscountApplied]]</f>
        <v>780</v>
      </c>
      <c r="L569" t="str">
        <f>TEXT(sales[[#This Row],[SaleDate]],"yyyy")</f>
        <v>2023</v>
      </c>
      <c r="M569" t="str">
        <f>TEXT(sales[[#This Row],[SaleDate]],"MMM")</f>
        <v>Jun</v>
      </c>
      <c r="N569" t="str">
        <f>TEXT(sales[[#This Row],[SaleDate]],"DDD")</f>
        <v>Sat</v>
      </c>
      <c r="O569" t="str">
        <f t="shared" si="8"/>
        <v>Q2</v>
      </c>
      <c r="P569">
        <f>sales[[#This Row],[netRevenue]]-(sales[[#This Row],[unitCost]]*sales[[#This Row],[QuantitySold]])</f>
        <v>180</v>
      </c>
      <c r="Q569">
        <f>sales[[#This Row],[unitCost]]*sales[[#This Row],[QuantitySold]]</f>
        <v>600</v>
      </c>
      <c r="R569" s="7">
        <f>(sales[[#This Row],[unitPrice]]-sales[[#This Row],[unitCost]])/sales[[#This Row],[unitCost]]</f>
        <v>0.3</v>
      </c>
      <c r="S569" t="str">
        <f>TEXT(sales[[#This Row],[SaleDate]],"dd")</f>
        <v>10</v>
      </c>
    </row>
    <row r="570" spans="1:19" x14ac:dyDescent="0.25">
      <c r="A570">
        <v>264</v>
      </c>
      <c r="B570">
        <v>4</v>
      </c>
      <c r="C570">
        <v>18</v>
      </c>
      <c r="D570">
        <v>5</v>
      </c>
      <c r="E570">
        <v>8</v>
      </c>
      <c r="F570" s="1">
        <v>45259</v>
      </c>
      <c r="G570">
        <v>0</v>
      </c>
      <c r="H570">
        <f>VLOOKUP(sales[[#This Row],[ProductID]],products[],4,FALSE)</f>
        <v>130</v>
      </c>
      <c r="I570">
        <f>VLOOKUP(sales[[#This Row],[ProductID]],products[],5,FALSE)</f>
        <v>100</v>
      </c>
      <c r="J570">
        <f>sales[[#This Row],[QuantitySold]]*sales[[#This Row],[unitPrice]]</f>
        <v>1040</v>
      </c>
      <c r="K570">
        <f>sales[[#This Row],[TotalRevenue]]-sales[[#This Row],[DiscountApplied]]</f>
        <v>1040</v>
      </c>
      <c r="L570" t="str">
        <f>TEXT(sales[[#This Row],[SaleDate]],"yyyy")</f>
        <v>2023</v>
      </c>
      <c r="M570" t="str">
        <f>TEXT(sales[[#This Row],[SaleDate]],"MMM")</f>
        <v>Nov</v>
      </c>
      <c r="N570" t="str">
        <f>TEXT(sales[[#This Row],[SaleDate]],"DDD")</f>
        <v>Wed</v>
      </c>
      <c r="O570" t="str">
        <f t="shared" si="8"/>
        <v>Q4</v>
      </c>
      <c r="P570">
        <f>sales[[#This Row],[netRevenue]]-(sales[[#This Row],[unitCost]]*sales[[#This Row],[QuantitySold]])</f>
        <v>240</v>
      </c>
      <c r="Q570">
        <f>sales[[#This Row],[unitCost]]*sales[[#This Row],[QuantitySold]]</f>
        <v>800</v>
      </c>
      <c r="R570" s="7">
        <f>(sales[[#This Row],[unitPrice]]-sales[[#This Row],[unitCost]])/sales[[#This Row],[unitCost]]</f>
        <v>0.3</v>
      </c>
      <c r="S570" t="str">
        <f>TEXT(sales[[#This Row],[SaleDate]],"dd")</f>
        <v>29</v>
      </c>
    </row>
    <row r="571" spans="1:19" x14ac:dyDescent="0.25">
      <c r="A571">
        <v>271</v>
      </c>
      <c r="B571">
        <v>4</v>
      </c>
      <c r="C571">
        <v>6</v>
      </c>
      <c r="D571">
        <v>5</v>
      </c>
      <c r="E571">
        <v>11</v>
      </c>
      <c r="F571" s="1">
        <v>45159</v>
      </c>
      <c r="G571">
        <v>0</v>
      </c>
      <c r="H571">
        <f>VLOOKUP(sales[[#This Row],[ProductID]],products[],4,FALSE)</f>
        <v>130</v>
      </c>
      <c r="I571">
        <f>VLOOKUP(sales[[#This Row],[ProductID]],products[],5,FALSE)</f>
        <v>100</v>
      </c>
      <c r="J571">
        <f>sales[[#This Row],[QuantitySold]]*sales[[#This Row],[unitPrice]]</f>
        <v>1430</v>
      </c>
      <c r="K571">
        <f>sales[[#This Row],[TotalRevenue]]-sales[[#This Row],[DiscountApplied]]</f>
        <v>1430</v>
      </c>
      <c r="L571" t="str">
        <f>TEXT(sales[[#This Row],[SaleDate]],"yyyy")</f>
        <v>2023</v>
      </c>
      <c r="M571" t="str">
        <f>TEXT(sales[[#This Row],[SaleDate]],"MMM")</f>
        <v>Aug</v>
      </c>
      <c r="N571" t="str">
        <f>TEXT(sales[[#This Row],[SaleDate]],"DDD")</f>
        <v>Mon</v>
      </c>
      <c r="O571" t="str">
        <f t="shared" si="8"/>
        <v>Q3</v>
      </c>
      <c r="P571">
        <f>sales[[#This Row],[netRevenue]]-(sales[[#This Row],[unitCost]]*sales[[#This Row],[QuantitySold]])</f>
        <v>330</v>
      </c>
      <c r="Q571">
        <f>sales[[#This Row],[unitCost]]*sales[[#This Row],[QuantitySold]]</f>
        <v>1100</v>
      </c>
      <c r="R571" s="7">
        <f>(sales[[#This Row],[unitPrice]]-sales[[#This Row],[unitCost]])/sales[[#This Row],[unitCost]]</f>
        <v>0.3</v>
      </c>
      <c r="S571" t="str">
        <f>TEXT(sales[[#This Row],[SaleDate]],"dd")</f>
        <v>21</v>
      </c>
    </row>
    <row r="572" spans="1:19" x14ac:dyDescent="0.25">
      <c r="A572">
        <v>276</v>
      </c>
      <c r="B572">
        <v>4</v>
      </c>
      <c r="C572">
        <v>12</v>
      </c>
      <c r="D572">
        <v>5</v>
      </c>
      <c r="E572">
        <v>10</v>
      </c>
      <c r="F572" s="1">
        <v>45237</v>
      </c>
      <c r="G572">
        <v>0</v>
      </c>
      <c r="H572">
        <f>VLOOKUP(sales[[#This Row],[ProductID]],products[],4,FALSE)</f>
        <v>130</v>
      </c>
      <c r="I572">
        <f>VLOOKUP(sales[[#This Row],[ProductID]],products[],5,FALSE)</f>
        <v>100</v>
      </c>
      <c r="J572">
        <f>sales[[#This Row],[QuantitySold]]*sales[[#This Row],[unitPrice]]</f>
        <v>1300</v>
      </c>
      <c r="K572">
        <f>sales[[#This Row],[TotalRevenue]]-sales[[#This Row],[DiscountApplied]]</f>
        <v>1300</v>
      </c>
      <c r="L572" t="str">
        <f>TEXT(sales[[#This Row],[SaleDate]],"yyyy")</f>
        <v>2023</v>
      </c>
      <c r="M572" t="str">
        <f>TEXT(sales[[#This Row],[SaleDate]],"MMM")</f>
        <v>Nov</v>
      </c>
      <c r="N572" t="str">
        <f>TEXT(sales[[#This Row],[SaleDate]],"DDD")</f>
        <v>Tue</v>
      </c>
      <c r="O572" t="str">
        <f t="shared" si="8"/>
        <v>Q4</v>
      </c>
      <c r="P572">
        <f>sales[[#This Row],[netRevenue]]-(sales[[#This Row],[unitCost]]*sales[[#This Row],[QuantitySold]])</f>
        <v>300</v>
      </c>
      <c r="Q572">
        <f>sales[[#This Row],[unitCost]]*sales[[#This Row],[QuantitySold]]</f>
        <v>1000</v>
      </c>
      <c r="R572" s="7">
        <f>(sales[[#This Row],[unitPrice]]-sales[[#This Row],[unitCost]])/sales[[#This Row],[unitCost]]</f>
        <v>0.3</v>
      </c>
      <c r="S572" t="str">
        <f>TEXT(sales[[#This Row],[SaleDate]],"dd")</f>
        <v>07</v>
      </c>
    </row>
    <row r="573" spans="1:19" x14ac:dyDescent="0.25">
      <c r="A573">
        <v>307</v>
      </c>
      <c r="B573">
        <v>4</v>
      </c>
      <c r="C573">
        <v>26</v>
      </c>
      <c r="D573">
        <v>5</v>
      </c>
      <c r="E573">
        <v>3</v>
      </c>
      <c r="F573" s="1">
        <v>45130</v>
      </c>
      <c r="G573">
        <v>0</v>
      </c>
      <c r="H573">
        <f>VLOOKUP(sales[[#This Row],[ProductID]],products[],4,FALSE)</f>
        <v>130</v>
      </c>
      <c r="I573">
        <f>VLOOKUP(sales[[#This Row],[ProductID]],products[],5,FALSE)</f>
        <v>100</v>
      </c>
      <c r="J573">
        <f>sales[[#This Row],[QuantitySold]]*sales[[#This Row],[unitPrice]]</f>
        <v>390</v>
      </c>
      <c r="K573">
        <f>sales[[#This Row],[TotalRevenue]]-sales[[#This Row],[DiscountApplied]]</f>
        <v>390</v>
      </c>
      <c r="L573" t="str">
        <f>TEXT(sales[[#This Row],[SaleDate]],"yyyy")</f>
        <v>2023</v>
      </c>
      <c r="M573" t="str">
        <f>TEXT(sales[[#This Row],[SaleDate]],"MMM")</f>
        <v>Jul</v>
      </c>
      <c r="N573" t="str">
        <f>TEXT(sales[[#This Row],[SaleDate]],"DDD")</f>
        <v>Sun</v>
      </c>
      <c r="O573" t="str">
        <f t="shared" si="8"/>
        <v>Q3</v>
      </c>
      <c r="P573">
        <f>sales[[#This Row],[netRevenue]]-(sales[[#This Row],[unitCost]]*sales[[#This Row],[QuantitySold]])</f>
        <v>90</v>
      </c>
      <c r="Q573">
        <f>sales[[#This Row],[unitCost]]*sales[[#This Row],[QuantitySold]]</f>
        <v>300</v>
      </c>
      <c r="R573" s="7">
        <f>(sales[[#This Row],[unitPrice]]-sales[[#This Row],[unitCost]])/sales[[#This Row],[unitCost]]</f>
        <v>0.3</v>
      </c>
      <c r="S573" t="str">
        <f>TEXT(sales[[#This Row],[SaleDate]],"dd")</f>
        <v>23</v>
      </c>
    </row>
    <row r="574" spans="1:19" x14ac:dyDescent="0.25">
      <c r="A574">
        <v>360</v>
      </c>
      <c r="B574">
        <v>4</v>
      </c>
      <c r="C574">
        <v>29</v>
      </c>
      <c r="D574">
        <v>5</v>
      </c>
      <c r="E574">
        <v>2</v>
      </c>
      <c r="F574" s="1">
        <v>44981</v>
      </c>
      <c r="G574">
        <v>0</v>
      </c>
      <c r="H574">
        <f>VLOOKUP(sales[[#This Row],[ProductID]],products[],4,FALSE)</f>
        <v>130</v>
      </c>
      <c r="I574">
        <f>VLOOKUP(sales[[#This Row],[ProductID]],products[],5,FALSE)</f>
        <v>100</v>
      </c>
      <c r="J574">
        <f>sales[[#This Row],[QuantitySold]]*sales[[#This Row],[unitPrice]]</f>
        <v>260</v>
      </c>
      <c r="K574">
        <f>sales[[#This Row],[TotalRevenue]]-sales[[#This Row],[DiscountApplied]]</f>
        <v>260</v>
      </c>
      <c r="L574" t="str">
        <f>TEXT(sales[[#This Row],[SaleDate]],"yyyy")</f>
        <v>2023</v>
      </c>
      <c r="M574" t="str">
        <f>TEXT(sales[[#This Row],[SaleDate]],"MMM")</f>
        <v>Feb</v>
      </c>
      <c r="N574" t="str">
        <f>TEXT(sales[[#This Row],[SaleDate]],"DDD")</f>
        <v>Fri</v>
      </c>
      <c r="O574" t="str">
        <f t="shared" si="8"/>
        <v>Q1</v>
      </c>
      <c r="P574">
        <f>sales[[#This Row],[netRevenue]]-(sales[[#This Row],[unitCost]]*sales[[#This Row],[QuantitySold]])</f>
        <v>60</v>
      </c>
      <c r="Q574">
        <f>sales[[#This Row],[unitCost]]*sales[[#This Row],[QuantitySold]]</f>
        <v>200</v>
      </c>
      <c r="R574" s="7">
        <f>(sales[[#This Row],[unitPrice]]-sales[[#This Row],[unitCost]])/sales[[#This Row],[unitCost]]</f>
        <v>0.3</v>
      </c>
      <c r="S574" t="str">
        <f>TEXT(sales[[#This Row],[SaleDate]],"dd")</f>
        <v>24</v>
      </c>
    </row>
    <row r="575" spans="1:19" x14ac:dyDescent="0.25">
      <c r="A575">
        <v>369</v>
      </c>
      <c r="B575">
        <v>4</v>
      </c>
      <c r="C575">
        <v>27</v>
      </c>
      <c r="D575">
        <v>5</v>
      </c>
      <c r="E575">
        <v>1</v>
      </c>
      <c r="F575" s="1">
        <v>45287</v>
      </c>
      <c r="G575">
        <v>0</v>
      </c>
      <c r="H575">
        <f>VLOOKUP(sales[[#This Row],[ProductID]],products[],4,FALSE)</f>
        <v>130</v>
      </c>
      <c r="I575">
        <f>VLOOKUP(sales[[#This Row],[ProductID]],products[],5,FALSE)</f>
        <v>100</v>
      </c>
      <c r="J575">
        <f>sales[[#This Row],[QuantitySold]]*sales[[#This Row],[unitPrice]]</f>
        <v>130</v>
      </c>
      <c r="K575">
        <f>sales[[#This Row],[TotalRevenue]]-sales[[#This Row],[DiscountApplied]]</f>
        <v>130</v>
      </c>
      <c r="L575" t="str">
        <f>TEXT(sales[[#This Row],[SaleDate]],"yyyy")</f>
        <v>2023</v>
      </c>
      <c r="M575" t="str">
        <f>TEXT(sales[[#This Row],[SaleDate]],"MMM")</f>
        <v>Dec</v>
      </c>
      <c r="N575" t="str">
        <f>TEXT(sales[[#This Row],[SaleDate]],"DDD")</f>
        <v>Wed</v>
      </c>
      <c r="O575" t="str">
        <f t="shared" si="8"/>
        <v>Q4</v>
      </c>
      <c r="P575">
        <f>sales[[#This Row],[netRevenue]]-(sales[[#This Row],[unitCost]]*sales[[#This Row],[QuantitySold]])</f>
        <v>30</v>
      </c>
      <c r="Q575">
        <f>sales[[#This Row],[unitCost]]*sales[[#This Row],[QuantitySold]]</f>
        <v>100</v>
      </c>
      <c r="R575" s="7">
        <f>(sales[[#This Row],[unitPrice]]-sales[[#This Row],[unitCost]])/sales[[#This Row],[unitCost]]</f>
        <v>0.3</v>
      </c>
      <c r="S575" t="str">
        <f>TEXT(sales[[#This Row],[SaleDate]],"dd")</f>
        <v>27</v>
      </c>
    </row>
    <row r="576" spans="1:19" x14ac:dyDescent="0.25">
      <c r="A576">
        <v>376</v>
      </c>
      <c r="B576">
        <v>4</v>
      </c>
      <c r="C576">
        <v>47</v>
      </c>
      <c r="D576">
        <v>5</v>
      </c>
      <c r="E576">
        <v>8</v>
      </c>
      <c r="F576" s="1">
        <v>45204</v>
      </c>
      <c r="G576">
        <v>0</v>
      </c>
      <c r="H576">
        <f>VLOOKUP(sales[[#This Row],[ProductID]],products[],4,FALSE)</f>
        <v>130</v>
      </c>
      <c r="I576">
        <f>VLOOKUP(sales[[#This Row],[ProductID]],products[],5,FALSE)</f>
        <v>100</v>
      </c>
      <c r="J576">
        <f>sales[[#This Row],[QuantitySold]]*sales[[#This Row],[unitPrice]]</f>
        <v>1040</v>
      </c>
      <c r="K576">
        <f>sales[[#This Row],[TotalRevenue]]-sales[[#This Row],[DiscountApplied]]</f>
        <v>1040</v>
      </c>
      <c r="L576" t="str">
        <f>TEXT(sales[[#This Row],[SaleDate]],"yyyy")</f>
        <v>2023</v>
      </c>
      <c r="M576" t="str">
        <f>TEXT(sales[[#This Row],[SaleDate]],"MMM")</f>
        <v>Oct</v>
      </c>
      <c r="N576" t="str">
        <f>TEXT(sales[[#This Row],[SaleDate]],"DDD")</f>
        <v>Thu</v>
      </c>
      <c r="O576" t="str">
        <f t="shared" si="8"/>
        <v>Q4</v>
      </c>
      <c r="P576">
        <f>sales[[#This Row],[netRevenue]]-(sales[[#This Row],[unitCost]]*sales[[#This Row],[QuantitySold]])</f>
        <v>240</v>
      </c>
      <c r="Q576">
        <f>sales[[#This Row],[unitCost]]*sales[[#This Row],[QuantitySold]]</f>
        <v>800</v>
      </c>
      <c r="R576" s="7">
        <f>(sales[[#This Row],[unitPrice]]-sales[[#This Row],[unitCost]])/sales[[#This Row],[unitCost]]</f>
        <v>0.3</v>
      </c>
      <c r="S576" t="str">
        <f>TEXT(sales[[#This Row],[SaleDate]],"dd")</f>
        <v>05</v>
      </c>
    </row>
    <row r="577" spans="1:19" x14ac:dyDescent="0.25">
      <c r="A577">
        <v>377</v>
      </c>
      <c r="B577">
        <v>4</v>
      </c>
      <c r="C577">
        <v>50</v>
      </c>
      <c r="D577">
        <v>5</v>
      </c>
      <c r="E577">
        <v>1</v>
      </c>
      <c r="F577" s="1">
        <v>45071</v>
      </c>
      <c r="G577">
        <v>0</v>
      </c>
      <c r="H577">
        <f>VLOOKUP(sales[[#This Row],[ProductID]],products[],4,FALSE)</f>
        <v>130</v>
      </c>
      <c r="I577">
        <f>VLOOKUP(sales[[#This Row],[ProductID]],products[],5,FALSE)</f>
        <v>100</v>
      </c>
      <c r="J577">
        <f>sales[[#This Row],[QuantitySold]]*sales[[#This Row],[unitPrice]]</f>
        <v>130</v>
      </c>
      <c r="K577">
        <f>sales[[#This Row],[TotalRevenue]]-sales[[#This Row],[DiscountApplied]]</f>
        <v>130</v>
      </c>
      <c r="L577" t="str">
        <f>TEXT(sales[[#This Row],[SaleDate]],"yyyy")</f>
        <v>2023</v>
      </c>
      <c r="M577" t="str">
        <f>TEXT(sales[[#This Row],[SaleDate]],"MMM")</f>
        <v>May</v>
      </c>
      <c r="N577" t="str">
        <f>TEXT(sales[[#This Row],[SaleDate]],"DDD")</f>
        <v>Thu</v>
      </c>
      <c r="O577" t="str">
        <f t="shared" si="8"/>
        <v>Q2</v>
      </c>
      <c r="P577">
        <f>sales[[#This Row],[netRevenue]]-(sales[[#This Row],[unitCost]]*sales[[#This Row],[QuantitySold]])</f>
        <v>30</v>
      </c>
      <c r="Q577">
        <f>sales[[#This Row],[unitCost]]*sales[[#This Row],[QuantitySold]]</f>
        <v>100</v>
      </c>
      <c r="R577" s="7">
        <f>(sales[[#This Row],[unitPrice]]-sales[[#This Row],[unitCost]])/sales[[#This Row],[unitCost]]</f>
        <v>0.3</v>
      </c>
      <c r="S577" t="str">
        <f>TEXT(sales[[#This Row],[SaleDate]],"dd")</f>
        <v>25</v>
      </c>
    </row>
    <row r="578" spans="1:19" x14ac:dyDescent="0.25">
      <c r="A578">
        <v>386</v>
      </c>
      <c r="B578">
        <v>4</v>
      </c>
      <c r="C578">
        <v>46</v>
      </c>
      <c r="D578">
        <v>5</v>
      </c>
      <c r="E578">
        <v>7</v>
      </c>
      <c r="F578" s="1">
        <v>45121</v>
      </c>
      <c r="G578">
        <v>0</v>
      </c>
      <c r="H578">
        <f>VLOOKUP(sales[[#This Row],[ProductID]],products[],4,FALSE)</f>
        <v>130</v>
      </c>
      <c r="I578">
        <f>VLOOKUP(sales[[#This Row],[ProductID]],products[],5,FALSE)</f>
        <v>100</v>
      </c>
      <c r="J578">
        <f>sales[[#This Row],[QuantitySold]]*sales[[#This Row],[unitPrice]]</f>
        <v>910</v>
      </c>
      <c r="K578">
        <f>sales[[#This Row],[TotalRevenue]]-sales[[#This Row],[DiscountApplied]]</f>
        <v>910</v>
      </c>
      <c r="L578" t="str">
        <f>TEXT(sales[[#This Row],[SaleDate]],"yyyy")</f>
        <v>2023</v>
      </c>
      <c r="M578" t="str">
        <f>TEXT(sales[[#This Row],[SaleDate]],"MMM")</f>
        <v>Jul</v>
      </c>
      <c r="N578" t="str">
        <f>TEXT(sales[[#This Row],[SaleDate]],"DDD")</f>
        <v>Fri</v>
      </c>
      <c r="O578" t="str">
        <f t="shared" ref="O578:O641" si="9">"Q"&amp;ROUNDUP(MONTH(F578)/3,0)</f>
        <v>Q3</v>
      </c>
      <c r="P578">
        <f>sales[[#This Row],[netRevenue]]-(sales[[#This Row],[unitCost]]*sales[[#This Row],[QuantitySold]])</f>
        <v>210</v>
      </c>
      <c r="Q578">
        <f>sales[[#This Row],[unitCost]]*sales[[#This Row],[QuantitySold]]</f>
        <v>700</v>
      </c>
      <c r="R578" s="7">
        <f>(sales[[#This Row],[unitPrice]]-sales[[#This Row],[unitCost]])/sales[[#This Row],[unitCost]]</f>
        <v>0.3</v>
      </c>
      <c r="S578" t="str">
        <f>TEXT(sales[[#This Row],[SaleDate]],"dd")</f>
        <v>14</v>
      </c>
    </row>
    <row r="579" spans="1:19" x14ac:dyDescent="0.25">
      <c r="A579">
        <v>392</v>
      </c>
      <c r="B579">
        <v>4</v>
      </c>
      <c r="C579">
        <v>10</v>
      </c>
      <c r="D579">
        <v>5</v>
      </c>
      <c r="E579">
        <v>2</v>
      </c>
      <c r="F579" s="1">
        <v>45094</v>
      </c>
      <c r="G579">
        <v>0</v>
      </c>
      <c r="H579">
        <f>VLOOKUP(sales[[#This Row],[ProductID]],products[],4,FALSE)</f>
        <v>130</v>
      </c>
      <c r="I579">
        <f>VLOOKUP(sales[[#This Row],[ProductID]],products[],5,FALSE)</f>
        <v>100</v>
      </c>
      <c r="J579">
        <f>sales[[#This Row],[QuantitySold]]*sales[[#This Row],[unitPrice]]</f>
        <v>260</v>
      </c>
      <c r="K579">
        <f>sales[[#This Row],[TotalRevenue]]-sales[[#This Row],[DiscountApplied]]</f>
        <v>260</v>
      </c>
      <c r="L579" t="str">
        <f>TEXT(sales[[#This Row],[SaleDate]],"yyyy")</f>
        <v>2023</v>
      </c>
      <c r="M579" t="str">
        <f>TEXT(sales[[#This Row],[SaleDate]],"MMM")</f>
        <v>Jun</v>
      </c>
      <c r="N579" t="str">
        <f>TEXT(sales[[#This Row],[SaleDate]],"DDD")</f>
        <v>Sat</v>
      </c>
      <c r="O579" t="str">
        <f t="shared" si="9"/>
        <v>Q2</v>
      </c>
      <c r="P579">
        <f>sales[[#This Row],[netRevenue]]-(sales[[#This Row],[unitCost]]*sales[[#This Row],[QuantitySold]])</f>
        <v>60</v>
      </c>
      <c r="Q579">
        <f>sales[[#This Row],[unitCost]]*sales[[#This Row],[QuantitySold]]</f>
        <v>200</v>
      </c>
      <c r="R579" s="7">
        <f>(sales[[#This Row],[unitPrice]]-sales[[#This Row],[unitCost]])/sales[[#This Row],[unitCost]]</f>
        <v>0.3</v>
      </c>
      <c r="S579" t="str">
        <f>TEXT(sales[[#This Row],[SaleDate]],"dd")</f>
        <v>17</v>
      </c>
    </row>
    <row r="580" spans="1:19" x14ac:dyDescent="0.25">
      <c r="A580">
        <v>460</v>
      </c>
      <c r="B580">
        <v>4</v>
      </c>
      <c r="C580">
        <v>11</v>
      </c>
      <c r="D580">
        <v>5</v>
      </c>
      <c r="E580">
        <v>5</v>
      </c>
      <c r="F580" s="1">
        <v>45168</v>
      </c>
      <c r="G580">
        <v>0</v>
      </c>
      <c r="H580">
        <f>VLOOKUP(sales[[#This Row],[ProductID]],products[],4,FALSE)</f>
        <v>130</v>
      </c>
      <c r="I580">
        <f>VLOOKUP(sales[[#This Row],[ProductID]],products[],5,FALSE)</f>
        <v>100</v>
      </c>
      <c r="J580">
        <f>sales[[#This Row],[QuantitySold]]*sales[[#This Row],[unitPrice]]</f>
        <v>650</v>
      </c>
      <c r="K580">
        <f>sales[[#This Row],[TotalRevenue]]-sales[[#This Row],[DiscountApplied]]</f>
        <v>650</v>
      </c>
      <c r="L580" t="str">
        <f>TEXT(sales[[#This Row],[SaleDate]],"yyyy")</f>
        <v>2023</v>
      </c>
      <c r="M580" t="str">
        <f>TEXT(sales[[#This Row],[SaleDate]],"MMM")</f>
        <v>Aug</v>
      </c>
      <c r="N580" t="str">
        <f>TEXT(sales[[#This Row],[SaleDate]],"DDD")</f>
        <v>Wed</v>
      </c>
      <c r="O580" t="str">
        <f t="shared" si="9"/>
        <v>Q3</v>
      </c>
      <c r="P580">
        <f>sales[[#This Row],[netRevenue]]-(sales[[#This Row],[unitCost]]*sales[[#This Row],[QuantitySold]])</f>
        <v>150</v>
      </c>
      <c r="Q580">
        <f>sales[[#This Row],[unitCost]]*sales[[#This Row],[QuantitySold]]</f>
        <v>500</v>
      </c>
      <c r="R580" s="7">
        <f>(sales[[#This Row],[unitPrice]]-sales[[#This Row],[unitCost]])/sales[[#This Row],[unitCost]]</f>
        <v>0.3</v>
      </c>
      <c r="S580" t="str">
        <f>TEXT(sales[[#This Row],[SaleDate]],"dd")</f>
        <v>30</v>
      </c>
    </row>
    <row r="581" spans="1:19" x14ac:dyDescent="0.25">
      <c r="A581">
        <v>470</v>
      </c>
      <c r="B581">
        <v>4</v>
      </c>
      <c r="C581">
        <v>43</v>
      </c>
      <c r="D581">
        <v>5</v>
      </c>
      <c r="E581">
        <v>6</v>
      </c>
      <c r="F581" s="1">
        <v>45095</v>
      </c>
      <c r="G581">
        <v>0</v>
      </c>
      <c r="H581">
        <f>VLOOKUP(sales[[#This Row],[ProductID]],products[],4,FALSE)</f>
        <v>130</v>
      </c>
      <c r="I581">
        <f>VLOOKUP(sales[[#This Row],[ProductID]],products[],5,FALSE)</f>
        <v>100</v>
      </c>
      <c r="J581">
        <f>sales[[#This Row],[QuantitySold]]*sales[[#This Row],[unitPrice]]</f>
        <v>780</v>
      </c>
      <c r="K581">
        <f>sales[[#This Row],[TotalRevenue]]-sales[[#This Row],[DiscountApplied]]</f>
        <v>780</v>
      </c>
      <c r="L581" t="str">
        <f>TEXT(sales[[#This Row],[SaleDate]],"yyyy")</f>
        <v>2023</v>
      </c>
      <c r="M581" t="str">
        <f>TEXT(sales[[#This Row],[SaleDate]],"MMM")</f>
        <v>Jun</v>
      </c>
      <c r="N581" t="str">
        <f>TEXT(sales[[#This Row],[SaleDate]],"DDD")</f>
        <v>Sun</v>
      </c>
      <c r="O581" t="str">
        <f t="shared" si="9"/>
        <v>Q2</v>
      </c>
      <c r="P581">
        <f>sales[[#This Row],[netRevenue]]-(sales[[#This Row],[unitCost]]*sales[[#This Row],[QuantitySold]])</f>
        <v>180</v>
      </c>
      <c r="Q581">
        <f>sales[[#This Row],[unitCost]]*sales[[#This Row],[QuantitySold]]</f>
        <v>600</v>
      </c>
      <c r="R581" s="7">
        <f>(sales[[#This Row],[unitPrice]]-sales[[#This Row],[unitCost]])/sales[[#This Row],[unitCost]]</f>
        <v>0.3</v>
      </c>
      <c r="S581" t="str">
        <f>TEXT(sales[[#This Row],[SaleDate]],"dd")</f>
        <v>18</v>
      </c>
    </row>
    <row r="582" spans="1:19" x14ac:dyDescent="0.25">
      <c r="A582">
        <v>487</v>
      </c>
      <c r="B582">
        <v>4</v>
      </c>
      <c r="C582">
        <v>10</v>
      </c>
      <c r="D582">
        <v>5</v>
      </c>
      <c r="E582">
        <v>8</v>
      </c>
      <c r="F582" s="1">
        <v>45277</v>
      </c>
      <c r="G582">
        <v>0</v>
      </c>
      <c r="H582">
        <f>VLOOKUP(sales[[#This Row],[ProductID]],products[],4,FALSE)</f>
        <v>130</v>
      </c>
      <c r="I582">
        <f>VLOOKUP(sales[[#This Row],[ProductID]],products[],5,FALSE)</f>
        <v>100</v>
      </c>
      <c r="J582">
        <f>sales[[#This Row],[QuantitySold]]*sales[[#This Row],[unitPrice]]</f>
        <v>1040</v>
      </c>
      <c r="K582">
        <f>sales[[#This Row],[TotalRevenue]]-sales[[#This Row],[DiscountApplied]]</f>
        <v>1040</v>
      </c>
      <c r="L582" t="str">
        <f>TEXT(sales[[#This Row],[SaleDate]],"yyyy")</f>
        <v>2023</v>
      </c>
      <c r="M582" t="str">
        <f>TEXT(sales[[#This Row],[SaleDate]],"MMM")</f>
        <v>Dec</v>
      </c>
      <c r="N582" t="str">
        <f>TEXT(sales[[#This Row],[SaleDate]],"DDD")</f>
        <v>Sun</v>
      </c>
      <c r="O582" t="str">
        <f t="shared" si="9"/>
        <v>Q4</v>
      </c>
      <c r="P582">
        <f>sales[[#This Row],[netRevenue]]-(sales[[#This Row],[unitCost]]*sales[[#This Row],[QuantitySold]])</f>
        <v>240</v>
      </c>
      <c r="Q582">
        <f>sales[[#This Row],[unitCost]]*sales[[#This Row],[QuantitySold]]</f>
        <v>800</v>
      </c>
      <c r="R582" s="7">
        <f>(sales[[#This Row],[unitPrice]]-sales[[#This Row],[unitCost]])/sales[[#This Row],[unitCost]]</f>
        <v>0.3</v>
      </c>
      <c r="S582" t="str">
        <f>TEXT(sales[[#This Row],[SaleDate]],"dd")</f>
        <v>17</v>
      </c>
    </row>
    <row r="583" spans="1:19" x14ac:dyDescent="0.25">
      <c r="A583">
        <v>503</v>
      </c>
      <c r="B583">
        <v>4</v>
      </c>
      <c r="C583">
        <v>34</v>
      </c>
      <c r="D583">
        <v>5</v>
      </c>
      <c r="E583">
        <v>2</v>
      </c>
      <c r="F583" s="1">
        <v>45215</v>
      </c>
      <c r="G583">
        <v>0</v>
      </c>
      <c r="H583">
        <f>VLOOKUP(sales[[#This Row],[ProductID]],products[],4,FALSE)</f>
        <v>130</v>
      </c>
      <c r="I583">
        <f>VLOOKUP(sales[[#This Row],[ProductID]],products[],5,FALSE)</f>
        <v>100</v>
      </c>
      <c r="J583">
        <f>sales[[#This Row],[QuantitySold]]*sales[[#This Row],[unitPrice]]</f>
        <v>260</v>
      </c>
      <c r="K583">
        <f>sales[[#This Row],[TotalRevenue]]-sales[[#This Row],[DiscountApplied]]</f>
        <v>260</v>
      </c>
      <c r="L583" t="str">
        <f>TEXT(sales[[#This Row],[SaleDate]],"yyyy")</f>
        <v>2023</v>
      </c>
      <c r="M583" t="str">
        <f>TEXT(sales[[#This Row],[SaleDate]],"MMM")</f>
        <v>Oct</v>
      </c>
      <c r="N583" t="str">
        <f>TEXT(sales[[#This Row],[SaleDate]],"DDD")</f>
        <v>Mon</v>
      </c>
      <c r="O583" t="str">
        <f t="shared" si="9"/>
        <v>Q4</v>
      </c>
      <c r="P583">
        <f>sales[[#This Row],[netRevenue]]-(sales[[#This Row],[unitCost]]*sales[[#This Row],[QuantitySold]])</f>
        <v>60</v>
      </c>
      <c r="Q583">
        <f>sales[[#This Row],[unitCost]]*sales[[#This Row],[QuantitySold]]</f>
        <v>200</v>
      </c>
      <c r="R583" s="7">
        <f>(sales[[#This Row],[unitPrice]]-sales[[#This Row],[unitCost]])/sales[[#This Row],[unitCost]]</f>
        <v>0.3</v>
      </c>
      <c r="S583" t="str">
        <f>TEXT(sales[[#This Row],[SaleDate]],"dd")</f>
        <v>16</v>
      </c>
    </row>
    <row r="584" spans="1:19" x14ac:dyDescent="0.25">
      <c r="A584">
        <v>508</v>
      </c>
      <c r="B584">
        <v>4</v>
      </c>
      <c r="C584">
        <v>8</v>
      </c>
      <c r="D584">
        <v>5</v>
      </c>
      <c r="E584">
        <v>7</v>
      </c>
      <c r="F584" s="1">
        <v>45275</v>
      </c>
      <c r="G584">
        <v>0</v>
      </c>
      <c r="H584">
        <f>VLOOKUP(sales[[#This Row],[ProductID]],products[],4,FALSE)</f>
        <v>130</v>
      </c>
      <c r="I584">
        <f>VLOOKUP(sales[[#This Row],[ProductID]],products[],5,FALSE)</f>
        <v>100</v>
      </c>
      <c r="J584">
        <f>sales[[#This Row],[QuantitySold]]*sales[[#This Row],[unitPrice]]</f>
        <v>910</v>
      </c>
      <c r="K584">
        <f>sales[[#This Row],[TotalRevenue]]-sales[[#This Row],[DiscountApplied]]</f>
        <v>910</v>
      </c>
      <c r="L584" t="str">
        <f>TEXT(sales[[#This Row],[SaleDate]],"yyyy")</f>
        <v>2023</v>
      </c>
      <c r="M584" t="str">
        <f>TEXT(sales[[#This Row],[SaleDate]],"MMM")</f>
        <v>Dec</v>
      </c>
      <c r="N584" t="str">
        <f>TEXT(sales[[#This Row],[SaleDate]],"DDD")</f>
        <v>Fri</v>
      </c>
      <c r="O584" t="str">
        <f t="shared" si="9"/>
        <v>Q4</v>
      </c>
      <c r="P584">
        <f>sales[[#This Row],[netRevenue]]-(sales[[#This Row],[unitCost]]*sales[[#This Row],[QuantitySold]])</f>
        <v>210</v>
      </c>
      <c r="Q584">
        <f>sales[[#This Row],[unitCost]]*sales[[#This Row],[QuantitySold]]</f>
        <v>700</v>
      </c>
      <c r="R584" s="7">
        <f>(sales[[#This Row],[unitPrice]]-sales[[#This Row],[unitCost]])/sales[[#This Row],[unitCost]]</f>
        <v>0.3</v>
      </c>
      <c r="S584" t="str">
        <f>TEXT(sales[[#This Row],[SaleDate]],"dd")</f>
        <v>15</v>
      </c>
    </row>
    <row r="585" spans="1:19" x14ac:dyDescent="0.25">
      <c r="A585">
        <v>518</v>
      </c>
      <c r="B585">
        <v>4</v>
      </c>
      <c r="C585">
        <v>13</v>
      </c>
      <c r="D585">
        <v>5</v>
      </c>
      <c r="E585">
        <v>6</v>
      </c>
      <c r="F585" s="1">
        <v>44941</v>
      </c>
      <c r="G585">
        <v>0</v>
      </c>
      <c r="H585">
        <f>VLOOKUP(sales[[#This Row],[ProductID]],products[],4,FALSE)</f>
        <v>130</v>
      </c>
      <c r="I585">
        <f>VLOOKUP(sales[[#This Row],[ProductID]],products[],5,FALSE)</f>
        <v>100</v>
      </c>
      <c r="J585">
        <f>sales[[#This Row],[QuantitySold]]*sales[[#This Row],[unitPrice]]</f>
        <v>780</v>
      </c>
      <c r="K585">
        <f>sales[[#This Row],[TotalRevenue]]-sales[[#This Row],[DiscountApplied]]</f>
        <v>780</v>
      </c>
      <c r="L585" t="str">
        <f>TEXT(sales[[#This Row],[SaleDate]],"yyyy")</f>
        <v>2023</v>
      </c>
      <c r="M585" t="str">
        <f>TEXT(sales[[#This Row],[SaleDate]],"MMM")</f>
        <v>Jan</v>
      </c>
      <c r="N585" t="str">
        <f>TEXT(sales[[#This Row],[SaleDate]],"DDD")</f>
        <v>Sun</v>
      </c>
      <c r="O585" t="str">
        <f t="shared" si="9"/>
        <v>Q1</v>
      </c>
      <c r="P585">
        <f>sales[[#This Row],[netRevenue]]-(sales[[#This Row],[unitCost]]*sales[[#This Row],[QuantitySold]])</f>
        <v>180</v>
      </c>
      <c r="Q585">
        <f>sales[[#This Row],[unitCost]]*sales[[#This Row],[QuantitySold]]</f>
        <v>600</v>
      </c>
      <c r="R585" s="7">
        <f>(sales[[#This Row],[unitPrice]]-sales[[#This Row],[unitCost]])/sales[[#This Row],[unitCost]]</f>
        <v>0.3</v>
      </c>
      <c r="S585" t="str">
        <f>TEXT(sales[[#This Row],[SaleDate]],"dd")</f>
        <v>15</v>
      </c>
    </row>
    <row r="586" spans="1:19" x14ac:dyDescent="0.25">
      <c r="A586">
        <v>519</v>
      </c>
      <c r="B586">
        <v>4</v>
      </c>
      <c r="C586">
        <v>6</v>
      </c>
      <c r="D586">
        <v>5</v>
      </c>
      <c r="E586">
        <v>5</v>
      </c>
      <c r="F586" s="1">
        <v>45258</v>
      </c>
      <c r="G586">
        <v>0</v>
      </c>
      <c r="H586">
        <f>VLOOKUP(sales[[#This Row],[ProductID]],products[],4,FALSE)</f>
        <v>130</v>
      </c>
      <c r="I586">
        <f>VLOOKUP(sales[[#This Row],[ProductID]],products[],5,FALSE)</f>
        <v>100</v>
      </c>
      <c r="J586">
        <f>sales[[#This Row],[QuantitySold]]*sales[[#This Row],[unitPrice]]</f>
        <v>650</v>
      </c>
      <c r="K586">
        <f>sales[[#This Row],[TotalRevenue]]-sales[[#This Row],[DiscountApplied]]</f>
        <v>650</v>
      </c>
      <c r="L586" t="str">
        <f>TEXT(sales[[#This Row],[SaleDate]],"yyyy")</f>
        <v>2023</v>
      </c>
      <c r="M586" t="str">
        <f>TEXT(sales[[#This Row],[SaleDate]],"MMM")</f>
        <v>Nov</v>
      </c>
      <c r="N586" t="str">
        <f>TEXT(sales[[#This Row],[SaleDate]],"DDD")</f>
        <v>Tue</v>
      </c>
      <c r="O586" t="str">
        <f t="shared" si="9"/>
        <v>Q4</v>
      </c>
      <c r="P586">
        <f>sales[[#This Row],[netRevenue]]-(sales[[#This Row],[unitCost]]*sales[[#This Row],[QuantitySold]])</f>
        <v>150</v>
      </c>
      <c r="Q586">
        <f>sales[[#This Row],[unitCost]]*sales[[#This Row],[QuantitySold]]</f>
        <v>500</v>
      </c>
      <c r="R586" s="7">
        <f>(sales[[#This Row],[unitPrice]]-sales[[#This Row],[unitCost]])/sales[[#This Row],[unitCost]]</f>
        <v>0.3</v>
      </c>
      <c r="S586" t="str">
        <f>TEXT(sales[[#This Row],[SaleDate]],"dd")</f>
        <v>28</v>
      </c>
    </row>
    <row r="587" spans="1:19" x14ac:dyDescent="0.25">
      <c r="A587">
        <v>544</v>
      </c>
      <c r="B587">
        <v>4</v>
      </c>
      <c r="C587">
        <v>49</v>
      </c>
      <c r="D587">
        <v>5</v>
      </c>
      <c r="E587">
        <v>7</v>
      </c>
      <c r="F587" s="1">
        <v>45290</v>
      </c>
      <c r="G587">
        <v>0</v>
      </c>
      <c r="H587">
        <f>VLOOKUP(sales[[#This Row],[ProductID]],products[],4,FALSE)</f>
        <v>130</v>
      </c>
      <c r="I587">
        <f>VLOOKUP(sales[[#This Row],[ProductID]],products[],5,FALSE)</f>
        <v>100</v>
      </c>
      <c r="J587">
        <f>sales[[#This Row],[QuantitySold]]*sales[[#This Row],[unitPrice]]</f>
        <v>910</v>
      </c>
      <c r="K587">
        <f>sales[[#This Row],[TotalRevenue]]-sales[[#This Row],[DiscountApplied]]</f>
        <v>910</v>
      </c>
      <c r="L587" t="str">
        <f>TEXT(sales[[#This Row],[SaleDate]],"yyyy")</f>
        <v>2023</v>
      </c>
      <c r="M587" t="str">
        <f>TEXT(sales[[#This Row],[SaleDate]],"MMM")</f>
        <v>Dec</v>
      </c>
      <c r="N587" t="str">
        <f>TEXT(sales[[#This Row],[SaleDate]],"DDD")</f>
        <v>Sat</v>
      </c>
      <c r="O587" t="str">
        <f t="shared" si="9"/>
        <v>Q4</v>
      </c>
      <c r="P587">
        <f>sales[[#This Row],[netRevenue]]-(sales[[#This Row],[unitCost]]*sales[[#This Row],[QuantitySold]])</f>
        <v>210</v>
      </c>
      <c r="Q587">
        <f>sales[[#This Row],[unitCost]]*sales[[#This Row],[QuantitySold]]</f>
        <v>700</v>
      </c>
      <c r="R587" s="7">
        <f>(sales[[#This Row],[unitPrice]]-sales[[#This Row],[unitCost]])/sales[[#This Row],[unitCost]]</f>
        <v>0.3</v>
      </c>
      <c r="S587" t="str">
        <f>TEXT(sales[[#This Row],[SaleDate]],"dd")</f>
        <v>30</v>
      </c>
    </row>
    <row r="588" spans="1:19" x14ac:dyDescent="0.25">
      <c r="A588">
        <v>559</v>
      </c>
      <c r="B588">
        <v>4</v>
      </c>
      <c r="C588">
        <v>38</v>
      </c>
      <c r="D588">
        <v>5</v>
      </c>
      <c r="E588">
        <v>5</v>
      </c>
      <c r="F588" s="1">
        <v>45187</v>
      </c>
      <c r="G588">
        <v>0</v>
      </c>
      <c r="H588">
        <f>VLOOKUP(sales[[#This Row],[ProductID]],products[],4,FALSE)</f>
        <v>130</v>
      </c>
      <c r="I588">
        <f>VLOOKUP(sales[[#This Row],[ProductID]],products[],5,FALSE)</f>
        <v>100</v>
      </c>
      <c r="J588">
        <f>sales[[#This Row],[QuantitySold]]*sales[[#This Row],[unitPrice]]</f>
        <v>650</v>
      </c>
      <c r="K588">
        <f>sales[[#This Row],[TotalRevenue]]-sales[[#This Row],[DiscountApplied]]</f>
        <v>650</v>
      </c>
      <c r="L588" t="str">
        <f>TEXT(sales[[#This Row],[SaleDate]],"yyyy")</f>
        <v>2023</v>
      </c>
      <c r="M588" t="str">
        <f>TEXT(sales[[#This Row],[SaleDate]],"MMM")</f>
        <v>Sep</v>
      </c>
      <c r="N588" t="str">
        <f>TEXT(sales[[#This Row],[SaleDate]],"DDD")</f>
        <v>Mon</v>
      </c>
      <c r="O588" t="str">
        <f t="shared" si="9"/>
        <v>Q3</v>
      </c>
      <c r="P588">
        <f>sales[[#This Row],[netRevenue]]-(sales[[#This Row],[unitCost]]*sales[[#This Row],[QuantitySold]])</f>
        <v>150</v>
      </c>
      <c r="Q588">
        <f>sales[[#This Row],[unitCost]]*sales[[#This Row],[QuantitySold]]</f>
        <v>500</v>
      </c>
      <c r="R588" s="7">
        <f>(sales[[#This Row],[unitPrice]]-sales[[#This Row],[unitCost]])/sales[[#This Row],[unitCost]]</f>
        <v>0.3</v>
      </c>
      <c r="S588" t="str">
        <f>TEXT(sales[[#This Row],[SaleDate]],"dd")</f>
        <v>18</v>
      </c>
    </row>
    <row r="589" spans="1:19" x14ac:dyDescent="0.25">
      <c r="A589">
        <v>563</v>
      </c>
      <c r="B589">
        <v>4</v>
      </c>
      <c r="C589">
        <v>5</v>
      </c>
      <c r="D589">
        <v>5</v>
      </c>
      <c r="E589">
        <v>5</v>
      </c>
      <c r="F589" s="1">
        <v>45152</v>
      </c>
      <c r="G589">
        <v>0</v>
      </c>
      <c r="H589">
        <f>VLOOKUP(sales[[#This Row],[ProductID]],products[],4,FALSE)</f>
        <v>130</v>
      </c>
      <c r="I589">
        <f>VLOOKUP(sales[[#This Row],[ProductID]],products[],5,FALSE)</f>
        <v>100</v>
      </c>
      <c r="J589">
        <f>sales[[#This Row],[QuantitySold]]*sales[[#This Row],[unitPrice]]</f>
        <v>650</v>
      </c>
      <c r="K589">
        <f>sales[[#This Row],[TotalRevenue]]-sales[[#This Row],[DiscountApplied]]</f>
        <v>650</v>
      </c>
      <c r="L589" t="str">
        <f>TEXT(sales[[#This Row],[SaleDate]],"yyyy")</f>
        <v>2023</v>
      </c>
      <c r="M589" t="str">
        <f>TEXT(sales[[#This Row],[SaleDate]],"MMM")</f>
        <v>Aug</v>
      </c>
      <c r="N589" t="str">
        <f>TEXT(sales[[#This Row],[SaleDate]],"DDD")</f>
        <v>Mon</v>
      </c>
      <c r="O589" t="str">
        <f t="shared" si="9"/>
        <v>Q3</v>
      </c>
      <c r="P589">
        <f>sales[[#This Row],[netRevenue]]-(sales[[#This Row],[unitCost]]*sales[[#This Row],[QuantitySold]])</f>
        <v>150</v>
      </c>
      <c r="Q589">
        <f>sales[[#This Row],[unitCost]]*sales[[#This Row],[QuantitySold]]</f>
        <v>500</v>
      </c>
      <c r="R589" s="7">
        <f>(sales[[#This Row],[unitPrice]]-sales[[#This Row],[unitCost]])/sales[[#This Row],[unitCost]]</f>
        <v>0.3</v>
      </c>
      <c r="S589" t="str">
        <f>TEXT(sales[[#This Row],[SaleDate]],"dd")</f>
        <v>14</v>
      </c>
    </row>
    <row r="590" spans="1:19" x14ac:dyDescent="0.25">
      <c r="A590">
        <v>577</v>
      </c>
      <c r="B590">
        <v>4</v>
      </c>
      <c r="C590">
        <v>13</v>
      </c>
      <c r="D590">
        <v>5</v>
      </c>
      <c r="E590">
        <v>5</v>
      </c>
      <c r="F590" s="1">
        <v>44935</v>
      </c>
      <c r="G590">
        <v>0</v>
      </c>
      <c r="H590">
        <f>VLOOKUP(sales[[#This Row],[ProductID]],products[],4,FALSE)</f>
        <v>130</v>
      </c>
      <c r="I590">
        <f>VLOOKUP(sales[[#This Row],[ProductID]],products[],5,FALSE)</f>
        <v>100</v>
      </c>
      <c r="J590">
        <f>sales[[#This Row],[QuantitySold]]*sales[[#This Row],[unitPrice]]</f>
        <v>650</v>
      </c>
      <c r="K590">
        <f>sales[[#This Row],[TotalRevenue]]-sales[[#This Row],[DiscountApplied]]</f>
        <v>650</v>
      </c>
      <c r="L590" t="str">
        <f>TEXT(sales[[#This Row],[SaleDate]],"yyyy")</f>
        <v>2023</v>
      </c>
      <c r="M590" t="str">
        <f>TEXT(sales[[#This Row],[SaleDate]],"MMM")</f>
        <v>Jan</v>
      </c>
      <c r="N590" t="str">
        <f>TEXT(sales[[#This Row],[SaleDate]],"DDD")</f>
        <v>Mon</v>
      </c>
      <c r="O590" t="str">
        <f t="shared" si="9"/>
        <v>Q1</v>
      </c>
      <c r="P590">
        <f>sales[[#This Row],[netRevenue]]-(sales[[#This Row],[unitCost]]*sales[[#This Row],[QuantitySold]])</f>
        <v>150</v>
      </c>
      <c r="Q590">
        <f>sales[[#This Row],[unitCost]]*sales[[#This Row],[QuantitySold]]</f>
        <v>500</v>
      </c>
      <c r="R590" s="7">
        <f>(sales[[#This Row],[unitPrice]]-sales[[#This Row],[unitCost]])/sales[[#This Row],[unitCost]]</f>
        <v>0.3</v>
      </c>
      <c r="S590" t="str">
        <f>TEXT(sales[[#This Row],[SaleDate]],"dd")</f>
        <v>09</v>
      </c>
    </row>
    <row r="591" spans="1:19" x14ac:dyDescent="0.25">
      <c r="A591">
        <v>594</v>
      </c>
      <c r="B591">
        <v>4</v>
      </c>
      <c r="C591">
        <v>48</v>
      </c>
      <c r="D591">
        <v>5</v>
      </c>
      <c r="E591">
        <v>6</v>
      </c>
      <c r="F591" s="1">
        <v>44949</v>
      </c>
      <c r="G591">
        <v>0</v>
      </c>
      <c r="H591">
        <f>VLOOKUP(sales[[#This Row],[ProductID]],products[],4,FALSE)</f>
        <v>130</v>
      </c>
      <c r="I591">
        <f>VLOOKUP(sales[[#This Row],[ProductID]],products[],5,FALSE)</f>
        <v>100</v>
      </c>
      <c r="J591">
        <f>sales[[#This Row],[QuantitySold]]*sales[[#This Row],[unitPrice]]</f>
        <v>780</v>
      </c>
      <c r="K591">
        <f>sales[[#This Row],[TotalRevenue]]-sales[[#This Row],[DiscountApplied]]</f>
        <v>780</v>
      </c>
      <c r="L591" t="str">
        <f>TEXT(sales[[#This Row],[SaleDate]],"yyyy")</f>
        <v>2023</v>
      </c>
      <c r="M591" t="str">
        <f>TEXT(sales[[#This Row],[SaleDate]],"MMM")</f>
        <v>Jan</v>
      </c>
      <c r="N591" t="str">
        <f>TEXT(sales[[#This Row],[SaleDate]],"DDD")</f>
        <v>Mon</v>
      </c>
      <c r="O591" t="str">
        <f t="shared" si="9"/>
        <v>Q1</v>
      </c>
      <c r="P591">
        <f>sales[[#This Row],[netRevenue]]-(sales[[#This Row],[unitCost]]*sales[[#This Row],[QuantitySold]])</f>
        <v>180</v>
      </c>
      <c r="Q591">
        <f>sales[[#This Row],[unitCost]]*sales[[#This Row],[QuantitySold]]</f>
        <v>600</v>
      </c>
      <c r="R591" s="7">
        <f>(sales[[#This Row],[unitPrice]]-sales[[#This Row],[unitCost]])/sales[[#This Row],[unitCost]]</f>
        <v>0.3</v>
      </c>
      <c r="S591" t="str">
        <f>TEXT(sales[[#This Row],[SaleDate]],"dd")</f>
        <v>23</v>
      </c>
    </row>
    <row r="592" spans="1:19" x14ac:dyDescent="0.25">
      <c r="A592">
        <v>611</v>
      </c>
      <c r="B592">
        <v>4</v>
      </c>
      <c r="C592">
        <v>41</v>
      </c>
      <c r="D592">
        <v>5</v>
      </c>
      <c r="E592">
        <v>4</v>
      </c>
      <c r="F592" s="1">
        <v>44999</v>
      </c>
      <c r="G592">
        <v>0</v>
      </c>
      <c r="H592">
        <f>VLOOKUP(sales[[#This Row],[ProductID]],products[],4,FALSE)</f>
        <v>130</v>
      </c>
      <c r="I592">
        <f>VLOOKUP(sales[[#This Row],[ProductID]],products[],5,FALSE)</f>
        <v>100</v>
      </c>
      <c r="J592">
        <f>sales[[#This Row],[QuantitySold]]*sales[[#This Row],[unitPrice]]</f>
        <v>520</v>
      </c>
      <c r="K592">
        <f>sales[[#This Row],[TotalRevenue]]-sales[[#This Row],[DiscountApplied]]</f>
        <v>520</v>
      </c>
      <c r="L592" t="str">
        <f>TEXT(sales[[#This Row],[SaleDate]],"yyyy")</f>
        <v>2023</v>
      </c>
      <c r="M592" t="str">
        <f>TEXT(sales[[#This Row],[SaleDate]],"MMM")</f>
        <v>Mar</v>
      </c>
      <c r="N592" t="str">
        <f>TEXT(sales[[#This Row],[SaleDate]],"DDD")</f>
        <v>Tue</v>
      </c>
      <c r="O592" t="str">
        <f t="shared" si="9"/>
        <v>Q1</v>
      </c>
      <c r="P592">
        <f>sales[[#This Row],[netRevenue]]-(sales[[#This Row],[unitCost]]*sales[[#This Row],[QuantitySold]])</f>
        <v>120</v>
      </c>
      <c r="Q592">
        <f>sales[[#This Row],[unitCost]]*sales[[#This Row],[QuantitySold]]</f>
        <v>400</v>
      </c>
      <c r="R592" s="7">
        <f>(sales[[#This Row],[unitPrice]]-sales[[#This Row],[unitCost]])/sales[[#This Row],[unitCost]]</f>
        <v>0.3</v>
      </c>
      <c r="S592" t="str">
        <f>TEXT(sales[[#This Row],[SaleDate]],"dd")</f>
        <v>14</v>
      </c>
    </row>
    <row r="593" spans="1:19" x14ac:dyDescent="0.25">
      <c r="A593">
        <v>662</v>
      </c>
      <c r="B593">
        <v>4</v>
      </c>
      <c r="C593">
        <v>23</v>
      </c>
      <c r="D593">
        <v>5</v>
      </c>
      <c r="E593">
        <v>3</v>
      </c>
      <c r="F593" s="1">
        <v>45182</v>
      </c>
      <c r="G593">
        <v>0</v>
      </c>
      <c r="H593">
        <f>VLOOKUP(sales[[#This Row],[ProductID]],products[],4,FALSE)</f>
        <v>130</v>
      </c>
      <c r="I593">
        <f>VLOOKUP(sales[[#This Row],[ProductID]],products[],5,FALSE)</f>
        <v>100</v>
      </c>
      <c r="J593">
        <f>sales[[#This Row],[QuantitySold]]*sales[[#This Row],[unitPrice]]</f>
        <v>390</v>
      </c>
      <c r="K593">
        <f>sales[[#This Row],[TotalRevenue]]-sales[[#This Row],[DiscountApplied]]</f>
        <v>390</v>
      </c>
      <c r="L593" t="str">
        <f>TEXT(sales[[#This Row],[SaleDate]],"yyyy")</f>
        <v>2023</v>
      </c>
      <c r="M593" t="str">
        <f>TEXT(sales[[#This Row],[SaleDate]],"MMM")</f>
        <v>Sep</v>
      </c>
      <c r="N593" t="str">
        <f>TEXT(sales[[#This Row],[SaleDate]],"DDD")</f>
        <v>Wed</v>
      </c>
      <c r="O593" t="str">
        <f t="shared" si="9"/>
        <v>Q3</v>
      </c>
      <c r="P593">
        <f>sales[[#This Row],[netRevenue]]-(sales[[#This Row],[unitCost]]*sales[[#This Row],[QuantitySold]])</f>
        <v>90</v>
      </c>
      <c r="Q593">
        <f>sales[[#This Row],[unitCost]]*sales[[#This Row],[QuantitySold]]</f>
        <v>300</v>
      </c>
      <c r="R593" s="7">
        <f>(sales[[#This Row],[unitPrice]]-sales[[#This Row],[unitCost]])/sales[[#This Row],[unitCost]]</f>
        <v>0.3</v>
      </c>
      <c r="S593" t="str">
        <f>TEXT(sales[[#This Row],[SaleDate]],"dd")</f>
        <v>13</v>
      </c>
    </row>
    <row r="594" spans="1:19" x14ac:dyDescent="0.25">
      <c r="A594">
        <v>698</v>
      </c>
      <c r="B594">
        <v>4</v>
      </c>
      <c r="C594">
        <v>21</v>
      </c>
      <c r="D594">
        <v>5</v>
      </c>
      <c r="E594">
        <v>3</v>
      </c>
      <c r="F594" s="1">
        <v>45137</v>
      </c>
      <c r="G594">
        <v>0</v>
      </c>
      <c r="H594">
        <f>VLOOKUP(sales[[#This Row],[ProductID]],products[],4,FALSE)</f>
        <v>130</v>
      </c>
      <c r="I594">
        <f>VLOOKUP(sales[[#This Row],[ProductID]],products[],5,FALSE)</f>
        <v>100</v>
      </c>
      <c r="J594">
        <f>sales[[#This Row],[QuantitySold]]*sales[[#This Row],[unitPrice]]</f>
        <v>390</v>
      </c>
      <c r="K594">
        <f>sales[[#This Row],[TotalRevenue]]-sales[[#This Row],[DiscountApplied]]</f>
        <v>390</v>
      </c>
      <c r="L594" t="str">
        <f>TEXT(sales[[#This Row],[SaleDate]],"yyyy")</f>
        <v>2023</v>
      </c>
      <c r="M594" t="str">
        <f>TEXT(sales[[#This Row],[SaleDate]],"MMM")</f>
        <v>Jul</v>
      </c>
      <c r="N594" t="str">
        <f>TEXT(sales[[#This Row],[SaleDate]],"DDD")</f>
        <v>Sun</v>
      </c>
      <c r="O594" t="str">
        <f t="shared" si="9"/>
        <v>Q3</v>
      </c>
      <c r="P594">
        <f>sales[[#This Row],[netRevenue]]-(sales[[#This Row],[unitCost]]*sales[[#This Row],[QuantitySold]])</f>
        <v>90</v>
      </c>
      <c r="Q594">
        <f>sales[[#This Row],[unitCost]]*sales[[#This Row],[QuantitySold]]</f>
        <v>300</v>
      </c>
      <c r="R594" s="7">
        <f>(sales[[#This Row],[unitPrice]]-sales[[#This Row],[unitCost]])/sales[[#This Row],[unitCost]]</f>
        <v>0.3</v>
      </c>
      <c r="S594" t="str">
        <f>TEXT(sales[[#This Row],[SaleDate]],"dd")</f>
        <v>30</v>
      </c>
    </row>
    <row r="595" spans="1:19" x14ac:dyDescent="0.25">
      <c r="A595">
        <v>711</v>
      </c>
      <c r="B595">
        <v>4</v>
      </c>
      <c r="C595">
        <v>12</v>
      </c>
      <c r="D595">
        <v>5</v>
      </c>
      <c r="E595">
        <v>7</v>
      </c>
      <c r="F595" s="1">
        <v>44945</v>
      </c>
      <c r="G595">
        <v>0</v>
      </c>
      <c r="H595">
        <f>VLOOKUP(sales[[#This Row],[ProductID]],products[],4,FALSE)</f>
        <v>130</v>
      </c>
      <c r="I595">
        <f>VLOOKUP(sales[[#This Row],[ProductID]],products[],5,FALSE)</f>
        <v>100</v>
      </c>
      <c r="J595">
        <f>sales[[#This Row],[QuantitySold]]*sales[[#This Row],[unitPrice]]</f>
        <v>910</v>
      </c>
      <c r="K595">
        <f>sales[[#This Row],[TotalRevenue]]-sales[[#This Row],[DiscountApplied]]</f>
        <v>910</v>
      </c>
      <c r="L595" t="str">
        <f>TEXT(sales[[#This Row],[SaleDate]],"yyyy")</f>
        <v>2023</v>
      </c>
      <c r="M595" t="str">
        <f>TEXT(sales[[#This Row],[SaleDate]],"MMM")</f>
        <v>Jan</v>
      </c>
      <c r="N595" t="str">
        <f>TEXT(sales[[#This Row],[SaleDate]],"DDD")</f>
        <v>Thu</v>
      </c>
      <c r="O595" t="str">
        <f t="shared" si="9"/>
        <v>Q1</v>
      </c>
      <c r="P595">
        <f>sales[[#This Row],[netRevenue]]-(sales[[#This Row],[unitCost]]*sales[[#This Row],[QuantitySold]])</f>
        <v>210</v>
      </c>
      <c r="Q595">
        <f>sales[[#This Row],[unitCost]]*sales[[#This Row],[QuantitySold]]</f>
        <v>700</v>
      </c>
      <c r="R595" s="7">
        <f>(sales[[#This Row],[unitPrice]]-sales[[#This Row],[unitCost]])/sales[[#This Row],[unitCost]]</f>
        <v>0.3</v>
      </c>
      <c r="S595" t="str">
        <f>TEXT(sales[[#This Row],[SaleDate]],"dd")</f>
        <v>19</v>
      </c>
    </row>
    <row r="596" spans="1:19" x14ac:dyDescent="0.25">
      <c r="A596">
        <v>720</v>
      </c>
      <c r="B596">
        <v>4</v>
      </c>
      <c r="C596">
        <v>21</v>
      </c>
      <c r="D596">
        <v>5</v>
      </c>
      <c r="E596">
        <v>10</v>
      </c>
      <c r="F596" s="1">
        <v>45237</v>
      </c>
      <c r="G596">
        <v>0</v>
      </c>
      <c r="H596">
        <f>VLOOKUP(sales[[#This Row],[ProductID]],products[],4,FALSE)</f>
        <v>130</v>
      </c>
      <c r="I596">
        <f>VLOOKUP(sales[[#This Row],[ProductID]],products[],5,FALSE)</f>
        <v>100</v>
      </c>
      <c r="J596">
        <f>sales[[#This Row],[QuantitySold]]*sales[[#This Row],[unitPrice]]</f>
        <v>1300</v>
      </c>
      <c r="K596">
        <f>sales[[#This Row],[TotalRevenue]]-sales[[#This Row],[DiscountApplied]]</f>
        <v>1300</v>
      </c>
      <c r="L596" t="str">
        <f>TEXT(sales[[#This Row],[SaleDate]],"yyyy")</f>
        <v>2023</v>
      </c>
      <c r="M596" t="str">
        <f>TEXT(sales[[#This Row],[SaleDate]],"MMM")</f>
        <v>Nov</v>
      </c>
      <c r="N596" t="str">
        <f>TEXT(sales[[#This Row],[SaleDate]],"DDD")</f>
        <v>Tue</v>
      </c>
      <c r="O596" t="str">
        <f t="shared" si="9"/>
        <v>Q4</v>
      </c>
      <c r="P596">
        <f>sales[[#This Row],[netRevenue]]-(sales[[#This Row],[unitCost]]*sales[[#This Row],[QuantitySold]])</f>
        <v>300</v>
      </c>
      <c r="Q596">
        <f>sales[[#This Row],[unitCost]]*sales[[#This Row],[QuantitySold]]</f>
        <v>1000</v>
      </c>
      <c r="R596" s="7">
        <f>(sales[[#This Row],[unitPrice]]-sales[[#This Row],[unitCost]])/sales[[#This Row],[unitCost]]</f>
        <v>0.3</v>
      </c>
      <c r="S596" t="str">
        <f>TEXT(sales[[#This Row],[SaleDate]],"dd")</f>
        <v>07</v>
      </c>
    </row>
    <row r="597" spans="1:19" x14ac:dyDescent="0.25">
      <c r="A597">
        <v>733</v>
      </c>
      <c r="B597">
        <v>4</v>
      </c>
      <c r="C597">
        <v>49</v>
      </c>
      <c r="D597">
        <v>5</v>
      </c>
      <c r="E597">
        <v>5</v>
      </c>
      <c r="F597" s="1">
        <v>45132</v>
      </c>
      <c r="G597">
        <v>0</v>
      </c>
      <c r="H597">
        <f>VLOOKUP(sales[[#This Row],[ProductID]],products[],4,FALSE)</f>
        <v>130</v>
      </c>
      <c r="I597">
        <f>VLOOKUP(sales[[#This Row],[ProductID]],products[],5,FALSE)</f>
        <v>100</v>
      </c>
      <c r="J597">
        <f>sales[[#This Row],[QuantitySold]]*sales[[#This Row],[unitPrice]]</f>
        <v>650</v>
      </c>
      <c r="K597">
        <f>sales[[#This Row],[TotalRevenue]]-sales[[#This Row],[DiscountApplied]]</f>
        <v>650</v>
      </c>
      <c r="L597" t="str">
        <f>TEXT(sales[[#This Row],[SaleDate]],"yyyy")</f>
        <v>2023</v>
      </c>
      <c r="M597" t="str">
        <f>TEXT(sales[[#This Row],[SaleDate]],"MMM")</f>
        <v>Jul</v>
      </c>
      <c r="N597" t="str">
        <f>TEXT(sales[[#This Row],[SaleDate]],"DDD")</f>
        <v>Tue</v>
      </c>
      <c r="O597" t="str">
        <f t="shared" si="9"/>
        <v>Q3</v>
      </c>
      <c r="P597">
        <f>sales[[#This Row],[netRevenue]]-(sales[[#This Row],[unitCost]]*sales[[#This Row],[QuantitySold]])</f>
        <v>150</v>
      </c>
      <c r="Q597">
        <f>sales[[#This Row],[unitCost]]*sales[[#This Row],[QuantitySold]]</f>
        <v>500</v>
      </c>
      <c r="R597" s="7">
        <f>(sales[[#This Row],[unitPrice]]-sales[[#This Row],[unitCost]])/sales[[#This Row],[unitCost]]</f>
        <v>0.3</v>
      </c>
      <c r="S597" t="str">
        <f>TEXT(sales[[#This Row],[SaleDate]],"dd")</f>
        <v>25</v>
      </c>
    </row>
    <row r="598" spans="1:19" x14ac:dyDescent="0.25">
      <c r="A598">
        <v>741</v>
      </c>
      <c r="B598">
        <v>4</v>
      </c>
      <c r="C598">
        <v>31</v>
      </c>
      <c r="D598">
        <v>5</v>
      </c>
      <c r="E598">
        <v>5</v>
      </c>
      <c r="F598" s="1">
        <v>45107</v>
      </c>
      <c r="G598">
        <v>0</v>
      </c>
      <c r="H598">
        <f>VLOOKUP(sales[[#This Row],[ProductID]],products[],4,FALSE)</f>
        <v>130</v>
      </c>
      <c r="I598">
        <f>VLOOKUP(sales[[#This Row],[ProductID]],products[],5,FALSE)</f>
        <v>100</v>
      </c>
      <c r="J598">
        <f>sales[[#This Row],[QuantitySold]]*sales[[#This Row],[unitPrice]]</f>
        <v>650</v>
      </c>
      <c r="K598">
        <f>sales[[#This Row],[TotalRevenue]]-sales[[#This Row],[DiscountApplied]]</f>
        <v>650</v>
      </c>
      <c r="L598" t="str">
        <f>TEXT(sales[[#This Row],[SaleDate]],"yyyy")</f>
        <v>2023</v>
      </c>
      <c r="M598" t="str">
        <f>TEXT(sales[[#This Row],[SaleDate]],"MMM")</f>
        <v>Jun</v>
      </c>
      <c r="N598" t="str">
        <f>TEXT(sales[[#This Row],[SaleDate]],"DDD")</f>
        <v>Fri</v>
      </c>
      <c r="O598" t="str">
        <f t="shared" si="9"/>
        <v>Q2</v>
      </c>
      <c r="P598">
        <f>sales[[#This Row],[netRevenue]]-(sales[[#This Row],[unitCost]]*sales[[#This Row],[QuantitySold]])</f>
        <v>150</v>
      </c>
      <c r="Q598">
        <f>sales[[#This Row],[unitCost]]*sales[[#This Row],[QuantitySold]]</f>
        <v>500</v>
      </c>
      <c r="R598" s="7">
        <f>(sales[[#This Row],[unitPrice]]-sales[[#This Row],[unitCost]])/sales[[#This Row],[unitCost]]</f>
        <v>0.3</v>
      </c>
      <c r="S598" t="str">
        <f>TEXT(sales[[#This Row],[SaleDate]],"dd")</f>
        <v>30</v>
      </c>
    </row>
    <row r="599" spans="1:19" x14ac:dyDescent="0.25">
      <c r="A599">
        <v>801</v>
      </c>
      <c r="B599">
        <v>4</v>
      </c>
      <c r="C599">
        <v>49</v>
      </c>
      <c r="D599">
        <v>5</v>
      </c>
      <c r="E599">
        <v>8</v>
      </c>
      <c r="F599" s="1">
        <v>45038</v>
      </c>
      <c r="G599">
        <v>0</v>
      </c>
      <c r="H599">
        <f>VLOOKUP(sales[[#This Row],[ProductID]],products[],4,FALSE)</f>
        <v>130</v>
      </c>
      <c r="I599">
        <f>VLOOKUP(sales[[#This Row],[ProductID]],products[],5,FALSE)</f>
        <v>100</v>
      </c>
      <c r="J599">
        <f>sales[[#This Row],[QuantitySold]]*sales[[#This Row],[unitPrice]]</f>
        <v>1040</v>
      </c>
      <c r="K599">
        <f>sales[[#This Row],[TotalRevenue]]-sales[[#This Row],[DiscountApplied]]</f>
        <v>1040</v>
      </c>
      <c r="L599" t="str">
        <f>TEXT(sales[[#This Row],[SaleDate]],"yyyy")</f>
        <v>2023</v>
      </c>
      <c r="M599" t="str">
        <f>TEXT(sales[[#This Row],[SaleDate]],"MMM")</f>
        <v>Apr</v>
      </c>
      <c r="N599" t="str">
        <f>TEXT(sales[[#This Row],[SaleDate]],"DDD")</f>
        <v>Sat</v>
      </c>
      <c r="O599" t="str">
        <f t="shared" si="9"/>
        <v>Q2</v>
      </c>
      <c r="P599">
        <f>sales[[#This Row],[netRevenue]]-(sales[[#This Row],[unitCost]]*sales[[#This Row],[QuantitySold]])</f>
        <v>240</v>
      </c>
      <c r="Q599">
        <f>sales[[#This Row],[unitCost]]*sales[[#This Row],[QuantitySold]]</f>
        <v>800</v>
      </c>
      <c r="R599" s="7">
        <f>(sales[[#This Row],[unitPrice]]-sales[[#This Row],[unitCost]])/sales[[#This Row],[unitCost]]</f>
        <v>0.3</v>
      </c>
      <c r="S599" t="str">
        <f>TEXT(sales[[#This Row],[SaleDate]],"dd")</f>
        <v>22</v>
      </c>
    </row>
    <row r="600" spans="1:19" x14ac:dyDescent="0.25">
      <c r="A600">
        <v>806</v>
      </c>
      <c r="B600">
        <v>4</v>
      </c>
      <c r="C600">
        <v>17</v>
      </c>
      <c r="D600">
        <v>5</v>
      </c>
      <c r="E600">
        <v>11</v>
      </c>
      <c r="F600" s="1">
        <v>45249</v>
      </c>
      <c r="G600">
        <v>0</v>
      </c>
      <c r="H600">
        <f>VLOOKUP(sales[[#This Row],[ProductID]],products[],4,FALSE)</f>
        <v>130</v>
      </c>
      <c r="I600">
        <f>VLOOKUP(sales[[#This Row],[ProductID]],products[],5,FALSE)</f>
        <v>100</v>
      </c>
      <c r="J600">
        <f>sales[[#This Row],[QuantitySold]]*sales[[#This Row],[unitPrice]]</f>
        <v>1430</v>
      </c>
      <c r="K600">
        <f>sales[[#This Row],[TotalRevenue]]-sales[[#This Row],[DiscountApplied]]</f>
        <v>1430</v>
      </c>
      <c r="L600" t="str">
        <f>TEXT(sales[[#This Row],[SaleDate]],"yyyy")</f>
        <v>2023</v>
      </c>
      <c r="M600" t="str">
        <f>TEXT(sales[[#This Row],[SaleDate]],"MMM")</f>
        <v>Nov</v>
      </c>
      <c r="N600" t="str">
        <f>TEXT(sales[[#This Row],[SaleDate]],"DDD")</f>
        <v>Sun</v>
      </c>
      <c r="O600" t="str">
        <f t="shared" si="9"/>
        <v>Q4</v>
      </c>
      <c r="P600">
        <f>sales[[#This Row],[netRevenue]]-(sales[[#This Row],[unitCost]]*sales[[#This Row],[QuantitySold]])</f>
        <v>330</v>
      </c>
      <c r="Q600">
        <f>sales[[#This Row],[unitCost]]*sales[[#This Row],[QuantitySold]]</f>
        <v>1100</v>
      </c>
      <c r="R600" s="7">
        <f>(sales[[#This Row],[unitPrice]]-sales[[#This Row],[unitCost]])/sales[[#This Row],[unitCost]]</f>
        <v>0.3</v>
      </c>
      <c r="S600" t="str">
        <f>TEXT(sales[[#This Row],[SaleDate]],"dd")</f>
        <v>19</v>
      </c>
    </row>
    <row r="601" spans="1:19" x14ac:dyDescent="0.25">
      <c r="A601">
        <v>810</v>
      </c>
      <c r="B601">
        <v>4</v>
      </c>
      <c r="C601">
        <v>31</v>
      </c>
      <c r="D601">
        <v>5</v>
      </c>
      <c r="E601">
        <v>5</v>
      </c>
      <c r="F601" s="1">
        <v>45266</v>
      </c>
      <c r="G601">
        <v>0</v>
      </c>
      <c r="H601">
        <f>VLOOKUP(sales[[#This Row],[ProductID]],products[],4,FALSE)</f>
        <v>130</v>
      </c>
      <c r="I601">
        <f>VLOOKUP(sales[[#This Row],[ProductID]],products[],5,FALSE)</f>
        <v>100</v>
      </c>
      <c r="J601">
        <f>sales[[#This Row],[QuantitySold]]*sales[[#This Row],[unitPrice]]</f>
        <v>650</v>
      </c>
      <c r="K601">
        <f>sales[[#This Row],[TotalRevenue]]-sales[[#This Row],[DiscountApplied]]</f>
        <v>650</v>
      </c>
      <c r="L601" t="str">
        <f>TEXT(sales[[#This Row],[SaleDate]],"yyyy")</f>
        <v>2023</v>
      </c>
      <c r="M601" t="str">
        <f>TEXT(sales[[#This Row],[SaleDate]],"MMM")</f>
        <v>Dec</v>
      </c>
      <c r="N601" t="str">
        <f>TEXT(sales[[#This Row],[SaleDate]],"DDD")</f>
        <v>Wed</v>
      </c>
      <c r="O601" t="str">
        <f t="shared" si="9"/>
        <v>Q4</v>
      </c>
      <c r="P601">
        <f>sales[[#This Row],[netRevenue]]-(sales[[#This Row],[unitCost]]*sales[[#This Row],[QuantitySold]])</f>
        <v>150</v>
      </c>
      <c r="Q601">
        <f>sales[[#This Row],[unitCost]]*sales[[#This Row],[QuantitySold]]</f>
        <v>500</v>
      </c>
      <c r="R601" s="7">
        <f>(sales[[#This Row],[unitPrice]]-sales[[#This Row],[unitCost]])/sales[[#This Row],[unitCost]]</f>
        <v>0.3</v>
      </c>
      <c r="S601" t="str">
        <f>TEXT(sales[[#This Row],[SaleDate]],"dd")</f>
        <v>06</v>
      </c>
    </row>
    <row r="602" spans="1:19" x14ac:dyDescent="0.25">
      <c r="A602">
        <v>814</v>
      </c>
      <c r="B602">
        <v>4</v>
      </c>
      <c r="C602">
        <v>7</v>
      </c>
      <c r="D602">
        <v>5</v>
      </c>
      <c r="E602">
        <v>2</v>
      </c>
      <c r="F602" s="1">
        <v>45089</v>
      </c>
      <c r="G602">
        <v>0</v>
      </c>
      <c r="H602">
        <f>VLOOKUP(sales[[#This Row],[ProductID]],products[],4,FALSE)</f>
        <v>130</v>
      </c>
      <c r="I602">
        <f>VLOOKUP(sales[[#This Row],[ProductID]],products[],5,FALSE)</f>
        <v>100</v>
      </c>
      <c r="J602">
        <f>sales[[#This Row],[QuantitySold]]*sales[[#This Row],[unitPrice]]</f>
        <v>260</v>
      </c>
      <c r="K602">
        <f>sales[[#This Row],[TotalRevenue]]-sales[[#This Row],[DiscountApplied]]</f>
        <v>260</v>
      </c>
      <c r="L602" t="str">
        <f>TEXT(sales[[#This Row],[SaleDate]],"yyyy")</f>
        <v>2023</v>
      </c>
      <c r="M602" t="str">
        <f>TEXT(sales[[#This Row],[SaleDate]],"MMM")</f>
        <v>Jun</v>
      </c>
      <c r="N602" t="str">
        <f>TEXT(sales[[#This Row],[SaleDate]],"DDD")</f>
        <v>Mon</v>
      </c>
      <c r="O602" t="str">
        <f t="shared" si="9"/>
        <v>Q2</v>
      </c>
      <c r="P602">
        <f>sales[[#This Row],[netRevenue]]-(sales[[#This Row],[unitCost]]*sales[[#This Row],[QuantitySold]])</f>
        <v>60</v>
      </c>
      <c r="Q602">
        <f>sales[[#This Row],[unitCost]]*sales[[#This Row],[QuantitySold]]</f>
        <v>200</v>
      </c>
      <c r="R602" s="7">
        <f>(sales[[#This Row],[unitPrice]]-sales[[#This Row],[unitCost]])/sales[[#This Row],[unitCost]]</f>
        <v>0.3</v>
      </c>
      <c r="S602" t="str">
        <f>TEXT(sales[[#This Row],[SaleDate]],"dd")</f>
        <v>12</v>
      </c>
    </row>
    <row r="603" spans="1:19" x14ac:dyDescent="0.25">
      <c r="A603">
        <v>823</v>
      </c>
      <c r="B603">
        <v>4</v>
      </c>
      <c r="C603">
        <v>49</v>
      </c>
      <c r="D603">
        <v>5</v>
      </c>
      <c r="E603">
        <v>2</v>
      </c>
      <c r="F603" s="1">
        <v>45108</v>
      </c>
      <c r="G603">
        <v>0</v>
      </c>
      <c r="H603">
        <f>VLOOKUP(sales[[#This Row],[ProductID]],products[],4,FALSE)</f>
        <v>130</v>
      </c>
      <c r="I603">
        <f>VLOOKUP(sales[[#This Row],[ProductID]],products[],5,FALSE)</f>
        <v>100</v>
      </c>
      <c r="J603">
        <f>sales[[#This Row],[QuantitySold]]*sales[[#This Row],[unitPrice]]</f>
        <v>260</v>
      </c>
      <c r="K603">
        <f>sales[[#This Row],[TotalRevenue]]-sales[[#This Row],[DiscountApplied]]</f>
        <v>260</v>
      </c>
      <c r="L603" t="str">
        <f>TEXT(sales[[#This Row],[SaleDate]],"yyyy")</f>
        <v>2023</v>
      </c>
      <c r="M603" t="str">
        <f>TEXT(sales[[#This Row],[SaleDate]],"MMM")</f>
        <v>Jul</v>
      </c>
      <c r="N603" t="str">
        <f>TEXT(sales[[#This Row],[SaleDate]],"DDD")</f>
        <v>Sat</v>
      </c>
      <c r="O603" t="str">
        <f t="shared" si="9"/>
        <v>Q3</v>
      </c>
      <c r="P603">
        <f>sales[[#This Row],[netRevenue]]-(sales[[#This Row],[unitCost]]*sales[[#This Row],[QuantitySold]])</f>
        <v>60</v>
      </c>
      <c r="Q603">
        <f>sales[[#This Row],[unitCost]]*sales[[#This Row],[QuantitySold]]</f>
        <v>200</v>
      </c>
      <c r="R603" s="7">
        <f>(sales[[#This Row],[unitPrice]]-sales[[#This Row],[unitCost]])/sales[[#This Row],[unitCost]]</f>
        <v>0.3</v>
      </c>
      <c r="S603" t="str">
        <f>TEXT(sales[[#This Row],[SaleDate]],"dd")</f>
        <v>01</v>
      </c>
    </row>
    <row r="604" spans="1:19" x14ac:dyDescent="0.25">
      <c r="A604">
        <v>829</v>
      </c>
      <c r="B604">
        <v>4</v>
      </c>
      <c r="C604">
        <v>37</v>
      </c>
      <c r="D604">
        <v>5</v>
      </c>
      <c r="E604">
        <v>11</v>
      </c>
      <c r="F604" s="1">
        <v>45104</v>
      </c>
      <c r="G604">
        <v>0</v>
      </c>
      <c r="H604">
        <f>VLOOKUP(sales[[#This Row],[ProductID]],products[],4,FALSE)</f>
        <v>130</v>
      </c>
      <c r="I604">
        <f>VLOOKUP(sales[[#This Row],[ProductID]],products[],5,FALSE)</f>
        <v>100</v>
      </c>
      <c r="J604">
        <f>sales[[#This Row],[QuantitySold]]*sales[[#This Row],[unitPrice]]</f>
        <v>1430</v>
      </c>
      <c r="K604">
        <f>sales[[#This Row],[TotalRevenue]]-sales[[#This Row],[DiscountApplied]]</f>
        <v>1430</v>
      </c>
      <c r="L604" t="str">
        <f>TEXT(sales[[#This Row],[SaleDate]],"yyyy")</f>
        <v>2023</v>
      </c>
      <c r="M604" t="str">
        <f>TEXT(sales[[#This Row],[SaleDate]],"MMM")</f>
        <v>Jun</v>
      </c>
      <c r="N604" t="str">
        <f>TEXT(sales[[#This Row],[SaleDate]],"DDD")</f>
        <v>Tue</v>
      </c>
      <c r="O604" t="str">
        <f t="shared" si="9"/>
        <v>Q2</v>
      </c>
      <c r="P604">
        <f>sales[[#This Row],[netRevenue]]-(sales[[#This Row],[unitCost]]*sales[[#This Row],[QuantitySold]])</f>
        <v>330</v>
      </c>
      <c r="Q604">
        <f>sales[[#This Row],[unitCost]]*sales[[#This Row],[QuantitySold]]</f>
        <v>1100</v>
      </c>
      <c r="R604" s="7">
        <f>(sales[[#This Row],[unitPrice]]-sales[[#This Row],[unitCost]])/sales[[#This Row],[unitCost]]</f>
        <v>0.3</v>
      </c>
      <c r="S604" t="str">
        <f>TEXT(sales[[#This Row],[SaleDate]],"dd")</f>
        <v>27</v>
      </c>
    </row>
    <row r="605" spans="1:19" x14ac:dyDescent="0.25">
      <c r="A605">
        <v>831</v>
      </c>
      <c r="B605">
        <v>4</v>
      </c>
      <c r="C605">
        <v>38</v>
      </c>
      <c r="D605">
        <v>5</v>
      </c>
      <c r="E605">
        <v>2</v>
      </c>
      <c r="F605" s="1">
        <v>45224</v>
      </c>
      <c r="G605">
        <v>0</v>
      </c>
      <c r="H605">
        <f>VLOOKUP(sales[[#This Row],[ProductID]],products[],4,FALSE)</f>
        <v>130</v>
      </c>
      <c r="I605">
        <f>VLOOKUP(sales[[#This Row],[ProductID]],products[],5,FALSE)</f>
        <v>100</v>
      </c>
      <c r="J605">
        <f>sales[[#This Row],[QuantitySold]]*sales[[#This Row],[unitPrice]]</f>
        <v>260</v>
      </c>
      <c r="K605">
        <f>sales[[#This Row],[TotalRevenue]]-sales[[#This Row],[DiscountApplied]]</f>
        <v>260</v>
      </c>
      <c r="L605" t="str">
        <f>TEXT(sales[[#This Row],[SaleDate]],"yyyy")</f>
        <v>2023</v>
      </c>
      <c r="M605" t="str">
        <f>TEXT(sales[[#This Row],[SaleDate]],"MMM")</f>
        <v>Oct</v>
      </c>
      <c r="N605" t="str">
        <f>TEXT(sales[[#This Row],[SaleDate]],"DDD")</f>
        <v>Wed</v>
      </c>
      <c r="O605" t="str">
        <f t="shared" si="9"/>
        <v>Q4</v>
      </c>
      <c r="P605">
        <f>sales[[#This Row],[netRevenue]]-(sales[[#This Row],[unitCost]]*sales[[#This Row],[QuantitySold]])</f>
        <v>60</v>
      </c>
      <c r="Q605">
        <f>sales[[#This Row],[unitCost]]*sales[[#This Row],[QuantitySold]]</f>
        <v>200</v>
      </c>
      <c r="R605" s="7">
        <f>(sales[[#This Row],[unitPrice]]-sales[[#This Row],[unitCost]])/sales[[#This Row],[unitCost]]</f>
        <v>0.3</v>
      </c>
      <c r="S605" t="str">
        <f>TEXT(sales[[#This Row],[SaleDate]],"dd")</f>
        <v>25</v>
      </c>
    </row>
    <row r="606" spans="1:19" x14ac:dyDescent="0.25">
      <c r="A606">
        <v>835</v>
      </c>
      <c r="B606">
        <v>4</v>
      </c>
      <c r="C606">
        <v>22</v>
      </c>
      <c r="D606">
        <v>5</v>
      </c>
      <c r="E606">
        <v>2</v>
      </c>
      <c r="F606" s="1">
        <v>44993</v>
      </c>
      <c r="G606">
        <v>0</v>
      </c>
      <c r="H606">
        <f>VLOOKUP(sales[[#This Row],[ProductID]],products[],4,FALSE)</f>
        <v>130</v>
      </c>
      <c r="I606">
        <f>VLOOKUP(sales[[#This Row],[ProductID]],products[],5,FALSE)</f>
        <v>100</v>
      </c>
      <c r="J606">
        <f>sales[[#This Row],[QuantitySold]]*sales[[#This Row],[unitPrice]]</f>
        <v>260</v>
      </c>
      <c r="K606">
        <f>sales[[#This Row],[TotalRevenue]]-sales[[#This Row],[DiscountApplied]]</f>
        <v>260</v>
      </c>
      <c r="L606" t="str">
        <f>TEXT(sales[[#This Row],[SaleDate]],"yyyy")</f>
        <v>2023</v>
      </c>
      <c r="M606" t="str">
        <f>TEXT(sales[[#This Row],[SaleDate]],"MMM")</f>
        <v>Mar</v>
      </c>
      <c r="N606" t="str">
        <f>TEXT(sales[[#This Row],[SaleDate]],"DDD")</f>
        <v>Wed</v>
      </c>
      <c r="O606" t="str">
        <f t="shared" si="9"/>
        <v>Q1</v>
      </c>
      <c r="P606">
        <f>sales[[#This Row],[netRevenue]]-(sales[[#This Row],[unitCost]]*sales[[#This Row],[QuantitySold]])</f>
        <v>60</v>
      </c>
      <c r="Q606">
        <f>sales[[#This Row],[unitCost]]*sales[[#This Row],[QuantitySold]]</f>
        <v>200</v>
      </c>
      <c r="R606" s="7">
        <f>(sales[[#This Row],[unitPrice]]-sales[[#This Row],[unitCost]])/sales[[#This Row],[unitCost]]</f>
        <v>0.3</v>
      </c>
      <c r="S606" t="str">
        <f>TEXT(sales[[#This Row],[SaleDate]],"dd")</f>
        <v>08</v>
      </c>
    </row>
    <row r="607" spans="1:19" x14ac:dyDescent="0.25">
      <c r="A607">
        <v>858</v>
      </c>
      <c r="B607">
        <v>4</v>
      </c>
      <c r="C607">
        <v>9</v>
      </c>
      <c r="D607">
        <v>5</v>
      </c>
      <c r="E607">
        <v>3</v>
      </c>
      <c r="F607" s="1">
        <v>45154</v>
      </c>
      <c r="G607">
        <v>0</v>
      </c>
      <c r="H607">
        <f>VLOOKUP(sales[[#This Row],[ProductID]],products[],4,FALSE)</f>
        <v>130</v>
      </c>
      <c r="I607">
        <f>VLOOKUP(sales[[#This Row],[ProductID]],products[],5,FALSE)</f>
        <v>100</v>
      </c>
      <c r="J607">
        <f>sales[[#This Row],[QuantitySold]]*sales[[#This Row],[unitPrice]]</f>
        <v>390</v>
      </c>
      <c r="K607">
        <f>sales[[#This Row],[TotalRevenue]]-sales[[#This Row],[DiscountApplied]]</f>
        <v>390</v>
      </c>
      <c r="L607" t="str">
        <f>TEXT(sales[[#This Row],[SaleDate]],"yyyy")</f>
        <v>2023</v>
      </c>
      <c r="M607" t="str">
        <f>TEXT(sales[[#This Row],[SaleDate]],"MMM")</f>
        <v>Aug</v>
      </c>
      <c r="N607" t="str">
        <f>TEXT(sales[[#This Row],[SaleDate]],"DDD")</f>
        <v>Wed</v>
      </c>
      <c r="O607" t="str">
        <f t="shared" si="9"/>
        <v>Q3</v>
      </c>
      <c r="P607">
        <f>sales[[#This Row],[netRevenue]]-(sales[[#This Row],[unitCost]]*sales[[#This Row],[QuantitySold]])</f>
        <v>90</v>
      </c>
      <c r="Q607">
        <f>sales[[#This Row],[unitCost]]*sales[[#This Row],[QuantitySold]]</f>
        <v>300</v>
      </c>
      <c r="R607" s="7">
        <f>(sales[[#This Row],[unitPrice]]-sales[[#This Row],[unitCost]])/sales[[#This Row],[unitCost]]</f>
        <v>0.3</v>
      </c>
      <c r="S607" t="str">
        <f>TEXT(sales[[#This Row],[SaleDate]],"dd")</f>
        <v>16</v>
      </c>
    </row>
    <row r="608" spans="1:19" x14ac:dyDescent="0.25">
      <c r="A608">
        <v>861</v>
      </c>
      <c r="B608">
        <v>4</v>
      </c>
      <c r="C608">
        <v>35</v>
      </c>
      <c r="D608">
        <v>5</v>
      </c>
      <c r="E608">
        <v>9</v>
      </c>
      <c r="F608" s="1">
        <v>45028</v>
      </c>
      <c r="G608">
        <v>0</v>
      </c>
      <c r="H608">
        <f>VLOOKUP(sales[[#This Row],[ProductID]],products[],4,FALSE)</f>
        <v>130</v>
      </c>
      <c r="I608">
        <f>VLOOKUP(sales[[#This Row],[ProductID]],products[],5,FALSE)</f>
        <v>100</v>
      </c>
      <c r="J608">
        <f>sales[[#This Row],[QuantitySold]]*sales[[#This Row],[unitPrice]]</f>
        <v>1170</v>
      </c>
      <c r="K608">
        <f>sales[[#This Row],[TotalRevenue]]-sales[[#This Row],[DiscountApplied]]</f>
        <v>1170</v>
      </c>
      <c r="L608" t="str">
        <f>TEXT(sales[[#This Row],[SaleDate]],"yyyy")</f>
        <v>2023</v>
      </c>
      <c r="M608" t="str">
        <f>TEXT(sales[[#This Row],[SaleDate]],"MMM")</f>
        <v>Apr</v>
      </c>
      <c r="N608" t="str">
        <f>TEXT(sales[[#This Row],[SaleDate]],"DDD")</f>
        <v>Wed</v>
      </c>
      <c r="O608" t="str">
        <f t="shared" si="9"/>
        <v>Q2</v>
      </c>
      <c r="P608">
        <f>sales[[#This Row],[netRevenue]]-(sales[[#This Row],[unitCost]]*sales[[#This Row],[QuantitySold]])</f>
        <v>270</v>
      </c>
      <c r="Q608">
        <f>sales[[#This Row],[unitCost]]*sales[[#This Row],[QuantitySold]]</f>
        <v>900</v>
      </c>
      <c r="R608" s="7">
        <f>(sales[[#This Row],[unitPrice]]-sales[[#This Row],[unitCost]])/sales[[#This Row],[unitCost]]</f>
        <v>0.3</v>
      </c>
      <c r="S608" t="str">
        <f>TEXT(sales[[#This Row],[SaleDate]],"dd")</f>
        <v>12</v>
      </c>
    </row>
    <row r="609" spans="1:19" x14ac:dyDescent="0.25">
      <c r="A609">
        <v>891</v>
      </c>
      <c r="B609">
        <v>4</v>
      </c>
      <c r="C609">
        <v>12</v>
      </c>
      <c r="D609">
        <v>5</v>
      </c>
      <c r="E609">
        <v>10</v>
      </c>
      <c r="F609" s="1">
        <v>45232</v>
      </c>
      <c r="G609">
        <v>0</v>
      </c>
      <c r="H609">
        <f>VLOOKUP(sales[[#This Row],[ProductID]],products[],4,FALSE)</f>
        <v>130</v>
      </c>
      <c r="I609">
        <f>VLOOKUP(sales[[#This Row],[ProductID]],products[],5,FALSE)</f>
        <v>100</v>
      </c>
      <c r="J609">
        <f>sales[[#This Row],[QuantitySold]]*sales[[#This Row],[unitPrice]]</f>
        <v>1300</v>
      </c>
      <c r="K609">
        <f>sales[[#This Row],[TotalRevenue]]-sales[[#This Row],[DiscountApplied]]</f>
        <v>1300</v>
      </c>
      <c r="L609" t="str">
        <f>TEXT(sales[[#This Row],[SaleDate]],"yyyy")</f>
        <v>2023</v>
      </c>
      <c r="M609" t="str">
        <f>TEXT(sales[[#This Row],[SaleDate]],"MMM")</f>
        <v>Nov</v>
      </c>
      <c r="N609" t="str">
        <f>TEXT(sales[[#This Row],[SaleDate]],"DDD")</f>
        <v>Thu</v>
      </c>
      <c r="O609" t="str">
        <f t="shared" si="9"/>
        <v>Q4</v>
      </c>
      <c r="P609">
        <f>sales[[#This Row],[netRevenue]]-(sales[[#This Row],[unitCost]]*sales[[#This Row],[QuantitySold]])</f>
        <v>300</v>
      </c>
      <c r="Q609">
        <f>sales[[#This Row],[unitCost]]*sales[[#This Row],[QuantitySold]]</f>
        <v>1000</v>
      </c>
      <c r="R609" s="7">
        <f>(sales[[#This Row],[unitPrice]]-sales[[#This Row],[unitCost]])/sales[[#This Row],[unitCost]]</f>
        <v>0.3</v>
      </c>
      <c r="S609" t="str">
        <f>TEXT(sales[[#This Row],[SaleDate]],"dd")</f>
        <v>02</v>
      </c>
    </row>
    <row r="610" spans="1:19" x14ac:dyDescent="0.25">
      <c r="A610">
        <v>914</v>
      </c>
      <c r="B610">
        <v>4</v>
      </c>
      <c r="C610">
        <v>44</v>
      </c>
      <c r="D610">
        <v>5</v>
      </c>
      <c r="E610">
        <v>9</v>
      </c>
      <c r="F610" s="1">
        <v>45641</v>
      </c>
      <c r="G610">
        <v>0</v>
      </c>
      <c r="H610">
        <f>VLOOKUP(sales[[#This Row],[ProductID]],products[],4,FALSE)</f>
        <v>130</v>
      </c>
      <c r="I610">
        <f>VLOOKUP(sales[[#This Row],[ProductID]],products[],5,FALSE)</f>
        <v>100</v>
      </c>
      <c r="J610">
        <f>sales[[#This Row],[QuantitySold]]*sales[[#This Row],[unitPrice]]</f>
        <v>1170</v>
      </c>
      <c r="K610">
        <f>sales[[#This Row],[TotalRevenue]]-sales[[#This Row],[DiscountApplied]]</f>
        <v>1170</v>
      </c>
      <c r="L610" t="str">
        <f>TEXT(sales[[#This Row],[SaleDate]],"yyyy")</f>
        <v>2024</v>
      </c>
      <c r="M610" t="str">
        <f>TEXT(sales[[#This Row],[SaleDate]],"MMM")</f>
        <v>Dec</v>
      </c>
      <c r="N610" t="str">
        <f>TEXT(sales[[#This Row],[SaleDate]],"DDD")</f>
        <v>Sun</v>
      </c>
      <c r="O610" t="str">
        <f t="shared" si="9"/>
        <v>Q4</v>
      </c>
      <c r="P610">
        <f>sales[[#This Row],[netRevenue]]-(sales[[#This Row],[unitCost]]*sales[[#This Row],[QuantitySold]])</f>
        <v>270</v>
      </c>
      <c r="Q610">
        <f>sales[[#This Row],[unitCost]]*sales[[#This Row],[QuantitySold]]</f>
        <v>900</v>
      </c>
      <c r="R610" s="7">
        <f>(sales[[#This Row],[unitPrice]]-sales[[#This Row],[unitCost]])/sales[[#This Row],[unitCost]]</f>
        <v>0.3</v>
      </c>
      <c r="S610" t="str">
        <f>TEXT(sales[[#This Row],[SaleDate]],"dd")</f>
        <v>15</v>
      </c>
    </row>
    <row r="611" spans="1:19" x14ac:dyDescent="0.25">
      <c r="A611">
        <v>920</v>
      </c>
      <c r="B611">
        <v>4</v>
      </c>
      <c r="C611">
        <v>48</v>
      </c>
      <c r="D611">
        <v>5</v>
      </c>
      <c r="E611">
        <v>10</v>
      </c>
      <c r="F611" s="1">
        <v>45592</v>
      </c>
      <c r="G611">
        <v>0</v>
      </c>
      <c r="H611">
        <f>VLOOKUP(sales[[#This Row],[ProductID]],products[],4,FALSE)</f>
        <v>130</v>
      </c>
      <c r="I611">
        <f>VLOOKUP(sales[[#This Row],[ProductID]],products[],5,FALSE)</f>
        <v>100</v>
      </c>
      <c r="J611">
        <f>sales[[#This Row],[QuantitySold]]*sales[[#This Row],[unitPrice]]</f>
        <v>1300</v>
      </c>
      <c r="K611">
        <f>sales[[#This Row],[TotalRevenue]]-sales[[#This Row],[DiscountApplied]]</f>
        <v>1300</v>
      </c>
      <c r="L611" t="str">
        <f>TEXT(sales[[#This Row],[SaleDate]],"yyyy")</f>
        <v>2024</v>
      </c>
      <c r="M611" t="str">
        <f>TEXT(sales[[#This Row],[SaleDate]],"MMM")</f>
        <v>Oct</v>
      </c>
      <c r="N611" t="str">
        <f>TEXT(sales[[#This Row],[SaleDate]],"DDD")</f>
        <v>Sun</v>
      </c>
      <c r="O611" t="str">
        <f t="shared" si="9"/>
        <v>Q4</v>
      </c>
      <c r="P611">
        <f>sales[[#This Row],[netRevenue]]-(sales[[#This Row],[unitCost]]*sales[[#This Row],[QuantitySold]])</f>
        <v>300</v>
      </c>
      <c r="Q611">
        <f>sales[[#This Row],[unitCost]]*sales[[#This Row],[QuantitySold]]</f>
        <v>1000</v>
      </c>
      <c r="R611" s="7">
        <f>(sales[[#This Row],[unitPrice]]-sales[[#This Row],[unitCost]])/sales[[#This Row],[unitCost]]</f>
        <v>0.3</v>
      </c>
      <c r="S611" t="str">
        <f>TEXT(sales[[#This Row],[SaleDate]],"dd")</f>
        <v>27</v>
      </c>
    </row>
    <row r="612" spans="1:19" x14ac:dyDescent="0.25">
      <c r="A612">
        <v>1028</v>
      </c>
      <c r="B612">
        <v>4</v>
      </c>
      <c r="C612">
        <v>28</v>
      </c>
      <c r="D612">
        <v>5</v>
      </c>
      <c r="E612">
        <v>2</v>
      </c>
      <c r="F612" s="1">
        <v>45529</v>
      </c>
      <c r="G612">
        <v>0</v>
      </c>
      <c r="H612">
        <f>VLOOKUP(sales[[#This Row],[ProductID]],products[],4,FALSE)</f>
        <v>130</v>
      </c>
      <c r="I612">
        <f>VLOOKUP(sales[[#This Row],[ProductID]],products[],5,FALSE)</f>
        <v>100</v>
      </c>
      <c r="J612">
        <f>sales[[#This Row],[QuantitySold]]*sales[[#This Row],[unitPrice]]</f>
        <v>260</v>
      </c>
      <c r="K612">
        <f>sales[[#This Row],[TotalRevenue]]-sales[[#This Row],[DiscountApplied]]</f>
        <v>260</v>
      </c>
      <c r="L612" t="str">
        <f>TEXT(sales[[#This Row],[SaleDate]],"yyyy")</f>
        <v>2024</v>
      </c>
      <c r="M612" t="str">
        <f>TEXT(sales[[#This Row],[SaleDate]],"MMM")</f>
        <v>Aug</v>
      </c>
      <c r="N612" t="str">
        <f>TEXT(sales[[#This Row],[SaleDate]],"DDD")</f>
        <v>Sun</v>
      </c>
      <c r="O612" t="str">
        <f t="shared" si="9"/>
        <v>Q3</v>
      </c>
      <c r="P612">
        <f>sales[[#This Row],[netRevenue]]-(sales[[#This Row],[unitCost]]*sales[[#This Row],[QuantitySold]])</f>
        <v>60</v>
      </c>
      <c r="Q612">
        <f>sales[[#This Row],[unitCost]]*sales[[#This Row],[QuantitySold]]</f>
        <v>200</v>
      </c>
      <c r="R612" s="7">
        <f>(sales[[#This Row],[unitPrice]]-sales[[#This Row],[unitCost]])/sales[[#This Row],[unitCost]]</f>
        <v>0.3</v>
      </c>
      <c r="S612" t="str">
        <f>TEXT(sales[[#This Row],[SaleDate]],"dd")</f>
        <v>25</v>
      </c>
    </row>
    <row r="613" spans="1:19" x14ac:dyDescent="0.25">
      <c r="A613">
        <v>1051</v>
      </c>
      <c r="B613">
        <v>4</v>
      </c>
      <c r="C613">
        <v>50</v>
      </c>
      <c r="D613">
        <v>5</v>
      </c>
      <c r="E613">
        <v>2</v>
      </c>
      <c r="F613" s="1">
        <v>45635</v>
      </c>
      <c r="G613">
        <v>0</v>
      </c>
      <c r="H613">
        <f>VLOOKUP(sales[[#This Row],[ProductID]],products[],4,FALSE)</f>
        <v>130</v>
      </c>
      <c r="I613">
        <f>VLOOKUP(sales[[#This Row],[ProductID]],products[],5,FALSE)</f>
        <v>100</v>
      </c>
      <c r="J613">
        <f>sales[[#This Row],[QuantitySold]]*sales[[#This Row],[unitPrice]]</f>
        <v>260</v>
      </c>
      <c r="K613">
        <f>sales[[#This Row],[TotalRevenue]]-sales[[#This Row],[DiscountApplied]]</f>
        <v>260</v>
      </c>
      <c r="L613" t="str">
        <f>TEXT(sales[[#This Row],[SaleDate]],"yyyy")</f>
        <v>2024</v>
      </c>
      <c r="M613" t="str">
        <f>TEXT(sales[[#This Row],[SaleDate]],"MMM")</f>
        <v>Dec</v>
      </c>
      <c r="N613" t="str">
        <f>TEXT(sales[[#This Row],[SaleDate]],"DDD")</f>
        <v>Mon</v>
      </c>
      <c r="O613" t="str">
        <f t="shared" si="9"/>
        <v>Q4</v>
      </c>
      <c r="P613">
        <f>sales[[#This Row],[netRevenue]]-(sales[[#This Row],[unitCost]]*sales[[#This Row],[QuantitySold]])</f>
        <v>60</v>
      </c>
      <c r="Q613">
        <f>sales[[#This Row],[unitCost]]*sales[[#This Row],[QuantitySold]]</f>
        <v>200</v>
      </c>
      <c r="R613" s="7">
        <f>(sales[[#This Row],[unitPrice]]-sales[[#This Row],[unitCost]])/sales[[#This Row],[unitCost]]</f>
        <v>0.3</v>
      </c>
      <c r="S613" t="str">
        <f>TEXT(sales[[#This Row],[SaleDate]],"dd")</f>
        <v>09</v>
      </c>
    </row>
    <row r="614" spans="1:19" x14ac:dyDescent="0.25">
      <c r="A614">
        <v>1057</v>
      </c>
      <c r="B614">
        <v>4</v>
      </c>
      <c r="C614">
        <v>26</v>
      </c>
      <c r="D614">
        <v>5</v>
      </c>
      <c r="E614">
        <v>7</v>
      </c>
      <c r="F614" s="1">
        <v>45548</v>
      </c>
      <c r="G614">
        <v>0</v>
      </c>
      <c r="H614">
        <f>VLOOKUP(sales[[#This Row],[ProductID]],products[],4,FALSE)</f>
        <v>130</v>
      </c>
      <c r="I614">
        <f>VLOOKUP(sales[[#This Row],[ProductID]],products[],5,FALSE)</f>
        <v>100</v>
      </c>
      <c r="J614">
        <f>sales[[#This Row],[QuantitySold]]*sales[[#This Row],[unitPrice]]</f>
        <v>910</v>
      </c>
      <c r="K614">
        <f>sales[[#This Row],[TotalRevenue]]-sales[[#This Row],[DiscountApplied]]</f>
        <v>910</v>
      </c>
      <c r="L614" t="str">
        <f>TEXT(sales[[#This Row],[SaleDate]],"yyyy")</f>
        <v>2024</v>
      </c>
      <c r="M614" t="str">
        <f>TEXT(sales[[#This Row],[SaleDate]],"MMM")</f>
        <v>Sep</v>
      </c>
      <c r="N614" t="str">
        <f>TEXT(sales[[#This Row],[SaleDate]],"DDD")</f>
        <v>Fri</v>
      </c>
      <c r="O614" t="str">
        <f t="shared" si="9"/>
        <v>Q3</v>
      </c>
      <c r="P614">
        <f>sales[[#This Row],[netRevenue]]-(sales[[#This Row],[unitCost]]*sales[[#This Row],[QuantitySold]])</f>
        <v>210</v>
      </c>
      <c r="Q614">
        <f>sales[[#This Row],[unitCost]]*sales[[#This Row],[QuantitySold]]</f>
        <v>700</v>
      </c>
      <c r="R614" s="7">
        <f>(sales[[#This Row],[unitPrice]]-sales[[#This Row],[unitCost]])/sales[[#This Row],[unitCost]]</f>
        <v>0.3</v>
      </c>
      <c r="S614" t="str">
        <f>TEXT(sales[[#This Row],[SaleDate]],"dd")</f>
        <v>13</v>
      </c>
    </row>
    <row r="615" spans="1:19" x14ac:dyDescent="0.25">
      <c r="A615">
        <v>1065</v>
      </c>
      <c r="B615">
        <v>4</v>
      </c>
      <c r="C615">
        <v>41</v>
      </c>
      <c r="D615">
        <v>5</v>
      </c>
      <c r="E615">
        <v>9</v>
      </c>
      <c r="F615" s="1">
        <v>45484</v>
      </c>
      <c r="G615">
        <v>0</v>
      </c>
      <c r="H615">
        <f>VLOOKUP(sales[[#This Row],[ProductID]],products[],4,FALSE)</f>
        <v>130</v>
      </c>
      <c r="I615">
        <f>VLOOKUP(sales[[#This Row],[ProductID]],products[],5,FALSE)</f>
        <v>100</v>
      </c>
      <c r="J615">
        <f>sales[[#This Row],[QuantitySold]]*sales[[#This Row],[unitPrice]]</f>
        <v>1170</v>
      </c>
      <c r="K615">
        <f>sales[[#This Row],[TotalRevenue]]-sales[[#This Row],[DiscountApplied]]</f>
        <v>1170</v>
      </c>
      <c r="L615" t="str">
        <f>TEXT(sales[[#This Row],[SaleDate]],"yyyy")</f>
        <v>2024</v>
      </c>
      <c r="M615" t="str">
        <f>TEXT(sales[[#This Row],[SaleDate]],"MMM")</f>
        <v>Jul</v>
      </c>
      <c r="N615" t="str">
        <f>TEXT(sales[[#This Row],[SaleDate]],"DDD")</f>
        <v>Thu</v>
      </c>
      <c r="O615" t="str">
        <f t="shared" si="9"/>
        <v>Q3</v>
      </c>
      <c r="P615">
        <f>sales[[#This Row],[netRevenue]]-(sales[[#This Row],[unitCost]]*sales[[#This Row],[QuantitySold]])</f>
        <v>270</v>
      </c>
      <c r="Q615">
        <f>sales[[#This Row],[unitCost]]*sales[[#This Row],[QuantitySold]]</f>
        <v>900</v>
      </c>
      <c r="R615" s="7">
        <f>(sales[[#This Row],[unitPrice]]-sales[[#This Row],[unitCost]])/sales[[#This Row],[unitCost]]</f>
        <v>0.3</v>
      </c>
      <c r="S615" t="str">
        <f>TEXT(sales[[#This Row],[SaleDate]],"dd")</f>
        <v>11</v>
      </c>
    </row>
    <row r="616" spans="1:19" x14ac:dyDescent="0.25">
      <c r="A616">
        <v>1087</v>
      </c>
      <c r="B616">
        <v>4</v>
      </c>
      <c r="C616">
        <v>30</v>
      </c>
      <c r="D616">
        <v>5</v>
      </c>
      <c r="E616">
        <v>3</v>
      </c>
      <c r="F616" s="1">
        <v>45554</v>
      </c>
      <c r="G616">
        <v>0</v>
      </c>
      <c r="H616">
        <f>VLOOKUP(sales[[#This Row],[ProductID]],products[],4,FALSE)</f>
        <v>130</v>
      </c>
      <c r="I616">
        <f>VLOOKUP(sales[[#This Row],[ProductID]],products[],5,FALSE)</f>
        <v>100</v>
      </c>
      <c r="J616">
        <f>sales[[#This Row],[QuantitySold]]*sales[[#This Row],[unitPrice]]</f>
        <v>390</v>
      </c>
      <c r="K616">
        <f>sales[[#This Row],[TotalRevenue]]-sales[[#This Row],[DiscountApplied]]</f>
        <v>390</v>
      </c>
      <c r="L616" t="str">
        <f>TEXT(sales[[#This Row],[SaleDate]],"yyyy")</f>
        <v>2024</v>
      </c>
      <c r="M616" t="str">
        <f>TEXT(sales[[#This Row],[SaleDate]],"MMM")</f>
        <v>Sep</v>
      </c>
      <c r="N616" t="str">
        <f>TEXT(sales[[#This Row],[SaleDate]],"DDD")</f>
        <v>Thu</v>
      </c>
      <c r="O616" t="str">
        <f t="shared" si="9"/>
        <v>Q3</v>
      </c>
      <c r="P616">
        <f>sales[[#This Row],[netRevenue]]-(sales[[#This Row],[unitCost]]*sales[[#This Row],[QuantitySold]])</f>
        <v>90</v>
      </c>
      <c r="Q616">
        <f>sales[[#This Row],[unitCost]]*sales[[#This Row],[QuantitySold]]</f>
        <v>300</v>
      </c>
      <c r="R616" s="7">
        <f>(sales[[#This Row],[unitPrice]]-sales[[#This Row],[unitCost]])/sales[[#This Row],[unitCost]]</f>
        <v>0.3</v>
      </c>
      <c r="S616" t="str">
        <f>TEXT(sales[[#This Row],[SaleDate]],"dd")</f>
        <v>19</v>
      </c>
    </row>
    <row r="617" spans="1:19" x14ac:dyDescent="0.25">
      <c r="A617">
        <v>1116</v>
      </c>
      <c r="B617">
        <v>4</v>
      </c>
      <c r="C617">
        <v>49</v>
      </c>
      <c r="D617">
        <v>5</v>
      </c>
      <c r="E617">
        <v>10</v>
      </c>
      <c r="F617" s="1">
        <v>45356</v>
      </c>
      <c r="G617">
        <v>0</v>
      </c>
      <c r="H617">
        <f>VLOOKUP(sales[[#This Row],[ProductID]],products[],4,FALSE)</f>
        <v>130</v>
      </c>
      <c r="I617">
        <f>VLOOKUP(sales[[#This Row],[ProductID]],products[],5,FALSE)</f>
        <v>100</v>
      </c>
      <c r="J617">
        <f>sales[[#This Row],[QuantitySold]]*sales[[#This Row],[unitPrice]]</f>
        <v>1300</v>
      </c>
      <c r="K617">
        <f>sales[[#This Row],[TotalRevenue]]-sales[[#This Row],[DiscountApplied]]</f>
        <v>1300</v>
      </c>
      <c r="L617" t="str">
        <f>TEXT(sales[[#This Row],[SaleDate]],"yyyy")</f>
        <v>2024</v>
      </c>
      <c r="M617" t="str">
        <f>TEXT(sales[[#This Row],[SaleDate]],"MMM")</f>
        <v>Mar</v>
      </c>
      <c r="N617" t="str">
        <f>TEXT(sales[[#This Row],[SaleDate]],"DDD")</f>
        <v>Tue</v>
      </c>
      <c r="O617" t="str">
        <f t="shared" si="9"/>
        <v>Q1</v>
      </c>
      <c r="P617">
        <f>sales[[#This Row],[netRevenue]]-(sales[[#This Row],[unitCost]]*sales[[#This Row],[QuantitySold]])</f>
        <v>300</v>
      </c>
      <c r="Q617">
        <f>sales[[#This Row],[unitCost]]*sales[[#This Row],[QuantitySold]]</f>
        <v>1000</v>
      </c>
      <c r="R617" s="7">
        <f>(sales[[#This Row],[unitPrice]]-sales[[#This Row],[unitCost]])/sales[[#This Row],[unitCost]]</f>
        <v>0.3</v>
      </c>
      <c r="S617" t="str">
        <f>TEXT(sales[[#This Row],[SaleDate]],"dd")</f>
        <v>05</v>
      </c>
    </row>
    <row r="618" spans="1:19" x14ac:dyDescent="0.25">
      <c r="A618">
        <v>1120</v>
      </c>
      <c r="B618">
        <v>4</v>
      </c>
      <c r="C618">
        <v>28</v>
      </c>
      <c r="D618">
        <v>5</v>
      </c>
      <c r="E618">
        <v>7</v>
      </c>
      <c r="F618" s="1">
        <v>45442</v>
      </c>
      <c r="G618">
        <v>0</v>
      </c>
      <c r="H618">
        <f>VLOOKUP(sales[[#This Row],[ProductID]],products[],4,FALSE)</f>
        <v>130</v>
      </c>
      <c r="I618">
        <f>VLOOKUP(sales[[#This Row],[ProductID]],products[],5,FALSE)</f>
        <v>100</v>
      </c>
      <c r="J618">
        <f>sales[[#This Row],[QuantitySold]]*sales[[#This Row],[unitPrice]]</f>
        <v>910</v>
      </c>
      <c r="K618">
        <f>sales[[#This Row],[TotalRevenue]]-sales[[#This Row],[DiscountApplied]]</f>
        <v>910</v>
      </c>
      <c r="L618" t="str">
        <f>TEXT(sales[[#This Row],[SaleDate]],"yyyy")</f>
        <v>2024</v>
      </c>
      <c r="M618" t="str">
        <f>TEXT(sales[[#This Row],[SaleDate]],"MMM")</f>
        <v>May</v>
      </c>
      <c r="N618" t="str">
        <f>TEXT(sales[[#This Row],[SaleDate]],"DDD")</f>
        <v>Thu</v>
      </c>
      <c r="O618" t="str">
        <f t="shared" si="9"/>
        <v>Q2</v>
      </c>
      <c r="P618">
        <f>sales[[#This Row],[netRevenue]]-(sales[[#This Row],[unitCost]]*sales[[#This Row],[QuantitySold]])</f>
        <v>210</v>
      </c>
      <c r="Q618">
        <f>sales[[#This Row],[unitCost]]*sales[[#This Row],[QuantitySold]]</f>
        <v>700</v>
      </c>
      <c r="R618" s="7">
        <f>(sales[[#This Row],[unitPrice]]-sales[[#This Row],[unitCost]])/sales[[#This Row],[unitCost]]</f>
        <v>0.3</v>
      </c>
      <c r="S618" t="str">
        <f>TEXT(sales[[#This Row],[SaleDate]],"dd")</f>
        <v>30</v>
      </c>
    </row>
    <row r="619" spans="1:19" x14ac:dyDescent="0.25">
      <c r="A619">
        <v>1177</v>
      </c>
      <c r="B619">
        <v>4</v>
      </c>
      <c r="C619">
        <v>25</v>
      </c>
      <c r="D619">
        <v>5</v>
      </c>
      <c r="E619">
        <v>3</v>
      </c>
      <c r="F619" s="1">
        <v>45552</v>
      </c>
      <c r="G619">
        <v>0</v>
      </c>
      <c r="H619">
        <f>VLOOKUP(sales[[#This Row],[ProductID]],products[],4,FALSE)</f>
        <v>130</v>
      </c>
      <c r="I619">
        <f>VLOOKUP(sales[[#This Row],[ProductID]],products[],5,FALSE)</f>
        <v>100</v>
      </c>
      <c r="J619">
        <f>sales[[#This Row],[QuantitySold]]*sales[[#This Row],[unitPrice]]</f>
        <v>390</v>
      </c>
      <c r="K619">
        <f>sales[[#This Row],[TotalRevenue]]-sales[[#This Row],[DiscountApplied]]</f>
        <v>390</v>
      </c>
      <c r="L619" t="str">
        <f>TEXT(sales[[#This Row],[SaleDate]],"yyyy")</f>
        <v>2024</v>
      </c>
      <c r="M619" t="str">
        <f>TEXT(sales[[#This Row],[SaleDate]],"MMM")</f>
        <v>Sep</v>
      </c>
      <c r="N619" t="str">
        <f>TEXT(sales[[#This Row],[SaleDate]],"DDD")</f>
        <v>Tue</v>
      </c>
      <c r="O619" t="str">
        <f t="shared" si="9"/>
        <v>Q3</v>
      </c>
      <c r="P619">
        <f>sales[[#This Row],[netRevenue]]-(sales[[#This Row],[unitCost]]*sales[[#This Row],[QuantitySold]])</f>
        <v>90</v>
      </c>
      <c r="Q619">
        <f>sales[[#This Row],[unitCost]]*sales[[#This Row],[QuantitySold]]</f>
        <v>300</v>
      </c>
      <c r="R619" s="7">
        <f>(sales[[#This Row],[unitPrice]]-sales[[#This Row],[unitCost]])/sales[[#This Row],[unitCost]]</f>
        <v>0.3</v>
      </c>
      <c r="S619" t="str">
        <f>TEXT(sales[[#This Row],[SaleDate]],"dd")</f>
        <v>17</v>
      </c>
    </row>
    <row r="620" spans="1:19" x14ac:dyDescent="0.25">
      <c r="A620">
        <v>1193</v>
      </c>
      <c r="B620">
        <v>4</v>
      </c>
      <c r="C620">
        <v>27</v>
      </c>
      <c r="D620">
        <v>5</v>
      </c>
      <c r="E620">
        <v>11</v>
      </c>
      <c r="F620" s="1">
        <v>45575</v>
      </c>
      <c r="G620">
        <v>0</v>
      </c>
      <c r="H620">
        <f>VLOOKUP(sales[[#This Row],[ProductID]],products[],4,FALSE)</f>
        <v>130</v>
      </c>
      <c r="I620">
        <f>VLOOKUP(sales[[#This Row],[ProductID]],products[],5,FALSE)</f>
        <v>100</v>
      </c>
      <c r="J620">
        <f>sales[[#This Row],[QuantitySold]]*sales[[#This Row],[unitPrice]]</f>
        <v>1430</v>
      </c>
      <c r="K620">
        <f>sales[[#This Row],[TotalRevenue]]-sales[[#This Row],[DiscountApplied]]</f>
        <v>1430</v>
      </c>
      <c r="L620" t="str">
        <f>TEXT(sales[[#This Row],[SaleDate]],"yyyy")</f>
        <v>2024</v>
      </c>
      <c r="M620" t="str">
        <f>TEXT(sales[[#This Row],[SaleDate]],"MMM")</f>
        <v>Oct</v>
      </c>
      <c r="N620" t="str">
        <f>TEXT(sales[[#This Row],[SaleDate]],"DDD")</f>
        <v>Thu</v>
      </c>
      <c r="O620" t="str">
        <f t="shared" si="9"/>
        <v>Q4</v>
      </c>
      <c r="P620">
        <f>sales[[#This Row],[netRevenue]]-(sales[[#This Row],[unitCost]]*sales[[#This Row],[QuantitySold]])</f>
        <v>330</v>
      </c>
      <c r="Q620">
        <f>sales[[#This Row],[unitCost]]*sales[[#This Row],[QuantitySold]]</f>
        <v>1100</v>
      </c>
      <c r="R620" s="7">
        <f>(sales[[#This Row],[unitPrice]]-sales[[#This Row],[unitCost]])/sales[[#This Row],[unitCost]]</f>
        <v>0.3</v>
      </c>
      <c r="S620" t="str">
        <f>TEXT(sales[[#This Row],[SaleDate]],"dd")</f>
        <v>10</v>
      </c>
    </row>
    <row r="621" spans="1:19" x14ac:dyDescent="0.25">
      <c r="A621">
        <v>1217</v>
      </c>
      <c r="B621">
        <v>4</v>
      </c>
      <c r="C621">
        <v>5</v>
      </c>
      <c r="D621">
        <v>5</v>
      </c>
      <c r="E621">
        <v>4</v>
      </c>
      <c r="F621" s="1">
        <v>45491</v>
      </c>
      <c r="G621">
        <v>0</v>
      </c>
      <c r="H621">
        <f>VLOOKUP(sales[[#This Row],[ProductID]],products[],4,FALSE)</f>
        <v>130</v>
      </c>
      <c r="I621">
        <f>VLOOKUP(sales[[#This Row],[ProductID]],products[],5,FALSE)</f>
        <v>100</v>
      </c>
      <c r="J621">
        <f>sales[[#This Row],[QuantitySold]]*sales[[#This Row],[unitPrice]]</f>
        <v>520</v>
      </c>
      <c r="K621">
        <f>sales[[#This Row],[TotalRevenue]]-sales[[#This Row],[DiscountApplied]]</f>
        <v>520</v>
      </c>
      <c r="L621" t="str">
        <f>TEXT(sales[[#This Row],[SaleDate]],"yyyy")</f>
        <v>2024</v>
      </c>
      <c r="M621" t="str">
        <f>TEXT(sales[[#This Row],[SaleDate]],"MMM")</f>
        <v>Jul</v>
      </c>
      <c r="N621" t="str">
        <f>TEXT(sales[[#This Row],[SaleDate]],"DDD")</f>
        <v>Thu</v>
      </c>
      <c r="O621" t="str">
        <f t="shared" si="9"/>
        <v>Q3</v>
      </c>
      <c r="P621">
        <f>sales[[#This Row],[netRevenue]]-(sales[[#This Row],[unitCost]]*sales[[#This Row],[QuantitySold]])</f>
        <v>120</v>
      </c>
      <c r="Q621">
        <f>sales[[#This Row],[unitCost]]*sales[[#This Row],[QuantitySold]]</f>
        <v>400</v>
      </c>
      <c r="R621" s="7">
        <f>(sales[[#This Row],[unitPrice]]-sales[[#This Row],[unitCost]])/sales[[#This Row],[unitCost]]</f>
        <v>0.3</v>
      </c>
      <c r="S621" t="str">
        <f>TEXT(sales[[#This Row],[SaleDate]],"dd")</f>
        <v>18</v>
      </c>
    </row>
    <row r="622" spans="1:19" x14ac:dyDescent="0.25">
      <c r="A622">
        <v>1218</v>
      </c>
      <c r="B622">
        <v>4</v>
      </c>
      <c r="C622">
        <v>26</v>
      </c>
      <c r="D622">
        <v>5</v>
      </c>
      <c r="E622">
        <v>2</v>
      </c>
      <c r="F622" s="1">
        <v>45309</v>
      </c>
      <c r="G622">
        <v>0</v>
      </c>
      <c r="H622">
        <f>VLOOKUP(sales[[#This Row],[ProductID]],products[],4,FALSE)</f>
        <v>130</v>
      </c>
      <c r="I622">
        <f>VLOOKUP(sales[[#This Row],[ProductID]],products[],5,FALSE)</f>
        <v>100</v>
      </c>
      <c r="J622">
        <f>sales[[#This Row],[QuantitySold]]*sales[[#This Row],[unitPrice]]</f>
        <v>260</v>
      </c>
      <c r="K622">
        <f>sales[[#This Row],[TotalRevenue]]-sales[[#This Row],[DiscountApplied]]</f>
        <v>260</v>
      </c>
      <c r="L622" t="str">
        <f>TEXT(sales[[#This Row],[SaleDate]],"yyyy")</f>
        <v>2024</v>
      </c>
      <c r="M622" t="str">
        <f>TEXT(sales[[#This Row],[SaleDate]],"MMM")</f>
        <v>Jan</v>
      </c>
      <c r="N622" t="str">
        <f>TEXT(sales[[#This Row],[SaleDate]],"DDD")</f>
        <v>Thu</v>
      </c>
      <c r="O622" t="str">
        <f t="shared" si="9"/>
        <v>Q1</v>
      </c>
      <c r="P622">
        <f>sales[[#This Row],[netRevenue]]-(sales[[#This Row],[unitCost]]*sales[[#This Row],[QuantitySold]])</f>
        <v>60</v>
      </c>
      <c r="Q622">
        <f>sales[[#This Row],[unitCost]]*sales[[#This Row],[QuantitySold]]</f>
        <v>200</v>
      </c>
      <c r="R622" s="7">
        <f>(sales[[#This Row],[unitPrice]]-sales[[#This Row],[unitCost]])/sales[[#This Row],[unitCost]]</f>
        <v>0.3</v>
      </c>
      <c r="S622" t="str">
        <f>TEXT(sales[[#This Row],[SaleDate]],"dd")</f>
        <v>18</v>
      </c>
    </row>
    <row r="623" spans="1:19" x14ac:dyDescent="0.25">
      <c r="A623">
        <v>1242</v>
      </c>
      <c r="B623">
        <v>4</v>
      </c>
      <c r="C623">
        <v>12</v>
      </c>
      <c r="D623">
        <v>5</v>
      </c>
      <c r="E623">
        <v>11</v>
      </c>
      <c r="F623" s="1">
        <v>45510</v>
      </c>
      <c r="G623">
        <v>0</v>
      </c>
      <c r="H623">
        <f>VLOOKUP(sales[[#This Row],[ProductID]],products[],4,FALSE)</f>
        <v>130</v>
      </c>
      <c r="I623">
        <f>VLOOKUP(sales[[#This Row],[ProductID]],products[],5,FALSE)</f>
        <v>100</v>
      </c>
      <c r="J623">
        <f>sales[[#This Row],[QuantitySold]]*sales[[#This Row],[unitPrice]]</f>
        <v>1430</v>
      </c>
      <c r="K623">
        <f>sales[[#This Row],[TotalRevenue]]-sales[[#This Row],[DiscountApplied]]</f>
        <v>1430</v>
      </c>
      <c r="L623" t="str">
        <f>TEXT(sales[[#This Row],[SaleDate]],"yyyy")</f>
        <v>2024</v>
      </c>
      <c r="M623" t="str">
        <f>TEXT(sales[[#This Row],[SaleDate]],"MMM")</f>
        <v>Aug</v>
      </c>
      <c r="N623" t="str">
        <f>TEXT(sales[[#This Row],[SaleDate]],"DDD")</f>
        <v>Tue</v>
      </c>
      <c r="O623" t="str">
        <f t="shared" si="9"/>
        <v>Q3</v>
      </c>
      <c r="P623">
        <f>sales[[#This Row],[netRevenue]]-(sales[[#This Row],[unitCost]]*sales[[#This Row],[QuantitySold]])</f>
        <v>330</v>
      </c>
      <c r="Q623">
        <f>sales[[#This Row],[unitCost]]*sales[[#This Row],[QuantitySold]]</f>
        <v>1100</v>
      </c>
      <c r="R623" s="7">
        <f>(sales[[#This Row],[unitPrice]]-sales[[#This Row],[unitCost]])/sales[[#This Row],[unitCost]]</f>
        <v>0.3</v>
      </c>
      <c r="S623" t="str">
        <f>TEXT(sales[[#This Row],[SaleDate]],"dd")</f>
        <v>06</v>
      </c>
    </row>
    <row r="624" spans="1:19" x14ac:dyDescent="0.25">
      <c r="A624">
        <v>1246</v>
      </c>
      <c r="B624">
        <v>4</v>
      </c>
      <c r="C624">
        <v>19</v>
      </c>
      <c r="D624">
        <v>5</v>
      </c>
      <c r="E624">
        <v>7</v>
      </c>
      <c r="F624" s="1">
        <v>45576</v>
      </c>
      <c r="G624">
        <v>0</v>
      </c>
      <c r="H624">
        <f>VLOOKUP(sales[[#This Row],[ProductID]],products[],4,FALSE)</f>
        <v>130</v>
      </c>
      <c r="I624">
        <f>VLOOKUP(sales[[#This Row],[ProductID]],products[],5,FALSE)</f>
        <v>100</v>
      </c>
      <c r="J624">
        <f>sales[[#This Row],[QuantitySold]]*sales[[#This Row],[unitPrice]]</f>
        <v>910</v>
      </c>
      <c r="K624">
        <f>sales[[#This Row],[TotalRevenue]]-sales[[#This Row],[DiscountApplied]]</f>
        <v>910</v>
      </c>
      <c r="L624" t="str">
        <f>TEXT(sales[[#This Row],[SaleDate]],"yyyy")</f>
        <v>2024</v>
      </c>
      <c r="M624" t="str">
        <f>TEXT(sales[[#This Row],[SaleDate]],"MMM")</f>
        <v>Oct</v>
      </c>
      <c r="N624" t="str">
        <f>TEXT(sales[[#This Row],[SaleDate]],"DDD")</f>
        <v>Fri</v>
      </c>
      <c r="O624" t="str">
        <f t="shared" si="9"/>
        <v>Q4</v>
      </c>
      <c r="P624">
        <f>sales[[#This Row],[netRevenue]]-(sales[[#This Row],[unitCost]]*sales[[#This Row],[QuantitySold]])</f>
        <v>210</v>
      </c>
      <c r="Q624">
        <f>sales[[#This Row],[unitCost]]*sales[[#This Row],[QuantitySold]]</f>
        <v>700</v>
      </c>
      <c r="R624" s="7">
        <f>(sales[[#This Row],[unitPrice]]-sales[[#This Row],[unitCost]])/sales[[#This Row],[unitCost]]</f>
        <v>0.3</v>
      </c>
      <c r="S624" t="str">
        <f>TEXT(sales[[#This Row],[SaleDate]],"dd")</f>
        <v>11</v>
      </c>
    </row>
    <row r="625" spans="1:19" x14ac:dyDescent="0.25">
      <c r="A625">
        <v>1251</v>
      </c>
      <c r="B625">
        <v>4</v>
      </c>
      <c r="C625">
        <v>36</v>
      </c>
      <c r="D625">
        <v>5</v>
      </c>
      <c r="E625">
        <v>2</v>
      </c>
      <c r="F625" s="1">
        <v>45353</v>
      </c>
      <c r="G625">
        <v>0</v>
      </c>
      <c r="H625">
        <f>VLOOKUP(sales[[#This Row],[ProductID]],products[],4,FALSE)</f>
        <v>130</v>
      </c>
      <c r="I625">
        <f>VLOOKUP(sales[[#This Row],[ProductID]],products[],5,FALSE)</f>
        <v>100</v>
      </c>
      <c r="J625">
        <f>sales[[#This Row],[QuantitySold]]*sales[[#This Row],[unitPrice]]</f>
        <v>260</v>
      </c>
      <c r="K625">
        <f>sales[[#This Row],[TotalRevenue]]-sales[[#This Row],[DiscountApplied]]</f>
        <v>260</v>
      </c>
      <c r="L625" t="str">
        <f>TEXT(sales[[#This Row],[SaleDate]],"yyyy")</f>
        <v>2024</v>
      </c>
      <c r="M625" t="str">
        <f>TEXT(sales[[#This Row],[SaleDate]],"MMM")</f>
        <v>Mar</v>
      </c>
      <c r="N625" t="str">
        <f>TEXT(sales[[#This Row],[SaleDate]],"DDD")</f>
        <v>Sat</v>
      </c>
      <c r="O625" t="str">
        <f t="shared" si="9"/>
        <v>Q1</v>
      </c>
      <c r="P625">
        <f>sales[[#This Row],[netRevenue]]-(sales[[#This Row],[unitCost]]*sales[[#This Row],[QuantitySold]])</f>
        <v>60</v>
      </c>
      <c r="Q625">
        <f>sales[[#This Row],[unitCost]]*sales[[#This Row],[QuantitySold]]</f>
        <v>200</v>
      </c>
      <c r="R625" s="7">
        <f>(sales[[#This Row],[unitPrice]]-sales[[#This Row],[unitCost]])/sales[[#This Row],[unitCost]]</f>
        <v>0.3</v>
      </c>
      <c r="S625" t="str">
        <f>TEXT(sales[[#This Row],[SaleDate]],"dd")</f>
        <v>02</v>
      </c>
    </row>
    <row r="626" spans="1:19" x14ac:dyDescent="0.25">
      <c r="A626">
        <v>1278</v>
      </c>
      <c r="B626">
        <v>4</v>
      </c>
      <c r="C626">
        <v>37</v>
      </c>
      <c r="D626">
        <v>5</v>
      </c>
      <c r="E626">
        <v>11</v>
      </c>
      <c r="F626" s="1">
        <v>45528</v>
      </c>
      <c r="G626">
        <v>0</v>
      </c>
      <c r="H626">
        <f>VLOOKUP(sales[[#This Row],[ProductID]],products[],4,FALSE)</f>
        <v>130</v>
      </c>
      <c r="I626">
        <f>VLOOKUP(sales[[#This Row],[ProductID]],products[],5,FALSE)</f>
        <v>100</v>
      </c>
      <c r="J626">
        <f>sales[[#This Row],[QuantitySold]]*sales[[#This Row],[unitPrice]]</f>
        <v>1430</v>
      </c>
      <c r="K626">
        <f>sales[[#This Row],[TotalRevenue]]-sales[[#This Row],[DiscountApplied]]</f>
        <v>1430</v>
      </c>
      <c r="L626" t="str">
        <f>TEXT(sales[[#This Row],[SaleDate]],"yyyy")</f>
        <v>2024</v>
      </c>
      <c r="M626" t="str">
        <f>TEXT(sales[[#This Row],[SaleDate]],"MMM")</f>
        <v>Aug</v>
      </c>
      <c r="N626" t="str">
        <f>TEXT(sales[[#This Row],[SaleDate]],"DDD")</f>
        <v>Sat</v>
      </c>
      <c r="O626" t="str">
        <f t="shared" si="9"/>
        <v>Q3</v>
      </c>
      <c r="P626">
        <f>sales[[#This Row],[netRevenue]]-(sales[[#This Row],[unitCost]]*sales[[#This Row],[QuantitySold]])</f>
        <v>330</v>
      </c>
      <c r="Q626">
        <f>sales[[#This Row],[unitCost]]*sales[[#This Row],[QuantitySold]]</f>
        <v>1100</v>
      </c>
      <c r="R626" s="7">
        <f>(sales[[#This Row],[unitPrice]]-sales[[#This Row],[unitCost]])/sales[[#This Row],[unitCost]]</f>
        <v>0.3</v>
      </c>
      <c r="S626" t="str">
        <f>TEXT(sales[[#This Row],[SaleDate]],"dd")</f>
        <v>24</v>
      </c>
    </row>
    <row r="627" spans="1:19" x14ac:dyDescent="0.25">
      <c r="A627">
        <v>1285</v>
      </c>
      <c r="B627">
        <v>4</v>
      </c>
      <c r="C627">
        <v>40</v>
      </c>
      <c r="D627">
        <v>5</v>
      </c>
      <c r="E627">
        <v>5</v>
      </c>
      <c r="F627" s="1">
        <v>45531</v>
      </c>
      <c r="G627">
        <v>0</v>
      </c>
      <c r="H627">
        <f>VLOOKUP(sales[[#This Row],[ProductID]],products[],4,FALSE)</f>
        <v>130</v>
      </c>
      <c r="I627">
        <f>VLOOKUP(sales[[#This Row],[ProductID]],products[],5,FALSE)</f>
        <v>100</v>
      </c>
      <c r="J627">
        <f>sales[[#This Row],[QuantitySold]]*sales[[#This Row],[unitPrice]]</f>
        <v>650</v>
      </c>
      <c r="K627">
        <f>sales[[#This Row],[TotalRevenue]]-sales[[#This Row],[DiscountApplied]]</f>
        <v>650</v>
      </c>
      <c r="L627" t="str">
        <f>TEXT(sales[[#This Row],[SaleDate]],"yyyy")</f>
        <v>2024</v>
      </c>
      <c r="M627" t="str">
        <f>TEXT(sales[[#This Row],[SaleDate]],"MMM")</f>
        <v>Aug</v>
      </c>
      <c r="N627" t="str">
        <f>TEXT(sales[[#This Row],[SaleDate]],"DDD")</f>
        <v>Tue</v>
      </c>
      <c r="O627" t="str">
        <f t="shared" si="9"/>
        <v>Q3</v>
      </c>
      <c r="P627">
        <f>sales[[#This Row],[netRevenue]]-(sales[[#This Row],[unitCost]]*sales[[#This Row],[QuantitySold]])</f>
        <v>150</v>
      </c>
      <c r="Q627">
        <f>sales[[#This Row],[unitCost]]*sales[[#This Row],[QuantitySold]]</f>
        <v>500</v>
      </c>
      <c r="R627" s="7">
        <f>(sales[[#This Row],[unitPrice]]-sales[[#This Row],[unitCost]])/sales[[#This Row],[unitCost]]</f>
        <v>0.3</v>
      </c>
      <c r="S627" t="str">
        <f>TEXT(sales[[#This Row],[SaleDate]],"dd")</f>
        <v>27</v>
      </c>
    </row>
    <row r="628" spans="1:19" x14ac:dyDescent="0.25">
      <c r="A628">
        <v>1289</v>
      </c>
      <c r="B628">
        <v>4</v>
      </c>
      <c r="C628">
        <v>43</v>
      </c>
      <c r="D628">
        <v>5</v>
      </c>
      <c r="E628">
        <v>5</v>
      </c>
      <c r="F628" s="1">
        <v>45458</v>
      </c>
      <c r="G628">
        <v>0</v>
      </c>
      <c r="H628">
        <f>VLOOKUP(sales[[#This Row],[ProductID]],products[],4,FALSE)</f>
        <v>130</v>
      </c>
      <c r="I628">
        <f>VLOOKUP(sales[[#This Row],[ProductID]],products[],5,FALSE)</f>
        <v>100</v>
      </c>
      <c r="J628">
        <f>sales[[#This Row],[QuantitySold]]*sales[[#This Row],[unitPrice]]</f>
        <v>650</v>
      </c>
      <c r="K628">
        <f>sales[[#This Row],[TotalRevenue]]-sales[[#This Row],[DiscountApplied]]</f>
        <v>650</v>
      </c>
      <c r="L628" t="str">
        <f>TEXT(sales[[#This Row],[SaleDate]],"yyyy")</f>
        <v>2024</v>
      </c>
      <c r="M628" t="str">
        <f>TEXT(sales[[#This Row],[SaleDate]],"MMM")</f>
        <v>Jun</v>
      </c>
      <c r="N628" t="str">
        <f>TEXT(sales[[#This Row],[SaleDate]],"DDD")</f>
        <v>Sat</v>
      </c>
      <c r="O628" t="str">
        <f t="shared" si="9"/>
        <v>Q2</v>
      </c>
      <c r="P628">
        <f>sales[[#This Row],[netRevenue]]-(sales[[#This Row],[unitCost]]*sales[[#This Row],[QuantitySold]])</f>
        <v>150</v>
      </c>
      <c r="Q628">
        <f>sales[[#This Row],[unitCost]]*sales[[#This Row],[QuantitySold]]</f>
        <v>500</v>
      </c>
      <c r="R628" s="7">
        <f>(sales[[#This Row],[unitPrice]]-sales[[#This Row],[unitCost]])/sales[[#This Row],[unitCost]]</f>
        <v>0.3</v>
      </c>
      <c r="S628" t="str">
        <f>TEXT(sales[[#This Row],[SaleDate]],"dd")</f>
        <v>15</v>
      </c>
    </row>
    <row r="629" spans="1:19" x14ac:dyDescent="0.25">
      <c r="A629">
        <v>1302</v>
      </c>
      <c r="B629">
        <v>4</v>
      </c>
      <c r="C629">
        <v>36</v>
      </c>
      <c r="D629">
        <v>5</v>
      </c>
      <c r="E629">
        <v>5</v>
      </c>
      <c r="F629" s="1">
        <v>45294</v>
      </c>
      <c r="G629">
        <v>0</v>
      </c>
      <c r="H629">
        <f>VLOOKUP(sales[[#This Row],[ProductID]],products[],4,FALSE)</f>
        <v>130</v>
      </c>
      <c r="I629">
        <f>VLOOKUP(sales[[#This Row],[ProductID]],products[],5,FALSE)</f>
        <v>100</v>
      </c>
      <c r="J629">
        <f>sales[[#This Row],[QuantitySold]]*sales[[#This Row],[unitPrice]]</f>
        <v>650</v>
      </c>
      <c r="K629">
        <f>sales[[#This Row],[TotalRevenue]]-sales[[#This Row],[DiscountApplied]]</f>
        <v>650</v>
      </c>
      <c r="L629" t="str">
        <f>TEXT(sales[[#This Row],[SaleDate]],"yyyy")</f>
        <v>2024</v>
      </c>
      <c r="M629" t="str">
        <f>TEXT(sales[[#This Row],[SaleDate]],"MMM")</f>
        <v>Jan</v>
      </c>
      <c r="N629" t="str">
        <f>TEXT(sales[[#This Row],[SaleDate]],"DDD")</f>
        <v>Wed</v>
      </c>
      <c r="O629" t="str">
        <f t="shared" si="9"/>
        <v>Q1</v>
      </c>
      <c r="P629">
        <f>sales[[#This Row],[netRevenue]]-(sales[[#This Row],[unitCost]]*sales[[#This Row],[QuantitySold]])</f>
        <v>150</v>
      </c>
      <c r="Q629">
        <f>sales[[#This Row],[unitCost]]*sales[[#This Row],[QuantitySold]]</f>
        <v>500</v>
      </c>
      <c r="R629" s="7">
        <f>(sales[[#This Row],[unitPrice]]-sales[[#This Row],[unitCost]])/sales[[#This Row],[unitCost]]</f>
        <v>0.3</v>
      </c>
      <c r="S629" t="str">
        <f>TEXT(sales[[#This Row],[SaleDate]],"dd")</f>
        <v>03</v>
      </c>
    </row>
    <row r="630" spans="1:19" x14ac:dyDescent="0.25">
      <c r="A630">
        <v>1334</v>
      </c>
      <c r="B630">
        <v>4</v>
      </c>
      <c r="C630">
        <v>30</v>
      </c>
      <c r="D630">
        <v>5</v>
      </c>
      <c r="E630">
        <v>9</v>
      </c>
      <c r="F630" s="1">
        <v>45348</v>
      </c>
      <c r="G630">
        <v>0</v>
      </c>
      <c r="H630">
        <f>VLOOKUP(sales[[#This Row],[ProductID]],products[],4,FALSE)</f>
        <v>130</v>
      </c>
      <c r="I630">
        <f>VLOOKUP(sales[[#This Row],[ProductID]],products[],5,FALSE)</f>
        <v>100</v>
      </c>
      <c r="J630">
        <f>sales[[#This Row],[QuantitySold]]*sales[[#This Row],[unitPrice]]</f>
        <v>1170</v>
      </c>
      <c r="K630">
        <f>sales[[#This Row],[TotalRevenue]]-sales[[#This Row],[DiscountApplied]]</f>
        <v>1170</v>
      </c>
      <c r="L630" t="str">
        <f>TEXT(sales[[#This Row],[SaleDate]],"yyyy")</f>
        <v>2024</v>
      </c>
      <c r="M630" t="str">
        <f>TEXT(sales[[#This Row],[SaleDate]],"MMM")</f>
        <v>Feb</v>
      </c>
      <c r="N630" t="str">
        <f>TEXT(sales[[#This Row],[SaleDate]],"DDD")</f>
        <v>Mon</v>
      </c>
      <c r="O630" t="str">
        <f t="shared" si="9"/>
        <v>Q1</v>
      </c>
      <c r="P630">
        <f>sales[[#This Row],[netRevenue]]-(sales[[#This Row],[unitCost]]*sales[[#This Row],[QuantitySold]])</f>
        <v>270</v>
      </c>
      <c r="Q630">
        <f>sales[[#This Row],[unitCost]]*sales[[#This Row],[QuantitySold]]</f>
        <v>900</v>
      </c>
      <c r="R630" s="7">
        <f>(sales[[#This Row],[unitPrice]]-sales[[#This Row],[unitCost]])/sales[[#This Row],[unitCost]]</f>
        <v>0.3</v>
      </c>
      <c r="S630" t="str">
        <f>TEXT(sales[[#This Row],[SaleDate]],"dd")</f>
        <v>26</v>
      </c>
    </row>
    <row r="631" spans="1:19" x14ac:dyDescent="0.25">
      <c r="A631">
        <v>1337</v>
      </c>
      <c r="B631">
        <v>4</v>
      </c>
      <c r="C631">
        <v>46</v>
      </c>
      <c r="D631">
        <v>5</v>
      </c>
      <c r="E631">
        <v>9</v>
      </c>
      <c r="F631" s="1">
        <v>45618</v>
      </c>
      <c r="G631">
        <v>0</v>
      </c>
      <c r="H631">
        <f>VLOOKUP(sales[[#This Row],[ProductID]],products[],4,FALSE)</f>
        <v>130</v>
      </c>
      <c r="I631">
        <f>VLOOKUP(sales[[#This Row],[ProductID]],products[],5,FALSE)</f>
        <v>100</v>
      </c>
      <c r="J631">
        <f>sales[[#This Row],[QuantitySold]]*sales[[#This Row],[unitPrice]]</f>
        <v>1170</v>
      </c>
      <c r="K631">
        <f>sales[[#This Row],[TotalRevenue]]-sales[[#This Row],[DiscountApplied]]</f>
        <v>1170</v>
      </c>
      <c r="L631" t="str">
        <f>TEXT(sales[[#This Row],[SaleDate]],"yyyy")</f>
        <v>2024</v>
      </c>
      <c r="M631" t="str">
        <f>TEXT(sales[[#This Row],[SaleDate]],"MMM")</f>
        <v>Nov</v>
      </c>
      <c r="N631" t="str">
        <f>TEXT(sales[[#This Row],[SaleDate]],"DDD")</f>
        <v>Fri</v>
      </c>
      <c r="O631" t="str">
        <f t="shared" si="9"/>
        <v>Q4</v>
      </c>
      <c r="P631">
        <f>sales[[#This Row],[netRevenue]]-(sales[[#This Row],[unitCost]]*sales[[#This Row],[QuantitySold]])</f>
        <v>270</v>
      </c>
      <c r="Q631">
        <f>sales[[#This Row],[unitCost]]*sales[[#This Row],[QuantitySold]]</f>
        <v>900</v>
      </c>
      <c r="R631" s="7">
        <f>(sales[[#This Row],[unitPrice]]-sales[[#This Row],[unitCost]])/sales[[#This Row],[unitCost]]</f>
        <v>0.3</v>
      </c>
      <c r="S631" t="str">
        <f>TEXT(sales[[#This Row],[SaleDate]],"dd")</f>
        <v>22</v>
      </c>
    </row>
    <row r="632" spans="1:19" x14ac:dyDescent="0.25">
      <c r="A632">
        <v>1341</v>
      </c>
      <c r="B632">
        <v>4</v>
      </c>
      <c r="C632">
        <v>17</v>
      </c>
      <c r="D632">
        <v>5</v>
      </c>
      <c r="E632">
        <v>11</v>
      </c>
      <c r="F632" s="1">
        <v>45556</v>
      </c>
      <c r="G632">
        <v>0</v>
      </c>
      <c r="H632">
        <f>VLOOKUP(sales[[#This Row],[ProductID]],products[],4,FALSE)</f>
        <v>130</v>
      </c>
      <c r="I632">
        <f>VLOOKUP(sales[[#This Row],[ProductID]],products[],5,FALSE)</f>
        <v>100</v>
      </c>
      <c r="J632">
        <f>sales[[#This Row],[QuantitySold]]*sales[[#This Row],[unitPrice]]</f>
        <v>1430</v>
      </c>
      <c r="K632">
        <f>sales[[#This Row],[TotalRevenue]]-sales[[#This Row],[DiscountApplied]]</f>
        <v>1430</v>
      </c>
      <c r="L632" t="str">
        <f>TEXT(sales[[#This Row],[SaleDate]],"yyyy")</f>
        <v>2024</v>
      </c>
      <c r="M632" t="str">
        <f>TEXT(sales[[#This Row],[SaleDate]],"MMM")</f>
        <v>Sep</v>
      </c>
      <c r="N632" t="str">
        <f>TEXT(sales[[#This Row],[SaleDate]],"DDD")</f>
        <v>Sat</v>
      </c>
      <c r="O632" t="str">
        <f t="shared" si="9"/>
        <v>Q3</v>
      </c>
      <c r="P632">
        <f>sales[[#This Row],[netRevenue]]-(sales[[#This Row],[unitCost]]*sales[[#This Row],[QuantitySold]])</f>
        <v>330</v>
      </c>
      <c r="Q632">
        <f>sales[[#This Row],[unitCost]]*sales[[#This Row],[QuantitySold]]</f>
        <v>1100</v>
      </c>
      <c r="R632" s="7">
        <f>(sales[[#This Row],[unitPrice]]-sales[[#This Row],[unitCost]])/sales[[#This Row],[unitCost]]</f>
        <v>0.3</v>
      </c>
      <c r="S632" t="str">
        <f>TEXT(sales[[#This Row],[SaleDate]],"dd")</f>
        <v>21</v>
      </c>
    </row>
    <row r="633" spans="1:19" x14ac:dyDescent="0.25">
      <c r="A633">
        <v>1347</v>
      </c>
      <c r="B633">
        <v>4</v>
      </c>
      <c r="C633">
        <v>30</v>
      </c>
      <c r="D633">
        <v>5</v>
      </c>
      <c r="E633">
        <v>2</v>
      </c>
      <c r="F633" s="1">
        <v>45367</v>
      </c>
      <c r="G633">
        <v>0</v>
      </c>
      <c r="H633">
        <f>VLOOKUP(sales[[#This Row],[ProductID]],products[],4,FALSE)</f>
        <v>130</v>
      </c>
      <c r="I633">
        <f>VLOOKUP(sales[[#This Row],[ProductID]],products[],5,FALSE)</f>
        <v>100</v>
      </c>
      <c r="J633">
        <f>sales[[#This Row],[QuantitySold]]*sales[[#This Row],[unitPrice]]</f>
        <v>260</v>
      </c>
      <c r="K633">
        <f>sales[[#This Row],[TotalRevenue]]-sales[[#This Row],[DiscountApplied]]</f>
        <v>260</v>
      </c>
      <c r="L633" t="str">
        <f>TEXT(sales[[#This Row],[SaleDate]],"yyyy")</f>
        <v>2024</v>
      </c>
      <c r="M633" t="str">
        <f>TEXT(sales[[#This Row],[SaleDate]],"MMM")</f>
        <v>Mar</v>
      </c>
      <c r="N633" t="str">
        <f>TEXT(sales[[#This Row],[SaleDate]],"DDD")</f>
        <v>Sat</v>
      </c>
      <c r="O633" t="str">
        <f t="shared" si="9"/>
        <v>Q1</v>
      </c>
      <c r="P633">
        <f>sales[[#This Row],[netRevenue]]-(sales[[#This Row],[unitCost]]*sales[[#This Row],[QuantitySold]])</f>
        <v>60</v>
      </c>
      <c r="Q633">
        <f>sales[[#This Row],[unitCost]]*sales[[#This Row],[QuantitySold]]</f>
        <v>200</v>
      </c>
      <c r="R633" s="7">
        <f>(sales[[#This Row],[unitPrice]]-sales[[#This Row],[unitCost]])/sales[[#This Row],[unitCost]]</f>
        <v>0.3</v>
      </c>
      <c r="S633" t="str">
        <f>TEXT(sales[[#This Row],[SaleDate]],"dd")</f>
        <v>16</v>
      </c>
    </row>
    <row r="634" spans="1:19" x14ac:dyDescent="0.25">
      <c r="A634">
        <v>1373</v>
      </c>
      <c r="B634">
        <v>4</v>
      </c>
      <c r="C634">
        <v>1</v>
      </c>
      <c r="D634">
        <v>5</v>
      </c>
      <c r="E634">
        <v>7</v>
      </c>
      <c r="F634" s="1">
        <v>45455</v>
      </c>
      <c r="G634">
        <v>0</v>
      </c>
      <c r="H634">
        <f>VLOOKUP(sales[[#This Row],[ProductID]],products[],4,FALSE)</f>
        <v>130</v>
      </c>
      <c r="I634">
        <f>VLOOKUP(sales[[#This Row],[ProductID]],products[],5,FALSE)</f>
        <v>100</v>
      </c>
      <c r="J634">
        <f>sales[[#This Row],[QuantitySold]]*sales[[#This Row],[unitPrice]]</f>
        <v>910</v>
      </c>
      <c r="K634">
        <f>sales[[#This Row],[TotalRevenue]]-sales[[#This Row],[DiscountApplied]]</f>
        <v>910</v>
      </c>
      <c r="L634" t="str">
        <f>TEXT(sales[[#This Row],[SaleDate]],"yyyy")</f>
        <v>2024</v>
      </c>
      <c r="M634" t="str">
        <f>TEXT(sales[[#This Row],[SaleDate]],"MMM")</f>
        <v>Jun</v>
      </c>
      <c r="N634" t="str">
        <f>TEXT(sales[[#This Row],[SaleDate]],"DDD")</f>
        <v>Wed</v>
      </c>
      <c r="O634" t="str">
        <f t="shared" si="9"/>
        <v>Q2</v>
      </c>
      <c r="P634">
        <f>sales[[#This Row],[netRevenue]]-(sales[[#This Row],[unitCost]]*sales[[#This Row],[QuantitySold]])</f>
        <v>210</v>
      </c>
      <c r="Q634">
        <f>sales[[#This Row],[unitCost]]*sales[[#This Row],[QuantitySold]]</f>
        <v>700</v>
      </c>
      <c r="R634" s="7">
        <f>(sales[[#This Row],[unitPrice]]-sales[[#This Row],[unitCost]])/sales[[#This Row],[unitCost]]</f>
        <v>0.3</v>
      </c>
      <c r="S634" t="str">
        <f>TEXT(sales[[#This Row],[SaleDate]],"dd")</f>
        <v>12</v>
      </c>
    </row>
    <row r="635" spans="1:19" x14ac:dyDescent="0.25">
      <c r="A635">
        <v>1422</v>
      </c>
      <c r="B635">
        <v>4</v>
      </c>
      <c r="C635">
        <v>10</v>
      </c>
      <c r="D635">
        <v>5</v>
      </c>
      <c r="E635">
        <v>2</v>
      </c>
      <c r="F635" s="1">
        <v>45358</v>
      </c>
      <c r="G635">
        <v>0</v>
      </c>
      <c r="H635">
        <f>VLOOKUP(sales[[#This Row],[ProductID]],products[],4,FALSE)</f>
        <v>130</v>
      </c>
      <c r="I635">
        <f>VLOOKUP(sales[[#This Row],[ProductID]],products[],5,FALSE)</f>
        <v>100</v>
      </c>
      <c r="J635">
        <f>sales[[#This Row],[QuantitySold]]*sales[[#This Row],[unitPrice]]</f>
        <v>260</v>
      </c>
      <c r="K635">
        <f>sales[[#This Row],[TotalRevenue]]-sales[[#This Row],[DiscountApplied]]</f>
        <v>260</v>
      </c>
      <c r="L635" t="str">
        <f>TEXT(sales[[#This Row],[SaleDate]],"yyyy")</f>
        <v>2024</v>
      </c>
      <c r="M635" t="str">
        <f>TEXT(sales[[#This Row],[SaleDate]],"MMM")</f>
        <v>Mar</v>
      </c>
      <c r="N635" t="str">
        <f>TEXT(sales[[#This Row],[SaleDate]],"DDD")</f>
        <v>Thu</v>
      </c>
      <c r="O635" t="str">
        <f t="shared" si="9"/>
        <v>Q1</v>
      </c>
      <c r="P635">
        <f>sales[[#This Row],[netRevenue]]-(sales[[#This Row],[unitCost]]*sales[[#This Row],[QuantitySold]])</f>
        <v>60</v>
      </c>
      <c r="Q635">
        <f>sales[[#This Row],[unitCost]]*sales[[#This Row],[QuantitySold]]</f>
        <v>200</v>
      </c>
      <c r="R635" s="7">
        <f>(sales[[#This Row],[unitPrice]]-sales[[#This Row],[unitCost]])/sales[[#This Row],[unitCost]]</f>
        <v>0.3</v>
      </c>
      <c r="S635" t="str">
        <f>TEXT(sales[[#This Row],[SaleDate]],"dd")</f>
        <v>07</v>
      </c>
    </row>
    <row r="636" spans="1:19" x14ac:dyDescent="0.25">
      <c r="A636">
        <v>1435</v>
      </c>
      <c r="B636">
        <v>4</v>
      </c>
      <c r="C636">
        <v>47</v>
      </c>
      <c r="D636">
        <v>5</v>
      </c>
      <c r="E636">
        <v>6</v>
      </c>
      <c r="F636" s="1">
        <v>45574</v>
      </c>
      <c r="G636">
        <v>0</v>
      </c>
      <c r="H636">
        <f>VLOOKUP(sales[[#This Row],[ProductID]],products[],4,FALSE)</f>
        <v>130</v>
      </c>
      <c r="I636">
        <f>VLOOKUP(sales[[#This Row],[ProductID]],products[],5,FALSE)</f>
        <v>100</v>
      </c>
      <c r="J636">
        <f>sales[[#This Row],[QuantitySold]]*sales[[#This Row],[unitPrice]]</f>
        <v>780</v>
      </c>
      <c r="K636">
        <f>sales[[#This Row],[TotalRevenue]]-sales[[#This Row],[DiscountApplied]]</f>
        <v>780</v>
      </c>
      <c r="L636" t="str">
        <f>TEXT(sales[[#This Row],[SaleDate]],"yyyy")</f>
        <v>2024</v>
      </c>
      <c r="M636" t="str">
        <f>TEXT(sales[[#This Row],[SaleDate]],"MMM")</f>
        <v>Oct</v>
      </c>
      <c r="N636" t="str">
        <f>TEXT(sales[[#This Row],[SaleDate]],"DDD")</f>
        <v>Wed</v>
      </c>
      <c r="O636" t="str">
        <f t="shared" si="9"/>
        <v>Q4</v>
      </c>
      <c r="P636">
        <f>sales[[#This Row],[netRevenue]]-(sales[[#This Row],[unitCost]]*sales[[#This Row],[QuantitySold]])</f>
        <v>180</v>
      </c>
      <c r="Q636">
        <f>sales[[#This Row],[unitCost]]*sales[[#This Row],[QuantitySold]]</f>
        <v>600</v>
      </c>
      <c r="R636" s="7">
        <f>(sales[[#This Row],[unitPrice]]-sales[[#This Row],[unitCost]])/sales[[#This Row],[unitCost]]</f>
        <v>0.3</v>
      </c>
      <c r="S636" t="str">
        <f>TEXT(sales[[#This Row],[SaleDate]],"dd")</f>
        <v>09</v>
      </c>
    </row>
    <row r="637" spans="1:19" x14ac:dyDescent="0.25">
      <c r="A637">
        <v>1449</v>
      </c>
      <c r="B637">
        <v>4</v>
      </c>
      <c r="C637">
        <v>38</v>
      </c>
      <c r="D637">
        <v>5</v>
      </c>
      <c r="E637">
        <v>1</v>
      </c>
      <c r="F637" s="1">
        <v>45481</v>
      </c>
      <c r="G637">
        <v>0</v>
      </c>
      <c r="H637">
        <f>VLOOKUP(sales[[#This Row],[ProductID]],products[],4,FALSE)</f>
        <v>130</v>
      </c>
      <c r="I637">
        <f>VLOOKUP(sales[[#This Row],[ProductID]],products[],5,FALSE)</f>
        <v>100</v>
      </c>
      <c r="J637">
        <f>sales[[#This Row],[QuantitySold]]*sales[[#This Row],[unitPrice]]</f>
        <v>130</v>
      </c>
      <c r="K637">
        <f>sales[[#This Row],[TotalRevenue]]-sales[[#This Row],[DiscountApplied]]</f>
        <v>130</v>
      </c>
      <c r="L637" t="str">
        <f>TEXT(sales[[#This Row],[SaleDate]],"yyyy")</f>
        <v>2024</v>
      </c>
      <c r="M637" t="str">
        <f>TEXT(sales[[#This Row],[SaleDate]],"MMM")</f>
        <v>Jul</v>
      </c>
      <c r="N637" t="str">
        <f>TEXT(sales[[#This Row],[SaleDate]],"DDD")</f>
        <v>Mon</v>
      </c>
      <c r="O637" t="str">
        <f t="shared" si="9"/>
        <v>Q3</v>
      </c>
      <c r="P637">
        <f>sales[[#This Row],[netRevenue]]-(sales[[#This Row],[unitCost]]*sales[[#This Row],[QuantitySold]])</f>
        <v>30</v>
      </c>
      <c r="Q637">
        <f>sales[[#This Row],[unitCost]]*sales[[#This Row],[QuantitySold]]</f>
        <v>100</v>
      </c>
      <c r="R637" s="7">
        <f>(sales[[#This Row],[unitPrice]]-sales[[#This Row],[unitCost]])/sales[[#This Row],[unitCost]]</f>
        <v>0.3</v>
      </c>
      <c r="S637" t="str">
        <f>TEXT(sales[[#This Row],[SaleDate]],"dd")</f>
        <v>08</v>
      </c>
    </row>
    <row r="638" spans="1:19" x14ac:dyDescent="0.25">
      <c r="A638">
        <v>1479</v>
      </c>
      <c r="B638">
        <v>4</v>
      </c>
      <c r="C638">
        <v>6</v>
      </c>
      <c r="D638">
        <v>5</v>
      </c>
      <c r="E638">
        <v>9</v>
      </c>
      <c r="F638" s="1">
        <v>45395</v>
      </c>
      <c r="G638">
        <v>0</v>
      </c>
      <c r="H638">
        <f>VLOOKUP(sales[[#This Row],[ProductID]],products[],4,FALSE)</f>
        <v>130</v>
      </c>
      <c r="I638">
        <f>VLOOKUP(sales[[#This Row],[ProductID]],products[],5,FALSE)</f>
        <v>100</v>
      </c>
      <c r="J638">
        <f>sales[[#This Row],[QuantitySold]]*sales[[#This Row],[unitPrice]]</f>
        <v>1170</v>
      </c>
      <c r="K638">
        <f>sales[[#This Row],[TotalRevenue]]-sales[[#This Row],[DiscountApplied]]</f>
        <v>1170</v>
      </c>
      <c r="L638" t="str">
        <f>TEXT(sales[[#This Row],[SaleDate]],"yyyy")</f>
        <v>2024</v>
      </c>
      <c r="M638" t="str">
        <f>TEXT(sales[[#This Row],[SaleDate]],"MMM")</f>
        <v>Apr</v>
      </c>
      <c r="N638" t="str">
        <f>TEXT(sales[[#This Row],[SaleDate]],"DDD")</f>
        <v>Sat</v>
      </c>
      <c r="O638" t="str">
        <f t="shared" si="9"/>
        <v>Q2</v>
      </c>
      <c r="P638">
        <f>sales[[#This Row],[netRevenue]]-(sales[[#This Row],[unitCost]]*sales[[#This Row],[QuantitySold]])</f>
        <v>270</v>
      </c>
      <c r="Q638">
        <f>sales[[#This Row],[unitCost]]*sales[[#This Row],[QuantitySold]]</f>
        <v>900</v>
      </c>
      <c r="R638" s="7">
        <f>(sales[[#This Row],[unitPrice]]-sales[[#This Row],[unitCost]])/sales[[#This Row],[unitCost]]</f>
        <v>0.3</v>
      </c>
      <c r="S638" t="str">
        <f>TEXT(sales[[#This Row],[SaleDate]],"dd")</f>
        <v>13</v>
      </c>
    </row>
    <row r="639" spans="1:19" x14ac:dyDescent="0.25">
      <c r="A639">
        <v>1516</v>
      </c>
      <c r="B639">
        <v>4</v>
      </c>
      <c r="C639">
        <v>39</v>
      </c>
      <c r="D639">
        <v>5</v>
      </c>
      <c r="E639">
        <v>10</v>
      </c>
      <c r="F639" s="1">
        <v>45547</v>
      </c>
      <c r="G639">
        <v>0</v>
      </c>
      <c r="H639">
        <f>VLOOKUP(sales[[#This Row],[ProductID]],products[],4,FALSE)</f>
        <v>130</v>
      </c>
      <c r="I639">
        <f>VLOOKUP(sales[[#This Row],[ProductID]],products[],5,FALSE)</f>
        <v>100</v>
      </c>
      <c r="J639">
        <f>sales[[#This Row],[QuantitySold]]*sales[[#This Row],[unitPrice]]</f>
        <v>1300</v>
      </c>
      <c r="K639">
        <f>sales[[#This Row],[TotalRevenue]]-sales[[#This Row],[DiscountApplied]]</f>
        <v>1300</v>
      </c>
      <c r="L639" t="str">
        <f>TEXT(sales[[#This Row],[SaleDate]],"yyyy")</f>
        <v>2024</v>
      </c>
      <c r="M639" t="str">
        <f>TEXT(sales[[#This Row],[SaleDate]],"MMM")</f>
        <v>Sep</v>
      </c>
      <c r="N639" t="str">
        <f>TEXT(sales[[#This Row],[SaleDate]],"DDD")</f>
        <v>Thu</v>
      </c>
      <c r="O639" t="str">
        <f t="shared" si="9"/>
        <v>Q3</v>
      </c>
      <c r="P639">
        <f>sales[[#This Row],[netRevenue]]-(sales[[#This Row],[unitCost]]*sales[[#This Row],[QuantitySold]])</f>
        <v>300</v>
      </c>
      <c r="Q639">
        <f>sales[[#This Row],[unitCost]]*sales[[#This Row],[QuantitySold]]</f>
        <v>1000</v>
      </c>
      <c r="R639" s="7">
        <f>(sales[[#This Row],[unitPrice]]-sales[[#This Row],[unitCost]])/sales[[#This Row],[unitCost]]</f>
        <v>0.3</v>
      </c>
      <c r="S639" t="str">
        <f>TEXT(sales[[#This Row],[SaleDate]],"dd")</f>
        <v>12</v>
      </c>
    </row>
    <row r="640" spans="1:19" x14ac:dyDescent="0.25">
      <c r="A640">
        <v>1536</v>
      </c>
      <c r="B640">
        <v>4</v>
      </c>
      <c r="C640">
        <v>9</v>
      </c>
      <c r="D640">
        <v>5</v>
      </c>
      <c r="E640">
        <v>8</v>
      </c>
      <c r="F640" s="1">
        <v>45627</v>
      </c>
      <c r="G640">
        <v>0</v>
      </c>
      <c r="H640">
        <f>VLOOKUP(sales[[#This Row],[ProductID]],products[],4,FALSE)</f>
        <v>130</v>
      </c>
      <c r="I640">
        <f>VLOOKUP(sales[[#This Row],[ProductID]],products[],5,FALSE)</f>
        <v>100</v>
      </c>
      <c r="J640">
        <f>sales[[#This Row],[QuantitySold]]*sales[[#This Row],[unitPrice]]</f>
        <v>1040</v>
      </c>
      <c r="K640">
        <f>sales[[#This Row],[TotalRevenue]]-sales[[#This Row],[DiscountApplied]]</f>
        <v>1040</v>
      </c>
      <c r="L640" t="str">
        <f>TEXT(sales[[#This Row],[SaleDate]],"yyyy")</f>
        <v>2024</v>
      </c>
      <c r="M640" t="str">
        <f>TEXT(sales[[#This Row],[SaleDate]],"MMM")</f>
        <v>Dec</v>
      </c>
      <c r="N640" t="str">
        <f>TEXT(sales[[#This Row],[SaleDate]],"DDD")</f>
        <v>Sun</v>
      </c>
      <c r="O640" t="str">
        <f t="shared" si="9"/>
        <v>Q4</v>
      </c>
      <c r="P640">
        <f>sales[[#This Row],[netRevenue]]-(sales[[#This Row],[unitCost]]*sales[[#This Row],[QuantitySold]])</f>
        <v>240</v>
      </c>
      <c r="Q640">
        <f>sales[[#This Row],[unitCost]]*sales[[#This Row],[QuantitySold]]</f>
        <v>800</v>
      </c>
      <c r="R640" s="7">
        <f>(sales[[#This Row],[unitPrice]]-sales[[#This Row],[unitCost]])/sales[[#This Row],[unitCost]]</f>
        <v>0.3</v>
      </c>
      <c r="S640" t="str">
        <f>TEXT(sales[[#This Row],[SaleDate]],"dd")</f>
        <v>01</v>
      </c>
    </row>
    <row r="641" spans="1:19" x14ac:dyDescent="0.25">
      <c r="A641">
        <v>1546</v>
      </c>
      <c r="B641">
        <v>4</v>
      </c>
      <c r="C641">
        <v>43</v>
      </c>
      <c r="D641">
        <v>5</v>
      </c>
      <c r="E641">
        <v>6</v>
      </c>
      <c r="F641" s="1">
        <v>45560</v>
      </c>
      <c r="G641">
        <v>0</v>
      </c>
      <c r="H641">
        <f>VLOOKUP(sales[[#This Row],[ProductID]],products[],4,FALSE)</f>
        <v>130</v>
      </c>
      <c r="I641">
        <f>VLOOKUP(sales[[#This Row],[ProductID]],products[],5,FALSE)</f>
        <v>100</v>
      </c>
      <c r="J641">
        <f>sales[[#This Row],[QuantitySold]]*sales[[#This Row],[unitPrice]]</f>
        <v>780</v>
      </c>
      <c r="K641">
        <f>sales[[#This Row],[TotalRevenue]]-sales[[#This Row],[DiscountApplied]]</f>
        <v>780</v>
      </c>
      <c r="L641" t="str">
        <f>TEXT(sales[[#This Row],[SaleDate]],"yyyy")</f>
        <v>2024</v>
      </c>
      <c r="M641" t="str">
        <f>TEXT(sales[[#This Row],[SaleDate]],"MMM")</f>
        <v>Sep</v>
      </c>
      <c r="N641" t="str">
        <f>TEXT(sales[[#This Row],[SaleDate]],"DDD")</f>
        <v>Wed</v>
      </c>
      <c r="O641" t="str">
        <f t="shared" si="9"/>
        <v>Q3</v>
      </c>
      <c r="P641">
        <f>sales[[#This Row],[netRevenue]]-(sales[[#This Row],[unitCost]]*sales[[#This Row],[QuantitySold]])</f>
        <v>180</v>
      </c>
      <c r="Q641">
        <f>sales[[#This Row],[unitCost]]*sales[[#This Row],[QuantitySold]]</f>
        <v>600</v>
      </c>
      <c r="R641" s="7">
        <f>(sales[[#This Row],[unitPrice]]-sales[[#This Row],[unitCost]])/sales[[#This Row],[unitCost]]</f>
        <v>0.3</v>
      </c>
      <c r="S641" t="str">
        <f>TEXT(sales[[#This Row],[SaleDate]],"dd")</f>
        <v>25</v>
      </c>
    </row>
    <row r="642" spans="1:19" x14ac:dyDescent="0.25">
      <c r="A642">
        <v>1559</v>
      </c>
      <c r="B642">
        <v>4</v>
      </c>
      <c r="C642">
        <v>39</v>
      </c>
      <c r="D642">
        <v>5</v>
      </c>
      <c r="E642">
        <v>7</v>
      </c>
      <c r="F642" s="1">
        <v>45461</v>
      </c>
      <c r="G642">
        <v>0</v>
      </c>
      <c r="H642">
        <f>VLOOKUP(sales[[#This Row],[ProductID]],products[],4,FALSE)</f>
        <v>130</v>
      </c>
      <c r="I642">
        <f>VLOOKUP(sales[[#This Row],[ProductID]],products[],5,FALSE)</f>
        <v>100</v>
      </c>
      <c r="J642">
        <f>sales[[#This Row],[QuantitySold]]*sales[[#This Row],[unitPrice]]</f>
        <v>910</v>
      </c>
      <c r="K642">
        <f>sales[[#This Row],[TotalRevenue]]-sales[[#This Row],[DiscountApplied]]</f>
        <v>910</v>
      </c>
      <c r="L642" t="str">
        <f>TEXT(sales[[#This Row],[SaleDate]],"yyyy")</f>
        <v>2024</v>
      </c>
      <c r="M642" t="str">
        <f>TEXT(sales[[#This Row],[SaleDate]],"MMM")</f>
        <v>Jun</v>
      </c>
      <c r="N642" t="str">
        <f>TEXT(sales[[#This Row],[SaleDate]],"DDD")</f>
        <v>Tue</v>
      </c>
      <c r="O642" t="str">
        <f t="shared" ref="O642:O705" si="10">"Q"&amp;ROUNDUP(MONTH(F642)/3,0)</f>
        <v>Q2</v>
      </c>
      <c r="P642">
        <f>sales[[#This Row],[netRevenue]]-(sales[[#This Row],[unitCost]]*sales[[#This Row],[QuantitySold]])</f>
        <v>210</v>
      </c>
      <c r="Q642">
        <f>sales[[#This Row],[unitCost]]*sales[[#This Row],[QuantitySold]]</f>
        <v>700</v>
      </c>
      <c r="R642" s="7">
        <f>(sales[[#This Row],[unitPrice]]-sales[[#This Row],[unitCost]])/sales[[#This Row],[unitCost]]</f>
        <v>0.3</v>
      </c>
      <c r="S642" t="str">
        <f>TEXT(sales[[#This Row],[SaleDate]],"dd")</f>
        <v>18</v>
      </c>
    </row>
    <row r="643" spans="1:19" x14ac:dyDescent="0.25">
      <c r="A643">
        <v>1574</v>
      </c>
      <c r="B643">
        <v>4</v>
      </c>
      <c r="C643">
        <v>48</v>
      </c>
      <c r="D643">
        <v>5</v>
      </c>
      <c r="E643">
        <v>1</v>
      </c>
      <c r="F643" s="1">
        <v>45403</v>
      </c>
      <c r="G643">
        <v>0</v>
      </c>
      <c r="H643">
        <f>VLOOKUP(sales[[#This Row],[ProductID]],products[],4,FALSE)</f>
        <v>130</v>
      </c>
      <c r="I643">
        <f>VLOOKUP(sales[[#This Row],[ProductID]],products[],5,FALSE)</f>
        <v>100</v>
      </c>
      <c r="J643">
        <f>sales[[#This Row],[QuantitySold]]*sales[[#This Row],[unitPrice]]</f>
        <v>130</v>
      </c>
      <c r="K643">
        <f>sales[[#This Row],[TotalRevenue]]-sales[[#This Row],[DiscountApplied]]</f>
        <v>130</v>
      </c>
      <c r="L643" t="str">
        <f>TEXT(sales[[#This Row],[SaleDate]],"yyyy")</f>
        <v>2024</v>
      </c>
      <c r="M643" t="str">
        <f>TEXT(sales[[#This Row],[SaleDate]],"MMM")</f>
        <v>Apr</v>
      </c>
      <c r="N643" t="str">
        <f>TEXT(sales[[#This Row],[SaleDate]],"DDD")</f>
        <v>Sun</v>
      </c>
      <c r="O643" t="str">
        <f t="shared" si="10"/>
        <v>Q2</v>
      </c>
      <c r="P643">
        <f>sales[[#This Row],[netRevenue]]-(sales[[#This Row],[unitCost]]*sales[[#This Row],[QuantitySold]])</f>
        <v>30</v>
      </c>
      <c r="Q643">
        <f>sales[[#This Row],[unitCost]]*sales[[#This Row],[QuantitySold]]</f>
        <v>100</v>
      </c>
      <c r="R643" s="7">
        <f>(sales[[#This Row],[unitPrice]]-sales[[#This Row],[unitCost]])/sales[[#This Row],[unitCost]]</f>
        <v>0.3</v>
      </c>
      <c r="S643" t="str">
        <f>TEXT(sales[[#This Row],[SaleDate]],"dd")</f>
        <v>21</v>
      </c>
    </row>
    <row r="644" spans="1:19" x14ac:dyDescent="0.25">
      <c r="A644">
        <v>1590</v>
      </c>
      <c r="B644">
        <v>4</v>
      </c>
      <c r="C644">
        <v>4</v>
      </c>
      <c r="D644">
        <v>5</v>
      </c>
      <c r="E644">
        <v>7</v>
      </c>
      <c r="F644" s="1">
        <v>45547</v>
      </c>
      <c r="G644">
        <v>0</v>
      </c>
      <c r="H644">
        <f>VLOOKUP(sales[[#This Row],[ProductID]],products[],4,FALSE)</f>
        <v>130</v>
      </c>
      <c r="I644">
        <f>VLOOKUP(sales[[#This Row],[ProductID]],products[],5,FALSE)</f>
        <v>100</v>
      </c>
      <c r="J644">
        <f>sales[[#This Row],[QuantitySold]]*sales[[#This Row],[unitPrice]]</f>
        <v>910</v>
      </c>
      <c r="K644">
        <f>sales[[#This Row],[TotalRevenue]]-sales[[#This Row],[DiscountApplied]]</f>
        <v>910</v>
      </c>
      <c r="L644" t="str">
        <f>TEXT(sales[[#This Row],[SaleDate]],"yyyy")</f>
        <v>2024</v>
      </c>
      <c r="M644" t="str">
        <f>TEXT(sales[[#This Row],[SaleDate]],"MMM")</f>
        <v>Sep</v>
      </c>
      <c r="N644" t="str">
        <f>TEXT(sales[[#This Row],[SaleDate]],"DDD")</f>
        <v>Thu</v>
      </c>
      <c r="O644" t="str">
        <f t="shared" si="10"/>
        <v>Q3</v>
      </c>
      <c r="P644">
        <f>sales[[#This Row],[netRevenue]]-(sales[[#This Row],[unitCost]]*sales[[#This Row],[QuantitySold]])</f>
        <v>210</v>
      </c>
      <c r="Q644">
        <f>sales[[#This Row],[unitCost]]*sales[[#This Row],[QuantitySold]]</f>
        <v>700</v>
      </c>
      <c r="R644" s="7">
        <f>(sales[[#This Row],[unitPrice]]-sales[[#This Row],[unitCost]])/sales[[#This Row],[unitCost]]</f>
        <v>0.3</v>
      </c>
      <c r="S644" t="str">
        <f>TEXT(sales[[#This Row],[SaleDate]],"dd")</f>
        <v>12</v>
      </c>
    </row>
    <row r="645" spans="1:19" x14ac:dyDescent="0.25">
      <c r="A645">
        <v>1596</v>
      </c>
      <c r="B645">
        <v>4</v>
      </c>
      <c r="C645">
        <v>37</v>
      </c>
      <c r="D645">
        <v>5</v>
      </c>
      <c r="E645">
        <v>6</v>
      </c>
      <c r="F645" s="1">
        <v>45508</v>
      </c>
      <c r="G645">
        <v>0</v>
      </c>
      <c r="H645">
        <f>VLOOKUP(sales[[#This Row],[ProductID]],products[],4,FALSE)</f>
        <v>130</v>
      </c>
      <c r="I645">
        <f>VLOOKUP(sales[[#This Row],[ProductID]],products[],5,FALSE)</f>
        <v>100</v>
      </c>
      <c r="J645">
        <f>sales[[#This Row],[QuantitySold]]*sales[[#This Row],[unitPrice]]</f>
        <v>780</v>
      </c>
      <c r="K645">
        <f>sales[[#This Row],[TotalRevenue]]-sales[[#This Row],[DiscountApplied]]</f>
        <v>780</v>
      </c>
      <c r="L645" t="str">
        <f>TEXT(sales[[#This Row],[SaleDate]],"yyyy")</f>
        <v>2024</v>
      </c>
      <c r="M645" t="str">
        <f>TEXT(sales[[#This Row],[SaleDate]],"MMM")</f>
        <v>Aug</v>
      </c>
      <c r="N645" t="str">
        <f>TEXT(sales[[#This Row],[SaleDate]],"DDD")</f>
        <v>Sun</v>
      </c>
      <c r="O645" t="str">
        <f t="shared" si="10"/>
        <v>Q3</v>
      </c>
      <c r="P645">
        <f>sales[[#This Row],[netRevenue]]-(sales[[#This Row],[unitCost]]*sales[[#This Row],[QuantitySold]])</f>
        <v>180</v>
      </c>
      <c r="Q645">
        <f>sales[[#This Row],[unitCost]]*sales[[#This Row],[QuantitySold]]</f>
        <v>600</v>
      </c>
      <c r="R645" s="7">
        <f>(sales[[#This Row],[unitPrice]]-sales[[#This Row],[unitCost]])/sales[[#This Row],[unitCost]]</f>
        <v>0.3</v>
      </c>
      <c r="S645" t="str">
        <f>TEXT(sales[[#This Row],[SaleDate]],"dd")</f>
        <v>04</v>
      </c>
    </row>
    <row r="646" spans="1:19" x14ac:dyDescent="0.25">
      <c r="A646">
        <v>1604</v>
      </c>
      <c r="B646">
        <v>4</v>
      </c>
      <c r="C646">
        <v>36</v>
      </c>
      <c r="D646">
        <v>5</v>
      </c>
      <c r="E646">
        <v>3</v>
      </c>
      <c r="F646" s="1">
        <v>45640</v>
      </c>
      <c r="G646">
        <v>0</v>
      </c>
      <c r="H646">
        <f>VLOOKUP(sales[[#This Row],[ProductID]],products[],4,FALSE)</f>
        <v>130</v>
      </c>
      <c r="I646">
        <f>VLOOKUP(sales[[#This Row],[ProductID]],products[],5,FALSE)</f>
        <v>100</v>
      </c>
      <c r="J646">
        <f>sales[[#This Row],[QuantitySold]]*sales[[#This Row],[unitPrice]]</f>
        <v>390</v>
      </c>
      <c r="K646">
        <f>sales[[#This Row],[TotalRevenue]]-sales[[#This Row],[DiscountApplied]]</f>
        <v>390</v>
      </c>
      <c r="L646" t="str">
        <f>TEXT(sales[[#This Row],[SaleDate]],"yyyy")</f>
        <v>2024</v>
      </c>
      <c r="M646" t="str">
        <f>TEXT(sales[[#This Row],[SaleDate]],"MMM")</f>
        <v>Dec</v>
      </c>
      <c r="N646" t="str">
        <f>TEXT(sales[[#This Row],[SaleDate]],"DDD")</f>
        <v>Sat</v>
      </c>
      <c r="O646" t="str">
        <f t="shared" si="10"/>
        <v>Q4</v>
      </c>
      <c r="P646">
        <f>sales[[#This Row],[netRevenue]]-(sales[[#This Row],[unitCost]]*sales[[#This Row],[QuantitySold]])</f>
        <v>90</v>
      </c>
      <c r="Q646">
        <f>sales[[#This Row],[unitCost]]*sales[[#This Row],[QuantitySold]]</f>
        <v>300</v>
      </c>
      <c r="R646" s="7">
        <f>(sales[[#This Row],[unitPrice]]-sales[[#This Row],[unitCost]])/sales[[#This Row],[unitCost]]</f>
        <v>0.3</v>
      </c>
      <c r="S646" t="str">
        <f>TEXT(sales[[#This Row],[SaleDate]],"dd")</f>
        <v>14</v>
      </c>
    </row>
    <row r="647" spans="1:19" x14ac:dyDescent="0.25">
      <c r="A647">
        <v>1616</v>
      </c>
      <c r="B647">
        <v>4</v>
      </c>
      <c r="C647">
        <v>5</v>
      </c>
      <c r="D647">
        <v>5</v>
      </c>
      <c r="E647">
        <v>9</v>
      </c>
      <c r="F647" s="1">
        <v>45642</v>
      </c>
      <c r="G647">
        <v>0</v>
      </c>
      <c r="H647">
        <f>VLOOKUP(sales[[#This Row],[ProductID]],products[],4,FALSE)</f>
        <v>130</v>
      </c>
      <c r="I647">
        <f>VLOOKUP(sales[[#This Row],[ProductID]],products[],5,FALSE)</f>
        <v>100</v>
      </c>
      <c r="J647">
        <f>sales[[#This Row],[QuantitySold]]*sales[[#This Row],[unitPrice]]</f>
        <v>1170</v>
      </c>
      <c r="K647">
        <f>sales[[#This Row],[TotalRevenue]]-sales[[#This Row],[DiscountApplied]]</f>
        <v>1170</v>
      </c>
      <c r="L647" t="str">
        <f>TEXT(sales[[#This Row],[SaleDate]],"yyyy")</f>
        <v>2024</v>
      </c>
      <c r="M647" t="str">
        <f>TEXT(sales[[#This Row],[SaleDate]],"MMM")</f>
        <v>Dec</v>
      </c>
      <c r="N647" t="str">
        <f>TEXT(sales[[#This Row],[SaleDate]],"DDD")</f>
        <v>Mon</v>
      </c>
      <c r="O647" t="str">
        <f t="shared" si="10"/>
        <v>Q4</v>
      </c>
      <c r="P647">
        <f>sales[[#This Row],[netRevenue]]-(sales[[#This Row],[unitCost]]*sales[[#This Row],[QuantitySold]])</f>
        <v>270</v>
      </c>
      <c r="Q647">
        <f>sales[[#This Row],[unitCost]]*sales[[#This Row],[QuantitySold]]</f>
        <v>900</v>
      </c>
      <c r="R647" s="7">
        <f>(sales[[#This Row],[unitPrice]]-sales[[#This Row],[unitCost]])/sales[[#This Row],[unitCost]]</f>
        <v>0.3</v>
      </c>
      <c r="S647" t="str">
        <f>TEXT(sales[[#This Row],[SaleDate]],"dd")</f>
        <v>16</v>
      </c>
    </row>
    <row r="648" spans="1:19" x14ac:dyDescent="0.25">
      <c r="A648">
        <v>1623</v>
      </c>
      <c r="B648">
        <v>4</v>
      </c>
      <c r="C648">
        <v>25</v>
      </c>
      <c r="D648">
        <v>5</v>
      </c>
      <c r="E648">
        <v>2</v>
      </c>
      <c r="F648" s="1">
        <v>45434</v>
      </c>
      <c r="G648">
        <v>0</v>
      </c>
      <c r="H648">
        <f>VLOOKUP(sales[[#This Row],[ProductID]],products[],4,FALSE)</f>
        <v>130</v>
      </c>
      <c r="I648">
        <f>VLOOKUP(sales[[#This Row],[ProductID]],products[],5,FALSE)</f>
        <v>100</v>
      </c>
      <c r="J648">
        <f>sales[[#This Row],[QuantitySold]]*sales[[#This Row],[unitPrice]]</f>
        <v>260</v>
      </c>
      <c r="K648">
        <f>sales[[#This Row],[TotalRevenue]]-sales[[#This Row],[DiscountApplied]]</f>
        <v>260</v>
      </c>
      <c r="L648" t="str">
        <f>TEXT(sales[[#This Row],[SaleDate]],"yyyy")</f>
        <v>2024</v>
      </c>
      <c r="M648" t="str">
        <f>TEXT(sales[[#This Row],[SaleDate]],"MMM")</f>
        <v>May</v>
      </c>
      <c r="N648" t="str">
        <f>TEXT(sales[[#This Row],[SaleDate]],"DDD")</f>
        <v>Wed</v>
      </c>
      <c r="O648" t="str">
        <f t="shared" si="10"/>
        <v>Q2</v>
      </c>
      <c r="P648">
        <f>sales[[#This Row],[netRevenue]]-(sales[[#This Row],[unitCost]]*sales[[#This Row],[QuantitySold]])</f>
        <v>60</v>
      </c>
      <c r="Q648">
        <f>sales[[#This Row],[unitCost]]*sales[[#This Row],[QuantitySold]]</f>
        <v>200</v>
      </c>
      <c r="R648" s="7">
        <f>(sales[[#This Row],[unitPrice]]-sales[[#This Row],[unitCost]])/sales[[#This Row],[unitCost]]</f>
        <v>0.3</v>
      </c>
      <c r="S648" t="str">
        <f>TEXT(sales[[#This Row],[SaleDate]],"dd")</f>
        <v>22</v>
      </c>
    </row>
    <row r="649" spans="1:19" x14ac:dyDescent="0.25">
      <c r="A649">
        <v>1624</v>
      </c>
      <c r="B649">
        <v>4</v>
      </c>
      <c r="C649">
        <v>46</v>
      </c>
      <c r="D649">
        <v>5</v>
      </c>
      <c r="E649">
        <v>5</v>
      </c>
      <c r="F649" s="1">
        <v>45580</v>
      </c>
      <c r="G649">
        <v>0</v>
      </c>
      <c r="H649">
        <f>VLOOKUP(sales[[#This Row],[ProductID]],products[],4,FALSE)</f>
        <v>130</v>
      </c>
      <c r="I649">
        <f>VLOOKUP(sales[[#This Row],[ProductID]],products[],5,FALSE)</f>
        <v>100</v>
      </c>
      <c r="J649">
        <f>sales[[#This Row],[QuantitySold]]*sales[[#This Row],[unitPrice]]</f>
        <v>650</v>
      </c>
      <c r="K649">
        <f>sales[[#This Row],[TotalRevenue]]-sales[[#This Row],[DiscountApplied]]</f>
        <v>650</v>
      </c>
      <c r="L649" t="str">
        <f>TEXT(sales[[#This Row],[SaleDate]],"yyyy")</f>
        <v>2024</v>
      </c>
      <c r="M649" t="str">
        <f>TEXT(sales[[#This Row],[SaleDate]],"MMM")</f>
        <v>Oct</v>
      </c>
      <c r="N649" t="str">
        <f>TEXT(sales[[#This Row],[SaleDate]],"DDD")</f>
        <v>Tue</v>
      </c>
      <c r="O649" t="str">
        <f t="shared" si="10"/>
        <v>Q4</v>
      </c>
      <c r="P649">
        <f>sales[[#This Row],[netRevenue]]-(sales[[#This Row],[unitCost]]*sales[[#This Row],[QuantitySold]])</f>
        <v>150</v>
      </c>
      <c r="Q649">
        <f>sales[[#This Row],[unitCost]]*sales[[#This Row],[QuantitySold]]</f>
        <v>500</v>
      </c>
      <c r="R649" s="7">
        <f>(sales[[#This Row],[unitPrice]]-sales[[#This Row],[unitCost]])/sales[[#This Row],[unitCost]]</f>
        <v>0.3</v>
      </c>
      <c r="S649" t="str">
        <f>TEXT(sales[[#This Row],[SaleDate]],"dd")</f>
        <v>15</v>
      </c>
    </row>
    <row r="650" spans="1:19" x14ac:dyDescent="0.25">
      <c r="A650">
        <v>1629</v>
      </c>
      <c r="B650">
        <v>4</v>
      </c>
      <c r="C650">
        <v>49</v>
      </c>
      <c r="D650">
        <v>5</v>
      </c>
      <c r="E650">
        <v>2</v>
      </c>
      <c r="F650" s="1">
        <v>45550</v>
      </c>
      <c r="G650">
        <v>0</v>
      </c>
      <c r="H650">
        <f>VLOOKUP(sales[[#This Row],[ProductID]],products[],4,FALSE)</f>
        <v>130</v>
      </c>
      <c r="I650">
        <f>VLOOKUP(sales[[#This Row],[ProductID]],products[],5,FALSE)</f>
        <v>100</v>
      </c>
      <c r="J650">
        <f>sales[[#This Row],[QuantitySold]]*sales[[#This Row],[unitPrice]]</f>
        <v>260</v>
      </c>
      <c r="K650">
        <f>sales[[#This Row],[TotalRevenue]]-sales[[#This Row],[DiscountApplied]]</f>
        <v>260</v>
      </c>
      <c r="L650" t="str">
        <f>TEXT(sales[[#This Row],[SaleDate]],"yyyy")</f>
        <v>2024</v>
      </c>
      <c r="M650" t="str">
        <f>TEXT(sales[[#This Row],[SaleDate]],"MMM")</f>
        <v>Sep</v>
      </c>
      <c r="N650" t="str">
        <f>TEXT(sales[[#This Row],[SaleDate]],"DDD")</f>
        <v>Sun</v>
      </c>
      <c r="O650" t="str">
        <f t="shared" si="10"/>
        <v>Q3</v>
      </c>
      <c r="P650">
        <f>sales[[#This Row],[netRevenue]]-(sales[[#This Row],[unitCost]]*sales[[#This Row],[QuantitySold]])</f>
        <v>60</v>
      </c>
      <c r="Q650">
        <f>sales[[#This Row],[unitCost]]*sales[[#This Row],[QuantitySold]]</f>
        <v>200</v>
      </c>
      <c r="R650" s="7">
        <f>(sales[[#This Row],[unitPrice]]-sales[[#This Row],[unitCost]])/sales[[#This Row],[unitCost]]</f>
        <v>0.3</v>
      </c>
      <c r="S650" t="str">
        <f>TEXT(sales[[#This Row],[SaleDate]],"dd")</f>
        <v>15</v>
      </c>
    </row>
    <row r="651" spans="1:19" x14ac:dyDescent="0.25">
      <c r="A651">
        <v>1646</v>
      </c>
      <c r="B651">
        <v>4</v>
      </c>
      <c r="C651">
        <v>1</v>
      </c>
      <c r="D651">
        <v>5</v>
      </c>
      <c r="E651">
        <v>8</v>
      </c>
      <c r="F651" s="1">
        <v>45418</v>
      </c>
      <c r="G651">
        <v>0</v>
      </c>
      <c r="H651">
        <f>VLOOKUP(sales[[#This Row],[ProductID]],products[],4,FALSE)</f>
        <v>130</v>
      </c>
      <c r="I651">
        <f>VLOOKUP(sales[[#This Row],[ProductID]],products[],5,FALSE)</f>
        <v>100</v>
      </c>
      <c r="J651">
        <f>sales[[#This Row],[QuantitySold]]*sales[[#This Row],[unitPrice]]</f>
        <v>1040</v>
      </c>
      <c r="K651">
        <f>sales[[#This Row],[TotalRevenue]]-sales[[#This Row],[DiscountApplied]]</f>
        <v>1040</v>
      </c>
      <c r="L651" t="str">
        <f>TEXT(sales[[#This Row],[SaleDate]],"yyyy")</f>
        <v>2024</v>
      </c>
      <c r="M651" t="str">
        <f>TEXT(sales[[#This Row],[SaleDate]],"MMM")</f>
        <v>May</v>
      </c>
      <c r="N651" t="str">
        <f>TEXT(sales[[#This Row],[SaleDate]],"DDD")</f>
        <v>Mon</v>
      </c>
      <c r="O651" t="str">
        <f t="shared" si="10"/>
        <v>Q2</v>
      </c>
      <c r="P651">
        <f>sales[[#This Row],[netRevenue]]-(sales[[#This Row],[unitCost]]*sales[[#This Row],[QuantitySold]])</f>
        <v>240</v>
      </c>
      <c r="Q651">
        <f>sales[[#This Row],[unitCost]]*sales[[#This Row],[QuantitySold]]</f>
        <v>800</v>
      </c>
      <c r="R651" s="7">
        <f>(sales[[#This Row],[unitPrice]]-sales[[#This Row],[unitCost]])/sales[[#This Row],[unitCost]]</f>
        <v>0.3</v>
      </c>
      <c r="S651" t="str">
        <f>TEXT(sales[[#This Row],[SaleDate]],"dd")</f>
        <v>06</v>
      </c>
    </row>
    <row r="652" spans="1:19" x14ac:dyDescent="0.25">
      <c r="A652">
        <v>1648</v>
      </c>
      <c r="B652">
        <v>4</v>
      </c>
      <c r="C652">
        <v>8</v>
      </c>
      <c r="D652">
        <v>5</v>
      </c>
      <c r="E652">
        <v>11</v>
      </c>
      <c r="F652" s="1">
        <v>45473</v>
      </c>
      <c r="G652">
        <v>0</v>
      </c>
      <c r="H652">
        <f>VLOOKUP(sales[[#This Row],[ProductID]],products[],4,FALSE)</f>
        <v>130</v>
      </c>
      <c r="I652">
        <f>VLOOKUP(sales[[#This Row],[ProductID]],products[],5,FALSE)</f>
        <v>100</v>
      </c>
      <c r="J652">
        <f>sales[[#This Row],[QuantitySold]]*sales[[#This Row],[unitPrice]]</f>
        <v>1430</v>
      </c>
      <c r="K652">
        <f>sales[[#This Row],[TotalRevenue]]-sales[[#This Row],[DiscountApplied]]</f>
        <v>1430</v>
      </c>
      <c r="L652" t="str">
        <f>TEXT(sales[[#This Row],[SaleDate]],"yyyy")</f>
        <v>2024</v>
      </c>
      <c r="M652" t="str">
        <f>TEXT(sales[[#This Row],[SaleDate]],"MMM")</f>
        <v>Jun</v>
      </c>
      <c r="N652" t="str">
        <f>TEXT(sales[[#This Row],[SaleDate]],"DDD")</f>
        <v>Sun</v>
      </c>
      <c r="O652" t="str">
        <f t="shared" si="10"/>
        <v>Q2</v>
      </c>
      <c r="P652">
        <f>sales[[#This Row],[netRevenue]]-(sales[[#This Row],[unitCost]]*sales[[#This Row],[QuantitySold]])</f>
        <v>330</v>
      </c>
      <c r="Q652">
        <f>sales[[#This Row],[unitCost]]*sales[[#This Row],[QuantitySold]]</f>
        <v>1100</v>
      </c>
      <c r="R652" s="7">
        <f>(sales[[#This Row],[unitPrice]]-sales[[#This Row],[unitCost]])/sales[[#This Row],[unitCost]]</f>
        <v>0.3</v>
      </c>
      <c r="S652" t="str">
        <f>TEXT(sales[[#This Row],[SaleDate]],"dd")</f>
        <v>30</v>
      </c>
    </row>
    <row r="653" spans="1:19" x14ac:dyDescent="0.25">
      <c r="A653">
        <v>1650</v>
      </c>
      <c r="B653">
        <v>4</v>
      </c>
      <c r="C653">
        <v>29</v>
      </c>
      <c r="D653">
        <v>5</v>
      </c>
      <c r="E653">
        <v>8</v>
      </c>
      <c r="F653" s="1">
        <v>45630</v>
      </c>
      <c r="G653">
        <v>0</v>
      </c>
      <c r="H653">
        <f>VLOOKUP(sales[[#This Row],[ProductID]],products[],4,FALSE)</f>
        <v>130</v>
      </c>
      <c r="I653">
        <f>VLOOKUP(sales[[#This Row],[ProductID]],products[],5,FALSE)</f>
        <v>100</v>
      </c>
      <c r="J653">
        <f>sales[[#This Row],[QuantitySold]]*sales[[#This Row],[unitPrice]]</f>
        <v>1040</v>
      </c>
      <c r="K653">
        <f>sales[[#This Row],[TotalRevenue]]-sales[[#This Row],[DiscountApplied]]</f>
        <v>1040</v>
      </c>
      <c r="L653" t="str">
        <f>TEXT(sales[[#This Row],[SaleDate]],"yyyy")</f>
        <v>2024</v>
      </c>
      <c r="M653" t="str">
        <f>TEXT(sales[[#This Row],[SaleDate]],"MMM")</f>
        <v>Dec</v>
      </c>
      <c r="N653" t="str">
        <f>TEXT(sales[[#This Row],[SaleDate]],"DDD")</f>
        <v>Wed</v>
      </c>
      <c r="O653" t="str">
        <f t="shared" si="10"/>
        <v>Q4</v>
      </c>
      <c r="P653">
        <f>sales[[#This Row],[netRevenue]]-(sales[[#This Row],[unitCost]]*sales[[#This Row],[QuantitySold]])</f>
        <v>240</v>
      </c>
      <c r="Q653">
        <f>sales[[#This Row],[unitCost]]*sales[[#This Row],[QuantitySold]]</f>
        <v>800</v>
      </c>
      <c r="R653" s="7">
        <f>(sales[[#This Row],[unitPrice]]-sales[[#This Row],[unitCost]])/sales[[#This Row],[unitCost]]</f>
        <v>0.3</v>
      </c>
      <c r="S653" t="str">
        <f>TEXT(sales[[#This Row],[SaleDate]],"dd")</f>
        <v>04</v>
      </c>
    </row>
    <row r="654" spans="1:19" x14ac:dyDescent="0.25">
      <c r="A654">
        <v>1651</v>
      </c>
      <c r="B654">
        <v>4</v>
      </c>
      <c r="C654">
        <v>11</v>
      </c>
      <c r="D654">
        <v>5</v>
      </c>
      <c r="E654">
        <v>8</v>
      </c>
      <c r="F654" s="1">
        <v>45322</v>
      </c>
      <c r="G654">
        <v>0</v>
      </c>
      <c r="H654">
        <f>VLOOKUP(sales[[#This Row],[ProductID]],products[],4,FALSE)</f>
        <v>130</v>
      </c>
      <c r="I654">
        <f>VLOOKUP(sales[[#This Row],[ProductID]],products[],5,FALSE)</f>
        <v>100</v>
      </c>
      <c r="J654">
        <f>sales[[#This Row],[QuantitySold]]*sales[[#This Row],[unitPrice]]</f>
        <v>1040</v>
      </c>
      <c r="K654">
        <f>sales[[#This Row],[TotalRevenue]]-sales[[#This Row],[DiscountApplied]]</f>
        <v>1040</v>
      </c>
      <c r="L654" t="str">
        <f>TEXT(sales[[#This Row],[SaleDate]],"yyyy")</f>
        <v>2024</v>
      </c>
      <c r="M654" t="str">
        <f>TEXT(sales[[#This Row],[SaleDate]],"MMM")</f>
        <v>Jan</v>
      </c>
      <c r="N654" t="str">
        <f>TEXT(sales[[#This Row],[SaleDate]],"DDD")</f>
        <v>Wed</v>
      </c>
      <c r="O654" t="str">
        <f t="shared" si="10"/>
        <v>Q1</v>
      </c>
      <c r="P654">
        <f>sales[[#This Row],[netRevenue]]-(sales[[#This Row],[unitCost]]*sales[[#This Row],[QuantitySold]])</f>
        <v>240</v>
      </c>
      <c r="Q654">
        <f>sales[[#This Row],[unitCost]]*sales[[#This Row],[QuantitySold]]</f>
        <v>800</v>
      </c>
      <c r="R654" s="7">
        <f>(sales[[#This Row],[unitPrice]]-sales[[#This Row],[unitCost]])/sales[[#This Row],[unitCost]]</f>
        <v>0.3</v>
      </c>
      <c r="S654" t="str">
        <f>TEXT(sales[[#This Row],[SaleDate]],"dd")</f>
        <v>31</v>
      </c>
    </row>
    <row r="655" spans="1:19" x14ac:dyDescent="0.25">
      <c r="A655">
        <v>1655</v>
      </c>
      <c r="B655">
        <v>4</v>
      </c>
      <c r="C655">
        <v>43</v>
      </c>
      <c r="D655">
        <v>5</v>
      </c>
      <c r="E655">
        <v>1</v>
      </c>
      <c r="F655" s="1">
        <v>45304</v>
      </c>
      <c r="G655">
        <v>0</v>
      </c>
      <c r="H655">
        <f>VLOOKUP(sales[[#This Row],[ProductID]],products[],4,FALSE)</f>
        <v>130</v>
      </c>
      <c r="I655">
        <f>VLOOKUP(sales[[#This Row],[ProductID]],products[],5,FALSE)</f>
        <v>100</v>
      </c>
      <c r="J655">
        <f>sales[[#This Row],[QuantitySold]]*sales[[#This Row],[unitPrice]]</f>
        <v>130</v>
      </c>
      <c r="K655">
        <f>sales[[#This Row],[TotalRevenue]]-sales[[#This Row],[DiscountApplied]]</f>
        <v>130</v>
      </c>
      <c r="L655" t="str">
        <f>TEXT(sales[[#This Row],[SaleDate]],"yyyy")</f>
        <v>2024</v>
      </c>
      <c r="M655" t="str">
        <f>TEXT(sales[[#This Row],[SaleDate]],"MMM")</f>
        <v>Jan</v>
      </c>
      <c r="N655" t="str">
        <f>TEXT(sales[[#This Row],[SaleDate]],"DDD")</f>
        <v>Sat</v>
      </c>
      <c r="O655" t="str">
        <f t="shared" si="10"/>
        <v>Q1</v>
      </c>
      <c r="P655">
        <f>sales[[#This Row],[netRevenue]]-(sales[[#This Row],[unitCost]]*sales[[#This Row],[QuantitySold]])</f>
        <v>30</v>
      </c>
      <c r="Q655">
        <f>sales[[#This Row],[unitCost]]*sales[[#This Row],[QuantitySold]]</f>
        <v>100</v>
      </c>
      <c r="R655" s="7">
        <f>(sales[[#This Row],[unitPrice]]-sales[[#This Row],[unitCost]])/sales[[#This Row],[unitCost]]</f>
        <v>0.3</v>
      </c>
      <c r="S655" t="str">
        <f>TEXT(sales[[#This Row],[SaleDate]],"dd")</f>
        <v>13</v>
      </c>
    </row>
    <row r="656" spans="1:19" x14ac:dyDescent="0.25">
      <c r="A656">
        <v>1672</v>
      </c>
      <c r="B656">
        <v>4</v>
      </c>
      <c r="C656">
        <v>43</v>
      </c>
      <c r="D656">
        <v>5</v>
      </c>
      <c r="E656">
        <v>4</v>
      </c>
      <c r="F656" s="1">
        <v>45319</v>
      </c>
      <c r="G656">
        <v>0</v>
      </c>
      <c r="H656">
        <f>VLOOKUP(sales[[#This Row],[ProductID]],products[],4,FALSE)</f>
        <v>130</v>
      </c>
      <c r="I656">
        <f>VLOOKUP(sales[[#This Row],[ProductID]],products[],5,FALSE)</f>
        <v>100</v>
      </c>
      <c r="J656">
        <f>sales[[#This Row],[QuantitySold]]*sales[[#This Row],[unitPrice]]</f>
        <v>520</v>
      </c>
      <c r="K656">
        <f>sales[[#This Row],[TotalRevenue]]-sales[[#This Row],[DiscountApplied]]</f>
        <v>520</v>
      </c>
      <c r="L656" t="str">
        <f>TEXT(sales[[#This Row],[SaleDate]],"yyyy")</f>
        <v>2024</v>
      </c>
      <c r="M656" t="str">
        <f>TEXT(sales[[#This Row],[SaleDate]],"MMM")</f>
        <v>Jan</v>
      </c>
      <c r="N656" t="str">
        <f>TEXT(sales[[#This Row],[SaleDate]],"DDD")</f>
        <v>Sun</v>
      </c>
      <c r="O656" t="str">
        <f t="shared" si="10"/>
        <v>Q1</v>
      </c>
      <c r="P656">
        <f>sales[[#This Row],[netRevenue]]-(sales[[#This Row],[unitCost]]*sales[[#This Row],[QuantitySold]])</f>
        <v>120</v>
      </c>
      <c r="Q656">
        <f>sales[[#This Row],[unitCost]]*sales[[#This Row],[QuantitySold]]</f>
        <v>400</v>
      </c>
      <c r="R656" s="7">
        <f>(sales[[#This Row],[unitPrice]]-sales[[#This Row],[unitCost]])/sales[[#This Row],[unitCost]]</f>
        <v>0.3</v>
      </c>
      <c r="S656" t="str">
        <f>TEXT(sales[[#This Row],[SaleDate]],"dd")</f>
        <v>28</v>
      </c>
    </row>
    <row r="657" spans="1:19" x14ac:dyDescent="0.25">
      <c r="A657">
        <v>1676</v>
      </c>
      <c r="B657">
        <v>4</v>
      </c>
      <c r="C657">
        <v>20</v>
      </c>
      <c r="D657">
        <v>5</v>
      </c>
      <c r="E657">
        <v>11</v>
      </c>
      <c r="F657" s="1">
        <v>45534</v>
      </c>
      <c r="G657">
        <v>0</v>
      </c>
      <c r="H657">
        <f>VLOOKUP(sales[[#This Row],[ProductID]],products[],4,FALSE)</f>
        <v>130</v>
      </c>
      <c r="I657">
        <f>VLOOKUP(sales[[#This Row],[ProductID]],products[],5,FALSE)</f>
        <v>100</v>
      </c>
      <c r="J657">
        <f>sales[[#This Row],[QuantitySold]]*sales[[#This Row],[unitPrice]]</f>
        <v>1430</v>
      </c>
      <c r="K657">
        <f>sales[[#This Row],[TotalRevenue]]-sales[[#This Row],[DiscountApplied]]</f>
        <v>1430</v>
      </c>
      <c r="L657" t="str">
        <f>TEXT(sales[[#This Row],[SaleDate]],"yyyy")</f>
        <v>2024</v>
      </c>
      <c r="M657" t="str">
        <f>TEXT(sales[[#This Row],[SaleDate]],"MMM")</f>
        <v>Aug</v>
      </c>
      <c r="N657" t="str">
        <f>TEXT(sales[[#This Row],[SaleDate]],"DDD")</f>
        <v>Fri</v>
      </c>
      <c r="O657" t="str">
        <f t="shared" si="10"/>
        <v>Q3</v>
      </c>
      <c r="P657">
        <f>sales[[#This Row],[netRevenue]]-(sales[[#This Row],[unitCost]]*sales[[#This Row],[QuantitySold]])</f>
        <v>330</v>
      </c>
      <c r="Q657">
        <f>sales[[#This Row],[unitCost]]*sales[[#This Row],[QuantitySold]]</f>
        <v>1100</v>
      </c>
      <c r="R657" s="7">
        <f>(sales[[#This Row],[unitPrice]]-sales[[#This Row],[unitCost]])/sales[[#This Row],[unitCost]]</f>
        <v>0.3</v>
      </c>
      <c r="S657" t="str">
        <f>TEXT(sales[[#This Row],[SaleDate]],"dd")</f>
        <v>30</v>
      </c>
    </row>
    <row r="658" spans="1:19" x14ac:dyDescent="0.25">
      <c r="A658">
        <v>1682</v>
      </c>
      <c r="B658">
        <v>4</v>
      </c>
      <c r="C658">
        <v>19</v>
      </c>
      <c r="D658">
        <v>5</v>
      </c>
      <c r="E658">
        <v>7</v>
      </c>
      <c r="F658" s="1">
        <v>45477</v>
      </c>
      <c r="G658">
        <v>0</v>
      </c>
      <c r="H658">
        <f>VLOOKUP(sales[[#This Row],[ProductID]],products[],4,FALSE)</f>
        <v>130</v>
      </c>
      <c r="I658">
        <f>VLOOKUP(sales[[#This Row],[ProductID]],products[],5,FALSE)</f>
        <v>100</v>
      </c>
      <c r="J658">
        <f>sales[[#This Row],[QuantitySold]]*sales[[#This Row],[unitPrice]]</f>
        <v>910</v>
      </c>
      <c r="K658">
        <f>sales[[#This Row],[TotalRevenue]]-sales[[#This Row],[DiscountApplied]]</f>
        <v>910</v>
      </c>
      <c r="L658" t="str">
        <f>TEXT(sales[[#This Row],[SaleDate]],"yyyy")</f>
        <v>2024</v>
      </c>
      <c r="M658" t="str">
        <f>TEXT(sales[[#This Row],[SaleDate]],"MMM")</f>
        <v>Jul</v>
      </c>
      <c r="N658" t="str">
        <f>TEXT(sales[[#This Row],[SaleDate]],"DDD")</f>
        <v>Thu</v>
      </c>
      <c r="O658" t="str">
        <f t="shared" si="10"/>
        <v>Q3</v>
      </c>
      <c r="P658">
        <f>sales[[#This Row],[netRevenue]]-(sales[[#This Row],[unitCost]]*sales[[#This Row],[QuantitySold]])</f>
        <v>210</v>
      </c>
      <c r="Q658">
        <f>sales[[#This Row],[unitCost]]*sales[[#This Row],[QuantitySold]]</f>
        <v>700</v>
      </c>
      <c r="R658" s="7">
        <f>(sales[[#This Row],[unitPrice]]-sales[[#This Row],[unitCost]])/sales[[#This Row],[unitCost]]</f>
        <v>0.3</v>
      </c>
      <c r="S658" t="str">
        <f>TEXT(sales[[#This Row],[SaleDate]],"dd")</f>
        <v>04</v>
      </c>
    </row>
    <row r="659" spans="1:19" x14ac:dyDescent="0.25">
      <c r="A659">
        <v>1701</v>
      </c>
      <c r="B659">
        <v>4</v>
      </c>
      <c r="C659">
        <v>35</v>
      </c>
      <c r="D659">
        <v>5</v>
      </c>
      <c r="E659">
        <v>9</v>
      </c>
      <c r="F659" s="1">
        <v>45427</v>
      </c>
      <c r="G659">
        <v>0</v>
      </c>
      <c r="H659">
        <f>VLOOKUP(sales[[#This Row],[ProductID]],products[],4,FALSE)</f>
        <v>130</v>
      </c>
      <c r="I659">
        <f>VLOOKUP(sales[[#This Row],[ProductID]],products[],5,FALSE)</f>
        <v>100</v>
      </c>
      <c r="J659">
        <f>sales[[#This Row],[QuantitySold]]*sales[[#This Row],[unitPrice]]</f>
        <v>1170</v>
      </c>
      <c r="K659">
        <f>sales[[#This Row],[TotalRevenue]]-sales[[#This Row],[DiscountApplied]]</f>
        <v>1170</v>
      </c>
      <c r="L659" t="str">
        <f>TEXT(sales[[#This Row],[SaleDate]],"yyyy")</f>
        <v>2024</v>
      </c>
      <c r="M659" t="str">
        <f>TEXT(sales[[#This Row],[SaleDate]],"MMM")</f>
        <v>May</v>
      </c>
      <c r="N659" t="str">
        <f>TEXT(sales[[#This Row],[SaleDate]],"DDD")</f>
        <v>Wed</v>
      </c>
      <c r="O659" t="str">
        <f t="shared" si="10"/>
        <v>Q2</v>
      </c>
      <c r="P659">
        <f>sales[[#This Row],[netRevenue]]-(sales[[#This Row],[unitCost]]*sales[[#This Row],[QuantitySold]])</f>
        <v>270</v>
      </c>
      <c r="Q659">
        <f>sales[[#This Row],[unitCost]]*sales[[#This Row],[QuantitySold]]</f>
        <v>900</v>
      </c>
      <c r="R659" s="7">
        <f>(sales[[#This Row],[unitPrice]]-sales[[#This Row],[unitCost]])/sales[[#This Row],[unitCost]]</f>
        <v>0.3</v>
      </c>
      <c r="S659" t="str">
        <f>TEXT(sales[[#This Row],[SaleDate]],"dd")</f>
        <v>15</v>
      </c>
    </row>
    <row r="660" spans="1:19" x14ac:dyDescent="0.25">
      <c r="A660">
        <v>1709</v>
      </c>
      <c r="B660">
        <v>4</v>
      </c>
      <c r="C660">
        <v>10</v>
      </c>
      <c r="D660">
        <v>5</v>
      </c>
      <c r="E660">
        <v>9</v>
      </c>
      <c r="F660" s="1">
        <v>45590</v>
      </c>
      <c r="G660">
        <v>0</v>
      </c>
      <c r="H660">
        <f>VLOOKUP(sales[[#This Row],[ProductID]],products[],4,FALSE)</f>
        <v>130</v>
      </c>
      <c r="I660">
        <f>VLOOKUP(sales[[#This Row],[ProductID]],products[],5,FALSE)</f>
        <v>100</v>
      </c>
      <c r="J660">
        <f>sales[[#This Row],[QuantitySold]]*sales[[#This Row],[unitPrice]]</f>
        <v>1170</v>
      </c>
      <c r="K660">
        <f>sales[[#This Row],[TotalRevenue]]-sales[[#This Row],[DiscountApplied]]</f>
        <v>1170</v>
      </c>
      <c r="L660" t="str">
        <f>TEXT(sales[[#This Row],[SaleDate]],"yyyy")</f>
        <v>2024</v>
      </c>
      <c r="M660" t="str">
        <f>TEXT(sales[[#This Row],[SaleDate]],"MMM")</f>
        <v>Oct</v>
      </c>
      <c r="N660" t="str">
        <f>TEXT(sales[[#This Row],[SaleDate]],"DDD")</f>
        <v>Fri</v>
      </c>
      <c r="O660" t="str">
        <f t="shared" si="10"/>
        <v>Q4</v>
      </c>
      <c r="P660">
        <f>sales[[#This Row],[netRevenue]]-(sales[[#This Row],[unitCost]]*sales[[#This Row],[QuantitySold]])</f>
        <v>270</v>
      </c>
      <c r="Q660">
        <f>sales[[#This Row],[unitCost]]*sales[[#This Row],[QuantitySold]]</f>
        <v>900</v>
      </c>
      <c r="R660" s="7">
        <f>(sales[[#This Row],[unitPrice]]-sales[[#This Row],[unitCost]])/sales[[#This Row],[unitCost]]</f>
        <v>0.3</v>
      </c>
      <c r="S660" t="str">
        <f>TEXT(sales[[#This Row],[SaleDate]],"dd")</f>
        <v>25</v>
      </c>
    </row>
    <row r="661" spans="1:19" x14ac:dyDescent="0.25">
      <c r="A661">
        <v>1717</v>
      </c>
      <c r="B661">
        <v>4</v>
      </c>
      <c r="C661">
        <v>36</v>
      </c>
      <c r="D661">
        <v>5</v>
      </c>
      <c r="E661">
        <v>3</v>
      </c>
      <c r="F661" s="1">
        <v>45609</v>
      </c>
      <c r="G661">
        <v>0</v>
      </c>
      <c r="H661">
        <f>VLOOKUP(sales[[#This Row],[ProductID]],products[],4,FALSE)</f>
        <v>130</v>
      </c>
      <c r="I661">
        <f>VLOOKUP(sales[[#This Row],[ProductID]],products[],5,FALSE)</f>
        <v>100</v>
      </c>
      <c r="J661">
        <f>sales[[#This Row],[QuantitySold]]*sales[[#This Row],[unitPrice]]</f>
        <v>390</v>
      </c>
      <c r="K661">
        <f>sales[[#This Row],[TotalRevenue]]-sales[[#This Row],[DiscountApplied]]</f>
        <v>390</v>
      </c>
      <c r="L661" t="str">
        <f>TEXT(sales[[#This Row],[SaleDate]],"yyyy")</f>
        <v>2024</v>
      </c>
      <c r="M661" t="str">
        <f>TEXT(sales[[#This Row],[SaleDate]],"MMM")</f>
        <v>Nov</v>
      </c>
      <c r="N661" t="str">
        <f>TEXT(sales[[#This Row],[SaleDate]],"DDD")</f>
        <v>Wed</v>
      </c>
      <c r="O661" t="str">
        <f t="shared" si="10"/>
        <v>Q4</v>
      </c>
      <c r="P661">
        <f>sales[[#This Row],[netRevenue]]-(sales[[#This Row],[unitCost]]*sales[[#This Row],[QuantitySold]])</f>
        <v>90</v>
      </c>
      <c r="Q661">
        <f>sales[[#This Row],[unitCost]]*sales[[#This Row],[QuantitySold]]</f>
        <v>300</v>
      </c>
      <c r="R661" s="7">
        <f>(sales[[#This Row],[unitPrice]]-sales[[#This Row],[unitCost]])/sales[[#This Row],[unitCost]]</f>
        <v>0.3</v>
      </c>
      <c r="S661" t="str">
        <f>TEXT(sales[[#This Row],[SaleDate]],"dd")</f>
        <v>13</v>
      </c>
    </row>
    <row r="662" spans="1:19" x14ac:dyDescent="0.25">
      <c r="A662">
        <v>1722</v>
      </c>
      <c r="B662">
        <v>4</v>
      </c>
      <c r="C662">
        <v>31</v>
      </c>
      <c r="D662">
        <v>5</v>
      </c>
      <c r="E662">
        <v>2</v>
      </c>
      <c r="F662" s="1">
        <v>45487</v>
      </c>
      <c r="G662">
        <v>0</v>
      </c>
      <c r="H662">
        <f>VLOOKUP(sales[[#This Row],[ProductID]],products[],4,FALSE)</f>
        <v>130</v>
      </c>
      <c r="I662">
        <f>VLOOKUP(sales[[#This Row],[ProductID]],products[],5,FALSE)</f>
        <v>100</v>
      </c>
      <c r="J662">
        <f>sales[[#This Row],[QuantitySold]]*sales[[#This Row],[unitPrice]]</f>
        <v>260</v>
      </c>
      <c r="K662">
        <f>sales[[#This Row],[TotalRevenue]]-sales[[#This Row],[DiscountApplied]]</f>
        <v>260</v>
      </c>
      <c r="L662" t="str">
        <f>TEXT(sales[[#This Row],[SaleDate]],"yyyy")</f>
        <v>2024</v>
      </c>
      <c r="M662" t="str">
        <f>TEXT(sales[[#This Row],[SaleDate]],"MMM")</f>
        <v>Jul</v>
      </c>
      <c r="N662" t="str">
        <f>TEXT(sales[[#This Row],[SaleDate]],"DDD")</f>
        <v>Sun</v>
      </c>
      <c r="O662" t="str">
        <f t="shared" si="10"/>
        <v>Q3</v>
      </c>
      <c r="P662">
        <f>sales[[#This Row],[netRevenue]]-(sales[[#This Row],[unitCost]]*sales[[#This Row],[QuantitySold]])</f>
        <v>60</v>
      </c>
      <c r="Q662">
        <f>sales[[#This Row],[unitCost]]*sales[[#This Row],[QuantitySold]]</f>
        <v>200</v>
      </c>
      <c r="R662" s="7">
        <f>(sales[[#This Row],[unitPrice]]-sales[[#This Row],[unitCost]])/sales[[#This Row],[unitCost]]</f>
        <v>0.3</v>
      </c>
      <c r="S662" t="str">
        <f>TEXT(sales[[#This Row],[SaleDate]],"dd")</f>
        <v>14</v>
      </c>
    </row>
    <row r="663" spans="1:19" x14ac:dyDescent="0.25">
      <c r="A663">
        <v>1730</v>
      </c>
      <c r="B663">
        <v>4</v>
      </c>
      <c r="C663">
        <v>44</v>
      </c>
      <c r="D663">
        <v>5</v>
      </c>
      <c r="E663">
        <v>1</v>
      </c>
      <c r="F663" s="1">
        <v>45578</v>
      </c>
      <c r="G663">
        <v>0</v>
      </c>
      <c r="H663">
        <f>VLOOKUP(sales[[#This Row],[ProductID]],products[],4,FALSE)</f>
        <v>130</v>
      </c>
      <c r="I663">
        <f>VLOOKUP(sales[[#This Row],[ProductID]],products[],5,FALSE)</f>
        <v>100</v>
      </c>
      <c r="J663">
        <f>sales[[#This Row],[QuantitySold]]*sales[[#This Row],[unitPrice]]</f>
        <v>130</v>
      </c>
      <c r="K663">
        <f>sales[[#This Row],[TotalRevenue]]-sales[[#This Row],[DiscountApplied]]</f>
        <v>130</v>
      </c>
      <c r="L663" t="str">
        <f>TEXT(sales[[#This Row],[SaleDate]],"yyyy")</f>
        <v>2024</v>
      </c>
      <c r="M663" t="str">
        <f>TEXT(sales[[#This Row],[SaleDate]],"MMM")</f>
        <v>Oct</v>
      </c>
      <c r="N663" t="str">
        <f>TEXT(sales[[#This Row],[SaleDate]],"DDD")</f>
        <v>Sun</v>
      </c>
      <c r="O663" t="str">
        <f t="shared" si="10"/>
        <v>Q4</v>
      </c>
      <c r="P663">
        <f>sales[[#This Row],[netRevenue]]-(sales[[#This Row],[unitCost]]*sales[[#This Row],[QuantitySold]])</f>
        <v>30</v>
      </c>
      <c r="Q663">
        <f>sales[[#This Row],[unitCost]]*sales[[#This Row],[QuantitySold]]</f>
        <v>100</v>
      </c>
      <c r="R663" s="7">
        <f>(sales[[#This Row],[unitPrice]]-sales[[#This Row],[unitCost]])/sales[[#This Row],[unitCost]]</f>
        <v>0.3</v>
      </c>
      <c r="S663" t="str">
        <f>TEXT(sales[[#This Row],[SaleDate]],"dd")</f>
        <v>13</v>
      </c>
    </row>
    <row r="664" spans="1:19" x14ac:dyDescent="0.25">
      <c r="A664">
        <v>1755</v>
      </c>
      <c r="B664">
        <v>4</v>
      </c>
      <c r="C664">
        <v>41</v>
      </c>
      <c r="D664">
        <v>5</v>
      </c>
      <c r="E664">
        <v>2</v>
      </c>
      <c r="F664" s="1">
        <v>45503</v>
      </c>
      <c r="G664">
        <v>0</v>
      </c>
      <c r="H664">
        <f>VLOOKUP(sales[[#This Row],[ProductID]],products[],4,FALSE)</f>
        <v>130</v>
      </c>
      <c r="I664">
        <f>VLOOKUP(sales[[#This Row],[ProductID]],products[],5,FALSE)</f>
        <v>100</v>
      </c>
      <c r="J664">
        <f>sales[[#This Row],[QuantitySold]]*sales[[#This Row],[unitPrice]]</f>
        <v>260</v>
      </c>
      <c r="K664">
        <f>sales[[#This Row],[TotalRevenue]]-sales[[#This Row],[DiscountApplied]]</f>
        <v>260</v>
      </c>
      <c r="L664" t="str">
        <f>TEXT(sales[[#This Row],[SaleDate]],"yyyy")</f>
        <v>2024</v>
      </c>
      <c r="M664" t="str">
        <f>TEXT(sales[[#This Row],[SaleDate]],"MMM")</f>
        <v>Jul</v>
      </c>
      <c r="N664" t="str">
        <f>TEXT(sales[[#This Row],[SaleDate]],"DDD")</f>
        <v>Tue</v>
      </c>
      <c r="O664" t="str">
        <f t="shared" si="10"/>
        <v>Q3</v>
      </c>
      <c r="P664">
        <f>sales[[#This Row],[netRevenue]]-(sales[[#This Row],[unitCost]]*sales[[#This Row],[QuantitySold]])</f>
        <v>60</v>
      </c>
      <c r="Q664">
        <f>sales[[#This Row],[unitCost]]*sales[[#This Row],[QuantitySold]]</f>
        <v>200</v>
      </c>
      <c r="R664" s="7">
        <f>(sales[[#This Row],[unitPrice]]-sales[[#This Row],[unitCost]])/sales[[#This Row],[unitCost]]</f>
        <v>0.3</v>
      </c>
      <c r="S664" t="str">
        <f>TEXT(sales[[#This Row],[SaleDate]],"dd")</f>
        <v>30</v>
      </c>
    </row>
    <row r="665" spans="1:19" x14ac:dyDescent="0.25">
      <c r="A665">
        <v>1767</v>
      </c>
      <c r="B665">
        <v>4</v>
      </c>
      <c r="C665">
        <v>46</v>
      </c>
      <c r="D665">
        <v>5</v>
      </c>
      <c r="E665">
        <v>4</v>
      </c>
      <c r="F665" s="1">
        <v>45426</v>
      </c>
      <c r="G665">
        <v>0</v>
      </c>
      <c r="H665">
        <f>VLOOKUP(sales[[#This Row],[ProductID]],products[],4,FALSE)</f>
        <v>130</v>
      </c>
      <c r="I665">
        <f>VLOOKUP(sales[[#This Row],[ProductID]],products[],5,FALSE)</f>
        <v>100</v>
      </c>
      <c r="J665">
        <f>sales[[#This Row],[QuantitySold]]*sales[[#This Row],[unitPrice]]</f>
        <v>520</v>
      </c>
      <c r="K665">
        <f>sales[[#This Row],[TotalRevenue]]-sales[[#This Row],[DiscountApplied]]</f>
        <v>520</v>
      </c>
      <c r="L665" t="str">
        <f>TEXT(sales[[#This Row],[SaleDate]],"yyyy")</f>
        <v>2024</v>
      </c>
      <c r="M665" t="str">
        <f>TEXT(sales[[#This Row],[SaleDate]],"MMM")</f>
        <v>May</v>
      </c>
      <c r="N665" t="str">
        <f>TEXT(sales[[#This Row],[SaleDate]],"DDD")</f>
        <v>Tue</v>
      </c>
      <c r="O665" t="str">
        <f t="shared" si="10"/>
        <v>Q2</v>
      </c>
      <c r="P665">
        <f>sales[[#This Row],[netRevenue]]-(sales[[#This Row],[unitCost]]*sales[[#This Row],[QuantitySold]])</f>
        <v>120</v>
      </c>
      <c r="Q665">
        <f>sales[[#This Row],[unitCost]]*sales[[#This Row],[QuantitySold]]</f>
        <v>400</v>
      </c>
      <c r="R665" s="7">
        <f>(sales[[#This Row],[unitPrice]]-sales[[#This Row],[unitCost]])/sales[[#This Row],[unitCost]]</f>
        <v>0.3</v>
      </c>
      <c r="S665" t="str">
        <f>TEXT(sales[[#This Row],[SaleDate]],"dd")</f>
        <v>14</v>
      </c>
    </row>
    <row r="666" spans="1:19" x14ac:dyDescent="0.25">
      <c r="A666">
        <v>1779</v>
      </c>
      <c r="B666">
        <v>4</v>
      </c>
      <c r="C666">
        <v>18</v>
      </c>
      <c r="D666">
        <v>5</v>
      </c>
      <c r="E666">
        <v>8</v>
      </c>
      <c r="F666" s="1">
        <v>45567</v>
      </c>
      <c r="G666">
        <v>0</v>
      </c>
      <c r="H666">
        <f>VLOOKUP(sales[[#This Row],[ProductID]],products[],4,FALSE)</f>
        <v>130</v>
      </c>
      <c r="I666">
        <f>VLOOKUP(sales[[#This Row],[ProductID]],products[],5,FALSE)</f>
        <v>100</v>
      </c>
      <c r="J666">
        <f>sales[[#This Row],[QuantitySold]]*sales[[#This Row],[unitPrice]]</f>
        <v>1040</v>
      </c>
      <c r="K666">
        <f>sales[[#This Row],[TotalRevenue]]-sales[[#This Row],[DiscountApplied]]</f>
        <v>1040</v>
      </c>
      <c r="L666" t="str">
        <f>TEXT(sales[[#This Row],[SaleDate]],"yyyy")</f>
        <v>2024</v>
      </c>
      <c r="M666" t="str">
        <f>TEXT(sales[[#This Row],[SaleDate]],"MMM")</f>
        <v>Oct</v>
      </c>
      <c r="N666" t="str">
        <f>TEXT(sales[[#This Row],[SaleDate]],"DDD")</f>
        <v>Wed</v>
      </c>
      <c r="O666" t="str">
        <f t="shared" si="10"/>
        <v>Q4</v>
      </c>
      <c r="P666">
        <f>sales[[#This Row],[netRevenue]]-(sales[[#This Row],[unitCost]]*sales[[#This Row],[QuantitySold]])</f>
        <v>240</v>
      </c>
      <c r="Q666">
        <f>sales[[#This Row],[unitCost]]*sales[[#This Row],[QuantitySold]]</f>
        <v>800</v>
      </c>
      <c r="R666" s="7">
        <f>(sales[[#This Row],[unitPrice]]-sales[[#This Row],[unitCost]])/sales[[#This Row],[unitCost]]</f>
        <v>0.3</v>
      </c>
      <c r="S666" t="str">
        <f>TEXT(sales[[#This Row],[SaleDate]],"dd")</f>
        <v>02</v>
      </c>
    </row>
    <row r="667" spans="1:19" x14ac:dyDescent="0.25">
      <c r="A667">
        <v>1788</v>
      </c>
      <c r="B667">
        <v>4</v>
      </c>
      <c r="C667">
        <v>6</v>
      </c>
      <c r="D667">
        <v>5</v>
      </c>
      <c r="E667">
        <v>2</v>
      </c>
      <c r="F667" s="1">
        <v>45581</v>
      </c>
      <c r="G667">
        <v>0</v>
      </c>
      <c r="H667">
        <f>VLOOKUP(sales[[#This Row],[ProductID]],products[],4,FALSE)</f>
        <v>130</v>
      </c>
      <c r="I667">
        <f>VLOOKUP(sales[[#This Row],[ProductID]],products[],5,FALSE)</f>
        <v>100</v>
      </c>
      <c r="J667">
        <f>sales[[#This Row],[QuantitySold]]*sales[[#This Row],[unitPrice]]</f>
        <v>260</v>
      </c>
      <c r="K667">
        <f>sales[[#This Row],[TotalRevenue]]-sales[[#This Row],[DiscountApplied]]</f>
        <v>260</v>
      </c>
      <c r="L667" t="str">
        <f>TEXT(sales[[#This Row],[SaleDate]],"yyyy")</f>
        <v>2024</v>
      </c>
      <c r="M667" t="str">
        <f>TEXT(sales[[#This Row],[SaleDate]],"MMM")</f>
        <v>Oct</v>
      </c>
      <c r="N667" t="str">
        <f>TEXT(sales[[#This Row],[SaleDate]],"DDD")</f>
        <v>Wed</v>
      </c>
      <c r="O667" t="str">
        <f t="shared" si="10"/>
        <v>Q4</v>
      </c>
      <c r="P667">
        <f>sales[[#This Row],[netRevenue]]-(sales[[#This Row],[unitCost]]*sales[[#This Row],[QuantitySold]])</f>
        <v>60</v>
      </c>
      <c r="Q667">
        <f>sales[[#This Row],[unitCost]]*sales[[#This Row],[QuantitySold]]</f>
        <v>200</v>
      </c>
      <c r="R667" s="7">
        <f>(sales[[#This Row],[unitPrice]]-sales[[#This Row],[unitCost]])/sales[[#This Row],[unitCost]]</f>
        <v>0.3</v>
      </c>
      <c r="S667" t="str">
        <f>TEXT(sales[[#This Row],[SaleDate]],"dd")</f>
        <v>16</v>
      </c>
    </row>
    <row r="668" spans="1:19" x14ac:dyDescent="0.25">
      <c r="A668">
        <v>1792</v>
      </c>
      <c r="B668">
        <v>4</v>
      </c>
      <c r="C668">
        <v>49</v>
      </c>
      <c r="D668">
        <v>5</v>
      </c>
      <c r="E668">
        <v>5</v>
      </c>
      <c r="F668" s="1">
        <v>45531</v>
      </c>
      <c r="G668">
        <v>0</v>
      </c>
      <c r="H668">
        <f>VLOOKUP(sales[[#This Row],[ProductID]],products[],4,FALSE)</f>
        <v>130</v>
      </c>
      <c r="I668">
        <f>VLOOKUP(sales[[#This Row],[ProductID]],products[],5,FALSE)</f>
        <v>100</v>
      </c>
      <c r="J668">
        <f>sales[[#This Row],[QuantitySold]]*sales[[#This Row],[unitPrice]]</f>
        <v>650</v>
      </c>
      <c r="K668">
        <f>sales[[#This Row],[TotalRevenue]]-sales[[#This Row],[DiscountApplied]]</f>
        <v>650</v>
      </c>
      <c r="L668" t="str">
        <f>TEXT(sales[[#This Row],[SaleDate]],"yyyy")</f>
        <v>2024</v>
      </c>
      <c r="M668" t="str">
        <f>TEXT(sales[[#This Row],[SaleDate]],"MMM")</f>
        <v>Aug</v>
      </c>
      <c r="N668" t="str">
        <f>TEXT(sales[[#This Row],[SaleDate]],"DDD")</f>
        <v>Tue</v>
      </c>
      <c r="O668" t="str">
        <f t="shared" si="10"/>
        <v>Q3</v>
      </c>
      <c r="P668">
        <f>sales[[#This Row],[netRevenue]]-(sales[[#This Row],[unitCost]]*sales[[#This Row],[QuantitySold]])</f>
        <v>150</v>
      </c>
      <c r="Q668">
        <f>sales[[#This Row],[unitCost]]*sales[[#This Row],[QuantitySold]]</f>
        <v>500</v>
      </c>
      <c r="R668" s="7">
        <f>(sales[[#This Row],[unitPrice]]-sales[[#This Row],[unitCost]])/sales[[#This Row],[unitCost]]</f>
        <v>0.3</v>
      </c>
      <c r="S668" t="str">
        <f>TEXT(sales[[#This Row],[SaleDate]],"dd")</f>
        <v>27</v>
      </c>
    </row>
    <row r="669" spans="1:19" x14ac:dyDescent="0.25">
      <c r="A669">
        <v>1824</v>
      </c>
      <c r="B669">
        <v>4</v>
      </c>
      <c r="C669">
        <v>29</v>
      </c>
      <c r="D669">
        <v>5</v>
      </c>
      <c r="E669">
        <v>1</v>
      </c>
      <c r="F669" s="1">
        <v>45564</v>
      </c>
      <c r="G669">
        <v>0</v>
      </c>
      <c r="H669">
        <f>VLOOKUP(sales[[#This Row],[ProductID]],products[],4,FALSE)</f>
        <v>130</v>
      </c>
      <c r="I669">
        <f>VLOOKUP(sales[[#This Row],[ProductID]],products[],5,FALSE)</f>
        <v>100</v>
      </c>
      <c r="J669">
        <f>sales[[#This Row],[QuantitySold]]*sales[[#This Row],[unitPrice]]</f>
        <v>130</v>
      </c>
      <c r="K669">
        <f>sales[[#This Row],[TotalRevenue]]-sales[[#This Row],[DiscountApplied]]</f>
        <v>130</v>
      </c>
      <c r="L669" t="str">
        <f>TEXT(sales[[#This Row],[SaleDate]],"yyyy")</f>
        <v>2024</v>
      </c>
      <c r="M669" t="str">
        <f>TEXT(sales[[#This Row],[SaleDate]],"MMM")</f>
        <v>Sep</v>
      </c>
      <c r="N669" t="str">
        <f>TEXT(sales[[#This Row],[SaleDate]],"DDD")</f>
        <v>Sun</v>
      </c>
      <c r="O669" t="str">
        <f t="shared" si="10"/>
        <v>Q3</v>
      </c>
      <c r="P669">
        <f>sales[[#This Row],[netRevenue]]-(sales[[#This Row],[unitCost]]*sales[[#This Row],[QuantitySold]])</f>
        <v>30</v>
      </c>
      <c r="Q669">
        <f>sales[[#This Row],[unitCost]]*sales[[#This Row],[QuantitySold]]</f>
        <v>100</v>
      </c>
      <c r="R669" s="7">
        <f>(sales[[#This Row],[unitPrice]]-sales[[#This Row],[unitCost]])/sales[[#This Row],[unitCost]]</f>
        <v>0.3</v>
      </c>
      <c r="S669" t="str">
        <f>TEXT(sales[[#This Row],[SaleDate]],"dd")</f>
        <v>29</v>
      </c>
    </row>
    <row r="670" spans="1:19" x14ac:dyDescent="0.25">
      <c r="A670">
        <v>1839</v>
      </c>
      <c r="B670">
        <v>4</v>
      </c>
      <c r="C670">
        <v>24</v>
      </c>
      <c r="D670">
        <v>5</v>
      </c>
      <c r="E670">
        <v>1</v>
      </c>
      <c r="F670" s="1">
        <v>45345</v>
      </c>
      <c r="G670">
        <v>0</v>
      </c>
      <c r="H670">
        <f>VLOOKUP(sales[[#This Row],[ProductID]],products[],4,FALSE)</f>
        <v>130</v>
      </c>
      <c r="I670">
        <f>VLOOKUP(sales[[#This Row],[ProductID]],products[],5,FALSE)</f>
        <v>100</v>
      </c>
      <c r="J670">
        <f>sales[[#This Row],[QuantitySold]]*sales[[#This Row],[unitPrice]]</f>
        <v>130</v>
      </c>
      <c r="K670">
        <f>sales[[#This Row],[TotalRevenue]]-sales[[#This Row],[DiscountApplied]]</f>
        <v>130</v>
      </c>
      <c r="L670" t="str">
        <f>TEXT(sales[[#This Row],[SaleDate]],"yyyy")</f>
        <v>2024</v>
      </c>
      <c r="M670" t="str">
        <f>TEXT(sales[[#This Row],[SaleDate]],"MMM")</f>
        <v>Feb</v>
      </c>
      <c r="N670" t="str">
        <f>TEXT(sales[[#This Row],[SaleDate]],"DDD")</f>
        <v>Fri</v>
      </c>
      <c r="O670" t="str">
        <f t="shared" si="10"/>
        <v>Q1</v>
      </c>
      <c r="P670">
        <f>sales[[#This Row],[netRevenue]]-(sales[[#This Row],[unitCost]]*sales[[#This Row],[QuantitySold]])</f>
        <v>30</v>
      </c>
      <c r="Q670">
        <f>sales[[#This Row],[unitCost]]*sales[[#This Row],[QuantitySold]]</f>
        <v>100</v>
      </c>
      <c r="R670" s="7">
        <f>(sales[[#This Row],[unitPrice]]-sales[[#This Row],[unitCost]])/sales[[#This Row],[unitCost]]</f>
        <v>0.3</v>
      </c>
      <c r="S670" t="str">
        <f>TEXT(sales[[#This Row],[SaleDate]],"dd")</f>
        <v>23</v>
      </c>
    </row>
    <row r="671" spans="1:19" x14ac:dyDescent="0.25">
      <c r="A671">
        <v>1870</v>
      </c>
      <c r="B671">
        <v>4</v>
      </c>
      <c r="C671">
        <v>39</v>
      </c>
      <c r="D671">
        <v>5</v>
      </c>
      <c r="E671">
        <v>5</v>
      </c>
      <c r="F671" s="1">
        <v>45450</v>
      </c>
      <c r="G671">
        <v>0</v>
      </c>
      <c r="H671">
        <f>VLOOKUP(sales[[#This Row],[ProductID]],products[],4,FALSE)</f>
        <v>130</v>
      </c>
      <c r="I671">
        <f>VLOOKUP(sales[[#This Row],[ProductID]],products[],5,FALSE)</f>
        <v>100</v>
      </c>
      <c r="J671">
        <f>sales[[#This Row],[QuantitySold]]*sales[[#This Row],[unitPrice]]</f>
        <v>650</v>
      </c>
      <c r="K671">
        <f>sales[[#This Row],[TotalRevenue]]-sales[[#This Row],[DiscountApplied]]</f>
        <v>650</v>
      </c>
      <c r="L671" t="str">
        <f>TEXT(sales[[#This Row],[SaleDate]],"yyyy")</f>
        <v>2024</v>
      </c>
      <c r="M671" t="str">
        <f>TEXT(sales[[#This Row],[SaleDate]],"MMM")</f>
        <v>Jun</v>
      </c>
      <c r="N671" t="str">
        <f>TEXT(sales[[#This Row],[SaleDate]],"DDD")</f>
        <v>Fri</v>
      </c>
      <c r="O671" t="str">
        <f t="shared" si="10"/>
        <v>Q2</v>
      </c>
      <c r="P671">
        <f>sales[[#This Row],[netRevenue]]-(sales[[#This Row],[unitCost]]*sales[[#This Row],[QuantitySold]])</f>
        <v>150</v>
      </c>
      <c r="Q671">
        <f>sales[[#This Row],[unitCost]]*sales[[#This Row],[QuantitySold]]</f>
        <v>500</v>
      </c>
      <c r="R671" s="7">
        <f>(sales[[#This Row],[unitPrice]]-sales[[#This Row],[unitCost]])/sales[[#This Row],[unitCost]]</f>
        <v>0.3</v>
      </c>
      <c r="S671" t="str">
        <f>TEXT(sales[[#This Row],[SaleDate]],"dd")</f>
        <v>07</v>
      </c>
    </row>
    <row r="672" spans="1:19" x14ac:dyDescent="0.25">
      <c r="A672">
        <v>1872</v>
      </c>
      <c r="B672">
        <v>4</v>
      </c>
      <c r="C672">
        <v>43</v>
      </c>
      <c r="D672">
        <v>5</v>
      </c>
      <c r="E672">
        <v>3</v>
      </c>
      <c r="F672" s="1">
        <v>45413</v>
      </c>
      <c r="G672">
        <v>0</v>
      </c>
      <c r="H672">
        <f>VLOOKUP(sales[[#This Row],[ProductID]],products[],4,FALSE)</f>
        <v>130</v>
      </c>
      <c r="I672">
        <f>VLOOKUP(sales[[#This Row],[ProductID]],products[],5,FALSE)</f>
        <v>100</v>
      </c>
      <c r="J672">
        <f>sales[[#This Row],[QuantitySold]]*sales[[#This Row],[unitPrice]]</f>
        <v>390</v>
      </c>
      <c r="K672">
        <f>sales[[#This Row],[TotalRevenue]]-sales[[#This Row],[DiscountApplied]]</f>
        <v>390</v>
      </c>
      <c r="L672" t="str">
        <f>TEXT(sales[[#This Row],[SaleDate]],"yyyy")</f>
        <v>2024</v>
      </c>
      <c r="M672" t="str">
        <f>TEXT(sales[[#This Row],[SaleDate]],"MMM")</f>
        <v>May</v>
      </c>
      <c r="N672" t="str">
        <f>TEXT(sales[[#This Row],[SaleDate]],"DDD")</f>
        <v>Wed</v>
      </c>
      <c r="O672" t="str">
        <f t="shared" si="10"/>
        <v>Q2</v>
      </c>
      <c r="P672">
        <f>sales[[#This Row],[netRevenue]]-(sales[[#This Row],[unitCost]]*sales[[#This Row],[QuantitySold]])</f>
        <v>90</v>
      </c>
      <c r="Q672">
        <f>sales[[#This Row],[unitCost]]*sales[[#This Row],[QuantitySold]]</f>
        <v>300</v>
      </c>
      <c r="R672" s="7">
        <f>(sales[[#This Row],[unitPrice]]-sales[[#This Row],[unitCost]])/sales[[#This Row],[unitCost]]</f>
        <v>0.3</v>
      </c>
      <c r="S672" t="str">
        <f>TEXT(sales[[#This Row],[SaleDate]],"dd")</f>
        <v>01</v>
      </c>
    </row>
    <row r="673" spans="1:19" x14ac:dyDescent="0.25">
      <c r="A673">
        <v>1881</v>
      </c>
      <c r="B673">
        <v>4</v>
      </c>
      <c r="C673">
        <v>16</v>
      </c>
      <c r="D673">
        <v>5</v>
      </c>
      <c r="E673">
        <v>3</v>
      </c>
      <c r="F673" s="1">
        <v>45506</v>
      </c>
      <c r="G673">
        <v>0</v>
      </c>
      <c r="H673">
        <f>VLOOKUP(sales[[#This Row],[ProductID]],products[],4,FALSE)</f>
        <v>130</v>
      </c>
      <c r="I673">
        <f>VLOOKUP(sales[[#This Row],[ProductID]],products[],5,FALSE)</f>
        <v>100</v>
      </c>
      <c r="J673">
        <f>sales[[#This Row],[QuantitySold]]*sales[[#This Row],[unitPrice]]</f>
        <v>390</v>
      </c>
      <c r="K673">
        <f>sales[[#This Row],[TotalRevenue]]-sales[[#This Row],[DiscountApplied]]</f>
        <v>390</v>
      </c>
      <c r="L673" t="str">
        <f>TEXT(sales[[#This Row],[SaleDate]],"yyyy")</f>
        <v>2024</v>
      </c>
      <c r="M673" t="str">
        <f>TEXT(sales[[#This Row],[SaleDate]],"MMM")</f>
        <v>Aug</v>
      </c>
      <c r="N673" t="str">
        <f>TEXT(sales[[#This Row],[SaleDate]],"DDD")</f>
        <v>Fri</v>
      </c>
      <c r="O673" t="str">
        <f t="shared" si="10"/>
        <v>Q3</v>
      </c>
      <c r="P673">
        <f>sales[[#This Row],[netRevenue]]-(sales[[#This Row],[unitCost]]*sales[[#This Row],[QuantitySold]])</f>
        <v>90</v>
      </c>
      <c r="Q673">
        <f>sales[[#This Row],[unitCost]]*sales[[#This Row],[QuantitySold]]</f>
        <v>300</v>
      </c>
      <c r="R673" s="7">
        <f>(sales[[#This Row],[unitPrice]]-sales[[#This Row],[unitCost]])/sales[[#This Row],[unitCost]]</f>
        <v>0.3</v>
      </c>
      <c r="S673" t="str">
        <f>TEXT(sales[[#This Row],[SaleDate]],"dd")</f>
        <v>02</v>
      </c>
    </row>
    <row r="674" spans="1:19" x14ac:dyDescent="0.25">
      <c r="A674">
        <v>1887</v>
      </c>
      <c r="B674">
        <v>4</v>
      </c>
      <c r="C674">
        <v>45</v>
      </c>
      <c r="D674">
        <v>5</v>
      </c>
      <c r="E674">
        <v>7</v>
      </c>
      <c r="F674" s="1">
        <v>45611</v>
      </c>
      <c r="G674">
        <v>0</v>
      </c>
      <c r="H674">
        <f>VLOOKUP(sales[[#This Row],[ProductID]],products[],4,FALSE)</f>
        <v>130</v>
      </c>
      <c r="I674">
        <f>VLOOKUP(sales[[#This Row],[ProductID]],products[],5,FALSE)</f>
        <v>100</v>
      </c>
      <c r="J674">
        <f>sales[[#This Row],[QuantitySold]]*sales[[#This Row],[unitPrice]]</f>
        <v>910</v>
      </c>
      <c r="K674">
        <f>sales[[#This Row],[TotalRevenue]]-sales[[#This Row],[DiscountApplied]]</f>
        <v>910</v>
      </c>
      <c r="L674" t="str">
        <f>TEXT(sales[[#This Row],[SaleDate]],"yyyy")</f>
        <v>2024</v>
      </c>
      <c r="M674" t="str">
        <f>TEXT(sales[[#This Row],[SaleDate]],"MMM")</f>
        <v>Nov</v>
      </c>
      <c r="N674" t="str">
        <f>TEXT(sales[[#This Row],[SaleDate]],"DDD")</f>
        <v>Fri</v>
      </c>
      <c r="O674" t="str">
        <f t="shared" si="10"/>
        <v>Q4</v>
      </c>
      <c r="P674">
        <f>sales[[#This Row],[netRevenue]]-(sales[[#This Row],[unitCost]]*sales[[#This Row],[QuantitySold]])</f>
        <v>210</v>
      </c>
      <c r="Q674">
        <f>sales[[#This Row],[unitCost]]*sales[[#This Row],[QuantitySold]]</f>
        <v>700</v>
      </c>
      <c r="R674" s="7">
        <f>(sales[[#This Row],[unitPrice]]-sales[[#This Row],[unitCost]])/sales[[#This Row],[unitCost]]</f>
        <v>0.3</v>
      </c>
      <c r="S674" t="str">
        <f>TEXT(sales[[#This Row],[SaleDate]],"dd")</f>
        <v>15</v>
      </c>
    </row>
    <row r="675" spans="1:19" x14ac:dyDescent="0.25">
      <c r="A675">
        <v>1895</v>
      </c>
      <c r="B675">
        <v>4</v>
      </c>
      <c r="C675">
        <v>39</v>
      </c>
      <c r="D675">
        <v>5</v>
      </c>
      <c r="E675">
        <v>8</v>
      </c>
      <c r="F675" s="1">
        <v>45611</v>
      </c>
      <c r="G675">
        <v>0</v>
      </c>
      <c r="H675">
        <f>VLOOKUP(sales[[#This Row],[ProductID]],products[],4,FALSE)</f>
        <v>130</v>
      </c>
      <c r="I675">
        <f>VLOOKUP(sales[[#This Row],[ProductID]],products[],5,FALSE)</f>
        <v>100</v>
      </c>
      <c r="J675">
        <f>sales[[#This Row],[QuantitySold]]*sales[[#This Row],[unitPrice]]</f>
        <v>1040</v>
      </c>
      <c r="K675">
        <f>sales[[#This Row],[TotalRevenue]]-sales[[#This Row],[DiscountApplied]]</f>
        <v>1040</v>
      </c>
      <c r="L675" t="str">
        <f>TEXT(sales[[#This Row],[SaleDate]],"yyyy")</f>
        <v>2024</v>
      </c>
      <c r="M675" t="str">
        <f>TEXT(sales[[#This Row],[SaleDate]],"MMM")</f>
        <v>Nov</v>
      </c>
      <c r="N675" t="str">
        <f>TEXT(sales[[#This Row],[SaleDate]],"DDD")</f>
        <v>Fri</v>
      </c>
      <c r="O675" t="str">
        <f t="shared" si="10"/>
        <v>Q4</v>
      </c>
      <c r="P675">
        <f>sales[[#This Row],[netRevenue]]-(sales[[#This Row],[unitCost]]*sales[[#This Row],[QuantitySold]])</f>
        <v>240</v>
      </c>
      <c r="Q675">
        <f>sales[[#This Row],[unitCost]]*sales[[#This Row],[QuantitySold]]</f>
        <v>800</v>
      </c>
      <c r="R675" s="7">
        <f>(sales[[#This Row],[unitPrice]]-sales[[#This Row],[unitCost]])/sales[[#This Row],[unitCost]]</f>
        <v>0.3</v>
      </c>
      <c r="S675" t="str">
        <f>TEXT(sales[[#This Row],[SaleDate]],"dd")</f>
        <v>15</v>
      </c>
    </row>
    <row r="676" spans="1:19" x14ac:dyDescent="0.25">
      <c r="A676">
        <v>2</v>
      </c>
      <c r="B676">
        <v>2</v>
      </c>
      <c r="C676">
        <v>2</v>
      </c>
      <c r="D676">
        <v>3</v>
      </c>
      <c r="E676">
        <v>10</v>
      </c>
      <c r="F676" s="1">
        <v>44946</v>
      </c>
      <c r="G676">
        <v>0</v>
      </c>
      <c r="H676">
        <f>VLOOKUP(sales[[#This Row],[ProductID]],products[],4,FALSE)</f>
        <v>120</v>
      </c>
      <c r="I676">
        <f>VLOOKUP(sales[[#This Row],[ProductID]],products[],5,FALSE)</f>
        <v>90</v>
      </c>
      <c r="J676">
        <f>sales[[#This Row],[QuantitySold]]*sales[[#This Row],[unitPrice]]</f>
        <v>1200</v>
      </c>
      <c r="K676">
        <f>sales[[#This Row],[TotalRevenue]]-sales[[#This Row],[DiscountApplied]]</f>
        <v>1200</v>
      </c>
      <c r="L676" t="str">
        <f>TEXT(sales[[#This Row],[SaleDate]],"yyyy")</f>
        <v>2023</v>
      </c>
      <c r="M676" t="str">
        <f>TEXT(sales[[#This Row],[SaleDate]],"MMM")</f>
        <v>Jan</v>
      </c>
      <c r="N676" t="str">
        <f>TEXT(sales[[#This Row],[SaleDate]],"DDD")</f>
        <v>Fri</v>
      </c>
      <c r="O676" t="str">
        <f t="shared" si="10"/>
        <v>Q1</v>
      </c>
      <c r="P676">
        <f>sales[[#This Row],[netRevenue]]-(sales[[#This Row],[unitCost]]*sales[[#This Row],[QuantitySold]])</f>
        <v>300</v>
      </c>
      <c r="Q676">
        <f>sales[[#This Row],[unitCost]]*sales[[#This Row],[QuantitySold]]</f>
        <v>900</v>
      </c>
      <c r="R676" s="7">
        <f>(sales[[#This Row],[unitPrice]]-sales[[#This Row],[unitCost]])/sales[[#This Row],[unitCost]]</f>
        <v>0.33333333333333331</v>
      </c>
      <c r="S676" t="str">
        <f>TEXT(sales[[#This Row],[SaleDate]],"dd")</f>
        <v>20</v>
      </c>
    </row>
    <row r="677" spans="1:19" x14ac:dyDescent="0.25">
      <c r="A677">
        <v>22</v>
      </c>
      <c r="B677">
        <v>2</v>
      </c>
      <c r="C677">
        <v>30</v>
      </c>
      <c r="D677">
        <v>3</v>
      </c>
      <c r="E677">
        <v>6</v>
      </c>
      <c r="F677" s="1">
        <v>45281</v>
      </c>
      <c r="G677">
        <v>0</v>
      </c>
      <c r="H677">
        <f>VLOOKUP(sales[[#This Row],[ProductID]],products[],4,FALSE)</f>
        <v>120</v>
      </c>
      <c r="I677">
        <f>VLOOKUP(sales[[#This Row],[ProductID]],products[],5,FALSE)</f>
        <v>90</v>
      </c>
      <c r="J677">
        <f>sales[[#This Row],[QuantitySold]]*sales[[#This Row],[unitPrice]]</f>
        <v>720</v>
      </c>
      <c r="K677">
        <f>sales[[#This Row],[TotalRevenue]]-sales[[#This Row],[DiscountApplied]]</f>
        <v>720</v>
      </c>
      <c r="L677" t="str">
        <f>TEXT(sales[[#This Row],[SaleDate]],"yyyy")</f>
        <v>2023</v>
      </c>
      <c r="M677" t="str">
        <f>TEXT(sales[[#This Row],[SaleDate]],"MMM")</f>
        <v>Dec</v>
      </c>
      <c r="N677" t="str">
        <f>TEXT(sales[[#This Row],[SaleDate]],"DDD")</f>
        <v>Thu</v>
      </c>
      <c r="O677" t="str">
        <f t="shared" si="10"/>
        <v>Q4</v>
      </c>
      <c r="P677">
        <f>sales[[#This Row],[netRevenue]]-(sales[[#This Row],[unitCost]]*sales[[#This Row],[QuantitySold]])</f>
        <v>180</v>
      </c>
      <c r="Q677">
        <f>sales[[#This Row],[unitCost]]*sales[[#This Row],[QuantitySold]]</f>
        <v>540</v>
      </c>
      <c r="R677" s="7">
        <f>(sales[[#This Row],[unitPrice]]-sales[[#This Row],[unitCost]])/sales[[#This Row],[unitCost]]</f>
        <v>0.33333333333333331</v>
      </c>
      <c r="S677" t="str">
        <f>TEXT(sales[[#This Row],[SaleDate]],"dd")</f>
        <v>21</v>
      </c>
    </row>
    <row r="678" spans="1:19" x14ac:dyDescent="0.25">
      <c r="A678">
        <v>69</v>
      </c>
      <c r="B678">
        <v>2</v>
      </c>
      <c r="C678">
        <v>46</v>
      </c>
      <c r="D678">
        <v>3</v>
      </c>
      <c r="E678">
        <v>2</v>
      </c>
      <c r="F678" s="1">
        <v>45267</v>
      </c>
      <c r="G678">
        <v>0</v>
      </c>
      <c r="H678">
        <f>VLOOKUP(sales[[#This Row],[ProductID]],products[],4,FALSE)</f>
        <v>120</v>
      </c>
      <c r="I678">
        <f>VLOOKUP(sales[[#This Row],[ProductID]],products[],5,FALSE)</f>
        <v>90</v>
      </c>
      <c r="J678">
        <f>sales[[#This Row],[QuantitySold]]*sales[[#This Row],[unitPrice]]</f>
        <v>240</v>
      </c>
      <c r="K678">
        <f>sales[[#This Row],[TotalRevenue]]-sales[[#This Row],[DiscountApplied]]</f>
        <v>240</v>
      </c>
      <c r="L678" t="str">
        <f>TEXT(sales[[#This Row],[SaleDate]],"yyyy")</f>
        <v>2023</v>
      </c>
      <c r="M678" t="str">
        <f>TEXT(sales[[#This Row],[SaleDate]],"MMM")</f>
        <v>Dec</v>
      </c>
      <c r="N678" t="str">
        <f>TEXT(sales[[#This Row],[SaleDate]],"DDD")</f>
        <v>Thu</v>
      </c>
      <c r="O678" t="str">
        <f t="shared" si="10"/>
        <v>Q4</v>
      </c>
      <c r="P678">
        <f>sales[[#This Row],[netRevenue]]-(sales[[#This Row],[unitCost]]*sales[[#This Row],[QuantitySold]])</f>
        <v>60</v>
      </c>
      <c r="Q678">
        <f>sales[[#This Row],[unitCost]]*sales[[#This Row],[QuantitySold]]</f>
        <v>180</v>
      </c>
      <c r="R678" s="7">
        <f>(sales[[#This Row],[unitPrice]]-sales[[#This Row],[unitCost]])/sales[[#This Row],[unitCost]]</f>
        <v>0.33333333333333331</v>
      </c>
      <c r="S678" t="str">
        <f>TEXT(sales[[#This Row],[SaleDate]],"dd")</f>
        <v>07</v>
      </c>
    </row>
    <row r="679" spans="1:19" x14ac:dyDescent="0.25">
      <c r="A679">
        <v>98</v>
      </c>
      <c r="B679">
        <v>2</v>
      </c>
      <c r="C679">
        <v>26</v>
      </c>
      <c r="D679">
        <v>3</v>
      </c>
      <c r="E679">
        <v>4</v>
      </c>
      <c r="F679" s="1">
        <v>45195</v>
      </c>
      <c r="G679">
        <v>0</v>
      </c>
      <c r="H679">
        <f>VLOOKUP(sales[[#This Row],[ProductID]],products[],4,FALSE)</f>
        <v>120</v>
      </c>
      <c r="I679">
        <f>VLOOKUP(sales[[#This Row],[ProductID]],products[],5,FALSE)</f>
        <v>90</v>
      </c>
      <c r="J679">
        <f>sales[[#This Row],[QuantitySold]]*sales[[#This Row],[unitPrice]]</f>
        <v>480</v>
      </c>
      <c r="K679">
        <f>sales[[#This Row],[TotalRevenue]]-sales[[#This Row],[DiscountApplied]]</f>
        <v>480</v>
      </c>
      <c r="L679" t="str">
        <f>TEXT(sales[[#This Row],[SaleDate]],"yyyy")</f>
        <v>2023</v>
      </c>
      <c r="M679" t="str">
        <f>TEXT(sales[[#This Row],[SaleDate]],"MMM")</f>
        <v>Sep</v>
      </c>
      <c r="N679" t="str">
        <f>TEXT(sales[[#This Row],[SaleDate]],"DDD")</f>
        <v>Tue</v>
      </c>
      <c r="O679" t="str">
        <f t="shared" si="10"/>
        <v>Q3</v>
      </c>
      <c r="P679">
        <f>sales[[#This Row],[netRevenue]]-(sales[[#This Row],[unitCost]]*sales[[#This Row],[QuantitySold]])</f>
        <v>120</v>
      </c>
      <c r="Q679">
        <f>sales[[#This Row],[unitCost]]*sales[[#This Row],[QuantitySold]]</f>
        <v>360</v>
      </c>
      <c r="R679" s="7">
        <f>(sales[[#This Row],[unitPrice]]-sales[[#This Row],[unitCost]])/sales[[#This Row],[unitCost]]</f>
        <v>0.33333333333333331</v>
      </c>
      <c r="S679" t="str">
        <f>TEXT(sales[[#This Row],[SaleDate]],"dd")</f>
        <v>26</v>
      </c>
    </row>
    <row r="680" spans="1:19" x14ac:dyDescent="0.25">
      <c r="A680">
        <v>104</v>
      </c>
      <c r="B680">
        <v>2</v>
      </c>
      <c r="C680">
        <v>13</v>
      </c>
      <c r="D680">
        <v>3</v>
      </c>
      <c r="E680">
        <v>6</v>
      </c>
      <c r="F680" s="1">
        <v>45151</v>
      </c>
      <c r="G680">
        <v>0</v>
      </c>
      <c r="H680">
        <f>VLOOKUP(sales[[#This Row],[ProductID]],products[],4,FALSE)</f>
        <v>120</v>
      </c>
      <c r="I680">
        <f>VLOOKUP(sales[[#This Row],[ProductID]],products[],5,FALSE)</f>
        <v>90</v>
      </c>
      <c r="J680">
        <f>sales[[#This Row],[QuantitySold]]*sales[[#This Row],[unitPrice]]</f>
        <v>720</v>
      </c>
      <c r="K680">
        <f>sales[[#This Row],[TotalRevenue]]-sales[[#This Row],[DiscountApplied]]</f>
        <v>720</v>
      </c>
      <c r="L680" t="str">
        <f>TEXT(sales[[#This Row],[SaleDate]],"yyyy")</f>
        <v>2023</v>
      </c>
      <c r="M680" t="str">
        <f>TEXT(sales[[#This Row],[SaleDate]],"MMM")</f>
        <v>Aug</v>
      </c>
      <c r="N680" t="str">
        <f>TEXT(sales[[#This Row],[SaleDate]],"DDD")</f>
        <v>Sun</v>
      </c>
      <c r="O680" t="str">
        <f t="shared" si="10"/>
        <v>Q3</v>
      </c>
      <c r="P680">
        <f>sales[[#This Row],[netRevenue]]-(sales[[#This Row],[unitCost]]*sales[[#This Row],[QuantitySold]])</f>
        <v>180</v>
      </c>
      <c r="Q680">
        <f>sales[[#This Row],[unitCost]]*sales[[#This Row],[QuantitySold]]</f>
        <v>540</v>
      </c>
      <c r="R680" s="7">
        <f>(sales[[#This Row],[unitPrice]]-sales[[#This Row],[unitCost]])/sales[[#This Row],[unitCost]]</f>
        <v>0.33333333333333331</v>
      </c>
      <c r="S680" t="str">
        <f>TEXT(sales[[#This Row],[SaleDate]],"dd")</f>
        <v>13</v>
      </c>
    </row>
    <row r="681" spans="1:19" x14ac:dyDescent="0.25">
      <c r="A681">
        <v>124</v>
      </c>
      <c r="B681">
        <v>2</v>
      </c>
      <c r="C681">
        <v>31</v>
      </c>
      <c r="D681">
        <v>3</v>
      </c>
      <c r="E681">
        <v>7</v>
      </c>
      <c r="F681" s="1">
        <v>45010</v>
      </c>
      <c r="G681">
        <v>0</v>
      </c>
      <c r="H681">
        <f>VLOOKUP(sales[[#This Row],[ProductID]],products[],4,FALSE)</f>
        <v>120</v>
      </c>
      <c r="I681">
        <f>VLOOKUP(sales[[#This Row],[ProductID]],products[],5,FALSE)</f>
        <v>90</v>
      </c>
      <c r="J681">
        <f>sales[[#This Row],[QuantitySold]]*sales[[#This Row],[unitPrice]]</f>
        <v>840</v>
      </c>
      <c r="K681">
        <f>sales[[#This Row],[TotalRevenue]]-sales[[#This Row],[DiscountApplied]]</f>
        <v>840</v>
      </c>
      <c r="L681" t="str">
        <f>TEXT(sales[[#This Row],[SaleDate]],"yyyy")</f>
        <v>2023</v>
      </c>
      <c r="M681" t="str">
        <f>TEXT(sales[[#This Row],[SaleDate]],"MMM")</f>
        <v>Mar</v>
      </c>
      <c r="N681" t="str">
        <f>TEXT(sales[[#This Row],[SaleDate]],"DDD")</f>
        <v>Sat</v>
      </c>
      <c r="O681" t="str">
        <f t="shared" si="10"/>
        <v>Q1</v>
      </c>
      <c r="P681">
        <f>sales[[#This Row],[netRevenue]]-(sales[[#This Row],[unitCost]]*sales[[#This Row],[QuantitySold]])</f>
        <v>210</v>
      </c>
      <c r="Q681">
        <f>sales[[#This Row],[unitCost]]*sales[[#This Row],[QuantitySold]]</f>
        <v>630</v>
      </c>
      <c r="R681" s="7">
        <f>(sales[[#This Row],[unitPrice]]-sales[[#This Row],[unitCost]])/sales[[#This Row],[unitCost]]</f>
        <v>0.33333333333333331</v>
      </c>
      <c r="S681" t="str">
        <f>TEXT(sales[[#This Row],[SaleDate]],"dd")</f>
        <v>25</v>
      </c>
    </row>
    <row r="682" spans="1:19" x14ac:dyDescent="0.25">
      <c r="A682">
        <v>146</v>
      </c>
      <c r="B682">
        <v>2</v>
      </c>
      <c r="C682">
        <v>10</v>
      </c>
      <c r="D682">
        <v>3</v>
      </c>
      <c r="E682">
        <v>7</v>
      </c>
      <c r="F682" s="1">
        <v>44952</v>
      </c>
      <c r="G682">
        <v>0</v>
      </c>
      <c r="H682">
        <f>VLOOKUP(sales[[#This Row],[ProductID]],products[],4,FALSE)</f>
        <v>120</v>
      </c>
      <c r="I682">
        <f>VLOOKUP(sales[[#This Row],[ProductID]],products[],5,FALSE)</f>
        <v>90</v>
      </c>
      <c r="J682">
        <f>sales[[#This Row],[QuantitySold]]*sales[[#This Row],[unitPrice]]</f>
        <v>840</v>
      </c>
      <c r="K682">
        <f>sales[[#This Row],[TotalRevenue]]-sales[[#This Row],[DiscountApplied]]</f>
        <v>840</v>
      </c>
      <c r="L682" t="str">
        <f>TEXT(sales[[#This Row],[SaleDate]],"yyyy")</f>
        <v>2023</v>
      </c>
      <c r="M682" t="str">
        <f>TEXT(sales[[#This Row],[SaleDate]],"MMM")</f>
        <v>Jan</v>
      </c>
      <c r="N682" t="str">
        <f>TEXT(sales[[#This Row],[SaleDate]],"DDD")</f>
        <v>Thu</v>
      </c>
      <c r="O682" t="str">
        <f t="shared" si="10"/>
        <v>Q1</v>
      </c>
      <c r="P682">
        <f>sales[[#This Row],[netRevenue]]-(sales[[#This Row],[unitCost]]*sales[[#This Row],[QuantitySold]])</f>
        <v>210</v>
      </c>
      <c r="Q682">
        <f>sales[[#This Row],[unitCost]]*sales[[#This Row],[QuantitySold]]</f>
        <v>630</v>
      </c>
      <c r="R682" s="7">
        <f>(sales[[#This Row],[unitPrice]]-sales[[#This Row],[unitCost]])/sales[[#This Row],[unitCost]]</f>
        <v>0.33333333333333331</v>
      </c>
      <c r="S682" t="str">
        <f>TEXT(sales[[#This Row],[SaleDate]],"dd")</f>
        <v>26</v>
      </c>
    </row>
    <row r="683" spans="1:19" x14ac:dyDescent="0.25">
      <c r="A683">
        <v>156</v>
      </c>
      <c r="B683">
        <v>2</v>
      </c>
      <c r="C683">
        <v>35</v>
      </c>
      <c r="D683">
        <v>3</v>
      </c>
      <c r="E683">
        <v>3</v>
      </c>
      <c r="F683" s="1">
        <v>45090</v>
      </c>
      <c r="G683">
        <v>0</v>
      </c>
      <c r="H683">
        <f>VLOOKUP(sales[[#This Row],[ProductID]],products[],4,FALSE)</f>
        <v>120</v>
      </c>
      <c r="I683">
        <f>VLOOKUP(sales[[#This Row],[ProductID]],products[],5,FALSE)</f>
        <v>90</v>
      </c>
      <c r="J683">
        <f>sales[[#This Row],[QuantitySold]]*sales[[#This Row],[unitPrice]]</f>
        <v>360</v>
      </c>
      <c r="K683">
        <f>sales[[#This Row],[TotalRevenue]]-sales[[#This Row],[DiscountApplied]]</f>
        <v>360</v>
      </c>
      <c r="L683" t="str">
        <f>TEXT(sales[[#This Row],[SaleDate]],"yyyy")</f>
        <v>2023</v>
      </c>
      <c r="M683" t="str">
        <f>TEXT(sales[[#This Row],[SaleDate]],"MMM")</f>
        <v>Jun</v>
      </c>
      <c r="N683" t="str">
        <f>TEXT(sales[[#This Row],[SaleDate]],"DDD")</f>
        <v>Tue</v>
      </c>
      <c r="O683" t="str">
        <f t="shared" si="10"/>
        <v>Q2</v>
      </c>
      <c r="P683">
        <f>sales[[#This Row],[netRevenue]]-(sales[[#This Row],[unitCost]]*sales[[#This Row],[QuantitySold]])</f>
        <v>90</v>
      </c>
      <c r="Q683">
        <f>sales[[#This Row],[unitCost]]*sales[[#This Row],[QuantitySold]]</f>
        <v>270</v>
      </c>
      <c r="R683" s="7">
        <f>(sales[[#This Row],[unitPrice]]-sales[[#This Row],[unitCost]])/sales[[#This Row],[unitCost]]</f>
        <v>0.33333333333333331</v>
      </c>
      <c r="S683" t="str">
        <f>TEXT(sales[[#This Row],[SaleDate]],"dd")</f>
        <v>13</v>
      </c>
    </row>
    <row r="684" spans="1:19" x14ac:dyDescent="0.25">
      <c r="A684">
        <v>175</v>
      </c>
      <c r="B684">
        <v>2</v>
      </c>
      <c r="C684">
        <v>40</v>
      </c>
      <c r="D684">
        <v>3</v>
      </c>
      <c r="E684">
        <v>6</v>
      </c>
      <c r="F684" s="1">
        <v>44951</v>
      </c>
      <c r="G684">
        <v>0</v>
      </c>
      <c r="H684">
        <f>VLOOKUP(sales[[#This Row],[ProductID]],products[],4,FALSE)</f>
        <v>120</v>
      </c>
      <c r="I684">
        <f>VLOOKUP(sales[[#This Row],[ProductID]],products[],5,FALSE)</f>
        <v>90</v>
      </c>
      <c r="J684">
        <f>sales[[#This Row],[QuantitySold]]*sales[[#This Row],[unitPrice]]</f>
        <v>720</v>
      </c>
      <c r="K684">
        <f>sales[[#This Row],[TotalRevenue]]-sales[[#This Row],[DiscountApplied]]</f>
        <v>720</v>
      </c>
      <c r="L684" t="str">
        <f>TEXT(sales[[#This Row],[SaleDate]],"yyyy")</f>
        <v>2023</v>
      </c>
      <c r="M684" t="str">
        <f>TEXT(sales[[#This Row],[SaleDate]],"MMM")</f>
        <v>Jan</v>
      </c>
      <c r="N684" t="str">
        <f>TEXT(sales[[#This Row],[SaleDate]],"DDD")</f>
        <v>Wed</v>
      </c>
      <c r="O684" t="str">
        <f t="shared" si="10"/>
        <v>Q1</v>
      </c>
      <c r="P684">
        <f>sales[[#This Row],[netRevenue]]-(sales[[#This Row],[unitCost]]*sales[[#This Row],[QuantitySold]])</f>
        <v>180</v>
      </c>
      <c r="Q684">
        <f>sales[[#This Row],[unitCost]]*sales[[#This Row],[QuantitySold]]</f>
        <v>540</v>
      </c>
      <c r="R684" s="7">
        <f>(sales[[#This Row],[unitPrice]]-sales[[#This Row],[unitCost]])/sales[[#This Row],[unitCost]]</f>
        <v>0.33333333333333331</v>
      </c>
      <c r="S684" t="str">
        <f>TEXT(sales[[#This Row],[SaleDate]],"dd")</f>
        <v>25</v>
      </c>
    </row>
    <row r="685" spans="1:19" x14ac:dyDescent="0.25">
      <c r="A685">
        <v>182</v>
      </c>
      <c r="B685">
        <v>2</v>
      </c>
      <c r="C685">
        <v>39</v>
      </c>
      <c r="D685">
        <v>3</v>
      </c>
      <c r="E685">
        <v>4</v>
      </c>
      <c r="F685" s="1">
        <v>44991</v>
      </c>
      <c r="G685">
        <v>0</v>
      </c>
      <c r="H685">
        <f>VLOOKUP(sales[[#This Row],[ProductID]],products[],4,FALSE)</f>
        <v>120</v>
      </c>
      <c r="I685">
        <f>VLOOKUP(sales[[#This Row],[ProductID]],products[],5,FALSE)</f>
        <v>90</v>
      </c>
      <c r="J685">
        <f>sales[[#This Row],[QuantitySold]]*sales[[#This Row],[unitPrice]]</f>
        <v>480</v>
      </c>
      <c r="K685">
        <f>sales[[#This Row],[TotalRevenue]]-sales[[#This Row],[DiscountApplied]]</f>
        <v>480</v>
      </c>
      <c r="L685" t="str">
        <f>TEXT(sales[[#This Row],[SaleDate]],"yyyy")</f>
        <v>2023</v>
      </c>
      <c r="M685" t="str">
        <f>TEXT(sales[[#This Row],[SaleDate]],"MMM")</f>
        <v>Mar</v>
      </c>
      <c r="N685" t="str">
        <f>TEXT(sales[[#This Row],[SaleDate]],"DDD")</f>
        <v>Mon</v>
      </c>
      <c r="O685" t="str">
        <f t="shared" si="10"/>
        <v>Q1</v>
      </c>
      <c r="P685">
        <f>sales[[#This Row],[netRevenue]]-(sales[[#This Row],[unitCost]]*sales[[#This Row],[QuantitySold]])</f>
        <v>120</v>
      </c>
      <c r="Q685">
        <f>sales[[#This Row],[unitCost]]*sales[[#This Row],[QuantitySold]]</f>
        <v>360</v>
      </c>
      <c r="R685" s="7">
        <f>(sales[[#This Row],[unitPrice]]-sales[[#This Row],[unitCost]])/sales[[#This Row],[unitCost]]</f>
        <v>0.33333333333333331</v>
      </c>
      <c r="S685" t="str">
        <f>TEXT(sales[[#This Row],[SaleDate]],"dd")</f>
        <v>06</v>
      </c>
    </row>
    <row r="686" spans="1:19" x14ac:dyDescent="0.25">
      <c r="A686">
        <v>232</v>
      </c>
      <c r="B686">
        <v>2</v>
      </c>
      <c r="C686">
        <v>21</v>
      </c>
      <c r="D686">
        <v>3</v>
      </c>
      <c r="E686">
        <v>8</v>
      </c>
      <c r="F686" s="1">
        <v>44948</v>
      </c>
      <c r="G686">
        <v>0</v>
      </c>
      <c r="H686">
        <f>VLOOKUP(sales[[#This Row],[ProductID]],products[],4,FALSE)</f>
        <v>120</v>
      </c>
      <c r="I686">
        <f>VLOOKUP(sales[[#This Row],[ProductID]],products[],5,FALSE)</f>
        <v>90</v>
      </c>
      <c r="J686">
        <f>sales[[#This Row],[QuantitySold]]*sales[[#This Row],[unitPrice]]</f>
        <v>960</v>
      </c>
      <c r="K686">
        <f>sales[[#This Row],[TotalRevenue]]-sales[[#This Row],[DiscountApplied]]</f>
        <v>960</v>
      </c>
      <c r="L686" t="str">
        <f>TEXT(sales[[#This Row],[SaleDate]],"yyyy")</f>
        <v>2023</v>
      </c>
      <c r="M686" t="str">
        <f>TEXT(sales[[#This Row],[SaleDate]],"MMM")</f>
        <v>Jan</v>
      </c>
      <c r="N686" t="str">
        <f>TEXT(sales[[#This Row],[SaleDate]],"DDD")</f>
        <v>Sun</v>
      </c>
      <c r="O686" t="str">
        <f t="shared" si="10"/>
        <v>Q1</v>
      </c>
      <c r="P686">
        <f>sales[[#This Row],[netRevenue]]-(sales[[#This Row],[unitCost]]*sales[[#This Row],[QuantitySold]])</f>
        <v>240</v>
      </c>
      <c r="Q686">
        <f>sales[[#This Row],[unitCost]]*sales[[#This Row],[QuantitySold]]</f>
        <v>720</v>
      </c>
      <c r="R686" s="7">
        <f>(sales[[#This Row],[unitPrice]]-sales[[#This Row],[unitCost]])/sales[[#This Row],[unitCost]]</f>
        <v>0.33333333333333331</v>
      </c>
      <c r="S686" t="str">
        <f>TEXT(sales[[#This Row],[SaleDate]],"dd")</f>
        <v>22</v>
      </c>
    </row>
    <row r="687" spans="1:19" x14ac:dyDescent="0.25">
      <c r="A687">
        <v>233</v>
      </c>
      <c r="B687">
        <v>2</v>
      </c>
      <c r="C687">
        <v>33</v>
      </c>
      <c r="D687">
        <v>3</v>
      </c>
      <c r="E687">
        <v>3</v>
      </c>
      <c r="F687" s="1">
        <v>44992</v>
      </c>
      <c r="G687">
        <v>0</v>
      </c>
      <c r="H687">
        <f>VLOOKUP(sales[[#This Row],[ProductID]],products[],4,FALSE)</f>
        <v>120</v>
      </c>
      <c r="I687">
        <f>VLOOKUP(sales[[#This Row],[ProductID]],products[],5,FALSE)</f>
        <v>90</v>
      </c>
      <c r="J687">
        <f>sales[[#This Row],[QuantitySold]]*sales[[#This Row],[unitPrice]]</f>
        <v>360</v>
      </c>
      <c r="K687">
        <f>sales[[#This Row],[TotalRevenue]]-sales[[#This Row],[DiscountApplied]]</f>
        <v>360</v>
      </c>
      <c r="L687" t="str">
        <f>TEXT(sales[[#This Row],[SaleDate]],"yyyy")</f>
        <v>2023</v>
      </c>
      <c r="M687" t="str">
        <f>TEXT(sales[[#This Row],[SaleDate]],"MMM")</f>
        <v>Mar</v>
      </c>
      <c r="N687" t="str">
        <f>TEXT(sales[[#This Row],[SaleDate]],"DDD")</f>
        <v>Tue</v>
      </c>
      <c r="O687" t="str">
        <f t="shared" si="10"/>
        <v>Q1</v>
      </c>
      <c r="P687">
        <f>sales[[#This Row],[netRevenue]]-(sales[[#This Row],[unitCost]]*sales[[#This Row],[QuantitySold]])</f>
        <v>90</v>
      </c>
      <c r="Q687">
        <f>sales[[#This Row],[unitCost]]*sales[[#This Row],[QuantitySold]]</f>
        <v>270</v>
      </c>
      <c r="R687" s="7">
        <f>(sales[[#This Row],[unitPrice]]-sales[[#This Row],[unitCost]])/sales[[#This Row],[unitCost]]</f>
        <v>0.33333333333333331</v>
      </c>
      <c r="S687" t="str">
        <f>TEXT(sales[[#This Row],[SaleDate]],"dd")</f>
        <v>07</v>
      </c>
    </row>
    <row r="688" spans="1:19" x14ac:dyDescent="0.25">
      <c r="A688">
        <v>236</v>
      </c>
      <c r="B688">
        <v>2</v>
      </c>
      <c r="C688">
        <v>20</v>
      </c>
      <c r="D688">
        <v>3</v>
      </c>
      <c r="E688">
        <v>3</v>
      </c>
      <c r="F688" s="1">
        <v>45043</v>
      </c>
      <c r="G688">
        <v>0</v>
      </c>
      <c r="H688">
        <f>VLOOKUP(sales[[#This Row],[ProductID]],products[],4,FALSE)</f>
        <v>120</v>
      </c>
      <c r="I688">
        <f>VLOOKUP(sales[[#This Row],[ProductID]],products[],5,FALSE)</f>
        <v>90</v>
      </c>
      <c r="J688">
        <f>sales[[#This Row],[QuantitySold]]*sales[[#This Row],[unitPrice]]</f>
        <v>360</v>
      </c>
      <c r="K688">
        <f>sales[[#This Row],[TotalRevenue]]-sales[[#This Row],[DiscountApplied]]</f>
        <v>360</v>
      </c>
      <c r="L688" t="str">
        <f>TEXT(sales[[#This Row],[SaleDate]],"yyyy")</f>
        <v>2023</v>
      </c>
      <c r="M688" t="str">
        <f>TEXT(sales[[#This Row],[SaleDate]],"MMM")</f>
        <v>Apr</v>
      </c>
      <c r="N688" t="str">
        <f>TEXT(sales[[#This Row],[SaleDate]],"DDD")</f>
        <v>Thu</v>
      </c>
      <c r="O688" t="str">
        <f t="shared" si="10"/>
        <v>Q2</v>
      </c>
      <c r="P688">
        <f>sales[[#This Row],[netRevenue]]-(sales[[#This Row],[unitCost]]*sales[[#This Row],[QuantitySold]])</f>
        <v>90</v>
      </c>
      <c r="Q688">
        <f>sales[[#This Row],[unitCost]]*sales[[#This Row],[QuantitySold]]</f>
        <v>270</v>
      </c>
      <c r="R688" s="7">
        <f>(sales[[#This Row],[unitPrice]]-sales[[#This Row],[unitCost]])/sales[[#This Row],[unitCost]]</f>
        <v>0.33333333333333331</v>
      </c>
      <c r="S688" t="str">
        <f>TEXT(sales[[#This Row],[SaleDate]],"dd")</f>
        <v>27</v>
      </c>
    </row>
    <row r="689" spans="1:19" x14ac:dyDescent="0.25">
      <c r="A689">
        <v>262</v>
      </c>
      <c r="B689">
        <v>2</v>
      </c>
      <c r="C689">
        <v>3</v>
      </c>
      <c r="D689">
        <v>3</v>
      </c>
      <c r="E689">
        <v>8</v>
      </c>
      <c r="F689" s="1">
        <v>44970</v>
      </c>
      <c r="G689">
        <v>0</v>
      </c>
      <c r="H689">
        <f>VLOOKUP(sales[[#This Row],[ProductID]],products[],4,FALSE)</f>
        <v>120</v>
      </c>
      <c r="I689">
        <f>VLOOKUP(sales[[#This Row],[ProductID]],products[],5,FALSE)</f>
        <v>90</v>
      </c>
      <c r="J689">
        <f>sales[[#This Row],[QuantitySold]]*sales[[#This Row],[unitPrice]]</f>
        <v>960</v>
      </c>
      <c r="K689">
        <f>sales[[#This Row],[TotalRevenue]]-sales[[#This Row],[DiscountApplied]]</f>
        <v>960</v>
      </c>
      <c r="L689" t="str">
        <f>TEXT(sales[[#This Row],[SaleDate]],"yyyy")</f>
        <v>2023</v>
      </c>
      <c r="M689" t="str">
        <f>TEXT(sales[[#This Row],[SaleDate]],"MMM")</f>
        <v>Feb</v>
      </c>
      <c r="N689" t="str">
        <f>TEXT(sales[[#This Row],[SaleDate]],"DDD")</f>
        <v>Mon</v>
      </c>
      <c r="O689" t="str">
        <f t="shared" si="10"/>
        <v>Q1</v>
      </c>
      <c r="P689">
        <f>sales[[#This Row],[netRevenue]]-(sales[[#This Row],[unitCost]]*sales[[#This Row],[QuantitySold]])</f>
        <v>240</v>
      </c>
      <c r="Q689">
        <f>sales[[#This Row],[unitCost]]*sales[[#This Row],[QuantitySold]]</f>
        <v>720</v>
      </c>
      <c r="R689" s="7">
        <f>(sales[[#This Row],[unitPrice]]-sales[[#This Row],[unitCost]])/sales[[#This Row],[unitCost]]</f>
        <v>0.33333333333333331</v>
      </c>
      <c r="S689" t="str">
        <f>TEXT(sales[[#This Row],[SaleDate]],"dd")</f>
        <v>13</v>
      </c>
    </row>
    <row r="690" spans="1:19" x14ac:dyDescent="0.25">
      <c r="A690">
        <v>304</v>
      </c>
      <c r="B690">
        <v>2</v>
      </c>
      <c r="C690">
        <v>19</v>
      </c>
      <c r="D690">
        <v>3</v>
      </c>
      <c r="E690">
        <v>7</v>
      </c>
      <c r="F690" s="1">
        <v>45091</v>
      </c>
      <c r="G690">
        <v>0</v>
      </c>
      <c r="H690">
        <f>VLOOKUP(sales[[#This Row],[ProductID]],products[],4,FALSE)</f>
        <v>120</v>
      </c>
      <c r="I690">
        <f>VLOOKUP(sales[[#This Row],[ProductID]],products[],5,FALSE)</f>
        <v>90</v>
      </c>
      <c r="J690">
        <f>sales[[#This Row],[QuantitySold]]*sales[[#This Row],[unitPrice]]</f>
        <v>840</v>
      </c>
      <c r="K690">
        <f>sales[[#This Row],[TotalRevenue]]-sales[[#This Row],[DiscountApplied]]</f>
        <v>840</v>
      </c>
      <c r="L690" t="str">
        <f>TEXT(sales[[#This Row],[SaleDate]],"yyyy")</f>
        <v>2023</v>
      </c>
      <c r="M690" t="str">
        <f>TEXT(sales[[#This Row],[SaleDate]],"MMM")</f>
        <v>Jun</v>
      </c>
      <c r="N690" t="str">
        <f>TEXT(sales[[#This Row],[SaleDate]],"DDD")</f>
        <v>Wed</v>
      </c>
      <c r="O690" t="str">
        <f t="shared" si="10"/>
        <v>Q2</v>
      </c>
      <c r="P690">
        <f>sales[[#This Row],[netRevenue]]-(sales[[#This Row],[unitCost]]*sales[[#This Row],[QuantitySold]])</f>
        <v>210</v>
      </c>
      <c r="Q690">
        <f>sales[[#This Row],[unitCost]]*sales[[#This Row],[QuantitySold]]</f>
        <v>630</v>
      </c>
      <c r="R690" s="7">
        <f>(sales[[#This Row],[unitPrice]]-sales[[#This Row],[unitCost]])/sales[[#This Row],[unitCost]]</f>
        <v>0.33333333333333331</v>
      </c>
      <c r="S690" t="str">
        <f>TEXT(sales[[#This Row],[SaleDate]],"dd")</f>
        <v>14</v>
      </c>
    </row>
    <row r="691" spans="1:19" x14ac:dyDescent="0.25">
      <c r="A691">
        <v>310</v>
      </c>
      <c r="B691">
        <v>2</v>
      </c>
      <c r="C691">
        <v>29</v>
      </c>
      <c r="D691">
        <v>3</v>
      </c>
      <c r="E691">
        <v>8</v>
      </c>
      <c r="F691" s="1">
        <v>45115</v>
      </c>
      <c r="G691">
        <v>0</v>
      </c>
      <c r="H691">
        <f>VLOOKUP(sales[[#This Row],[ProductID]],products[],4,FALSE)</f>
        <v>120</v>
      </c>
      <c r="I691">
        <f>VLOOKUP(sales[[#This Row],[ProductID]],products[],5,FALSE)</f>
        <v>90</v>
      </c>
      <c r="J691">
        <f>sales[[#This Row],[QuantitySold]]*sales[[#This Row],[unitPrice]]</f>
        <v>960</v>
      </c>
      <c r="K691">
        <f>sales[[#This Row],[TotalRevenue]]-sales[[#This Row],[DiscountApplied]]</f>
        <v>960</v>
      </c>
      <c r="L691" t="str">
        <f>TEXT(sales[[#This Row],[SaleDate]],"yyyy")</f>
        <v>2023</v>
      </c>
      <c r="M691" t="str">
        <f>TEXT(sales[[#This Row],[SaleDate]],"MMM")</f>
        <v>Jul</v>
      </c>
      <c r="N691" t="str">
        <f>TEXT(sales[[#This Row],[SaleDate]],"DDD")</f>
        <v>Sat</v>
      </c>
      <c r="O691" t="str">
        <f t="shared" si="10"/>
        <v>Q3</v>
      </c>
      <c r="P691">
        <f>sales[[#This Row],[netRevenue]]-(sales[[#This Row],[unitCost]]*sales[[#This Row],[QuantitySold]])</f>
        <v>240</v>
      </c>
      <c r="Q691">
        <f>sales[[#This Row],[unitCost]]*sales[[#This Row],[QuantitySold]]</f>
        <v>720</v>
      </c>
      <c r="R691" s="7">
        <f>(sales[[#This Row],[unitPrice]]-sales[[#This Row],[unitCost]])/sales[[#This Row],[unitCost]]</f>
        <v>0.33333333333333331</v>
      </c>
      <c r="S691" t="str">
        <f>TEXT(sales[[#This Row],[SaleDate]],"dd")</f>
        <v>08</v>
      </c>
    </row>
    <row r="692" spans="1:19" x14ac:dyDescent="0.25">
      <c r="A692">
        <v>379</v>
      </c>
      <c r="B692">
        <v>2</v>
      </c>
      <c r="C692">
        <v>9</v>
      </c>
      <c r="D692">
        <v>3</v>
      </c>
      <c r="E692">
        <v>7</v>
      </c>
      <c r="F692" s="1">
        <v>45041</v>
      </c>
      <c r="G692">
        <v>0</v>
      </c>
      <c r="H692">
        <f>VLOOKUP(sales[[#This Row],[ProductID]],products[],4,FALSE)</f>
        <v>120</v>
      </c>
      <c r="I692">
        <f>VLOOKUP(sales[[#This Row],[ProductID]],products[],5,FALSE)</f>
        <v>90</v>
      </c>
      <c r="J692">
        <f>sales[[#This Row],[QuantitySold]]*sales[[#This Row],[unitPrice]]</f>
        <v>840</v>
      </c>
      <c r="K692">
        <f>sales[[#This Row],[TotalRevenue]]-sales[[#This Row],[DiscountApplied]]</f>
        <v>840</v>
      </c>
      <c r="L692" t="str">
        <f>TEXT(sales[[#This Row],[SaleDate]],"yyyy")</f>
        <v>2023</v>
      </c>
      <c r="M692" t="str">
        <f>TEXT(sales[[#This Row],[SaleDate]],"MMM")</f>
        <v>Apr</v>
      </c>
      <c r="N692" t="str">
        <f>TEXT(sales[[#This Row],[SaleDate]],"DDD")</f>
        <v>Tue</v>
      </c>
      <c r="O692" t="str">
        <f t="shared" si="10"/>
        <v>Q2</v>
      </c>
      <c r="P692">
        <f>sales[[#This Row],[netRevenue]]-(sales[[#This Row],[unitCost]]*sales[[#This Row],[QuantitySold]])</f>
        <v>210</v>
      </c>
      <c r="Q692">
        <f>sales[[#This Row],[unitCost]]*sales[[#This Row],[QuantitySold]]</f>
        <v>630</v>
      </c>
      <c r="R692" s="7">
        <f>(sales[[#This Row],[unitPrice]]-sales[[#This Row],[unitCost]])/sales[[#This Row],[unitCost]]</f>
        <v>0.33333333333333331</v>
      </c>
      <c r="S692" t="str">
        <f>TEXT(sales[[#This Row],[SaleDate]],"dd")</f>
        <v>25</v>
      </c>
    </row>
    <row r="693" spans="1:19" x14ac:dyDescent="0.25">
      <c r="A693">
        <v>389</v>
      </c>
      <c r="B693">
        <v>2</v>
      </c>
      <c r="C693">
        <v>21</v>
      </c>
      <c r="D693">
        <v>3</v>
      </c>
      <c r="E693">
        <v>2</v>
      </c>
      <c r="F693" s="1">
        <v>45041</v>
      </c>
      <c r="G693">
        <v>0</v>
      </c>
      <c r="H693">
        <f>VLOOKUP(sales[[#This Row],[ProductID]],products[],4,FALSE)</f>
        <v>120</v>
      </c>
      <c r="I693">
        <f>VLOOKUP(sales[[#This Row],[ProductID]],products[],5,FALSE)</f>
        <v>90</v>
      </c>
      <c r="J693">
        <f>sales[[#This Row],[QuantitySold]]*sales[[#This Row],[unitPrice]]</f>
        <v>240</v>
      </c>
      <c r="K693">
        <f>sales[[#This Row],[TotalRevenue]]-sales[[#This Row],[DiscountApplied]]</f>
        <v>240</v>
      </c>
      <c r="L693" t="str">
        <f>TEXT(sales[[#This Row],[SaleDate]],"yyyy")</f>
        <v>2023</v>
      </c>
      <c r="M693" t="str">
        <f>TEXT(sales[[#This Row],[SaleDate]],"MMM")</f>
        <v>Apr</v>
      </c>
      <c r="N693" t="str">
        <f>TEXT(sales[[#This Row],[SaleDate]],"DDD")</f>
        <v>Tue</v>
      </c>
      <c r="O693" t="str">
        <f t="shared" si="10"/>
        <v>Q2</v>
      </c>
      <c r="P693">
        <f>sales[[#This Row],[netRevenue]]-(sales[[#This Row],[unitCost]]*sales[[#This Row],[QuantitySold]])</f>
        <v>60</v>
      </c>
      <c r="Q693">
        <f>sales[[#This Row],[unitCost]]*sales[[#This Row],[QuantitySold]]</f>
        <v>180</v>
      </c>
      <c r="R693" s="7">
        <f>(sales[[#This Row],[unitPrice]]-sales[[#This Row],[unitCost]])/sales[[#This Row],[unitCost]]</f>
        <v>0.33333333333333331</v>
      </c>
      <c r="S693" t="str">
        <f>TEXT(sales[[#This Row],[SaleDate]],"dd")</f>
        <v>25</v>
      </c>
    </row>
    <row r="694" spans="1:19" x14ac:dyDescent="0.25">
      <c r="A694">
        <v>422</v>
      </c>
      <c r="B694">
        <v>2</v>
      </c>
      <c r="C694">
        <v>23</v>
      </c>
      <c r="D694">
        <v>3</v>
      </c>
      <c r="E694">
        <v>1</v>
      </c>
      <c r="F694" s="1">
        <v>44966</v>
      </c>
      <c r="G694">
        <v>0</v>
      </c>
      <c r="H694">
        <f>VLOOKUP(sales[[#This Row],[ProductID]],products[],4,FALSE)</f>
        <v>120</v>
      </c>
      <c r="I694">
        <f>VLOOKUP(sales[[#This Row],[ProductID]],products[],5,FALSE)</f>
        <v>90</v>
      </c>
      <c r="J694">
        <f>sales[[#This Row],[QuantitySold]]*sales[[#This Row],[unitPrice]]</f>
        <v>120</v>
      </c>
      <c r="K694">
        <f>sales[[#This Row],[TotalRevenue]]-sales[[#This Row],[DiscountApplied]]</f>
        <v>120</v>
      </c>
      <c r="L694" t="str">
        <f>TEXT(sales[[#This Row],[SaleDate]],"yyyy")</f>
        <v>2023</v>
      </c>
      <c r="M694" t="str">
        <f>TEXT(sales[[#This Row],[SaleDate]],"MMM")</f>
        <v>Feb</v>
      </c>
      <c r="N694" t="str">
        <f>TEXT(sales[[#This Row],[SaleDate]],"DDD")</f>
        <v>Thu</v>
      </c>
      <c r="O694" t="str">
        <f t="shared" si="10"/>
        <v>Q1</v>
      </c>
      <c r="P694">
        <f>sales[[#This Row],[netRevenue]]-(sales[[#This Row],[unitCost]]*sales[[#This Row],[QuantitySold]])</f>
        <v>30</v>
      </c>
      <c r="Q694">
        <f>sales[[#This Row],[unitCost]]*sales[[#This Row],[QuantitySold]]</f>
        <v>90</v>
      </c>
      <c r="R694" s="7">
        <f>(sales[[#This Row],[unitPrice]]-sales[[#This Row],[unitCost]])/sales[[#This Row],[unitCost]]</f>
        <v>0.33333333333333331</v>
      </c>
      <c r="S694" t="str">
        <f>TEXT(sales[[#This Row],[SaleDate]],"dd")</f>
        <v>09</v>
      </c>
    </row>
    <row r="695" spans="1:19" x14ac:dyDescent="0.25">
      <c r="A695">
        <v>431</v>
      </c>
      <c r="B695">
        <v>2</v>
      </c>
      <c r="C695">
        <v>8</v>
      </c>
      <c r="D695">
        <v>3</v>
      </c>
      <c r="E695">
        <v>7</v>
      </c>
      <c r="F695" s="1">
        <v>45257</v>
      </c>
      <c r="G695">
        <v>0</v>
      </c>
      <c r="H695">
        <f>VLOOKUP(sales[[#This Row],[ProductID]],products[],4,FALSE)</f>
        <v>120</v>
      </c>
      <c r="I695">
        <f>VLOOKUP(sales[[#This Row],[ProductID]],products[],5,FALSE)</f>
        <v>90</v>
      </c>
      <c r="J695">
        <f>sales[[#This Row],[QuantitySold]]*sales[[#This Row],[unitPrice]]</f>
        <v>840</v>
      </c>
      <c r="K695">
        <f>sales[[#This Row],[TotalRevenue]]-sales[[#This Row],[DiscountApplied]]</f>
        <v>840</v>
      </c>
      <c r="L695" t="str">
        <f>TEXT(sales[[#This Row],[SaleDate]],"yyyy")</f>
        <v>2023</v>
      </c>
      <c r="M695" t="str">
        <f>TEXT(sales[[#This Row],[SaleDate]],"MMM")</f>
        <v>Nov</v>
      </c>
      <c r="N695" t="str">
        <f>TEXT(sales[[#This Row],[SaleDate]],"DDD")</f>
        <v>Mon</v>
      </c>
      <c r="O695" t="str">
        <f t="shared" si="10"/>
        <v>Q4</v>
      </c>
      <c r="P695">
        <f>sales[[#This Row],[netRevenue]]-(sales[[#This Row],[unitCost]]*sales[[#This Row],[QuantitySold]])</f>
        <v>210</v>
      </c>
      <c r="Q695">
        <f>sales[[#This Row],[unitCost]]*sales[[#This Row],[QuantitySold]]</f>
        <v>630</v>
      </c>
      <c r="R695" s="7">
        <f>(sales[[#This Row],[unitPrice]]-sales[[#This Row],[unitCost]])/sales[[#This Row],[unitCost]]</f>
        <v>0.33333333333333331</v>
      </c>
      <c r="S695" t="str">
        <f>TEXT(sales[[#This Row],[SaleDate]],"dd")</f>
        <v>27</v>
      </c>
    </row>
    <row r="696" spans="1:19" x14ac:dyDescent="0.25">
      <c r="A696">
        <v>449</v>
      </c>
      <c r="B696">
        <v>2</v>
      </c>
      <c r="C696">
        <v>31</v>
      </c>
      <c r="D696">
        <v>3</v>
      </c>
      <c r="E696">
        <v>11</v>
      </c>
      <c r="F696" s="1">
        <v>45229</v>
      </c>
      <c r="G696">
        <v>0</v>
      </c>
      <c r="H696">
        <f>VLOOKUP(sales[[#This Row],[ProductID]],products[],4,FALSE)</f>
        <v>120</v>
      </c>
      <c r="I696">
        <f>VLOOKUP(sales[[#This Row],[ProductID]],products[],5,FALSE)</f>
        <v>90</v>
      </c>
      <c r="J696">
        <f>sales[[#This Row],[QuantitySold]]*sales[[#This Row],[unitPrice]]</f>
        <v>1320</v>
      </c>
      <c r="K696">
        <f>sales[[#This Row],[TotalRevenue]]-sales[[#This Row],[DiscountApplied]]</f>
        <v>1320</v>
      </c>
      <c r="L696" t="str">
        <f>TEXT(sales[[#This Row],[SaleDate]],"yyyy")</f>
        <v>2023</v>
      </c>
      <c r="M696" t="str">
        <f>TEXT(sales[[#This Row],[SaleDate]],"MMM")</f>
        <v>Oct</v>
      </c>
      <c r="N696" t="str">
        <f>TEXT(sales[[#This Row],[SaleDate]],"DDD")</f>
        <v>Mon</v>
      </c>
      <c r="O696" t="str">
        <f t="shared" si="10"/>
        <v>Q4</v>
      </c>
      <c r="P696">
        <f>sales[[#This Row],[netRevenue]]-(sales[[#This Row],[unitCost]]*sales[[#This Row],[QuantitySold]])</f>
        <v>330</v>
      </c>
      <c r="Q696">
        <f>sales[[#This Row],[unitCost]]*sales[[#This Row],[QuantitySold]]</f>
        <v>990</v>
      </c>
      <c r="R696" s="7">
        <f>(sales[[#This Row],[unitPrice]]-sales[[#This Row],[unitCost]])/sales[[#This Row],[unitCost]]</f>
        <v>0.33333333333333331</v>
      </c>
      <c r="S696" t="str">
        <f>TEXT(sales[[#This Row],[SaleDate]],"dd")</f>
        <v>30</v>
      </c>
    </row>
    <row r="697" spans="1:19" x14ac:dyDescent="0.25">
      <c r="A697">
        <v>453</v>
      </c>
      <c r="B697">
        <v>2</v>
      </c>
      <c r="C697">
        <v>31</v>
      </c>
      <c r="D697">
        <v>3</v>
      </c>
      <c r="E697">
        <v>4</v>
      </c>
      <c r="F697" s="1">
        <v>45246</v>
      </c>
      <c r="G697">
        <v>0</v>
      </c>
      <c r="H697">
        <f>VLOOKUP(sales[[#This Row],[ProductID]],products[],4,FALSE)</f>
        <v>120</v>
      </c>
      <c r="I697">
        <f>VLOOKUP(sales[[#This Row],[ProductID]],products[],5,FALSE)</f>
        <v>90</v>
      </c>
      <c r="J697">
        <f>sales[[#This Row],[QuantitySold]]*sales[[#This Row],[unitPrice]]</f>
        <v>480</v>
      </c>
      <c r="K697">
        <f>sales[[#This Row],[TotalRevenue]]-sales[[#This Row],[DiscountApplied]]</f>
        <v>480</v>
      </c>
      <c r="L697" t="str">
        <f>TEXT(sales[[#This Row],[SaleDate]],"yyyy")</f>
        <v>2023</v>
      </c>
      <c r="M697" t="str">
        <f>TEXT(sales[[#This Row],[SaleDate]],"MMM")</f>
        <v>Nov</v>
      </c>
      <c r="N697" t="str">
        <f>TEXT(sales[[#This Row],[SaleDate]],"DDD")</f>
        <v>Thu</v>
      </c>
      <c r="O697" t="str">
        <f t="shared" si="10"/>
        <v>Q4</v>
      </c>
      <c r="P697">
        <f>sales[[#This Row],[netRevenue]]-(sales[[#This Row],[unitCost]]*sales[[#This Row],[QuantitySold]])</f>
        <v>120</v>
      </c>
      <c r="Q697">
        <f>sales[[#This Row],[unitCost]]*sales[[#This Row],[QuantitySold]]</f>
        <v>360</v>
      </c>
      <c r="R697" s="7">
        <f>(sales[[#This Row],[unitPrice]]-sales[[#This Row],[unitCost]])/sales[[#This Row],[unitCost]]</f>
        <v>0.33333333333333331</v>
      </c>
      <c r="S697" t="str">
        <f>TEXT(sales[[#This Row],[SaleDate]],"dd")</f>
        <v>16</v>
      </c>
    </row>
    <row r="698" spans="1:19" x14ac:dyDescent="0.25">
      <c r="A698">
        <v>476</v>
      </c>
      <c r="B698">
        <v>2</v>
      </c>
      <c r="C698">
        <v>43</v>
      </c>
      <c r="D698">
        <v>3</v>
      </c>
      <c r="E698">
        <v>5</v>
      </c>
      <c r="F698" s="1">
        <v>45084</v>
      </c>
      <c r="G698">
        <v>0</v>
      </c>
      <c r="H698">
        <f>VLOOKUP(sales[[#This Row],[ProductID]],products[],4,FALSE)</f>
        <v>120</v>
      </c>
      <c r="I698">
        <f>VLOOKUP(sales[[#This Row],[ProductID]],products[],5,FALSE)</f>
        <v>90</v>
      </c>
      <c r="J698">
        <f>sales[[#This Row],[QuantitySold]]*sales[[#This Row],[unitPrice]]</f>
        <v>600</v>
      </c>
      <c r="K698">
        <f>sales[[#This Row],[TotalRevenue]]-sales[[#This Row],[DiscountApplied]]</f>
        <v>600</v>
      </c>
      <c r="L698" t="str">
        <f>TEXT(sales[[#This Row],[SaleDate]],"yyyy")</f>
        <v>2023</v>
      </c>
      <c r="M698" t="str">
        <f>TEXT(sales[[#This Row],[SaleDate]],"MMM")</f>
        <v>Jun</v>
      </c>
      <c r="N698" t="str">
        <f>TEXT(sales[[#This Row],[SaleDate]],"DDD")</f>
        <v>Wed</v>
      </c>
      <c r="O698" t="str">
        <f t="shared" si="10"/>
        <v>Q2</v>
      </c>
      <c r="P698">
        <f>sales[[#This Row],[netRevenue]]-(sales[[#This Row],[unitCost]]*sales[[#This Row],[QuantitySold]])</f>
        <v>150</v>
      </c>
      <c r="Q698">
        <f>sales[[#This Row],[unitCost]]*sales[[#This Row],[QuantitySold]]</f>
        <v>450</v>
      </c>
      <c r="R698" s="7">
        <f>(sales[[#This Row],[unitPrice]]-sales[[#This Row],[unitCost]])/sales[[#This Row],[unitCost]]</f>
        <v>0.33333333333333331</v>
      </c>
      <c r="S698" t="str">
        <f>TEXT(sales[[#This Row],[SaleDate]],"dd")</f>
        <v>07</v>
      </c>
    </row>
    <row r="699" spans="1:19" x14ac:dyDescent="0.25">
      <c r="A699">
        <v>479</v>
      </c>
      <c r="B699">
        <v>2</v>
      </c>
      <c r="C699">
        <v>28</v>
      </c>
      <c r="D699">
        <v>3</v>
      </c>
      <c r="E699">
        <v>7</v>
      </c>
      <c r="F699" s="1">
        <v>45167</v>
      </c>
      <c r="G699">
        <v>0</v>
      </c>
      <c r="H699">
        <f>VLOOKUP(sales[[#This Row],[ProductID]],products[],4,FALSE)</f>
        <v>120</v>
      </c>
      <c r="I699">
        <f>VLOOKUP(sales[[#This Row],[ProductID]],products[],5,FALSE)</f>
        <v>90</v>
      </c>
      <c r="J699">
        <f>sales[[#This Row],[QuantitySold]]*sales[[#This Row],[unitPrice]]</f>
        <v>840</v>
      </c>
      <c r="K699">
        <f>sales[[#This Row],[TotalRevenue]]-sales[[#This Row],[DiscountApplied]]</f>
        <v>840</v>
      </c>
      <c r="L699" t="str">
        <f>TEXT(sales[[#This Row],[SaleDate]],"yyyy")</f>
        <v>2023</v>
      </c>
      <c r="M699" t="str">
        <f>TEXT(sales[[#This Row],[SaleDate]],"MMM")</f>
        <v>Aug</v>
      </c>
      <c r="N699" t="str">
        <f>TEXT(sales[[#This Row],[SaleDate]],"DDD")</f>
        <v>Tue</v>
      </c>
      <c r="O699" t="str">
        <f t="shared" si="10"/>
        <v>Q3</v>
      </c>
      <c r="P699">
        <f>sales[[#This Row],[netRevenue]]-(sales[[#This Row],[unitCost]]*sales[[#This Row],[QuantitySold]])</f>
        <v>210</v>
      </c>
      <c r="Q699">
        <f>sales[[#This Row],[unitCost]]*sales[[#This Row],[QuantitySold]]</f>
        <v>630</v>
      </c>
      <c r="R699" s="7">
        <f>(sales[[#This Row],[unitPrice]]-sales[[#This Row],[unitCost]])/sales[[#This Row],[unitCost]]</f>
        <v>0.33333333333333331</v>
      </c>
      <c r="S699" t="str">
        <f>TEXT(sales[[#This Row],[SaleDate]],"dd")</f>
        <v>29</v>
      </c>
    </row>
    <row r="700" spans="1:19" x14ac:dyDescent="0.25">
      <c r="A700">
        <v>514</v>
      </c>
      <c r="B700">
        <v>2</v>
      </c>
      <c r="C700">
        <v>20</v>
      </c>
      <c r="D700">
        <v>3</v>
      </c>
      <c r="E700">
        <v>4</v>
      </c>
      <c r="F700" s="1">
        <v>45066</v>
      </c>
      <c r="G700">
        <v>0</v>
      </c>
      <c r="H700">
        <f>VLOOKUP(sales[[#This Row],[ProductID]],products[],4,FALSE)</f>
        <v>120</v>
      </c>
      <c r="I700">
        <f>VLOOKUP(sales[[#This Row],[ProductID]],products[],5,FALSE)</f>
        <v>90</v>
      </c>
      <c r="J700">
        <f>sales[[#This Row],[QuantitySold]]*sales[[#This Row],[unitPrice]]</f>
        <v>480</v>
      </c>
      <c r="K700">
        <f>sales[[#This Row],[TotalRevenue]]-sales[[#This Row],[DiscountApplied]]</f>
        <v>480</v>
      </c>
      <c r="L700" t="str">
        <f>TEXT(sales[[#This Row],[SaleDate]],"yyyy")</f>
        <v>2023</v>
      </c>
      <c r="M700" t="str">
        <f>TEXT(sales[[#This Row],[SaleDate]],"MMM")</f>
        <v>May</v>
      </c>
      <c r="N700" t="str">
        <f>TEXT(sales[[#This Row],[SaleDate]],"DDD")</f>
        <v>Sat</v>
      </c>
      <c r="O700" t="str">
        <f t="shared" si="10"/>
        <v>Q2</v>
      </c>
      <c r="P700">
        <f>sales[[#This Row],[netRevenue]]-(sales[[#This Row],[unitCost]]*sales[[#This Row],[QuantitySold]])</f>
        <v>120</v>
      </c>
      <c r="Q700">
        <f>sales[[#This Row],[unitCost]]*sales[[#This Row],[QuantitySold]]</f>
        <v>360</v>
      </c>
      <c r="R700" s="7">
        <f>(sales[[#This Row],[unitPrice]]-sales[[#This Row],[unitCost]])/sales[[#This Row],[unitCost]]</f>
        <v>0.33333333333333331</v>
      </c>
      <c r="S700" t="str">
        <f>TEXT(sales[[#This Row],[SaleDate]],"dd")</f>
        <v>20</v>
      </c>
    </row>
    <row r="701" spans="1:19" x14ac:dyDescent="0.25">
      <c r="A701">
        <v>556</v>
      </c>
      <c r="B701">
        <v>2</v>
      </c>
      <c r="C701">
        <v>19</v>
      </c>
      <c r="D701">
        <v>3</v>
      </c>
      <c r="E701">
        <v>6</v>
      </c>
      <c r="F701" s="1">
        <v>45005</v>
      </c>
      <c r="G701">
        <v>0</v>
      </c>
      <c r="H701">
        <f>VLOOKUP(sales[[#This Row],[ProductID]],products[],4,FALSE)</f>
        <v>120</v>
      </c>
      <c r="I701">
        <f>VLOOKUP(sales[[#This Row],[ProductID]],products[],5,FALSE)</f>
        <v>90</v>
      </c>
      <c r="J701">
        <f>sales[[#This Row],[QuantitySold]]*sales[[#This Row],[unitPrice]]</f>
        <v>720</v>
      </c>
      <c r="K701">
        <f>sales[[#This Row],[TotalRevenue]]-sales[[#This Row],[DiscountApplied]]</f>
        <v>720</v>
      </c>
      <c r="L701" t="str">
        <f>TEXT(sales[[#This Row],[SaleDate]],"yyyy")</f>
        <v>2023</v>
      </c>
      <c r="M701" t="str">
        <f>TEXT(sales[[#This Row],[SaleDate]],"MMM")</f>
        <v>Mar</v>
      </c>
      <c r="N701" t="str">
        <f>TEXT(sales[[#This Row],[SaleDate]],"DDD")</f>
        <v>Mon</v>
      </c>
      <c r="O701" t="str">
        <f t="shared" si="10"/>
        <v>Q1</v>
      </c>
      <c r="P701">
        <f>sales[[#This Row],[netRevenue]]-(sales[[#This Row],[unitCost]]*sales[[#This Row],[QuantitySold]])</f>
        <v>180</v>
      </c>
      <c r="Q701">
        <f>sales[[#This Row],[unitCost]]*sales[[#This Row],[QuantitySold]]</f>
        <v>540</v>
      </c>
      <c r="R701" s="7">
        <f>(sales[[#This Row],[unitPrice]]-sales[[#This Row],[unitCost]])/sales[[#This Row],[unitCost]]</f>
        <v>0.33333333333333331</v>
      </c>
      <c r="S701" t="str">
        <f>TEXT(sales[[#This Row],[SaleDate]],"dd")</f>
        <v>20</v>
      </c>
    </row>
    <row r="702" spans="1:19" x14ac:dyDescent="0.25">
      <c r="A702">
        <v>558</v>
      </c>
      <c r="B702">
        <v>2</v>
      </c>
      <c r="C702">
        <v>49</v>
      </c>
      <c r="D702">
        <v>3</v>
      </c>
      <c r="E702">
        <v>9</v>
      </c>
      <c r="F702" s="1">
        <v>44943</v>
      </c>
      <c r="G702">
        <v>0</v>
      </c>
      <c r="H702">
        <f>VLOOKUP(sales[[#This Row],[ProductID]],products[],4,FALSE)</f>
        <v>120</v>
      </c>
      <c r="I702">
        <f>VLOOKUP(sales[[#This Row],[ProductID]],products[],5,FALSE)</f>
        <v>90</v>
      </c>
      <c r="J702">
        <f>sales[[#This Row],[QuantitySold]]*sales[[#This Row],[unitPrice]]</f>
        <v>1080</v>
      </c>
      <c r="K702">
        <f>sales[[#This Row],[TotalRevenue]]-sales[[#This Row],[DiscountApplied]]</f>
        <v>1080</v>
      </c>
      <c r="L702" t="str">
        <f>TEXT(sales[[#This Row],[SaleDate]],"yyyy")</f>
        <v>2023</v>
      </c>
      <c r="M702" t="str">
        <f>TEXT(sales[[#This Row],[SaleDate]],"MMM")</f>
        <v>Jan</v>
      </c>
      <c r="N702" t="str">
        <f>TEXT(sales[[#This Row],[SaleDate]],"DDD")</f>
        <v>Tue</v>
      </c>
      <c r="O702" t="str">
        <f t="shared" si="10"/>
        <v>Q1</v>
      </c>
      <c r="P702">
        <f>sales[[#This Row],[netRevenue]]-(sales[[#This Row],[unitCost]]*sales[[#This Row],[QuantitySold]])</f>
        <v>270</v>
      </c>
      <c r="Q702">
        <f>sales[[#This Row],[unitCost]]*sales[[#This Row],[QuantitySold]]</f>
        <v>810</v>
      </c>
      <c r="R702" s="7">
        <f>(sales[[#This Row],[unitPrice]]-sales[[#This Row],[unitCost]])/sales[[#This Row],[unitCost]]</f>
        <v>0.33333333333333331</v>
      </c>
      <c r="S702" t="str">
        <f>TEXT(sales[[#This Row],[SaleDate]],"dd")</f>
        <v>17</v>
      </c>
    </row>
    <row r="703" spans="1:19" x14ac:dyDescent="0.25">
      <c r="A703">
        <v>571</v>
      </c>
      <c r="B703">
        <v>2</v>
      </c>
      <c r="C703">
        <v>40</v>
      </c>
      <c r="D703">
        <v>3</v>
      </c>
      <c r="E703">
        <v>8</v>
      </c>
      <c r="F703" s="1">
        <v>45051</v>
      </c>
      <c r="G703">
        <v>0</v>
      </c>
      <c r="H703">
        <f>VLOOKUP(sales[[#This Row],[ProductID]],products[],4,FALSE)</f>
        <v>120</v>
      </c>
      <c r="I703">
        <f>VLOOKUP(sales[[#This Row],[ProductID]],products[],5,FALSE)</f>
        <v>90</v>
      </c>
      <c r="J703">
        <f>sales[[#This Row],[QuantitySold]]*sales[[#This Row],[unitPrice]]</f>
        <v>960</v>
      </c>
      <c r="K703">
        <f>sales[[#This Row],[TotalRevenue]]-sales[[#This Row],[DiscountApplied]]</f>
        <v>960</v>
      </c>
      <c r="L703" t="str">
        <f>TEXT(sales[[#This Row],[SaleDate]],"yyyy")</f>
        <v>2023</v>
      </c>
      <c r="M703" t="str">
        <f>TEXT(sales[[#This Row],[SaleDate]],"MMM")</f>
        <v>May</v>
      </c>
      <c r="N703" t="str">
        <f>TEXT(sales[[#This Row],[SaleDate]],"DDD")</f>
        <v>Fri</v>
      </c>
      <c r="O703" t="str">
        <f t="shared" si="10"/>
        <v>Q2</v>
      </c>
      <c r="P703">
        <f>sales[[#This Row],[netRevenue]]-(sales[[#This Row],[unitCost]]*sales[[#This Row],[QuantitySold]])</f>
        <v>240</v>
      </c>
      <c r="Q703">
        <f>sales[[#This Row],[unitCost]]*sales[[#This Row],[QuantitySold]]</f>
        <v>720</v>
      </c>
      <c r="R703" s="7">
        <f>(sales[[#This Row],[unitPrice]]-sales[[#This Row],[unitCost]])/sales[[#This Row],[unitCost]]</f>
        <v>0.33333333333333331</v>
      </c>
      <c r="S703" t="str">
        <f>TEXT(sales[[#This Row],[SaleDate]],"dd")</f>
        <v>05</v>
      </c>
    </row>
    <row r="704" spans="1:19" x14ac:dyDescent="0.25">
      <c r="A704">
        <v>588</v>
      </c>
      <c r="B704">
        <v>2</v>
      </c>
      <c r="C704">
        <v>10</v>
      </c>
      <c r="D704">
        <v>3</v>
      </c>
      <c r="E704">
        <v>5</v>
      </c>
      <c r="F704" s="1">
        <v>45040</v>
      </c>
      <c r="G704">
        <v>0</v>
      </c>
      <c r="H704">
        <f>VLOOKUP(sales[[#This Row],[ProductID]],products[],4,FALSE)</f>
        <v>120</v>
      </c>
      <c r="I704">
        <f>VLOOKUP(sales[[#This Row],[ProductID]],products[],5,FALSE)</f>
        <v>90</v>
      </c>
      <c r="J704">
        <f>sales[[#This Row],[QuantitySold]]*sales[[#This Row],[unitPrice]]</f>
        <v>600</v>
      </c>
      <c r="K704">
        <f>sales[[#This Row],[TotalRevenue]]-sales[[#This Row],[DiscountApplied]]</f>
        <v>600</v>
      </c>
      <c r="L704" t="str">
        <f>TEXT(sales[[#This Row],[SaleDate]],"yyyy")</f>
        <v>2023</v>
      </c>
      <c r="M704" t="str">
        <f>TEXT(sales[[#This Row],[SaleDate]],"MMM")</f>
        <v>Apr</v>
      </c>
      <c r="N704" t="str">
        <f>TEXT(sales[[#This Row],[SaleDate]],"DDD")</f>
        <v>Mon</v>
      </c>
      <c r="O704" t="str">
        <f t="shared" si="10"/>
        <v>Q2</v>
      </c>
      <c r="P704">
        <f>sales[[#This Row],[netRevenue]]-(sales[[#This Row],[unitCost]]*sales[[#This Row],[QuantitySold]])</f>
        <v>150</v>
      </c>
      <c r="Q704">
        <f>sales[[#This Row],[unitCost]]*sales[[#This Row],[QuantitySold]]</f>
        <v>450</v>
      </c>
      <c r="R704" s="7">
        <f>(sales[[#This Row],[unitPrice]]-sales[[#This Row],[unitCost]])/sales[[#This Row],[unitCost]]</f>
        <v>0.33333333333333331</v>
      </c>
      <c r="S704" t="str">
        <f>TEXT(sales[[#This Row],[SaleDate]],"dd")</f>
        <v>24</v>
      </c>
    </row>
    <row r="705" spans="1:19" x14ac:dyDescent="0.25">
      <c r="A705">
        <v>598</v>
      </c>
      <c r="B705">
        <v>2</v>
      </c>
      <c r="C705">
        <v>25</v>
      </c>
      <c r="D705">
        <v>3</v>
      </c>
      <c r="E705">
        <v>1</v>
      </c>
      <c r="F705" s="1">
        <v>44984</v>
      </c>
      <c r="G705">
        <v>0</v>
      </c>
      <c r="H705">
        <f>VLOOKUP(sales[[#This Row],[ProductID]],products[],4,FALSE)</f>
        <v>120</v>
      </c>
      <c r="I705">
        <f>VLOOKUP(sales[[#This Row],[ProductID]],products[],5,FALSE)</f>
        <v>90</v>
      </c>
      <c r="J705">
        <f>sales[[#This Row],[QuantitySold]]*sales[[#This Row],[unitPrice]]</f>
        <v>120</v>
      </c>
      <c r="K705">
        <f>sales[[#This Row],[TotalRevenue]]-sales[[#This Row],[DiscountApplied]]</f>
        <v>120</v>
      </c>
      <c r="L705" t="str">
        <f>TEXT(sales[[#This Row],[SaleDate]],"yyyy")</f>
        <v>2023</v>
      </c>
      <c r="M705" t="str">
        <f>TEXT(sales[[#This Row],[SaleDate]],"MMM")</f>
        <v>Feb</v>
      </c>
      <c r="N705" t="str">
        <f>TEXT(sales[[#This Row],[SaleDate]],"DDD")</f>
        <v>Mon</v>
      </c>
      <c r="O705" t="str">
        <f t="shared" si="10"/>
        <v>Q1</v>
      </c>
      <c r="P705">
        <f>sales[[#This Row],[netRevenue]]-(sales[[#This Row],[unitCost]]*sales[[#This Row],[QuantitySold]])</f>
        <v>30</v>
      </c>
      <c r="Q705">
        <f>sales[[#This Row],[unitCost]]*sales[[#This Row],[QuantitySold]]</f>
        <v>90</v>
      </c>
      <c r="R705" s="7">
        <f>(sales[[#This Row],[unitPrice]]-sales[[#This Row],[unitCost]])/sales[[#This Row],[unitCost]]</f>
        <v>0.33333333333333331</v>
      </c>
      <c r="S705" t="str">
        <f>TEXT(sales[[#This Row],[SaleDate]],"dd")</f>
        <v>27</v>
      </c>
    </row>
    <row r="706" spans="1:19" x14ac:dyDescent="0.25">
      <c r="A706">
        <v>601</v>
      </c>
      <c r="B706">
        <v>2</v>
      </c>
      <c r="C706">
        <v>12</v>
      </c>
      <c r="D706">
        <v>3</v>
      </c>
      <c r="E706">
        <v>9</v>
      </c>
      <c r="F706" s="1">
        <v>45028</v>
      </c>
      <c r="G706">
        <v>0</v>
      </c>
      <c r="H706">
        <f>VLOOKUP(sales[[#This Row],[ProductID]],products[],4,FALSE)</f>
        <v>120</v>
      </c>
      <c r="I706">
        <f>VLOOKUP(sales[[#This Row],[ProductID]],products[],5,FALSE)</f>
        <v>90</v>
      </c>
      <c r="J706">
        <f>sales[[#This Row],[QuantitySold]]*sales[[#This Row],[unitPrice]]</f>
        <v>1080</v>
      </c>
      <c r="K706">
        <f>sales[[#This Row],[TotalRevenue]]-sales[[#This Row],[DiscountApplied]]</f>
        <v>1080</v>
      </c>
      <c r="L706" t="str">
        <f>TEXT(sales[[#This Row],[SaleDate]],"yyyy")</f>
        <v>2023</v>
      </c>
      <c r="M706" t="str">
        <f>TEXT(sales[[#This Row],[SaleDate]],"MMM")</f>
        <v>Apr</v>
      </c>
      <c r="N706" t="str">
        <f>TEXT(sales[[#This Row],[SaleDate]],"DDD")</f>
        <v>Wed</v>
      </c>
      <c r="O706" t="str">
        <f t="shared" ref="O706:O769" si="11">"Q"&amp;ROUNDUP(MONTH(F706)/3,0)</f>
        <v>Q2</v>
      </c>
      <c r="P706">
        <f>sales[[#This Row],[netRevenue]]-(sales[[#This Row],[unitCost]]*sales[[#This Row],[QuantitySold]])</f>
        <v>270</v>
      </c>
      <c r="Q706">
        <f>sales[[#This Row],[unitCost]]*sales[[#This Row],[QuantitySold]]</f>
        <v>810</v>
      </c>
      <c r="R706" s="7">
        <f>(sales[[#This Row],[unitPrice]]-sales[[#This Row],[unitCost]])/sales[[#This Row],[unitCost]]</f>
        <v>0.33333333333333331</v>
      </c>
      <c r="S706" t="str">
        <f>TEXT(sales[[#This Row],[SaleDate]],"dd")</f>
        <v>12</v>
      </c>
    </row>
    <row r="707" spans="1:19" x14ac:dyDescent="0.25">
      <c r="A707">
        <v>644</v>
      </c>
      <c r="B707">
        <v>2</v>
      </c>
      <c r="C707">
        <v>39</v>
      </c>
      <c r="D707">
        <v>3</v>
      </c>
      <c r="E707">
        <v>8</v>
      </c>
      <c r="F707" s="1">
        <v>45233</v>
      </c>
      <c r="G707">
        <v>0</v>
      </c>
      <c r="H707">
        <f>VLOOKUP(sales[[#This Row],[ProductID]],products[],4,FALSE)</f>
        <v>120</v>
      </c>
      <c r="I707">
        <f>VLOOKUP(sales[[#This Row],[ProductID]],products[],5,FALSE)</f>
        <v>90</v>
      </c>
      <c r="J707">
        <f>sales[[#This Row],[QuantitySold]]*sales[[#This Row],[unitPrice]]</f>
        <v>960</v>
      </c>
      <c r="K707">
        <f>sales[[#This Row],[TotalRevenue]]-sales[[#This Row],[DiscountApplied]]</f>
        <v>960</v>
      </c>
      <c r="L707" t="str">
        <f>TEXT(sales[[#This Row],[SaleDate]],"yyyy")</f>
        <v>2023</v>
      </c>
      <c r="M707" t="str">
        <f>TEXT(sales[[#This Row],[SaleDate]],"MMM")</f>
        <v>Nov</v>
      </c>
      <c r="N707" t="str">
        <f>TEXT(sales[[#This Row],[SaleDate]],"DDD")</f>
        <v>Fri</v>
      </c>
      <c r="O707" t="str">
        <f t="shared" si="11"/>
        <v>Q4</v>
      </c>
      <c r="P707">
        <f>sales[[#This Row],[netRevenue]]-(sales[[#This Row],[unitCost]]*sales[[#This Row],[QuantitySold]])</f>
        <v>240</v>
      </c>
      <c r="Q707">
        <f>sales[[#This Row],[unitCost]]*sales[[#This Row],[QuantitySold]]</f>
        <v>720</v>
      </c>
      <c r="R707" s="7">
        <f>(sales[[#This Row],[unitPrice]]-sales[[#This Row],[unitCost]])/sales[[#This Row],[unitCost]]</f>
        <v>0.33333333333333331</v>
      </c>
      <c r="S707" t="str">
        <f>TEXT(sales[[#This Row],[SaleDate]],"dd")</f>
        <v>03</v>
      </c>
    </row>
    <row r="708" spans="1:19" x14ac:dyDescent="0.25">
      <c r="A708">
        <v>646</v>
      </c>
      <c r="B708">
        <v>2</v>
      </c>
      <c r="C708">
        <v>21</v>
      </c>
      <c r="D708">
        <v>3</v>
      </c>
      <c r="E708">
        <v>3</v>
      </c>
      <c r="F708" s="1">
        <v>45028</v>
      </c>
      <c r="G708">
        <v>0</v>
      </c>
      <c r="H708">
        <f>VLOOKUP(sales[[#This Row],[ProductID]],products[],4,FALSE)</f>
        <v>120</v>
      </c>
      <c r="I708">
        <f>VLOOKUP(sales[[#This Row],[ProductID]],products[],5,FALSE)</f>
        <v>90</v>
      </c>
      <c r="J708">
        <f>sales[[#This Row],[QuantitySold]]*sales[[#This Row],[unitPrice]]</f>
        <v>360</v>
      </c>
      <c r="K708">
        <f>sales[[#This Row],[TotalRevenue]]-sales[[#This Row],[DiscountApplied]]</f>
        <v>360</v>
      </c>
      <c r="L708" t="str">
        <f>TEXT(sales[[#This Row],[SaleDate]],"yyyy")</f>
        <v>2023</v>
      </c>
      <c r="M708" t="str">
        <f>TEXT(sales[[#This Row],[SaleDate]],"MMM")</f>
        <v>Apr</v>
      </c>
      <c r="N708" t="str">
        <f>TEXT(sales[[#This Row],[SaleDate]],"DDD")</f>
        <v>Wed</v>
      </c>
      <c r="O708" t="str">
        <f t="shared" si="11"/>
        <v>Q2</v>
      </c>
      <c r="P708">
        <f>sales[[#This Row],[netRevenue]]-(sales[[#This Row],[unitCost]]*sales[[#This Row],[QuantitySold]])</f>
        <v>90</v>
      </c>
      <c r="Q708">
        <f>sales[[#This Row],[unitCost]]*sales[[#This Row],[QuantitySold]]</f>
        <v>270</v>
      </c>
      <c r="R708" s="7">
        <f>(sales[[#This Row],[unitPrice]]-sales[[#This Row],[unitCost]])/sales[[#This Row],[unitCost]]</f>
        <v>0.33333333333333331</v>
      </c>
      <c r="S708" t="str">
        <f>TEXT(sales[[#This Row],[SaleDate]],"dd")</f>
        <v>12</v>
      </c>
    </row>
    <row r="709" spans="1:19" x14ac:dyDescent="0.25">
      <c r="A709">
        <v>655</v>
      </c>
      <c r="B709">
        <v>2</v>
      </c>
      <c r="C709">
        <v>18</v>
      </c>
      <c r="D709">
        <v>3</v>
      </c>
      <c r="E709">
        <v>7</v>
      </c>
      <c r="F709" s="1">
        <v>45153</v>
      </c>
      <c r="G709">
        <v>0</v>
      </c>
      <c r="H709">
        <f>VLOOKUP(sales[[#This Row],[ProductID]],products[],4,FALSE)</f>
        <v>120</v>
      </c>
      <c r="I709">
        <f>VLOOKUP(sales[[#This Row],[ProductID]],products[],5,FALSE)</f>
        <v>90</v>
      </c>
      <c r="J709">
        <f>sales[[#This Row],[QuantitySold]]*sales[[#This Row],[unitPrice]]</f>
        <v>840</v>
      </c>
      <c r="K709">
        <f>sales[[#This Row],[TotalRevenue]]-sales[[#This Row],[DiscountApplied]]</f>
        <v>840</v>
      </c>
      <c r="L709" t="str">
        <f>TEXT(sales[[#This Row],[SaleDate]],"yyyy")</f>
        <v>2023</v>
      </c>
      <c r="M709" t="str">
        <f>TEXT(sales[[#This Row],[SaleDate]],"MMM")</f>
        <v>Aug</v>
      </c>
      <c r="N709" t="str">
        <f>TEXT(sales[[#This Row],[SaleDate]],"DDD")</f>
        <v>Tue</v>
      </c>
      <c r="O709" t="str">
        <f t="shared" si="11"/>
        <v>Q3</v>
      </c>
      <c r="P709">
        <f>sales[[#This Row],[netRevenue]]-(sales[[#This Row],[unitCost]]*sales[[#This Row],[QuantitySold]])</f>
        <v>210</v>
      </c>
      <c r="Q709">
        <f>sales[[#This Row],[unitCost]]*sales[[#This Row],[QuantitySold]]</f>
        <v>630</v>
      </c>
      <c r="R709" s="7">
        <f>(sales[[#This Row],[unitPrice]]-sales[[#This Row],[unitCost]])/sales[[#This Row],[unitCost]]</f>
        <v>0.33333333333333331</v>
      </c>
      <c r="S709" t="str">
        <f>TEXT(sales[[#This Row],[SaleDate]],"dd")</f>
        <v>15</v>
      </c>
    </row>
    <row r="710" spans="1:19" x14ac:dyDescent="0.25">
      <c r="A710">
        <v>670</v>
      </c>
      <c r="B710">
        <v>2</v>
      </c>
      <c r="C710">
        <v>2</v>
      </c>
      <c r="D710">
        <v>3</v>
      </c>
      <c r="E710">
        <v>11</v>
      </c>
      <c r="F710" s="1">
        <v>44965</v>
      </c>
      <c r="G710">
        <v>0</v>
      </c>
      <c r="H710">
        <f>VLOOKUP(sales[[#This Row],[ProductID]],products[],4,FALSE)</f>
        <v>120</v>
      </c>
      <c r="I710">
        <f>VLOOKUP(sales[[#This Row],[ProductID]],products[],5,FALSE)</f>
        <v>90</v>
      </c>
      <c r="J710">
        <f>sales[[#This Row],[QuantitySold]]*sales[[#This Row],[unitPrice]]</f>
        <v>1320</v>
      </c>
      <c r="K710">
        <f>sales[[#This Row],[TotalRevenue]]-sales[[#This Row],[DiscountApplied]]</f>
        <v>1320</v>
      </c>
      <c r="L710" t="str">
        <f>TEXT(sales[[#This Row],[SaleDate]],"yyyy")</f>
        <v>2023</v>
      </c>
      <c r="M710" t="str">
        <f>TEXT(sales[[#This Row],[SaleDate]],"MMM")</f>
        <v>Feb</v>
      </c>
      <c r="N710" t="str">
        <f>TEXT(sales[[#This Row],[SaleDate]],"DDD")</f>
        <v>Wed</v>
      </c>
      <c r="O710" t="str">
        <f t="shared" si="11"/>
        <v>Q1</v>
      </c>
      <c r="P710">
        <f>sales[[#This Row],[netRevenue]]-(sales[[#This Row],[unitCost]]*sales[[#This Row],[QuantitySold]])</f>
        <v>330</v>
      </c>
      <c r="Q710">
        <f>sales[[#This Row],[unitCost]]*sales[[#This Row],[QuantitySold]]</f>
        <v>990</v>
      </c>
      <c r="R710" s="7">
        <f>(sales[[#This Row],[unitPrice]]-sales[[#This Row],[unitCost]])/sales[[#This Row],[unitCost]]</f>
        <v>0.33333333333333331</v>
      </c>
      <c r="S710" t="str">
        <f>TEXT(sales[[#This Row],[SaleDate]],"dd")</f>
        <v>08</v>
      </c>
    </row>
    <row r="711" spans="1:19" x14ac:dyDescent="0.25">
      <c r="A711">
        <v>701</v>
      </c>
      <c r="B711">
        <v>2</v>
      </c>
      <c r="C711">
        <v>14</v>
      </c>
      <c r="D711">
        <v>3</v>
      </c>
      <c r="E711">
        <v>4</v>
      </c>
      <c r="F711" s="1">
        <v>45249</v>
      </c>
      <c r="G711">
        <v>0</v>
      </c>
      <c r="H711">
        <f>VLOOKUP(sales[[#This Row],[ProductID]],products[],4,FALSE)</f>
        <v>120</v>
      </c>
      <c r="I711">
        <f>VLOOKUP(sales[[#This Row],[ProductID]],products[],5,FALSE)</f>
        <v>90</v>
      </c>
      <c r="J711">
        <f>sales[[#This Row],[QuantitySold]]*sales[[#This Row],[unitPrice]]</f>
        <v>480</v>
      </c>
      <c r="K711">
        <f>sales[[#This Row],[TotalRevenue]]-sales[[#This Row],[DiscountApplied]]</f>
        <v>480</v>
      </c>
      <c r="L711" t="str">
        <f>TEXT(sales[[#This Row],[SaleDate]],"yyyy")</f>
        <v>2023</v>
      </c>
      <c r="M711" t="str">
        <f>TEXT(sales[[#This Row],[SaleDate]],"MMM")</f>
        <v>Nov</v>
      </c>
      <c r="N711" t="str">
        <f>TEXT(sales[[#This Row],[SaleDate]],"DDD")</f>
        <v>Sun</v>
      </c>
      <c r="O711" t="str">
        <f t="shared" si="11"/>
        <v>Q4</v>
      </c>
      <c r="P711">
        <f>sales[[#This Row],[netRevenue]]-(sales[[#This Row],[unitCost]]*sales[[#This Row],[QuantitySold]])</f>
        <v>120</v>
      </c>
      <c r="Q711">
        <f>sales[[#This Row],[unitCost]]*sales[[#This Row],[QuantitySold]]</f>
        <v>360</v>
      </c>
      <c r="R711" s="7">
        <f>(sales[[#This Row],[unitPrice]]-sales[[#This Row],[unitCost]])/sales[[#This Row],[unitCost]]</f>
        <v>0.33333333333333331</v>
      </c>
      <c r="S711" t="str">
        <f>TEXT(sales[[#This Row],[SaleDate]],"dd")</f>
        <v>19</v>
      </c>
    </row>
    <row r="712" spans="1:19" x14ac:dyDescent="0.25">
      <c r="A712">
        <v>705</v>
      </c>
      <c r="B712">
        <v>2</v>
      </c>
      <c r="C712">
        <v>20</v>
      </c>
      <c r="D712">
        <v>3</v>
      </c>
      <c r="E712">
        <v>7</v>
      </c>
      <c r="F712" s="1">
        <v>45057</v>
      </c>
      <c r="G712">
        <v>0</v>
      </c>
      <c r="H712">
        <f>VLOOKUP(sales[[#This Row],[ProductID]],products[],4,FALSE)</f>
        <v>120</v>
      </c>
      <c r="I712">
        <f>VLOOKUP(sales[[#This Row],[ProductID]],products[],5,FALSE)</f>
        <v>90</v>
      </c>
      <c r="J712">
        <f>sales[[#This Row],[QuantitySold]]*sales[[#This Row],[unitPrice]]</f>
        <v>840</v>
      </c>
      <c r="K712">
        <f>sales[[#This Row],[TotalRevenue]]-sales[[#This Row],[DiscountApplied]]</f>
        <v>840</v>
      </c>
      <c r="L712" t="str">
        <f>TEXT(sales[[#This Row],[SaleDate]],"yyyy")</f>
        <v>2023</v>
      </c>
      <c r="M712" t="str">
        <f>TEXT(sales[[#This Row],[SaleDate]],"MMM")</f>
        <v>May</v>
      </c>
      <c r="N712" t="str">
        <f>TEXT(sales[[#This Row],[SaleDate]],"DDD")</f>
        <v>Thu</v>
      </c>
      <c r="O712" t="str">
        <f t="shared" si="11"/>
        <v>Q2</v>
      </c>
      <c r="P712">
        <f>sales[[#This Row],[netRevenue]]-(sales[[#This Row],[unitCost]]*sales[[#This Row],[QuantitySold]])</f>
        <v>210</v>
      </c>
      <c r="Q712">
        <f>sales[[#This Row],[unitCost]]*sales[[#This Row],[QuantitySold]]</f>
        <v>630</v>
      </c>
      <c r="R712" s="7">
        <f>(sales[[#This Row],[unitPrice]]-sales[[#This Row],[unitCost]])/sales[[#This Row],[unitCost]]</f>
        <v>0.33333333333333331</v>
      </c>
      <c r="S712" t="str">
        <f>TEXT(sales[[#This Row],[SaleDate]],"dd")</f>
        <v>11</v>
      </c>
    </row>
    <row r="713" spans="1:19" x14ac:dyDescent="0.25">
      <c r="A713">
        <v>729</v>
      </c>
      <c r="B713">
        <v>2</v>
      </c>
      <c r="C713">
        <v>48</v>
      </c>
      <c r="D713">
        <v>3</v>
      </c>
      <c r="E713">
        <v>6</v>
      </c>
      <c r="F713" s="1">
        <v>45089</v>
      </c>
      <c r="G713">
        <v>0</v>
      </c>
      <c r="H713">
        <f>VLOOKUP(sales[[#This Row],[ProductID]],products[],4,FALSE)</f>
        <v>120</v>
      </c>
      <c r="I713">
        <f>VLOOKUP(sales[[#This Row],[ProductID]],products[],5,FALSE)</f>
        <v>90</v>
      </c>
      <c r="J713">
        <f>sales[[#This Row],[QuantitySold]]*sales[[#This Row],[unitPrice]]</f>
        <v>720</v>
      </c>
      <c r="K713">
        <f>sales[[#This Row],[TotalRevenue]]-sales[[#This Row],[DiscountApplied]]</f>
        <v>720</v>
      </c>
      <c r="L713" t="str">
        <f>TEXT(sales[[#This Row],[SaleDate]],"yyyy")</f>
        <v>2023</v>
      </c>
      <c r="M713" t="str">
        <f>TEXT(sales[[#This Row],[SaleDate]],"MMM")</f>
        <v>Jun</v>
      </c>
      <c r="N713" t="str">
        <f>TEXT(sales[[#This Row],[SaleDate]],"DDD")</f>
        <v>Mon</v>
      </c>
      <c r="O713" t="str">
        <f t="shared" si="11"/>
        <v>Q2</v>
      </c>
      <c r="P713">
        <f>sales[[#This Row],[netRevenue]]-(sales[[#This Row],[unitCost]]*sales[[#This Row],[QuantitySold]])</f>
        <v>180</v>
      </c>
      <c r="Q713">
        <f>sales[[#This Row],[unitCost]]*sales[[#This Row],[QuantitySold]]</f>
        <v>540</v>
      </c>
      <c r="R713" s="7">
        <f>(sales[[#This Row],[unitPrice]]-sales[[#This Row],[unitCost]])/sales[[#This Row],[unitCost]]</f>
        <v>0.33333333333333331</v>
      </c>
      <c r="S713" t="str">
        <f>TEXT(sales[[#This Row],[SaleDate]],"dd")</f>
        <v>12</v>
      </c>
    </row>
    <row r="714" spans="1:19" x14ac:dyDescent="0.25">
      <c r="A714">
        <v>735</v>
      </c>
      <c r="B714">
        <v>2</v>
      </c>
      <c r="C714">
        <v>39</v>
      </c>
      <c r="D714">
        <v>3</v>
      </c>
      <c r="E714">
        <v>9</v>
      </c>
      <c r="F714" s="1">
        <v>45186</v>
      </c>
      <c r="G714">
        <v>0</v>
      </c>
      <c r="H714">
        <f>VLOOKUP(sales[[#This Row],[ProductID]],products[],4,FALSE)</f>
        <v>120</v>
      </c>
      <c r="I714">
        <f>VLOOKUP(sales[[#This Row],[ProductID]],products[],5,FALSE)</f>
        <v>90</v>
      </c>
      <c r="J714">
        <f>sales[[#This Row],[QuantitySold]]*sales[[#This Row],[unitPrice]]</f>
        <v>1080</v>
      </c>
      <c r="K714">
        <f>sales[[#This Row],[TotalRevenue]]-sales[[#This Row],[DiscountApplied]]</f>
        <v>1080</v>
      </c>
      <c r="L714" t="str">
        <f>TEXT(sales[[#This Row],[SaleDate]],"yyyy")</f>
        <v>2023</v>
      </c>
      <c r="M714" t="str">
        <f>TEXT(sales[[#This Row],[SaleDate]],"MMM")</f>
        <v>Sep</v>
      </c>
      <c r="N714" t="str">
        <f>TEXT(sales[[#This Row],[SaleDate]],"DDD")</f>
        <v>Sun</v>
      </c>
      <c r="O714" t="str">
        <f t="shared" si="11"/>
        <v>Q3</v>
      </c>
      <c r="P714">
        <f>sales[[#This Row],[netRevenue]]-(sales[[#This Row],[unitCost]]*sales[[#This Row],[QuantitySold]])</f>
        <v>270</v>
      </c>
      <c r="Q714">
        <f>sales[[#This Row],[unitCost]]*sales[[#This Row],[QuantitySold]]</f>
        <v>810</v>
      </c>
      <c r="R714" s="7">
        <f>(sales[[#This Row],[unitPrice]]-sales[[#This Row],[unitCost]])/sales[[#This Row],[unitCost]]</f>
        <v>0.33333333333333331</v>
      </c>
      <c r="S714" t="str">
        <f>TEXT(sales[[#This Row],[SaleDate]],"dd")</f>
        <v>17</v>
      </c>
    </row>
    <row r="715" spans="1:19" x14ac:dyDescent="0.25">
      <c r="A715">
        <v>746</v>
      </c>
      <c r="B715">
        <v>2</v>
      </c>
      <c r="C715">
        <v>23</v>
      </c>
      <c r="D715">
        <v>3</v>
      </c>
      <c r="E715">
        <v>11</v>
      </c>
      <c r="F715" s="1">
        <v>45248</v>
      </c>
      <c r="G715">
        <v>0</v>
      </c>
      <c r="H715">
        <f>VLOOKUP(sales[[#This Row],[ProductID]],products[],4,FALSE)</f>
        <v>120</v>
      </c>
      <c r="I715">
        <f>VLOOKUP(sales[[#This Row],[ProductID]],products[],5,FALSE)</f>
        <v>90</v>
      </c>
      <c r="J715">
        <f>sales[[#This Row],[QuantitySold]]*sales[[#This Row],[unitPrice]]</f>
        <v>1320</v>
      </c>
      <c r="K715">
        <f>sales[[#This Row],[TotalRevenue]]-sales[[#This Row],[DiscountApplied]]</f>
        <v>1320</v>
      </c>
      <c r="L715" t="str">
        <f>TEXT(sales[[#This Row],[SaleDate]],"yyyy")</f>
        <v>2023</v>
      </c>
      <c r="M715" t="str">
        <f>TEXT(sales[[#This Row],[SaleDate]],"MMM")</f>
        <v>Nov</v>
      </c>
      <c r="N715" t="str">
        <f>TEXT(sales[[#This Row],[SaleDate]],"DDD")</f>
        <v>Sat</v>
      </c>
      <c r="O715" t="str">
        <f t="shared" si="11"/>
        <v>Q4</v>
      </c>
      <c r="P715">
        <f>sales[[#This Row],[netRevenue]]-(sales[[#This Row],[unitCost]]*sales[[#This Row],[QuantitySold]])</f>
        <v>330</v>
      </c>
      <c r="Q715">
        <f>sales[[#This Row],[unitCost]]*sales[[#This Row],[QuantitySold]]</f>
        <v>990</v>
      </c>
      <c r="R715" s="7">
        <f>(sales[[#This Row],[unitPrice]]-sales[[#This Row],[unitCost]])/sales[[#This Row],[unitCost]]</f>
        <v>0.33333333333333331</v>
      </c>
      <c r="S715" t="str">
        <f>TEXT(sales[[#This Row],[SaleDate]],"dd")</f>
        <v>18</v>
      </c>
    </row>
    <row r="716" spans="1:19" x14ac:dyDescent="0.25">
      <c r="A716">
        <v>771</v>
      </c>
      <c r="B716">
        <v>2</v>
      </c>
      <c r="C716">
        <v>30</v>
      </c>
      <c r="D716">
        <v>3</v>
      </c>
      <c r="E716">
        <v>7</v>
      </c>
      <c r="F716" s="1">
        <v>44935</v>
      </c>
      <c r="G716">
        <v>0</v>
      </c>
      <c r="H716">
        <f>VLOOKUP(sales[[#This Row],[ProductID]],products[],4,FALSE)</f>
        <v>120</v>
      </c>
      <c r="I716">
        <f>VLOOKUP(sales[[#This Row],[ProductID]],products[],5,FALSE)</f>
        <v>90</v>
      </c>
      <c r="J716">
        <f>sales[[#This Row],[QuantitySold]]*sales[[#This Row],[unitPrice]]</f>
        <v>840</v>
      </c>
      <c r="K716">
        <f>sales[[#This Row],[TotalRevenue]]-sales[[#This Row],[DiscountApplied]]</f>
        <v>840</v>
      </c>
      <c r="L716" t="str">
        <f>TEXT(sales[[#This Row],[SaleDate]],"yyyy")</f>
        <v>2023</v>
      </c>
      <c r="M716" t="str">
        <f>TEXT(sales[[#This Row],[SaleDate]],"MMM")</f>
        <v>Jan</v>
      </c>
      <c r="N716" t="str">
        <f>TEXT(sales[[#This Row],[SaleDate]],"DDD")</f>
        <v>Mon</v>
      </c>
      <c r="O716" t="str">
        <f t="shared" si="11"/>
        <v>Q1</v>
      </c>
      <c r="P716">
        <f>sales[[#This Row],[netRevenue]]-(sales[[#This Row],[unitCost]]*sales[[#This Row],[QuantitySold]])</f>
        <v>210</v>
      </c>
      <c r="Q716">
        <f>sales[[#This Row],[unitCost]]*sales[[#This Row],[QuantitySold]]</f>
        <v>630</v>
      </c>
      <c r="R716" s="7">
        <f>(sales[[#This Row],[unitPrice]]-sales[[#This Row],[unitCost]])/sales[[#This Row],[unitCost]]</f>
        <v>0.33333333333333331</v>
      </c>
      <c r="S716" t="str">
        <f>TEXT(sales[[#This Row],[SaleDate]],"dd")</f>
        <v>09</v>
      </c>
    </row>
    <row r="717" spans="1:19" x14ac:dyDescent="0.25">
      <c r="A717">
        <v>773</v>
      </c>
      <c r="B717">
        <v>2</v>
      </c>
      <c r="C717">
        <v>9</v>
      </c>
      <c r="D717">
        <v>3</v>
      </c>
      <c r="E717">
        <v>3</v>
      </c>
      <c r="F717" s="1">
        <v>45175</v>
      </c>
      <c r="G717">
        <v>0</v>
      </c>
      <c r="H717">
        <f>VLOOKUP(sales[[#This Row],[ProductID]],products[],4,FALSE)</f>
        <v>120</v>
      </c>
      <c r="I717">
        <f>VLOOKUP(sales[[#This Row],[ProductID]],products[],5,FALSE)</f>
        <v>90</v>
      </c>
      <c r="J717">
        <f>sales[[#This Row],[QuantitySold]]*sales[[#This Row],[unitPrice]]</f>
        <v>360</v>
      </c>
      <c r="K717">
        <f>sales[[#This Row],[TotalRevenue]]-sales[[#This Row],[DiscountApplied]]</f>
        <v>360</v>
      </c>
      <c r="L717" t="str">
        <f>TEXT(sales[[#This Row],[SaleDate]],"yyyy")</f>
        <v>2023</v>
      </c>
      <c r="M717" t="str">
        <f>TEXT(sales[[#This Row],[SaleDate]],"MMM")</f>
        <v>Sep</v>
      </c>
      <c r="N717" t="str">
        <f>TEXT(sales[[#This Row],[SaleDate]],"DDD")</f>
        <v>Wed</v>
      </c>
      <c r="O717" t="str">
        <f t="shared" si="11"/>
        <v>Q3</v>
      </c>
      <c r="P717">
        <f>sales[[#This Row],[netRevenue]]-(sales[[#This Row],[unitCost]]*sales[[#This Row],[QuantitySold]])</f>
        <v>90</v>
      </c>
      <c r="Q717">
        <f>sales[[#This Row],[unitCost]]*sales[[#This Row],[QuantitySold]]</f>
        <v>270</v>
      </c>
      <c r="R717" s="7">
        <f>(sales[[#This Row],[unitPrice]]-sales[[#This Row],[unitCost]])/sales[[#This Row],[unitCost]]</f>
        <v>0.33333333333333331</v>
      </c>
      <c r="S717" t="str">
        <f>TEXT(sales[[#This Row],[SaleDate]],"dd")</f>
        <v>06</v>
      </c>
    </row>
    <row r="718" spans="1:19" x14ac:dyDescent="0.25">
      <c r="A718">
        <v>818</v>
      </c>
      <c r="B718">
        <v>2</v>
      </c>
      <c r="C718">
        <v>44</v>
      </c>
      <c r="D718">
        <v>3</v>
      </c>
      <c r="E718">
        <v>5</v>
      </c>
      <c r="F718" s="1">
        <v>45036</v>
      </c>
      <c r="G718">
        <v>0</v>
      </c>
      <c r="H718">
        <f>VLOOKUP(sales[[#This Row],[ProductID]],products[],4,FALSE)</f>
        <v>120</v>
      </c>
      <c r="I718">
        <f>VLOOKUP(sales[[#This Row],[ProductID]],products[],5,FALSE)</f>
        <v>90</v>
      </c>
      <c r="J718">
        <f>sales[[#This Row],[QuantitySold]]*sales[[#This Row],[unitPrice]]</f>
        <v>600</v>
      </c>
      <c r="K718">
        <f>sales[[#This Row],[TotalRevenue]]-sales[[#This Row],[DiscountApplied]]</f>
        <v>600</v>
      </c>
      <c r="L718" t="str">
        <f>TEXT(sales[[#This Row],[SaleDate]],"yyyy")</f>
        <v>2023</v>
      </c>
      <c r="M718" t="str">
        <f>TEXT(sales[[#This Row],[SaleDate]],"MMM")</f>
        <v>Apr</v>
      </c>
      <c r="N718" t="str">
        <f>TEXT(sales[[#This Row],[SaleDate]],"DDD")</f>
        <v>Thu</v>
      </c>
      <c r="O718" t="str">
        <f t="shared" si="11"/>
        <v>Q2</v>
      </c>
      <c r="P718">
        <f>sales[[#This Row],[netRevenue]]-(sales[[#This Row],[unitCost]]*sales[[#This Row],[QuantitySold]])</f>
        <v>150</v>
      </c>
      <c r="Q718">
        <f>sales[[#This Row],[unitCost]]*sales[[#This Row],[QuantitySold]]</f>
        <v>450</v>
      </c>
      <c r="R718" s="7">
        <f>(sales[[#This Row],[unitPrice]]-sales[[#This Row],[unitCost]])/sales[[#This Row],[unitCost]]</f>
        <v>0.33333333333333331</v>
      </c>
      <c r="S718" t="str">
        <f>TEXT(sales[[#This Row],[SaleDate]],"dd")</f>
        <v>20</v>
      </c>
    </row>
    <row r="719" spans="1:19" x14ac:dyDescent="0.25">
      <c r="A719">
        <v>825</v>
      </c>
      <c r="B719">
        <v>2</v>
      </c>
      <c r="C719">
        <v>11</v>
      </c>
      <c r="D719">
        <v>3</v>
      </c>
      <c r="E719">
        <v>4</v>
      </c>
      <c r="F719" s="1">
        <v>45250</v>
      </c>
      <c r="G719">
        <v>0</v>
      </c>
      <c r="H719">
        <f>VLOOKUP(sales[[#This Row],[ProductID]],products[],4,FALSE)</f>
        <v>120</v>
      </c>
      <c r="I719">
        <f>VLOOKUP(sales[[#This Row],[ProductID]],products[],5,FALSE)</f>
        <v>90</v>
      </c>
      <c r="J719">
        <f>sales[[#This Row],[QuantitySold]]*sales[[#This Row],[unitPrice]]</f>
        <v>480</v>
      </c>
      <c r="K719">
        <f>sales[[#This Row],[TotalRevenue]]-sales[[#This Row],[DiscountApplied]]</f>
        <v>480</v>
      </c>
      <c r="L719" t="str">
        <f>TEXT(sales[[#This Row],[SaleDate]],"yyyy")</f>
        <v>2023</v>
      </c>
      <c r="M719" t="str">
        <f>TEXT(sales[[#This Row],[SaleDate]],"MMM")</f>
        <v>Nov</v>
      </c>
      <c r="N719" t="str">
        <f>TEXT(sales[[#This Row],[SaleDate]],"DDD")</f>
        <v>Mon</v>
      </c>
      <c r="O719" t="str">
        <f t="shared" si="11"/>
        <v>Q4</v>
      </c>
      <c r="P719">
        <f>sales[[#This Row],[netRevenue]]-(sales[[#This Row],[unitCost]]*sales[[#This Row],[QuantitySold]])</f>
        <v>120</v>
      </c>
      <c r="Q719">
        <f>sales[[#This Row],[unitCost]]*sales[[#This Row],[QuantitySold]]</f>
        <v>360</v>
      </c>
      <c r="R719" s="7">
        <f>(sales[[#This Row],[unitPrice]]-sales[[#This Row],[unitCost]])/sales[[#This Row],[unitCost]]</f>
        <v>0.33333333333333331</v>
      </c>
      <c r="S719" t="str">
        <f>TEXT(sales[[#This Row],[SaleDate]],"dd")</f>
        <v>20</v>
      </c>
    </row>
    <row r="720" spans="1:19" x14ac:dyDescent="0.25">
      <c r="A720">
        <v>832</v>
      </c>
      <c r="B720">
        <v>2</v>
      </c>
      <c r="C720">
        <v>30</v>
      </c>
      <c r="D720">
        <v>3</v>
      </c>
      <c r="E720">
        <v>5</v>
      </c>
      <c r="F720" s="1">
        <v>45108</v>
      </c>
      <c r="G720">
        <v>0</v>
      </c>
      <c r="H720">
        <f>VLOOKUP(sales[[#This Row],[ProductID]],products[],4,FALSE)</f>
        <v>120</v>
      </c>
      <c r="I720">
        <f>VLOOKUP(sales[[#This Row],[ProductID]],products[],5,FALSE)</f>
        <v>90</v>
      </c>
      <c r="J720">
        <f>sales[[#This Row],[QuantitySold]]*sales[[#This Row],[unitPrice]]</f>
        <v>600</v>
      </c>
      <c r="K720">
        <f>sales[[#This Row],[TotalRevenue]]-sales[[#This Row],[DiscountApplied]]</f>
        <v>600</v>
      </c>
      <c r="L720" t="str">
        <f>TEXT(sales[[#This Row],[SaleDate]],"yyyy")</f>
        <v>2023</v>
      </c>
      <c r="M720" t="str">
        <f>TEXT(sales[[#This Row],[SaleDate]],"MMM")</f>
        <v>Jul</v>
      </c>
      <c r="N720" t="str">
        <f>TEXT(sales[[#This Row],[SaleDate]],"DDD")</f>
        <v>Sat</v>
      </c>
      <c r="O720" t="str">
        <f t="shared" si="11"/>
        <v>Q3</v>
      </c>
      <c r="P720">
        <f>sales[[#This Row],[netRevenue]]-(sales[[#This Row],[unitCost]]*sales[[#This Row],[QuantitySold]])</f>
        <v>150</v>
      </c>
      <c r="Q720">
        <f>sales[[#This Row],[unitCost]]*sales[[#This Row],[QuantitySold]]</f>
        <v>450</v>
      </c>
      <c r="R720" s="7">
        <f>(sales[[#This Row],[unitPrice]]-sales[[#This Row],[unitCost]])/sales[[#This Row],[unitCost]]</f>
        <v>0.33333333333333331</v>
      </c>
      <c r="S720" t="str">
        <f>TEXT(sales[[#This Row],[SaleDate]],"dd")</f>
        <v>01</v>
      </c>
    </row>
    <row r="721" spans="1:19" x14ac:dyDescent="0.25">
      <c r="A721">
        <v>849</v>
      </c>
      <c r="B721">
        <v>2</v>
      </c>
      <c r="C721">
        <v>32</v>
      </c>
      <c r="D721">
        <v>3</v>
      </c>
      <c r="E721">
        <v>2</v>
      </c>
      <c r="F721" s="1">
        <v>45207</v>
      </c>
      <c r="G721">
        <v>0</v>
      </c>
      <c r="H721">
        <f>VLOOKUP(sales[[#This Row],[ProductID]],products[],4,FALSE)</f>
        <v>120</v>
      </c>
      <c r="I721">
        <f>VLOOKUP(sales[[#This Row],[ProductID]],products[],5,FALSE)</f>
        <v>90</v>
      </c>
      <c r="J721">
        <f>sales[[#This Row],[QuantitySold]]*sales[[#This Row],[unitPrice]]</f>
        <v>240</v>
      </c>
      <c r="K721">
        <f>sales[[#This Row],[TotalRevenue]]-sales[[#This Row],[DiscountApplied]]</f>
        <v>240</v>
      </c>
      <c r="L721" t="str">
        <f>TEXT(sales[[#This Row],[SaleDate]],"yyyy")</f>
        <v>2023</v>
      </c>
      <c r="M721" t="str">
        <f>TEXT(sales[[#This Row],[SaleDate]],"MMM")</f>
        <v>Oct</v>
      </c>
      <c r="N721" t="str">
        <f>TEXT(sales[[#This Row],[SaleDate]],"DDD")</f>
        <v>Sun</v>
      </c>
      <c r="O721" t="str">
        <f t="shared" si="11"/>
        <v>Q4</v>
      </c>
      <c r="P721">
        <f>sales[[#This Row],[netRevenue]]-(sales[[#This Row],[unitCost]]*sales[[#This Row],[QuantitySold]])</f>
        <v>60</v>
      </c>
      <c r="Q721">
        <f>sales[[#This Row],[unitCost]]*sales[[#This Row],[QuantitySold]]</f>
        <v>180</v>
      </c>
      <c r="R721" s="7">
        <f>(sales[[#This Row],[unitPrice]]-sales[[#This Row],[unitCost]])/sales[[#This Row],[unitCost]]</f>
        <v>0.33333333333333331</v>
      </c>
      <c r="S721" t="str">
        <f>TEXT(sales[[#This Row],[SaleDate]],"dd")</f>
        <v>08</v>
      </c>
    </row>
    <row r="722" spans="1:19" x14ac:dyDescent="0.25">
      <c r="A722">
        <v>869</v>
      </c>
      <c r="B722">
        <v>2</v>
      </c>
      <c r="C722">
        <v>42</v>
      </c>
      <c r="D722">
        <v>3</v>
      </c>
      <c r="E722">
        <v>7</v>
      </c>
      <c r="F722" s="1">
        <v>44974</v>
      </c>
      <c r="G722">
        <v>0</v>
      </c>
      <c r="H722">
        <f>VLOOKUP(sales[[#This Row],[ProductID]],products[],4,FALSE)</f>
        <v>120</v>
      </c>
      <c r="I722">
        <f>VLOOKUP(sales[[#This Row],[ProductID]],products[],5,FALSE)</f>
        <v>90</v>
      </c>
      <c r="J722">
        <f>sales[[#This Row],[QuantitySold]]*sales[[#This Row],[unitPrice]]</f>
        <v>840</v>
      </c>
      <c r="K722">
        <f>sales[[#This Row],[TotalRevenue]]-sales[[#This Row],[DiscountApplied]]</f>
        <v>840</v>
      </c>
      <c r="L722" t="str">
        <f>TEXT(sales[[#This Row],[SaleDate]],"yyyy")</f>
        <v>2023</v>
      </c>
      <c r="M722" t="str">
        <f>TEXT(sales[[#This Row],[SaleDate]],"MMM")</f>
        <v>Feb</v>
      </c>
      <c r="N722" t="str">
        <f>TEXT(sales[[#This Row],[SaleDate]],"DDD")</f>
        <v>Fri</v>
      </c>
      <c r="O722" t="str">
        <f t="shared" si="11"/>
        <v>Q1</v>
      </c>
      <c r="P722">
        <f>sales[[#This Row],[netRevenue]]-(sales[[#This Row],[unitCost]]*sales[[#This Row],[QuantitySold]])</f>
        <v>210</v>
      </c>
      <c r="Q722">
        <f>sales[[#This Row],[unitCost]]*sales[[#This Row],[QuantitySold]]</f>
        <v>630</v>
      </c>
      <c r="R722" s="7">
        <f>(sales[[#This Row],[unitPrice]]-sales[[#This Row],[unitCost]])/sales[[#This Row],[unitCost]]</f>
        <v>0.33333333333333331</v>
      </c>
      <c r="S722" t="str">
        <f>TEXT(sales[[#This Row],[SaleDate]],"dd")</f>
        <v>17</v>
      </c>
    </row>
    <row r="723" spans="1:19" x14ac:dyDescent="0.25">
      <c r="A723">
        <v>881</v>
      </c>
      <c r="B723">
        <v>2</v>
      </c>
      <c r="C723">
        <v>43</v>
      </c>
      <c r="D723">
        <v>3</v>
      </c>
      <c r="E723">
        <v>3</v>
      </c>
      <c r="F723" s="1">
        <v>45151</v>
      </c>
      <c r="G723">
        <v>0</v>
      </c>
      <c r="H723">
        <f>VLOOKUP(sales[[#This Row],[ProductID]],products[],4,FALSE)</f>
        <v>120</v>
      </c>
      <c r="I723">
        <f>VLOOKUP(sales[[#This Row],[ProductID]],products[],5,FALSE)</f>
        <v>90</v>
      </c>
      <c r="J723">
        <f>sales[[#This Row],[QuantitySold]]*sales[[#This Row],[unitPrice]]</f>
        <v>360</v>
      </c>
      <c r="K723">
        <f>sales[[#This Row],[TotalRevenue]]-sales[[#This Row],[DiscountApplied]]</f>
        <v>360</v>
      </c>
      <c r="L723" t="str">
        <f>TEXT(sales[[#This Row],[SaleDate]],"yyyy")</f>
        <v>2023</v>
      </c>
      <c r="M723" t="str">
        <f>TEXT(sales[[#This Row],[SaleDate]],"MMM")</f>
        <v>Aug</v>
      </c>
      <c r="N723" t="str">
        <f>TEXT(sales[[#This Row],[SaleDate]],"DDD")</f>
        <v>Sun</v>
      </c>
      <c r="O723" t="str">
        <f t="shared" si="11"/>
        <v>Q3</v>
      </c>
      <c r="P723">
        <f>sales[[#This Row],[netRevenue]]-(sales[[#This Row],[unitCost]]*sales[[#This Row],[QuantitySold]])</f>
        <v>90</v>
      </c>
      <c r="Q723">
        <f>sales[[#This Row],[unitCost]]*sales[[#This Row],[QuantitySold]]</f>
        <v>270</v>
      </c>
      <c r="R723" s="7">
        <f>(sales[[#This Row],[unitPrice]]-sales[[#This Row],[unitCost]])/sales[[#This Row],[unitCost]]</f>
        <v>0.33333333333333331</v>
      </c>
      <c r="S723" t="str">
        <f>TEXT(sales[[#This Row],[SaleDate]],"dd")</f>
        <v>13</v>
      </c>
    </row>
    <row r="724" spans="1:19" x14ac:dyDescent="0.25">
      <c r="A724">
        <v>919</v>
      </c>
      <c r="B724">
        <v>2</v>
      </c>
      <c r="C724">
        <v>23</v>
      </c>
      <c r="D724">
        <v>3</v>
      </c>
      <c r="E724">
        <v>10</v>
      </c>
      <c r="F724" s="1">
        <v>45503</v>
      </c>
      <c r="G724">
        <v>0</v>
      </c>
      <c r="H724">
        <f>VLOOKUP(sales[[#This Row],[ProductID]],products[],4,FALSE)</f>
        <v>120</v>
      </c>
      <c r="I724">
        <f>VLOOKUP(sales[[#This Row],[ProductID]],products[],5,FALSE)</f>
        <v>90</v>
      </c>
      <c r="J724">
        <f>sales[[#This Row],[QuantitySold]]*sales[[#This Row],[unitPrice]]</f>
        <v>1200</v>
      </c>
      <c r="K724">
        <f>sales[[#This Row],[TotalRevenue]]-sales[[#This Row],[DiscountApplied]]</f>
        <v>1200</v>
      </c>
      <c r="L724" t="str">
        <f>TEXT(sales[[#This Row],[SaleDate]],"yyyy")</f>
        <v>2024</v>
      </c>
      <c r="M724" t="str">
        <f>TEXT(sales[[#This Row],[SaleDate]],"MMM")</f>
        <v>Jul</v>
      </c>
      <c r="N724" t="str">
        <f>TEXT(sales[[#This Row],[SaleDate]],"DDD")</f>
        <v>Tue</v>
      </c>
      <c r="O724" t="str">
        <f t="shared" si="11"/>
        <v>Q3</v>
      </c>
      <c r="P724">
        <f>sales[[#This Row],[netRevenue]]-(sales[[#This Row],[unitCost]]*sales[[#This Row],[QuantitySold]])</f>
        <v>300</v>
      </c>
      <c r="Q724">
        <f>sales[[#This Row],[unitCost]]*sales[[#This Row],[QuantitySold]]</f>
        <v>900</v>
      </c>
      <c r="R724" s="7">
        <f>(sales[[#This Row],[unitPrice]]-sales[[#This Row],[unitCost]])/sales[[#This Row],[unitCost]]</f>
        <v>0.33333333333333331</v>
      </c>
      <c r="S724" t="str">
        <f>TEXT(sales[[#This Row],[SaleDate]],"dd")</f>
        <v>30</v>
      </c>
    </row>
    <row r="725" spans="1:19" x14ac:dyDescent="0.25">
      <c r="A725">
        <v>942</v>
      </c>
      <c r="B725">
        <v>2</v>
      </c>
      <c r="C725">
        <v>49</v>
      </c>
      <c r="D725">
        <v>3</v>
      </c>
      <c r="E725">
        <v>5</v>
      </c>
      <c r="F725" s="1">
        <v>45639</v>
      </c>
      <c r="G725">
        <v>0</v>
      </c>
      <c r="H725">
        <f>VLOOKUP(sales[[#This Row],[ProductID]],products[],4,FALSE)</f>
        <v>120</v>
      </c>
      <c r="I725">
        <f>VLOOKUP(sales[[#This Row],[ProductID]],products[],5,FALSE)</f>
        <v>90</v>
      </c>
      <c r="J725">
        <f>sales[[#This Row],[QuantitySold]]*sales[[#This Row],[unitPrice]]</f>
        <v>600</v>
      </c>
      <c r="K725">
        <f>sales[[#This Row],[TotalRevenue]]-sales[[#This Row],[DiscountApplied]]</f>
        <v>600</v>
      </c>
      <c r="L725" t="str">
        <f>TEXT(sales[[#This Row],[SaleDate]],"yyyy")</f>
        <v>2024</v>
      </c>
      <c r="M725" t="str">
        <f>TEXT(sales[[#This Row],[SaleDate]],"MMM")</f>
        <v>Dec</v>
      </c>
      <c r="N725" t="str">
        <f>TEXT(sales[[#This Row],[SaleDate]],"DDD")</f>
        <v>Fri</v>
      </c>
      <c r="O725" t="str">
        <f t="shared" si="11"/>
        <v>Q4</v>
      </c>
      <c r="P725">
        <f>sales[[#This Row],[netRevenue]]-(sales[[#This Row],[unitCost]]*sales[[#This Row],[QuantitySold]])</f>
        <v>150</v>
      </c>
      <c r="Q725">
        <f>sales[[#This Row],[unitCost]]*sales[[#This Row],[QuantitySold]]</f>
        <v>450</v>
      </c>
      <c r="R725" s="7">
        <f>(sales[[#This Row],[unitPrice]]-sales[[#This Row],[unitCost]])/sales[[#This Row],[unitCost]]</f>
        <v>0.33333333333333331</v>
      </c>
      <c r="S725" t="str">
        <f>TEXT(sales[[#This Row],[SaleDate]],"dd")</f>
        <v>13</v>
      </c>
    </row>
    <row r="726" spans="1:19" x14ac:dyDescent="0.25">
      <c r="A726">
        <v>945</v>
      </c>
      <c r="B726">
        <v>2</v>
      </c>
      <c r="C726">
        <v>2</v>
      </c>
      <c r="D726">
        <v>3</v>
      </c>
      <c r="E726">
        <v>7</v>
      </c>
      <c r="F726" s="1">
        <v>45486</v>
      </c>
      <c r="G726">
        <v>0</v>
      </c>
      <c r="H726">
        <f>VLOOKUP(sales[[#This Row],[ProductID]],products[],4,FALSE)</f>
        <v>120</v>
      </c>
      <c r="I726">
        <f>VLOOKUP(sales[[#This Row],[ProductID]],products[],5,FALSE)</f>
        <v>90</v>
      </c>
      <c r="J726">
        <f>sales[[#This Row],[QuantitySold]]*sales[[#This Row],[unitPrice]]</f>
        <v>840</v>
      </c>
      <c r="K726">
        <f>sales[[#This Row],[TotalRevenue]]-sales[[#This Row],[DiscountApplied]]</f>
        <v>840</v>
      </c>
      <c r="L726" t="str">
        <f>TEXT(sales[[#This Row],[SaleDate]],"yyyy")</f>
        <v>2024</v>
      </c>
      <c r="M726" t="str">
        <f>TEXT(sales[[#This Row],[SaleDate]],"MMM")</f>
        <v>Jul</v>
      </c>
      <c r="N726" t="str">
        <f>TEXT(sales[[#This Row],[SaleDate]],"DDD")</f>
        <v>Sat</v>
      </c>
      <c r="O726" t="str">
        <f t="shared" si="11"/>
        <v>Q3</v>
      </c>
      <c r="P726">
        <f>sales[[#This Row],[netRevenue]]-(sales[[#This Row],[unitCost]]*sales[[#This Row],[QuantitySold]])</f>
        <v>210</v>
      </c>
      <c r="Q726">
        <f>sales[[#This Row],[unitCost]]*sales[[#This Row],[QuantitySold]]</f>
        <v>630</v>
      </c>
      <c r="R726" s="7">
        <f>(sales[[#This Row],[unitPrice]]-sales[[#This Row],[unitCost]])/sales[[#This Row],[unitCost]]</f>
        <v>0.33333333333333331</v>
      </c>
      <c r="S726" t="str">
        <f>TEXT(sales[[#This Row],[SaleDate]],"dd")</f>
        <v>13</v>
      </c>
    </row>
    <row r="727" spans="1:19" x14ac:dyDescent="0.25">
      <c r="A727">
        <v>951</v>
      </c>
      <c r="B727">
        <v>2</v>
      </c>
      <c r="C727">
        <v>2</v>
      </c>
      <c r="D727">
        <v>3</v>
      </c>
      <c r="E727">
        <v>1</v>
      </c>
      <c r="F727" s="1">
        <v>45514</v>
      </c>
      <c r="G727">
        <v>0</v>
      </c>
      <c r="H727">
        <f>VLOOKUP(sales[[#This Row],[ProductID]],products[],4,FALSE)</f>
        <v>120</v>
      </c>
      <c r="I727">
        <f>VLOOKUP(sales[[#This Row],[ProductID]],products[],5,FALSE)</f>
        <v>90</v>
      </c>
      <c r="J727">
        <f>sales[[#This Row],[QuantitySold]]*sales[[#This Row],[unitPrice]]</f>
        <v>120</v>
      </c>
      <c r="K727">
        <f>sales[[#This Row],[TotalRevenue]]-sales[[#This Row],[DiscountApplied]]</f>
        <v>120</v>
      </c>
      <c r="L727" t="str">
        <f>TEXT(sales[[#This Row],[SaleDate]],"yyyy")</f>
        <v>2024</v>
      </c>
      <c r="M727" t="str">
        <f>TEXT(sales[[#This Row],[SaleDate]],"MMM")</f>
        <v>Aug</v>
      </c>
      <c r="N727" t="str">
        <f>TEXT(sales[[#This Row],[SaleDate]],"DDD")</f>
        <v>Sat</v>
      </c>
      <c r="O727" t="str">
        <f t="shared" si="11"/>
        <v>Q3</v>
      </c>
      <c r="P727">
        <f>sales[[#This Row],[netRevenue]]-(sales[[#This Row],[unitCost]]*sales[[#This Row],[QuantitySold]])</f>
        <v>30</v>
      </c>
      <c r="Q727">
        <f>sales[[#This Row],[unitCost]]*sales[[#This Row],[QuantitySold]]</f>
        <v>90</v>
      </c>
      <c r="R727" s="7">
        <f>(sales[[#This Row],[unitPrice]]-sales[[#This Row],[unitCost]])/sales[[#This Row],[unitCost]]</f>
        <v>0.33333333333333331</v>
      </c>
      <c r="S727" t="str">
        <f>TEXT(sales[[#This Row],[SaleDate]],"dd")</f>
        <v>10</v>
      </c>
    </row>
    <row r="728" spans="1:19" x14ac:dyDescent="0.25">
      <c r="A728">
        <v>959</v>
      </c>
      <c r="B728">
        <v>2</v>
      </c>
      <c r="C728">
        <v>42</v>
      </c>
      <c r="D728">
        <v>3</v>
      </c>
      <c r="E728">
        <v>11</v>
      </c>
      <c r="F728" s="1">
        <v>45309</v>
      </c>
      <c r="G728">
        <v>0</v>
      </c>
      <c r="H728">
        <f>VLOOKUP(sales[[#This Row],[ProductID]],products[],4,FALSE)</f>
        <v>120</v>
      </c>
      <c r="I728">
        <f>VLOOKUP(sales[[#This Row],[ProductID]],products[],5,FALSE)</f>
        <v>90</v>
      </c>
      <c r="J728">
        <f>sales[[#This Row],[QuantitySold]]*sales[[#This Row],[unitPrice]]</f>
        <v>1320</v>
      </c>
      <c r="K728">
        <f>sales[[#This Row],[TotalRevenue]]-sales[[#This Row],[DiscountApplied]]</f>
        <v>1320</v>
      </c>
      <c r="L728" t="str">
        <f>TEXT(sales[[#This Row],[SaleDate]],"yyyy")</f>
        <v>2024</v>
      </c>
      <c r="M728" t="str">
        <f>TEXT(sales[[#This Row],[SaleDate]],"MMM")</f>
        <v>Jan</v>
      </c>
      <c r="N728" t="str">
        <f>TEXT(sales[[#This Row],[SaleDate]],"DDD")</f>
        <v>Thu</v>
      </c>
      <c r="O728" t="str">
        <f t="shared" si="11"/>
        <v>Q1</v>
      </c>
      <c r="P728">
        <f>sales[[#This Row],[netRevenue]]-(sales[[#This Row],[unitCost]]*sales[[#This Row],[QuantitySold]])</f>
        <v>330</v>
      </c>
      <c r="Q728">
        <f>sales[[#This Row],[unitCost]]*sales[[#This Row],[QuantitySold]]</f>
        <v>990</v>
      </c>
      <c r="R728" s="7">
        <f>(sales[[#This Row],[unitPrice]]-sales[[#This Row],[unitCost]])/sales[[#This Row],[unitCost]]</f>
        <v>0.33333333333333331</v>
      </c>
      <c r="S728" t="str">
        <f>TEXT(sales[[#This Row],[SaleDate]],"dd")</f>
        <v>18</v>
      </c>
    </row>
    <row r="729" spans="1:19" x14ac:dyDescent="0.25">
      <c r="A729">
        <v>963</v>
      </c>
      <c r="B729">
        <v>2</v>
      </c>
      <c r="C729">
        <v>38</v>
      </c>
      <c r="D729">
        <v>3</v>
      </c>
      <c r="E729">
        <v>2</v>
      </c>
      <c r="F729" s="1">
        <v>45486</v>
      </c>
      <c r="G729">
        <v>0</v>
      </c>
      <c r="H729">
        <f>VLOOKUP(sales[[#This Row],[ProductID]],products[],4,FALSE)</f>
        <v>120</v>
      </c>
      <c r="I729">
        <f>VLOOKUP(sales[[#This Row],[ProductID]],products[],5,FALSE)</f>
        <v>90</v>
      </c>
      <c r="J729">
        <f>sales[[#This Row],[QuantitySold]]*sales[[#This Row],[unitPrice]]</f>
        <v>240</v>
      </c>
      <c r="K729">
        <f>sales[[#This Row],[TotalRevenue]]-sales[[#This Row],[DiscountApplied]]</f>
        <v>240</v>
      </c>
      <c r="L729" t="str">
        <f>TEXT(sales[[#This Row],[SaleDate]],"yyyy")</f>
        <v>2024</v>
      </c>
      <c r="M729" t="str">
        <f>TEXT(sales[[#This Row],[SaleDate]],"MMM")</f>
        <v>Jul</v>
      </c>
      <c r="N729" t="str">
        <f>TEXT(sales[[#This Row],[SaleDate]],"DDD")</f>
        <v>Sat</v>
      </c>
      <c r="O729" t="str">
        <f t="shared" si="11"/>
        <v>Q3</v>
      </c>
      <c r="P729">
        <f>sales[[#This Row],[netRevenue]]-(sales[[#This Row],[unitCost]]*sales[[#This Row],[QuantitySold]])</f>
        <v>60</v>
      </c>
      <c r="Q729">
        <f>sales[[#This Row],[unitCost]]*sales[[#This Row],[QuantitySold]]</f>
        <v>180</v>
      </c>
      <c r="R729" s="7">
        <f>(sales[[#This Row],[unitPrice]]-sales[[#This Row],[unitCost]])/sales[[#This Row],[unitCost]]</f>
        <v>0.33333333333333331</v>
      </c>
      <c r="S729" t="str">
        <f>TEXT(sales[[#This Row],[SaleDate]],"dd")</f>
        <v>13</v>
      </c>
    </row>
    <row r="730" spans="1:19" x14ac:dyDescent="0.25">
      <c r="A730">
        <v>982</v>
      </c>
      <c r="B730">
        <v>2</v>
      </c>
      <c r="C730">
        <v>33</v>
      </c>
      <c r="D730">
        <v>3</v>
      </c>
      <c r="E730">
        <v>6</v>
      </c>
      <c r="F730" s="1">
        <v>45446</v>
      </c>
      <c r="G730">
        <v>0</v>
      </c>
      <c r="H730">
        <f>VLOOKUP(sales[[#This Row],[ProductID]],products[],4,FALSE)</f>
        <v>120</v>
      </c>
      <c r="I730">
        <f>VLOOKUP(sales[[#This Row],[ProductID]],products[],5,FALSE)</f>
        <v>90</v>
      </c>
      <c r="J730">
        <f>sales[[#This Row],[QuantitySold]]*sales[[#This Row],[unitPrice]]</f>
        <v>720</v>
      </c>
      <c r="K730">
        <f>sales[[#This Row],[TotalRevenue]]-sales[[#This Row],[DiscountApplied]]</f>
        <v>720</v>
      </c>
      <c r="L730" t="str">
        <f>TEXT(sales[[#This Row],[SaleDate]],"yyyy")</f>
        <v>2024</v>
      </c>
      <c r="M730" t="str">
        <f>TEXT(sales[[#This Row],[SaleDate]],"MMM")</f>
        <v>Jun</v>
      </c>
      <c r="N730" t="str">
        <f>TEXT(sales[[#This Row],[SaleDate]],"DDD")</f>
        <v>Mon</v>
      </c>
      <c r="O730" t="str">
        <f t="shared" si="11"/>
        <v>Q2</v>
      </c>
      <c r="P730">
        <f>sales[[#This Row],[netRevenue]]-(sales[[#This Row],[unitCost]]*sales[[#This Row],[QuantitySold]])</f>
        <v>180</v>
      </c>
      <c r="Q730">
        <f>sales[[#This Row],[unitCost]]*sales[[#This Row],[QuantitySold]]</f>
        <v>540</v>
      </c>
      <c r="R730" s="7">
        <f>(sales[[#This Row],[unitPrice]]-sales[[#This Row],[unitCost]])/sales[[#This Row],[unitCost]]</f>
        <v>0.33333333333333331</v>
      </c>
      <c r="S730" t="str">
        <f>TEXT(sales[[#This Row],[SaleDate]],"dd")</f>
        <v>03</v>
      </c>
    </row>
    <row r="731" spans="1:19" x14ac:dyDescent="0.25">
      <c r="A731">
        <v>1010</v>
      </c>
      <c r="B731">
        <v>2</v>
      </c>
      <c r="C731">
        <v>42</v>
      </c>
      <c r="D731">
        <v>3</v>
      </c>
      <c r="E731">
        <v>6</v>
      </c>
      <c r="F731" s="1">
        <v>45315</v>
      </c>
      <c r="G731">
        <v>0</v>
      </c>
      <c r="H731">
        <f>VLOOKUP(sales[[#This Row],[ProductID]],products[],4,FALSE)</f>
        <v>120</v>
      </c>
      <c r="I731">
        <f>VLOOKUP(sales[[#This Row],[ProductID]],products[],5,FALSE)</f>
        <v>90</v>
      </c>
      <c r="J731">
        <f>sales[[#This Row],[QuantitySold]]*sales[[#This Row],[unitPrice]]</f>
        <v>720</v>
      </c>
      <c r="K731">
        <f>sales[[#This Row],[TotalRevenue]]-sales[[#This Row],[DiscountApplied]]</f>
        <v>720</v>
      </c>
      <c r="L731" t="str">
        <f>TEXT(sales[[#This Row],[SaleDate]],"yyyy")</f>
        <v>2024</v>
      </c>
      <c r="M731" t="str">
        <f>TEXT(sales[[#This Row],[SaleDate]],"MMM")</f>
        <v>Jan</v>
      </c>
      <c r="N731" t="str">
        <f>TEXT(sales[[#This Row],[SaleDate]],"DDD")</f>
        <v>Wed</v>
      </c>
      <c r="O731" t="str">
        <f t="shared" si="11"/>
        <v>Q1</v>
      </c>
      <c r="P731">
        <f>sales[[#This Row],[netRevenue]]-(sales[[#This Row],[unitCost]]*sales[[#This Row],[QuantitySold]])</f>
        <v>180</v>
      </c>
      <c r="Q731">
        <f>sales[[#This Row],[unitCost]]*sales[[#This Row],[QuantitySold]]</f>
        <v>540</v>
      </c>
      <c r="R731" s="7">
        <f>(sales[[#This Row],[unitPrice]]-sales[[#This Row],[unitCost]])/sales[[#This Row],[unitCost]]</f>
        <v>0.33333333333333331</v>
      </c>
      <c r="S731" t="str">
        <f>TEXT(sales[[#This Row],[SaleDate]],"dd")</f>
        <v>24</v>
      </c>
    </row>
    <row r="732" spans="1:19" x14ac:dyDescent="0.25">
      <c r="A732">
        <v>1019</v>
      </c>
      <c r="B732">
        <v>2</v>
      </c>
      <c r="C732">
        <v>1</v>
      </c>
      <c r="D732">
        <v>3</v>
      </c>
      <c r="E732">
        <v>8</v>
      </c>
      <c r="F732" s="1">
        <v>45461</v>
      </c>
      <c r="G732">
        <v>0</v>
      </c>
      <c r="H732">
        <f>VLOOKUP(sales[[#This Row],[ProductID]],products[],4,FALSE)</f>
        <v>120</v>
      </c>
      <c r="I732">
        <f>VLOOKUP(sales[[#This Row],[ProductID]],products[],5,FALSE)</f>
        <v>90</v>
      </c>
      <c r="J732">
        <f>sales[[#This Row],[QuantitySold]]*sales[[#This Row],[unitPrice]]</f>
        <v>960</v>
      </c>
      <c r="K732">
        <f>sales[[#This Row],[TotalRevenue]]-sales[[#This Row],[DiscountApplied]]</f>
        <v>960</v>
      </c>
      <c r="L732" t="str">
        <f>TEXT(sales[[#This Row],[SaleDate]],"yyyy")</f>
        <v>2024</v>
      </c>
      <c r="M732" t="str">
        <f>TEXT(sales[[#This Row],[SaleDate]],"MMM")</f>
        <v>Jun</v>
      </c>
      <c r="N732" t="str">
        <f>TEXT(sales[[#This Row],[SaleDate]],"DDD")</f>
        <v>Tue</v>
      </c>
      <c r="O732" t="str">
        <f t="shared" si="11"/>
        <v>Q2</v>
      </c>
      <c r="P732">
        <f>sales[[#This Row],[netRevenue]]-(sales[[#This Row],[unitCost]]*sales[[#This Row],[QuantitySold]])</f>
        <v>240</v>
      </c>
      <c r="Q732">
        <f>sales[[#This Row],[unitCost]]*sales[[#This Row],[QuantitySold]]</f>
        <v>720</v>
      </c>
      <c r="R732" s="7">
        <f>(sales[[#This Row],[unitPrice]]-sales[[#This Row],[unitCost]])/sales[[#This Row],[unitCost]]</f>
        <v>0.33333333333333331</v>
      </c>
      <c r="S732" t="str">
        <f>TEXT(sales[[#This Row],[SaleDate]],"dd")</f>
        <v>18</v>
      </c>
    </row>
    <row r="733" spans="1:19" x14ac:dyDescent="0.25">
      <c r="A733">
        <v>1023</v>
      </c>
      <c r="B733">
        <v>2</v>
      </c>
      <c r="C733">
        <v>49</v>
      </c>
      <c r="D733">
        <v>3</v>
      </c>
      <c r="E733">
        <v>2</v>
      </c>
      <c r="F733" s="1">
        <v>45352</v>
      </c>
      <c r="G733">
        <v>0</v>
      </c>
      <c r="H733">
        <f>VLOOKUP(sales[[#This Row],[ProductID]],products[],4,FALSE)</f>
        <v>120</v>
      </c>
      <c r="I733">
        <f>VLOOKUP(sales[[#This Row],[ProductID]],products[],5,FALSE)</f>
        <v>90</v>
      </c>
      <c r="J733">
        <f>sales[[#This Row],[QuantitySold]]*sales[[#This Row],[unitPrice]]</f>
        <v>240</v>
      </c>
      <c r="K733">
        <f>sales[[#This Row],[TotalRevenue]]-sales[[#This Row],[DiscountApplied]]</f>
        <v>240</v>
      </c>
      <c r="L733" t="str">
        <f>TEXT(sales[[#This Row],[SaleDate]],"yyyy")</f>
        <v>2024</v>
      </c>
      <c r="M733" t="str">
        <f>TEXT(sales[[#This Row],[SaleDate]],"MMM")</f>
        <v>Mar</v>
      </c>
      <c r="N733" t="str">
        <f>TEXT(sales[[#This Row],[SaleDate]],"DDD")</f>
        <v>Fri</v>
      </c>
      <c r="O733" t="str">
        <f t="shared" si="11"/>
        <v>Q1</v>
      </c>
      <c r="P733">
        <f>sales[[#This Row],[netRevenue]]-(sales[[#This Row],[unitCost]]*sales[[#This Row],[QuantitySold]])</f>
        <v>60</v>
      </c>
      <c r="Q733">
        <f>sales[[#This Row],[unitCost]]*sales[[#This Row],[QuantitySold]]</f>
        <v>180</v>
      </c>
      <c r="R733" s="7">
        <f>(sales[[#This Row],[unitPrice]]-sales[[#This Row],[unitCost]])/sales[[#This Row],[unitCost]]</f>
        <v>0.33333333333333331</v>
      </c>
      <c r="S733" t="str">
        <f>TEXT(sales[[#This Row],[SaleDate]],"dd")</f>
        <v>01</v>
      </c>
    </row>
    <row r="734" spans="1:19" x14ac:dyDescent="0.25">
      <c r="A734">
        <v>1024</v>
      </c>
      <c r="B734">
        <v>2</v>
      </c>
      <c r="C734">
        <v>10</v>
      </c>
      <c r="D734">
        <v>3</v>
      </c>
      <c r="E734">
        <v>7</v>
      </c>
      <c r="F734" s="1">
        <v>45375</v>
      </c>
      <c r="G734">
        <v>0</v>
      </c>
      <c r="H734">
        <f>VLOOKUP(sales[[#This Row],[ProductID]],products[],4,FALSE)</f>
        <v>120</v>
      </c>
      <c r="I734">
        <f>VLOOKUP(sales[[#This Row],[ProductID]],products[],5,FALSE)</f>
        <v>90</v>
      </c>
      <c r="J734">
        <f>sales[[#This Row],[QuantitySold]]*sales[[#This Row],[unitPrice]]</f>
        <v>840</v>
      </c>
      <c r="K734">
        <f>sales[[#This Row],[TotalRevenue]]-sales[[#This Row],[DiscountApplied]]</f>
        <v>840</v>
      </c>
      <c r="L734" t="str">
        <f>TEXT(sales[[#This Row],[SaleDate]],"yyyy")</f>
        <v>2024</v>
      </c>
      <c r="M734" t="str">
        <f>TEXT(sales[[#This Row],[SaleDate]],"MMM")</f>
        <v>Mar</v>
      </c>
      <c r="N734" t="str">
        <f>TEXT(sales[[#This Row],[SaleDate]],"DDD")</f>
        <v>Sun</v>
      </c>
      <c r="O734" t="str">
        <f t="shared" si="11"/>
        <v>Q1</v>
      </c>
      <c r="P734">
        <f>sales[[#This Row],[netRevenue]]-(sales[[#This Row],[unitCost]]*sales[[#This Row],[QuantitySold]])</f>
        <v>210</v>
      </c>
      <c r="Q734">
        <f>sales[[#This Row],[unitCost]]*sales[[#This Row],[QuantitySold]]</f>
        <v>630</v>
      </c>
      <c r="R734" s="7">
        <f>(sales[[#This Row],[unitPrice]]-sales[[#This Row],[unitCost]])/sales[[#This Row],[unitCost]]</f>
        <v>0.33333333333333331</v>
      </c>
      <c r="S734" t="str">
        <f>TEXT(sales[[#This Row],[SaleDate]],"dd")</f>
        <v>24</v>
      </c>
    </row>
    <row r="735" spans="1:19" x14ac:dyDescent="0.25">
      <c r="A735">
        <v>1025</v>
      </c>
      <c r="B735">
        <v>2</v>
      </c>
      <c r="C735">
        <v>48</v>
      </c>
      <c r="D735">
        <v>3</v>
      </c>
      <c r="E735">
        <v>6</v>
      </c>
      <c r="F735" s="1">
        <v>45451</v>
      </c>
      <c r="G735">
        <v>0</v>
      </c>
      <c r="H735">
        <f>VLOOKUP(sales[[#This Row],[ProductID]],products[],4,FALSE)</f>
        <v>120</v>
      </c>
      <c r="I735">
        <f>VLOOKUP(sales[[#This Row],[ProductID]],products[],5,FALSE)</f>
        <v>90</v>
      </c>
      <c r="J735">
        <f>sales[[#This Row],[QuantitySold]]*sales[[#This Row],[unitPrice]]</f>
        <v>720</v>
      </c>
      <c r="K735">
        <f>sales[[#This Row],[TotalRevenue]]-sales[[#This Row],[DiscountApplied]]</f>
        <v>720</v>
      </c>
      <c r="L735" t="str">
        <f>TEXT(sales[[#This Row],[SaleDate]],"yyyy")</f>
        <v>2024</v>
      </c>
      <c r="M735" t="str">
        <f>TEXT(sales[[#This Row],[SaleDate]],"MMM")</f>
        <v>Jun</v>
      </c>
      <c r="N735" t="str">
        <f>TEXT(sales[[#This Row],[SaleDate]],"DDD")</f>
        <v>Sat</v>
      </c>
      <c r="O735" t="str">
        <f t="shared" si="11"/>
        <v>Q2</v>
      </c>
      <c r="P735">
        <f>sales[[#This Row],[netRevenue]]-(sales[[#This Row],[unitCost]]*sales[[#This Row],[QuantitySold]])</f>
        <v>180</v>
      </c>
      <c r="Q735">
        <f>sales[[#This Row],[unitCost]]*sales[[#This Row],[QuantitySold]]</f>
        <v>540</v>
      </c>
      <c r="R735" s="7">
        <f>(sales[[#This Row],[unitPrice]]-sales[[#This Row],[unitCost]])/sales[[#This Row],[unitCost]]</f>
        <v>0.33333333333333331</v>
      </c>
      <c r="S735" t="str">
        <f>TEXT(sales[[#This Row],[SaleDate]],"dd")</f>
        <v>08</v>
      </c>
    </row>
    <row r="736" spans="1:19" x14ac:dyDescent="0.25">
      <c r="A736">
        <v>1045</v>
      </c>
      <c r="B736">
        <v>2</v>
      </c>
      <c r="C736">
        <v>13</v>
      </c>
      <c r="D736">
        <v>3</v>
      </c>
      <c r="E736">
        <v>3</v>
      </c>
      <c r="F736" s="1">
        <v>45459</v>
      </c>
      <c r="G736">
        <v>0</v>
      </c>
      <c r="H736">
        <f>VLOOKUP(sales[[#This Row],[ProductID]],products[],4,FALSE)</f>
        <v>120</v>
      </c>
      <c r="I736">
        <f>VLOOKUP(sales[[#This Row],[ProductID]],products[],5,FALSE)</f>
        <v>90</v>
      </c>
      <c r="J736">
        <f>sales[[#This Row],[QuantitySold]]*sales[[#This Row],[unitPrice]]</f>
        <v>360</v>
      </c>
      <c r="K736">
        <f>sales[[#This Row],[TotalRevenue]]-sales[[#This Row],[DiscountApplied]]</f>
        <v>360</v>
      </c>
      <c r="L736" t="str">
        <f>TEXT(sales[[#This Row],[SaleDate]],"yyyy")</f>
        <v>2024</v>
      </c>
      <c r="M736" t="str">
        <f>TEXT(sales[[#This Row],[SaleDate]],"MMM")</f>
        <v>Jun</v>
      </c>
      <c r="N736" t="str">
        <f>TEXT(sales[[#This Row],[SaleDate]],"DDD")</f>
        <v>Sun</v>
      </c>
      <c r="O736" t="str">
        <f t="shared" si="11"/>
        <v>Q2</v>
      </c>
      <c r="P736">
        <f>sales[[#This Row],[netRevenue]]-(sales[[#This Row],[unitCost]]*sales[[#This Row],[QuantitySold]])</f>
        <v>90</v>
      </c>
      <c r="Q736">
        <f>sales[[#This Row],[unitCost]]*sales[[#This Row],[QuantitySold]]</f>
        <v>270</v>
      </c>
      <c r="R736" s="7">
        <f>(sales[[#This Row],[unitPrice]]-sales[[#This Row],[unitCost]])/sales[[#This Row],[unitCost]]</f>
        <v>0.33333333333333331</v>
      </c>
      <c r="S736" t="str">
        <f>TEXT(sales[[#This Row],[SaleDate]],"dd")</f>
        <v>16</v>
      </c>
    </row>
    <row r="737" spans="1:19" x14ac:dyDescent="0.25">
      <c r="A737">
        <v>1047</v>
      </c>
      <c r="B737">
        <v>2</v>
      </c>
      <c r="C737">
        <v>22</v>
      </c>
      <c r="D737">
        <v>3</v>
      </c>
      <c r="E737">
        <v>3</v>
      </c>
      <c r="F737" s="1">
        <v>45620</v>
      </c>
      <c r="G737">
        <v>0</v>
      </c>
      <c r="H737">
        <f>VLOOKUP(sales[[#This Row],[ProductID]],products[],4,FALSE)</f>
        <v>120</v>
      </c>
      <c r="I737">
        <f>VLOOKUP(sales[[#This Row],[ProductID]],products[],5,FALSE)</f>
        <v>90</v>
      </c>
      <c r="J737">
        <f>sales[[#This Row],[QuantitySold]]*sales[[#This Row],[unitPrice]]</f>
        <v>360</v>
      </c>
      <c r="K737">
        <f>sales[[#This Row],[TotalRevenue]]-sales[[#This Row],[DiscountApplied]]</f>
        <v>360</v>
      </c>
      <c r="L737" t="str">
        <f>TEXT(sales[[#This Row],[SaleDate]],"yyyy")</f>
        <v>2024</v>
      </c>
      <c r="M737" t="str">
        <f>TEXT(sales[[#This Row],[SaleDate]],"MMM")</f>
        <v>Nov</v>
      </c>
      <c r="N737" t="str">
        <f>TEXT(sales[[#This Row],[SaleDate]],"DDD")</f>
        <v>Sun</v>
      </c>
      <c r="O737" t="str">
        <f t="shared" si="11"/>
        <v>Q4</v>
      </c>
      <c r="P737">
        <f>sales[[#This Row],[netRevenue]]-(sales[[#This Row],[unitCost]]*sales[[#This Row],[QuantitySold]])</f>
        <v>90</v>
      </c>
      <c r="Q737">
        <f>sales[[#This Row],[unitCost]]*sales[[#This Row],[QuantitySold]]</f>
        <v>270</v>
      </c>
      <c r="R737" s="7">
        <f>(sales[[#This Row],[unitPrice]]-sales[[#This Row],[unitCost]])/sales[[#This Row],[unitCost]]</f>
        <v>0.33333333333333331</v>
      </c>
      <c r="S737" t="str">
        <f>TEXT(sales[[#This Row],[SaleDate]],"dd")</f>
        <v>24</v>
      </c>
    </row>
    <row r="738" spans="1:19" x14ac:dyDescent="0.25">
      <c r="A738">
        <v>1122</v>
      </c>
      <c r="B738">
        <v>2</v>
      </c>
      <c r="C738">
        <v>31</v>
      </c>
      <c r="D738">
        <v>3</v>
      </c>
      <c r="E738">
        <v>10</v>
      </c>
      <c r="F738" s="1">
        <v>45625</v>
      </c>
      <c r="G738">
        <v>0</v>
      </c>
      <c r="H738">
        <f>VLOOKUP(sales[[#This Row],[ProductID]],products[],4,FALSE)</f>
        <v>120</v>
      </c>
      <c r="I738">
        <f>VLOOKUP(sales[[#This Row],[ProductID]],products[],5,FALSE)</f>
        <v>90</v>
      </c>
      <c r="J738">
        <f>sales[[#This Row],[QuantitySold]]*sales[[#This Row],[unitPrice]]</f>
        <v>1200</v>
      </c>
      <c r="K738">
        <f>sales[[#This Row],[TotalRevenue]]-sales[[#This Row],[DiscountApplied]]</f>
        <v>1200</v>
      </c>
      <c r="L738" t="str">
        <f>TEXT(sales[[#This Row],[SaleDate]],"yyyy")</f>
        <v>2024</v>
      </c>
      <c r="M738" t="str">
        <f>TEXT(sales[[#This Row],[SaleDate]],"MMM")</f>
        <v>Nov</v>
      </c>
      <c r="N738" t="str">
        <f>TEXT(sales[[#This Row],[SaleDate]],"DDD")</f>
        <v>Fri</v>
      </c>
      <c r="O738" t="str">
        <f t="shared" si="11"/>
        <v>Q4</v>
      </c>
      <c r="P738">
        <f>sales[[#This Row],[netRevenue]]-(sales[[#This Row],[unitCost]]*sales[[#This Row],[QuantitySold]])</f>
        <v>300</v>
      </c>
      <c r="Q738">
        <f>sales[[#This Row],[unitCost]]*sales[[#This Row],[QuantitySold]]</f>
        <v>900</v>
      </c>
      <c r="R738" s="7">
        <f>(sales[[#This Row],[unitPrice]]-sales[[#This Row],[unitCost]])/sales[[#This Row],[unitCost]]</f>
        <v>0.33333333333333331</v>
      </c>
      <c r="S738" t="str">
        <f>TEXT(sales[[#This Row],[SaleDate]],"dd")</f>
        <v>29</v>
      </c>
    </row>
    <row r="739" spans="1:19" x14ac:dyDescent="0.25">
      <c r="A739">
        <v>1131</v>
      </c>
      <c r="B739">
        <v>2</v>
      </c>
      <c r="C739">
        <v>39</v>
      </c>
      <c r="D739">
        <v>3</v>
      </c>
      <c r="E739">
        <v>2</v>
      </c>
      <c r="F739" s="1">
        <v>45513</v>
      </c>
      <c r="G739">
        <v>0</v>
      </c>
      <c r="H739">
        <f>VLOOKUP(sales[[#This Row],[ProductID]],products[],4,FALSE)</f>
        <v>120</v>
      </c>
      <c r="I739">
        <f>VLOOKUP(sales[[#This Row],[ProductID]],products[],5,FALSE)</f>
        <v>90</v>
      </c>
      <c r="J739">
        <f>sales[[#This Row],[QuantitySold]]*sales[[#This Row],[unitPrice]]</f>
        <v>240</v>
      </c>
      <c r="K739">
        <f>sales[[#This Row],[TotalRevenue]]-sales[[#This Row],[DiscountApplied]]</f>
        <v>240</v>
      </c>
      <c r="L739" t="str">
        <f>TEXT(sales[[#This Row],[SaleDate]],"yyyy")</f>
        <v>2024</v>
      </c>
      <c r="M739" t="str">
        <f>TEXT(sales[[#This Row],[SaleDate]],"MMM")</f>
        <v>Aug</v>
      </c>
      <c r="N739" t="str">
        <f>TEXT(sales[[#This Row],[SaleDate]],"DDD")</f>
        <v>Fri</v>
      </c>
      <c r="O739" t="str">
        <f t="shared" si="11"/>
        <v>Q3</v>
      </c>
      <c r="P739">
        <f>sales[[#This Row],[netRevenue]]-(sales[[#This Row],[unitCost]]*sales[[#This Row],[QuantitySold]])</f>
        <v>60</v>
      </c>
      <c r="Q739">
        <f>sales[[#This Row],[unitCost]]*sales[[#This Row],[QuantitySold]]</f>
        <v>180</v>
      </c>
      <c r="R739" s="7">
        <f>(sales[[#This Row],[unitPrice]]-sales[[#This Row],[unitCost]])/sales[[#This Row],[unitCost]]</f>
        <v>0.33333333333333331</v>
      </c>
      <c r="S739" t="str">
        <f>TEXT(sales[[#This Row],[SaleDate]],"dd")</f>
        <v>09</v>
      </c>
    </row>
    <row r="740" spans="1:19" x14ac:dyDescent="0.25">
      <c r="A740">
        <v>1138</v>
      </c>
      <c r="B740">
        <v>2</v>
      </c>
      <c r="C740">
        <v>2</v>
      </c>
      <c r="D740">
        <v>3</v>
      </c>
      <c r="E740">
        <v>2</v>
      </c>
      <c r="F740" s="1">
        <v>45294</v>
      </c>
      <c r="G740">
        <v>0</v>
      </c>
      <c r="H740">
        <f>VLOOKUP(sales[[#This Row],[ProductID]],products[],4,FALSE)</f>
        <v>120</v>
      </c>
      <c r="I740">
        <f>VLOOKUP(sales[[#This Row],[ProductID]],products[],5,FALSE)</f>
        <v>90</v>
      </c>
      <c r="J740">
        <f>sales[[#This Row],[QuantitySold]]*sales[[#This Row],[unitPrice]]</f>
        <v>240</v>
      </c>
      <c r="K740">
        <f>sales[[#This Row],[TotalRevenue]]-sales[[#This Row],[DiscountApplied]]</f>
        <v>240</v>
      </c>
      <c r="L740" t="str">
        <f>TEXT(sales[[#This Row],[SaleDate]],"yyyy")</f>
        <v>2024</v>
      </c>
      <c r="M740" t="str">
        <f>TEXT(sales[[#This Row],[SaleDate]],"MMM")</f>
        <v>Jan</v>
      </c>
      <c r="N740" t="str">
        <f>TEXT(sales[[#This Row],[SaleDate]],"DDD")</f>
        <v>Wed</v>
      </c>
      <c r="O740" t="str">
        <f t="shared" si="11"/>
        <v>Q1</v>
      </c>
      <c r="P740">
        <f>sales[[#This Row],[netRevenue]]-(sales[[#This Row],[unitCost]]*sales[[#This Row],[QuantitySold]])</f>
        <v>60</v>
      </c>
      <c r="Q740">
        <f>sales[[#This Row],[unitCost]]*sales[[#This Row],[QuantitySold]]</f>
        <v>180</v>
      </c>
      <c r="R740" s="7">
        <f>(sales[[#This Row],[unitPrice]]-sales[[#This Row],[unitCost]])/sales[[#This Row],[unitCost]]</f>
        <v>0.33333333333333331</v>
      </c>
      <c r="S740" t="str">
        <f>TEXT(sales[[#This Row],[SaleDate]],"dd")</f>
        <v>03</v>
      </c>
    </row>
    <row r="741" spans="1:19" x14ac:dyDescent="0.25">
      <c r="A741">
        <v>1145</v>
      </c>
      <c r="B741">
        <v>2</v>
      </c>
      <c r="C741">
        <v>33</v>
      </c>
      <c r="D741">
        <v>3</v>
      </c>
      <c r="E741">
        <v>8</v>
      </c>
      <c r="F741" s="1">
        <v>45501</v>
      </c>
      <c r="G741">
        <v>0</v>
      </c>
      <c r="H741">
        <f>VLOOKUP(sales[[#This Row],[ProductID]],products[],4,FALSE)</f>
        <v>120</v>
      </c>
      <c r="I741">
        <f>VLOOKUP(sales[[#This Row],[ProductID]],products[],5,FALSE)</f>
        <v>90</v>
      </c>
      <c r="J741">
        <f>sales[[#This Row],[QuantitySold]]*sales[[#This Row],[unitPrice]]</f>
        <v>960</v>
      </c>
      <c r="K741">
        <f>sales[[#This Row],[TotalRevenue]]-sales[[#This Row],[DiscountApplied]]</f>
        <v>960</v>
      </c>
      <c r="L741" t="str">
        <f>TEXT(sales[[#This Row],[SaleDate]],"yyyy")</f>
        <v>2024</v>
      </c>
      <c r="M741" t="str">
        <f>TEXT(sales[[#This Row],[SaleDate]],"MMM")</f>
        <v>Jul</v>
      </c>
      <c r="N741" t="str">
        <f>TEXT(sales[[#This Row],[SaleDate]],"DDD")</f>
        <v>Sun</v>
      </c>
      <c r="O741" t="str">
        <f t="shared" si="11"/>
        <v>Q3</v>
      </c>
      <c r="P741">
        <f>sales[[#This Row],[netRevenue]]-(sales[[#This Row],[unitCost]]*sales[[#This Row],[QuantitySold]])</f>
        <v>240</v>
      </c>
      <c r="Q741">
        <f>sales[[#This Row],[unitCost]]*sales[[#This Row],[QuantitySold]]</f>
        <v>720</v>
      </c>
      <c r="R741" s="7">
        <f>(sales[[#This Row],[unitPrice]]-sales[[#This Row],[unitCost]])/sales[[#This Row],[unitCost]]</f>
        <v>0.33333333333333331</v>
      </c>
      <c r="S741" t="str">
        <f>TEXT(sales[[#This Row],[SaleDate]],"dd")</f>
        <v>28</v>
      </c>
    </row>
    <row r="742" spans="1:19" x14ac:dyDescent="0.25">
      <c r="A742">
        <v>1165</v>
      </c>
      <c r="B742">
        <v>2</v>
      </c>
      <c r="C742">
        <v>43</v>
      </c>
      <c r="D742">
        <v>3</v>
      </c>
      <c r="E742">
        <v>11</v>
      </c>
      <c r="F742" s="1">
        <v>45628</v>
      </c>
      <c r="G742">
        <v>0</v>
      </c>
      <c r="H742">
        <f>VLOOKUP(sales[[#This Row],[ProductID]],products[],4,FALSE)</f>
        <v>120</v>
      </c>
      <c r="I742">
        <f>VLOOKUP(sales[[#This Row],[ProductID]],products[],5,FALSE)</f>
        <v>90</v>
      </c>
      <c r="J742">
        <f>sales[[#This Row],[QuantitySold]]*sales[[#This Row],[unitPrice]]</f>
        <v>1320</v>
      </c>
      <c r="K742">
        <f>sales[[#This Row],[TotalRevenue]]-sales[[#This Row],[DiscountApplied]]</f>
        <v>1320</v>
      </c>
      <c r="L742" t="str">
        <f>TEXT(sales[[#This Row],[SaleDate]],"yyyy")</f>
        <v>2024</v>
      </c>
      <c r="M742" t="str">
        <f>TEXT(sales[[#This Row],[SaleDate]],"MMM")</f>
        <v>Dec</v>
      </c>
      <c r="N742" t="str">
        <f>TEXT(sales[[#This Row],[SaleDate]],"DDD")</f>
        <v>Mon</v>
      </c>
      <c r="O742" t="str">
        <f t="shared" si="11"/>
        <v>Q4</v>
      </c>
      <c r="P742">
        <f>sales[[#This Row],[netRevenue]]-(sales[[#This Row],[unitCost]]*sales[[#This Row],[QuantitySold]])</f>
        <v>330</v>
      </c>
      <c r="Q742">
        <f>sales[[#This Row],[unitCost]]*sales[[#This Row],[QuantitySold]]</f>
        <v>990</v>
      </c>
      <c r="R742" s="7">
        <f>(sales[[#This Row],[unitPrice]]-sales[[#This Row],[unitCost]])/sales[[#This Row],[unitCost]]</f>
        <v>0.33333333333333331</v>
      </c>
      <c r="S742" t="str">
        <f>TEXT(sales[[#This Row],[SaleDate]],"dd")</f>
        <v>02</v>
      </c>
    </row>
    <row r="743" spans="1:19" x14ac:dyDescent="0.25">
      <c r="A743">
        <v>1178</v>
      </c>
      <c r="B743">
        <v>2</v>
      </c>
      <c r="C743">
        <v>28</v>
      </c>
      <c r="D743">
        <v>3</v>
      </c>
      <c r="E743">
        <v>7</v>
      </c>
      <c r="F743" s="1">
        <v>45645</v>
      </c>
      <c r="G743">
        <v>0</v>
      </c>
      <c r="H743">
        <f>VLOOKUP(sales[[#This Row],[ProductID]],products[],4,FALSE)</f>
        <v>120</v>
      </c>
      <c r="I743">
        <f>VLOOKUP(sales[[#This Row],[ProductID]],products[],5,FALSE)</f>
        <v>90</v>
      </c>
      <c r="J743">
        <f>sales[[#This Row],[QuantitySold]]*sales[[#This Row],[unitPrice]]</f>
        <v>840</v>
      </c>
      <c r="K743">
        <f>sales[[#This Row],[TotalRevenue]]-sales[[#This Row],[DiscountApplied]]</f>
        <v>840</v>
      </c>
      <c r="L743" t="str">
        <f>TEXT(sales[[#This Row],[SaleDate]],"yyyy")</f>
        <v>2024</v>
      </c>
      <c r="M743" t="str">
        <f>TEXT(sales[[#This Row],[SaleDate]],"MMM")</f>
        <v>Dec</v>
      </c>
      <c r="N743" t="str">
        <f>TEXT(sales[[#This Row],[SaleDate]],"DDD")</f>
        <v>Thu</v>
      </c>
      <c r="O743" t="str">
        <f t="shared" si="11"/>
        <v>Q4</v>
      </c>
      <c r="P743">
        <f>sales[[#This Row],[netRevenue]]-(sales[[#This Row],[unitCost]]*sales[[#This Row],[QuantitySold]])</f>
        <v>210</v>
      </c>
      <c r="Q743">
        <f>sales[[#This Row],[unitCost]]*sales[[#This Row],[QuantitySold]]</f>
        <v>630</v>
      </c>
      <c r="R743" s="7">
        <f>(sales[[#This Row],[unitPrice]]-sales[[#This Row],[unitCost]])/sales[[#This Row],[unitCost]]</f>
        <v>0.33333333333333331</v>
      </c>
      <c r="S743" t="str">
        <f>TEXT(sales[[#This Row],[SaleDate]],"dd")</f>
        <v>19</v>
      </c>
    </row>
    <row r="744" spans="1:19" x14ac:dyDescent="0.25">
      <c r="A744">
        <v>1185</v>
      </c>
      <c r="B744">
        <v>2</v>
      </c>
      <c r="C744">
        <v>5</v>
      </c>
      <c r="D744">
        <v>3</v>
      </c>
      <c r="E744">
        <v>8</v>
      </c>
      <c r="F744" s="1">
        <v>45431</v>
      </c>
      <c r="G744">
        <v>0</v>
      </c>
      <c r="H744">
        <f>VLOOKUP(sales[[#This Row],[ProductID]],products[],4,FALSE)</f>
        <v>120</v>
      </c>
      <c r="I744">
        <f>VLOOKUP(sales[[#This Row],[ProductID]],products[],5,FALSE)</f>
        <v>90</v>
      </c>
      <c r="J744">
        <f>sales[[#This Row],[QuantitySold]]*sales[[#This Row],[unitPrice]]</f>
        <v>960</v>
      </c>
      <c r="K744">
        <f>sales[[#This Row],[TotalRevenue]]-sales[[#This Row],[DiscountApplied]]</f>
        <v>960</v>
      </c>
      <c r="L744" t="str">
        <f>TEXT(sales[[#This Row],[SaleDate]],"yyyy")</f>
        <v>2024</v>
      </c>
      <c r="M744" t="str">
        <f>TEXT(sales[[#This Row],[SaleDate]],"MMM")</f>
        <v>May</v>
      </c>
      <c r="N744" t="str">
        <f>TEXT(sales[[#This Row],[SaleDate]],"DDD")</f>
        <v>Sun</v>
      </c>
      <c r="O744" t="str">
        <f t="shared" si="11"/>
        <v>Q2</v>
      </c>
      <c r="P744">
        <f>sales[[#This Row],[netRevenue]]-(sales[[#This Row],[unitCost]]*sales[[#This Row],[QuantitySold]])</f>
        <v>240</v>
      </c>
      <c r="Q744">
        <f>sales[[#This Row],[unitCost]]*sales[[#This Row],[QuantitySold]]</f>
        <v>720</v>
      </c>
      <c r="R744" s="7">
        <f>(sales[[#This Row],[unitPrice]]-sales[[#This Row],[unitCost]])/sales[[#This Row],[unitCost]]</f>
        <v>0.33333333333333331</v>
      </c>
      <c r="S744" t="str">
        <f>TEXT(sales[[#This Row],[SaleDate]],"dd")</f>
        <v>19</v>
      </c>
    </row>
    <row r="745" spans="1:19" x14ac:dyDescent="0.25">
      <c r="A745">
        <v>1197</v>
      </c>
      <c r="B745">
        <v>2</v>
      </c>
      <c r="C745">
        <v>24</v>
      </c>
      <c r="D745">
        <v>3</v>
      </c>
      <c r="E745">
        <v>6</v>
      </c>
      <c r="F745" s="1">
        <v>45574</v>
      </c>
      <c r="G745">
        <v>0</v>
      </c>
      <c r="H745">
        <f>VLOOKUP(sales[[#This Row],[ProductID]],products[],4,FALSE)</f>
        <v>120</v>
      </c>
      <c r="I745">
        <f>VLOOKUP(sales[[#This Row],[ProductID]],products[],5,FALSE)</f>
        <v>90</v>
      </c>
      <c r="J745">
        <f>sales[[#This Row],[QuantitySold]]*sales[[#This Row],[unitPrice]]</f>
        <v>720</v>
      </c>
      <c r="K745">
        <f>sales[[#This Row],[TotalRevenue]]-sales[[#This Row],[DiscountApplied]]</f>
        <v>720</v>
      </c>
      <c r="L745" t="str">
        <f>TEXT(sales[[#This Row],[SaleDate]],"yyyy")</f>
        <v>2024</v>
      </c>
      <c r="M745" t="str">
        <f>TEXT(sales[[#This Row],[SaleDate]],"MMM")</f>
        <v>Oct</v>
      </c>
      <c r="N745" t="str">
        <f>TEXT(sales[[#This Row],[SaleDate]],"DDD")</f>
        <v>Wed</v>
      </c>
      <c r="O745" t="str">
        <f t="shared" si="11"/>
        <v>Q4</v>
      </c>
      <c r="P745">
        <f>sales[[#This Row],[netRevenue]]-(sales[[#This Row],[unitCost]]*sales[[#This Row],[QuantitySold]])</f>
        <v>180</v>
      </c>
      <c r="Q745">
        <f>sales[[#This Row],[unitCost]]*sales[[#This Row],[QuantitySold]]</f>
        <v>540</v>
      </c>
      <c r="R745" s="7">
        <f>(sales[[#This Row],[unitPrice]]-sales[[#This Row],[unitCost]])/sales[[#This Row],[unitCost]]</f>
        <v>0.33333333333333331</v>
      </c>
      <c r="S745" t="str">
        <f>TEXT(sales[[#This Row],[SaleDate]],"dd")</f>
        <v>09</v>
      </c>
    </row>
    <row r="746" spans="1:19" x14ac:dyDescent="0.25">
      <c r="A746">
        <v>1206</v>
      </c>
      <c r="B746">
        <v>2</v>
      </c>
      <c r="C746">
        <v>34</v>
      </c>
      <c r="D746">
        <v>3</v>
      </c>
      <c r="E746">
        <v>3</v>
      </c>
      <c r="F746" s="1">
        <v>45462</v>
      </c>
      <c r="G746">
        <v>0</v>
      </c>
      <c r="H746">
        <f>VLOOKUP(sales[[#This Row],[ProductID]],products[],4,FALSE)</f>
        <v>120</v>
      </c>
      <c r="I746">
        <f>VLOOKUP(sales[[#This Row],[ProductID]],products[],5,FALSE)</f>
        <v>90</v>
      </c>
      <c r="J746">
        <f>sales[[#This Row],[QuantitySold]]*sales[[#This Row],[unitPrice]]</f>
        <v>360</v>
      </c>
      <c r="K746">
        <f>sales[[#This Row],[TotalRevenue]]-sales[[#This Row],[DiscountApplied]]</f>
        <v>360</v>
      </c>
      <c r="L746" t="str">
        <f>TEXT(sales[[#This Row],[SaleDate]],"yyyy")</f>
        <v>2024</v>
      </c>
      <c r="M746" t="str">
        <f>TEXT(sales[[#This Row],[SaleDate]],"MMM")</f>
        <v>Jun</v>
      </c>
      <c r="N746" t="str">
        <f>TEXT(sales[[#This Row],[SaleDate]],"DDD")</f>
        <v>Wed</v>
      </c>
      <c r="O746" t="str">
        <f t="shared" si="11"/>
        <v>Q2</v>
      </c>
      <c r="P746">
        <f>sales[[#This Row],[netRevenue]]-(sales[[#This Row],[unitCost]]*sales[[#This Row],[QuantitySold]])</f>
        <v>90</v>
      </c>
      <c r="Q746">
        <f>sales[[#This Row],[unitCost]]*sales[[#This Row],[QuantitySold]]</f>
        <v>270</v>
      </c>
      <c r="R746" s="7">
        <f>(sales[[#This Row],[unitPrice]]-sales[[#This Row],[unitCost]])/sales[[#This Row],[unitCost]]</f>
        <v>0.33333333333333331</v>
      </c>
      <c r="S746" t="str">
        <f>TEXT(sales[[#This Row],[SaleDate]],"dd")</f>
        <v>19</v>
      </c>
    </row>
    <row r="747" spans="1:19" x14ac:dyDescent="0.25">
      <c r="A747">
        <v>1220</v>
      </c>
      <c r="B747">
        <v>2</v>
      </c>
      <c r="C747">
        <v>22</v>
      </c>
      <c r="D747">
        <v>3</v>
      </c>
      <c r="E747">
        <v>8</v>
      </c>
      <c r="F747" s="1">
        <v>45532</v>
      </c>
      <c r="G747">
        <v>0</v>
      </c>
      <c r="H747">
        <f>VLOOKUP(sales[[#This Row],[ProductID]],products[],4,FALSE)</f>
        <v>120</v>
      </c>
      <c r="I747">
        <f>VLOOKUP(sales[[#This Row],[ProductID]],products[],5,FALSE)</f>
        <v>90</v>
      </c>
      <c r="J747">
        <f>sales[[#This Row],[QuantitySold]]*sales[[#This Row],[unitPrice]]</f>
        <v>960</v>
      </c>
      <c r="K747">
        <f>sales[[#This Row],[TotalRevenue]]-sales[[#This Row],[DiscountApplied]]</f>
        <v>960</v>
      </c>
      <c r="L747" t="str">
        <f>TEXT(sales[[#This Row],[SaleDate]],"yyyy")</f>
        <v>2024</v>
      </c>
      <c r="M747" t="str">
        <f>TEXT(sales[[#This Row],[SaleDate]],"MMM")</f>
        <v>Aug</v>
      </c>
      <c r="N747" t="str">
        <f>TEXT(sales[[#This Row],[SaleDate]],"DDD")</f>
        <v>Wed</v>
      </c>
      <c r="O747" t="str">
        <f t="shared" si="11"/>
        <v>Q3</v>
      </c>
      <c r="P747">
        <f>sales[[#This Row],[netRevenue]]-(sales[[#This Row],[unitCost]]*sales[[#This Row],[QuantitySold]])</f>
        <v>240</v>
      </c>
      <c r="Q747">
        <f>sales[[#This Row],[unitCost]]*sales[[#This Row],[QuantitySold]]</f>
        <v>720</v>
      </c>
      <c r="R747" s="7">
        <f>(sales[[#This Row],[unitPrice]]-sales[[#This Row],[unitCost]])/sales[[#This Row],[unitCost]]</f>
        <v>0.33333333333333331</v>
      </c>
      <c r="S747" t="str">
        <f>TEXT(sales[[#This Row],[SaleDate]],"dd")</f>
        <v>28</v>
      </c>
    </row>
    <row r="748" spans="1:19" x14ac:dyDescent="0.25">
      <c r="A748">
        <v>1238</v>
      </c>
      <c r="B748">
        <v>2</v>
      </c>
      <c r="C748">
        <v>20</v>
      </c>
      <c r="D748">
        <v>3</v>
      </c>
      <c r="E748">
        <v>3</v>
      </c>
      <c r="F748" s="1">
        <v>45447</v>
      </c>
      <c r="G748">
        <v>0</v>
      </c>
      <c r="H748">
        <f>VLOOKUP(sales[[#This Row],[ProductID]],products[],4,FALSE)</f>
        <v>120</v>
      </c>
      <c r="I748">
        <f>VLOOKUP(sales[[#This Row],[ProductID]],products[],5,FALSE)</f>
        <v>90</v>
      </c>
      <c r="J748">
        <f>sales[[#This Row],[QuantitySold]]*sales[[#This Row],[unitPrice]]</f>
        <v>360</v>
      </c>
      <c r="K748">
        <f>sales[[#This Row],[TotalRevenue]]-sales[[#This Row],[DiscountApplied]]</f>
        <v>360</v>
      </c>
      <c r="L748" t="str">
        <f>TEXT(sales[[#This Row],[SaleDate]],"yyyy")</f>
        <v>2024</v>
      </c>
      <c r="M748" t="str">
        <f>TEXT(sales[[#This Row],[SaleDate]],"MMM")</f>
        <v>Jun</v>
      </c>
      <c r="N748" t="str">
        <f>TEXT(sales[[#This Row],[SaleDate]],"DDD")</f>
        <v>Tue</v>
      </c>
      <c r="O748" t="str">
        <f t="shared" si="11"/>
        <v>Q2</v>
      </c>
      <c r="P748">
        <f>sales[[#This Row],[netRevenue]]-(sales[[#This Row],[unitCost]]*sales[[#This Row],[QuantitySold]])</f>
        <v>90</v>
      </c>
      <c r="Q748">
        <f>sales[[#This Row],[unitCost]]*sales[[#This Row],[QuantitySold]]</f>
        <v>270</v>
      </c>
      <c r="R748" s="7">
        <f>(sales[[#This Row],[unitPrice]]-sales[[#This Row],[unitCost]])/sales[[#This Row],[unitCost]]</f>
        <v>0.33333333333333331</v>
      </c>
      <c r="S748" t="str">
        <f>TEXT(sales[[#This Row],[SaleDate]],"dd")</f>
        <v>04</v>
      </c>
    </row>
    <row r="749" spans="1:19" x14ac:dyDescent="0.25">
      <c r="A749">
        <v>1263</v>
      </c>
      <c r="B749">
        <v>2</v>
      </c>
      <c r="C749">
        <v>40</v>
      </c>
      <c r="D749">
        <v>3</v>
      </c>
      <c r="E749">
        <v>4</v>
      </c>
      <c r="F749" s="1">
        <v>45615</v>
      </c>
      <c r="G749">
        <v>0</v>
      </c>
      <c r="H749">
        <f>VLOOKUP(sales[[#This Row],[ProductID]],products[],4,FALSE)</f>
        <v>120</v>
      </c>
      <c r="I749">
        <f>VLOOKUP(sales[[#This Row],[ProductID]],products[],5,FALSE)</f>
        <v>90</v>
      </c>
      <c r="J749">
        <f>sales[[#This Row],[QuantitySold]]*sales[[#This Row],[unitPrice]]</f>
        <v>480</v>
      </c>
      <c r="K749">
        <f>sales[[#This Row],[TotalRevenue]]-sales[[#This Row],[DiscountApplied]]</f>
        <v>480</v>
      </c>
      <c r="L749" t="str">
        <f>TEXT(sales[[#This Row],[SaleDate]],"yyyy")</f>
        <v>2024</v>
      </c>
      <c r="M749" t="str">
        <f>TEXT(sales[[#This Row],[SaleDate]],"MMM")</f>
        <v>Nov</v>
      </c>
      <c r="N749" t="str">
        <f>TEXT(sales[[#This Row],[SaleDate]],"DDD")</f>
        <v>Tue</v>
      </c>
      <c r="O749" t="str">
        <f t="shared" si="11"/>
        <v>Q4</v>
      </c>
      <c r="P749">
        <f>sales[[#This Row],[netRevenue]]-(sales[[#This Row],[unitCost]]*sales[[#This Row],[QuantitySold]])</f>
        <v>120</v>
      </c>
      <c r="Q749">
        <f>sales[[#This Row],[unitCost]]*sales[[#This Row],[QuantitySold]]</f>
        <v>360</v>
      </c>
      <c r="R749" s="7">
        <f>(sales[[#This Row],[unitPrice]]-sales[[#This Row],[unitCost]])/sales[[#This Row],[unitCost]]</f>
        <v>0.33333333333333331</v>
      </c>
      <c r="S749" t="str">
        <f>TEXT(sales[[#This Row],[SaleDate]],"dd")</f>
        <v>19</v>
      </c>
    </row>
    <row r="750" spans="1:19" x14ac:dyDescent="0.25">
      <c r="A750">
        <v>1280</v>
      </c>
      <c r="B750">
        <v>2</v>
      </c>
      <c r="C750">
        <v>41</v>
      </c>
      <c r="D750">
        <v>3</v>
      </c>
      <c r="E750">
        <v>3</v>
      </c>
      <c r="F750" s="1">
        <v>45320</v>
      </c>
      <c r="G750">
        <v>0</v>
      </c>
      <c r="H750">
        <f>VLOOKUP(sales[[#This Row],[ProductID]],products[],4,FALSE)</f>
        <v>120</v>
      </c>
      <c r="I750">
        <f>VLOOKUP(sales[[#This Row],[ProductID]],products[],5,FALSE)</f>
        <v>90</v>
      </c>
      <c r="J750">
        <f>sales[[#This Row],[QuantitySold]]*sales[[#This Row],[unitPrice]]</f>
        <v>360</v>
      </c>
      <c r="K750">
        <f>sales[[#This Row],[TotalRevenue]]-sales[[#This Row],[DiscountApplied]]</f>
        <v>360</v>
      </c>
      <c r="L750" t="str">
        <f>TEXT(sales[[#This Row],[SaleDate]],"yyyy")</f>
        <v>2024</v>
      </c>
      <c r="M750" t="str">
        <f>TEXT(sales[[#This Row],[SaleDate]],"MMM")</f>
        <v>Jan</v>
      </c>
      <c r="N750" t="str">
        <f>TEXT(sales[[#This Row],[SaleDate]],"DDD")</f>
        <v>Mon</v>
      </c>
      <c r="O750" t="str">
        <f t="shared" si="11"/>
        <v>Q1</v>
      </c>
      <c r="P750">
        <f>sales[[#This Row],[netRevenue]]-(sales[[#This Row],[unitCost]]*sales[[#This Row],[QuantitySold]])</f>
        <v>90</v>
      </c>
      <c r="Q750">
        <f>sales[[#This Row],[unitCost]]*sales[[#This Row],[QuantitySold]]</f>
        <v>270</v>
      </c>
      <c r="R750" s="7">
        <f>(sales[[#This Row],[unitPrice]]-sales[[#This Row],[unitCost]])/sales[[#This Row],[unitCost]]</f>
        <v>0.33333333333333331</v>
      </c>
      <c r="S750" t="str">
        <f>TEXT(sales[[#This Row],[SaleDate]],"dd")</f>
        <v>29</v>
      </c>
    </row>
    <row r="751" spans="1:19" x14ac:dyDescent="0.25">
      <c r="A751">
        <v>1305</v>
      </c>
      <c r="B751">
        <v>2</v>
      </c>
      <c r="C751">
        <v>44</v>
      </c>
      <c r="D751">
        <v>3</v>
      </c>
      <c r="E751">
        <v>4</v>
      </c>
      <c r="F751" s="1">
        <v>45317</v>
      </c>
      <c r="G751">
        <v>0</v>
      </c>
      <c r="H751">
        <f>VLOOKUP(sales[[#This Row],[ProductID]],products[],4,FALSE)</f>
        <v>120</v>
      </c>
      <c r="I751">
        <f>VLOOKUP(sales[[#This Row],[ProductID]],products[],5,FALSE)</f>
        <v>90</v>
      </c>
      <c r="J751">
        <f>sales[[#This Row],[QuantitySold]]*sales[[#This Row],[unitPrice]]</f>
        <v>480</v>
      </c>
      <c r="K751">
        <f>sales[[#This Row],[TotalRevenue]]-sales[[#This Row],[DiscountApplied]]</f>
        <v>480</v>
      </c>
      <c r="L751" t="str">
        <f>TEXT(sales[[#This Row],[SaleDate]],"yyyy")</f>
        <v>2024</v>
      </c>
      <c r="M751" t="str">
        <f>TEXT(sales[[#This Row],[SaleDate]],"MMM")</f>
        <v>Jan</v>
      </c>
      <c r="N751" t="str">
        <f>TEXT(sales[[#This Row],[SaleDate]],"DDD")</f>
        <v>Fri</v>
      </c>
      <c r="O751" t="str">
        <f t="shared" si="11"/>
        <v>Q1</v>
      </c>
      <c r="P751">
        <f>sales[[#This Row],[netRevenue]]-(sales[[#This Row],[unitCost]]*sales[[#This Row],[QuantitySold]])</f>
        <v>120</v>
      </c>
      <c r="Q751">
        <f>sales[[#This Row],[unitCost]]*sales[[#This Row],[QuantitySold]]</f>
        <v>360</v>
      </c>
      <c r="R751" s="7">
        <f>(sales[[#This Row],[unitPrice]]-sales[[#This Row],[unitCost]])/sales[[#This Row],[unitCost]]</f>
        <v>0.33333333333333331</v>
      </c>
      <c r="S751" t="str">
        <f>TEXT(sales[[#This Row],[SaleDate]],"dd")</f>
        <v>26</v>
      </c>
    </row>
    <row r="752" spans="1:19" x14ac:dyDescent="0.25">
      <c r="A752">
        <v>1313</v>
      </c>
      <c r="B752">
        <v>2</v>
      </c>
      <c r="C752">
        <v>3</v>
      </c>
      <c r="D752">
        <v>3</v>
      </c>
      <c r="E752">
        <v>10</v>
      </c>
      <c r="F752" s="1">
        <v>45568</v>
      </c>
      <c r="G752">
        <v>0</v>
      </c>
      <c r="H752">
        <f>VLOOKUP(sales[[#This Row],[ProductID]],products[],4,FALSE)</f>
        <v>120</v>
      </c>
      <c r="I752">
        <f>VLOOKUP(sales[[#This Row],[ProductID]],products[],5,FALSE)</f>
        <v>90</v>
      </c>
      <c r="J752">
        <f>sales[[#This Row],[QuantitySold]]*sales[[#This Row],[unitPrice]]</f>
        <v>1200</v>
      </c>
      <c r="K752">
        <f>sales[[#This Row],[TotalRevenue]]-sales[[#This Row],[DiscountApplied]]</f>
        <v>1200</v>
      </c>
      <c r="L752" t="str">
        <f>TEXT(sales[[#This Row],[SaleDate]],"yyyy")</f>
        <v>2024</v>
      </c>
      <c r="M752" t="str">
        <f>TEXT(sales[[#This Row],[SaleDate]],"MMM")</f>
        <v>Oct</v>
      </c>
      <c r="N752" t="str">
        <f>TEXT(sales[[#This Row],[SaleDate]],"DDD")</f>
        <v>Thu</v>
      </c>
      <c r="O752" t="str">
        <f t="shared" si="11"/>
        <v>Q4</v>
      </c>
      <c r="P752">
        <f>sales[[#This Row],[netRevenue]]-(sales[[#This Row],[unitCost]]*sales[[#This Row],[QuantitySold]])</f>
        <v>300</v>
      </c>
      <c r="Q752">
        <f>sales[[#This Row],[unitCost]]*sales[[#This Row],[QuantitySold]]</f>
        <v>900</v>
      </c>
      <c r="R752" s="7">
        <f>(sales[[#This Row],[unitPrice]]-sales[[#This Row],[unitCost]])/sales[[#This Row],[unitCost]]</f>
        <v>0.33333333333333331</v>
      </c>
      <c r="S752" t="str">
        <f>TEXT(sales[[#This Row],[SaleDate]],"dd")</f>
        <v>03</v>
      </c>
    </row>
    <row r="753" spans="1:19" x14ac:dyDescent="0.25">
      <c r="A753">
        <v>1315</v>
      </c>
      <c r="B753">
        <v>2</v>
      </c>
      <c r="C753">
        <v>50</v>
      </c>
      <c r="D753">
        <v>3</v>
      </c>
      <c r="E753">
        <v>8</v>
      </c>
      <c r="F753" s="1">
        <v>45356</v>
      </c>
      <c r="G753">
        <v>0</v>
      </c>
      <c r="H753">
        <f>VLOOKUP(sales[[#This Row],[ProductID]],products[],4,FALSE)</f>
        <v>120</v>
      </c>
      <c r="I753">
        <f>VLOOKUP(sales[[#This Row],[ProductID]],products[],5,FALSE)</f>
        <v>90</v>
      </c>
      <c r="J753">
        <f>sales[[#This Row],[QuantitySold]]*sales[[#This Row],[unitPrice]]</f>
        <v>960</v>
      </c>
      <c r="K753">
        <f>sales[[#This Row],[TotalRevenue]]-sales[[#This Row],[DiscountApplied]]</f>
        <v>960</v>
      </c>
      <c r="L753" t="str">
        <f>TEXT(sales[[#This Row],[SaleDate]],"yyyy")</f>
        <v>2024</v>
      </c>
      <c r="M753" t="str">
        <f>TEXT(sales[[#This Row],[SaleDate]],"MMM")</f>
        <v>Mar</v>
      </c>
      <c r="N753" t="str">
        <f>TEXT(sales[[#This Row],[SaleDate]],"DDD")</f>
        <v>Tue</v>
      </c>
      <c r="O753" t="str">
        <f t="shared" si="11"/>
        <v>Q1</v>
      </c>
      <c r="P753">
        <f>sales[[#This Row],[netRevenue]]-(sales[[#This Row],[unitCost]]*sales[[#This Row],[QuantitySold]])</f>
        <v>240</v>
      </c>
      <c r="Q753">
        <f>sales[[#This Row],[unitCost]]*sales[[#This Row],[QuantitySold]]</f>
        <v>720</v>
      </c>
      <c r="R753" s="7">
        <f>(sales[[#This Row],[unitPrice]]-sales[[#This Row],[unitCost]])/sales[[#This Row],[unitCost]]</f>
        <v>0.33333333333333331</v>
      </c>
      <c r="S753" t="str">
        <f>TEXT(sales[[#This Row],[SaleDate]],"dd")</f>
        <v>05</v>
      </c>
    </row>
    <row r="754" spans="1:19" x14ac:dyDescent="0.25">
      <c r="A754">
        <v>1346</v>
      </c>
      <c r="B754">
        <v>2</v>
      </c>
      <c r="C754">
        <v>41</v>
      </c>
      <c r="D754">
        <v>3</v>
      </c>
      <c r="E754">
        <v>1</v>
      </c>
      <c r="F754" s="1">
        <v>45649</v>
      </c>
      <c r="G754">
        <v>0</v>
      </c>
      <c r="H754">
        <f>VLOOKUP(sales[[#This Row],[ProductID]],products[],4,FALSE)</f>
        <v>120</v>
      </c>
      <c r="I754">
        <f>VLOOKUP(sales[[#This Row],[ProductID]],products[],5,FALSE)</f>
        <v>90</v>
      </c>
      <c r="J754">
        <f>sales[[#This Row],[QuantitySold]]*sales[[#This Row],[unitPrice]]</f>
        <v>120</v>
      </c>
      <c r="K754">
        <f>sales[[#This Row],[TotalRevenue]]-sales[[#This Row],[DiscountApplied]]</f>
        <v>120</v>
      </c>
      <c r="L754" t="str">
        <f>TEXT(sales[[#This Row],[SaleDate]],"yyyy")</f>
        <v>2024</v>
      </c>
      <c r="M754" t="str">
        <f>TEXT(sales[[#This Row],[SaleDate]],"MMM")</f>
        <v>Dec</v>
      </c>
      <c r="N754" t="str">
        <f>TEXT(sales[[#This Row],[SaleDate]],"DDD")</f>
        <v>Mon</v>
      </c>
      <c r="O754" t="str">
        <f t="shared" si="11"/>
        <v>Q4</v>
      </c>
      <c r="P754">
        <f>sales[[#This Row],[netRevenue]]-(sales[[#This Row],[unitCost]]*sales[[#This Row],[QuantitySold]])</f>
        <v>30</v>
      </c>
      <c r="Q754">
        <f>sales[[#This Row],[unitCost]]*sales[[#This Row],[QuantitySold]]</f>
        <v>90</v>
      </c>
      <c r="R754" s="7">
        <f>(sales[[#This Row],[unitPrice]]-sales[[#This Row],[unitCost]])/sales[[#This Row],[unitCost]]</f>
        <v>0.33333333333333331</v>
      </c>
      <c r="S754" t="str">
        <f>TEXT(sales[[#This Row],[SaleDate]],"dd")</f>
        <v>23</v>
      </c>
    </row>
    <row r="755" spans="1:19" x14ac:dyDescent="0.25">
      <c r="A755">
        <v>1352</v>
      </c>
      <c r="B755">
        <v>2</v>
      </c>
      <c r="C755">
        <v>43</v>
      </c>
      <c r="D755">
        <v>3</v>
      </c>
      <c r="E755">
        <v>2</v>
      </c>
      <c r="F755" s="1">
        <v>45557</v>
      </c>
      <c r="G755">
        <v>0</v>
      </c>
      <c r="H755">
        <f>VLOOKUP(sales[[#This Row],[ProductID]],products[],4,FALSE)</f>
        <v>120</v>
      </c>
      <c r="I755">
        <f>VLOOKUP(sales[[#This Row],[ProductID]],products[],5,FALSE)</f>
        <v>90</v>
      </c>
      <c r="J755">
        <f>sales[[#This Row],[QuantitySold]]*sales[[#This Row],[unitPrice]]</f>
        <v>240</v>
      </c>
      <c r="K755">
        <f>sales[[#This Row],[TotalRevenue]]-sales[[#This Row],[DiscountApplied]]</f>
        <v>240</v>
      </c>
      <c r="L755" t="str">
        <f>TEXT(sales[[#This Row],[SaleDate]],"yyyy")</f>
        <v>2024</v>
      </c>
      <c r="M755" t="str">
        <f>TEXT(sales[[#This Row],[SaleDate]],"MMM")</f>
        <v>Sep</v>
      </c>
      <c r="N755" t="str">
        <f>TEXT(sales[[#This Row],[SaleDate]],"DDD")</f>
        <v>Sun</v>
      </c>
      <c r="O755" t="str">
        <f t="shared" si="11"/>
        <v>Q3</v>
      </c>
      <c r="P755">
        <f>sales[[#This Row],[netRevenue]]-(sales[[#This Row],[unitCost]]*sales[[#This Row],[QuantitySold]])</f>
        <v>60</v>
      </c>
      <c r="Q755">
        <f>sales[[#This Row],[unitCost]]*sales[[#This Row],[QuantitySold]]</f>
        <v>180</v>
      </c>
      <c r="R755" s="7">
        <f>(sales[[#This Row],[unitPrice]]-sales[[#This Row],[unitCost]])/sales[[#This Row],[unitCost]]</f>
        <v>0.33333333333333331</v>
      </c>
      <c r="S755" t="str">
        <f>TEXT(sales[[#This Row],[SaleDate]],"dd")</f>
        <v>22</v>
      </c>
    </row>
    <row r="756" spans="1:19" x14ac:dyDescent="0.25">
      <c r="A756">
        <v>1371</v>
      </c>
      <c r="B756">
        <v>2</v>
      </c>
      <c r="C756">
        <v>21</v>
      </c>
      <c r="D756">
        <v>3</v>
      </c>
      <c r="E756">
        <v>3</v>
      </c>
      <c r="F756" s="1">
        <v>45578</v>
      </c>
      <c r="G756">
        <v>0</v>
      </c>
      <c r="H756">
        <f>VLOOKUP(sales[[#This Row],[ProductID]],products[],4,FALSE)</f>
        <v>120</v>
      </c>
      <c r="I756">
        <f>VLOOKUP(sales[[#This Row],[ProductID]],products[],5,FALSE)</f>
        <v>90</v>
      </c>
      <c r="J756">
        <f>sales[[#This Row],[QuantitySold]]*sales[[#This Row],[unitPrice]]</f>
        <v>360</v>
      </c>
      <c r="K756">
        <f>sales[[#This Row],[TotalRevenue]]-sales[[#This Row],[DiscountApplied]]</f>
        <v>360</v>
      </c>
      <c r="L756" t="str">
        <f>TEXT(sales[[#This Row],[SaleDate]],"yyyy")</f>
        <v>2024</v>
      </c>
      <c r="M756" t="str">
        <f>TEXT(sales[[#This Row],[SaleDate]],"MMM")</f>
        <v>Oct</v>
      </c>
      <c r="N756" t="str">
        <f>TEXT(sales[[#This Row],[SaleDate]],"DDD")</f>
        <v>Sun</v>
      </c>
      <c r="O756" t="str">
        <f t="shared" si="11"/>
        <v>Q4</v>
      </c>
      <c r="P756">
        <f>sales[[#This Row],[netRevenue]]-(sales[[#This Row],[unitCost]]*sales[[#This Row],[QuantitySold]])</f>
        <v>90</v>
      </c>
      <c r="Q756">
        <f>sales[[#This Row],[unitCost]]*sales[[#This Row],[QuantitySold]]</f>
        <v>270</v>
      </c>
      <c r="R756" s="7">
        <f>(sales[[#This Row],[unitPrice]]-sales[[#This Row],[unitCost]])/sales[[#This Row],[unitCost]]</f>
        <v>0.33333333333333331</v>
      </c>
      <c r="S756" t="str">
        <f>TEXT(sales[[#This Row],[SaleDate]],"dd")</f>
        <v>13</v>
      </c>
    </row>
    <row r="757" spans="1:19" x14ac:dyDescent="0.25">
      <c r="A757">
        <v>1417</v>
      </c>
      <c r="B757">
        <v>2</v>
      </c>
      <c r="C757">
        <v>7</v>
      </c>
      <c r="D757">
        <v>3</v>
      </c>
      <c r="E757">
        <v>11</v>
      </c>
      <c r="F757" s="1">
        <v>45487</v>
      </c>
      <c r="G757">
        <v>0</v>
      </c>
      <c r="H757">
        <f>VLOOKUP(sales[[#This Row],[ProductID]],products[],4,FALSE)</f>
        <v>120</v>
      </c>
      <c r="I757">
        <f>VLOOKUP(sales[[#This Row],[ProductID]],products[],5,FALSE)</f>
        <v>90</v>
      </c>
      <c r="J757">
        <f>sales[[#This Row],[QuantitySold]]*sales[[#This Row],[unitPrice]]</f>
        <v>1320</v>
      </c>
      <c r="K757">
        <f>sales[[#This Row],[TotalRevenue]]-sales[[#This Row],[DiscountApplied]]</f>
        <v>1320</v>
      </c>
      <c r="L757" t="str">
        <f>TEXT(sales[[#This Row],[SaleDate]],"yyyy")</f>
        <v>2024</v>
      </c>
      <c r="M757" t="str">
        <f>TEXT(sales[[#This Row],[SaleDate]],"MMM")</f>
        <v>Jul</v>
      </c>
      <c r="N757" t="str">
        <f>TEXT(sales[[#This Row],[SaleDate]],"DDD")</f>
        <v>Sun</v>
      </c>
      <c r="O757" t="str">
        <f t="shared" si="11"/>
        <v>Q3</v>
      </c>
      <c r="P757">
        <f>sales[[#This Row],[netRevenue]]-(sales[[#This Row],[unitCost]]*sales[[#This Row],[QuantitySold]])</f>
        <v>330</v>
      </c>
      <c r="Q757">
        <f>sales[[#This Row],[unitCost]]*sales[[#This Row],[QuantitySold]]</f>
        <v>990</v>
      </c>
      <c r="R757" s="7">
        <f>(sales[[#This Row],[unitPrice]]-sales[[#This Row],[unitCost]])/sales[[#This Row],[unitCost]]</f>
        <v>0.33333333333333331</v>
      </c>
      <c r="S757" t="str">
        <f>TEXT(sales[[#This Row],[SaleDate]],"dd")</f>
        <v>14</v>
      </c>
    </row>
    <row r="758" spans="1:19" x14ac:dyDescent="0.25">
      <c r="A758">
        <v>1424</v>
      </c>
      <c r="B758">
        <v>2</v>
      </c>
      <c r="C758">
        <v>48</v>
      </c>
      <c r="D758">
        <v>3</v>
      </c>
      <c r="E758">
        <v>7</v>
      </c>
      <c r="F758" s="1">
        <v>45509</v>
      </c>
      <c r="G758">
        <v>0</v>
      </c>
      <c r="H758">
        <f>VLOOKUP(sales[[#This Row],[ProductID]],products[],4,FALSE)</f>
        <v>120</v>
      </c>
      <c r="I758">
        <f>VLOOKUP(sales[[#This Row],[ProductID]],products[],5,FALSE)</f>
        <v>90</v>
      </c>
      <c r="J758">
        <f>sales[[#This Row],[QuantitySold]]*sales[[#This Row],[unitPrice]]</f>
        <v>840</v>
      </c>
      <c r="K758">
        <f>sales[[#This Row],[TotalRevenue]]-sales[[#This Row],[DiscountApplied]]</f>
        <v>840</v>
      </c>
      <c r="L758" t="str">
        <f>TEXT(sales[[#This Row],[SaleDate]],"yyyy")</f>
        <v>2024</v>
      </c>
      <c r="M758" t="str">
        <f>TEXT(sales[[#This Row],[SaleDate]],"MMM")</f>
        <v>Aug</v>
      </c>
      <c r="N758" t="str">
        <f>TEXT(sales[[#This Row],[SaleDate]],"DDD")</f>
        <v>Mon</v>
      </c>
      <c r="O758" t="str">
        <f t="shared" si="11"/>
        <v>Q3</v>
      </c>
      <c r="P758">
        <f>sales[[#This Row],[netRevenue]]-(sales[[#This Row],[unitCost]]*sales[[#This Row],[QuantitySold]])</f>
        <v>210</v>
      </c>
      <c r="Q758">
        <f>sales[[#This Row],[unitCost]]*sales[[#This Row],[QuantitySold]]</f>
        <v>630</v>
      </c>
      <c r="R758" s="7">
        <f>(sales[[#This Row],[unitPrice]]-sales[[#This Row],[unitCost]])/sales[[#This Row],[unitCost]]</f>
        <v>0.33333333333333331</v>
      </c>
      <c r="S758" t="str">
        <f>TEXT(sales[[#This Row],[SaleDate]],"dd")</f>
        <v>05</v>
      </c>
    </row>
    <row r="759" spans="1:19" x14ac:dyDescent="0.25">
      <c r="A759">
        <v>1436</v>
      </c>
      <c r="B759">
        <v>2</v>
      </c>
      <c r="C759">
        <v>21</v>
      </c>
      <c r="D759">
        <v>3</v>
      </c>
      <c r="E759">
        <v>11</v>
      </c>
      <c r="F759" s="1">
        <v>45382</v>
      </c>
      <c r="G759">
        <v>0</v>
      </c>
      <c r="H759">
        <f>VLOOKUP(sales[[#This Row],[ProductID]],products[],4,FALSE)</f>
        <v>120</v>
      </c>
      <c r="I759">
        <f>VLOOKUP(sales[[#This Row],[ProductID]],products[],5,FALSE)</f>
        <v>90</v>
      </c>
      <c r="J759">
        <f>sales[[#This Row],[QuantitySold]]*sales[[#This Row],[unitPrice]]</f>
        <v>1320</v>
      </c>
      <c r="K759">
        <f>sales[[#This Row],[TotalRevenue]]-sales[[#This Row],[DiscountApplied]]</f>
        <v>1320</v>
      </c>
      <c r="L759" t="str">
        <f>TEXT(sales[[#This Row],[SaleDate]],"yyyy")</f>
        <v>2024</v>
      </c>
      <c r="M759" t="str">
        <f>TEXT(sales[[#This Row],[SaleDate]],"MMM")</f>
        <v>Mar</v>
      </c>
      <c r="N759" t="str">
        <f>TEXT(sales[[#This Row],[SaleDate]],"DDD")</f>
        <v>Sun</v>
      </c>
      <c r="O759" t="str">
        <f t="shared" si="11"/>
        <v>Q1</v>
      </c>
      <c r="P759">
        <f>sales[[#This Row],[netRevenue]]-(sales[[#This Row],[unitCost]]*sales[[#This Row],[QuantitySold]])</f>
        <v>330</v>
      </c>
      <c r="Q759">
        <f>sales[[#This Row],[unitCost]]*sales[[#This Row],[QuantitySold]]</f>
        <v>990</v>
      </c>
      <c r="R759" s="7">
        <f>(sales[[#This Row],[unitPrice]]-sales[[#This Row],[unitCost]])/sales[[#This Row],[unitCost]]</f>
        <v>0.33333333333333331</v>
      </c>
      <c r="S759" t="str">
        <f>TEXT(sales[[#This Row],[SaleDate]],"dd")</f>
        <v>31</v>
      </c>
    </row>
    <row r="760" spans="1:19" x14ac:dyDescent="0.25">
      <c r="A760">
        <v>1461</v>
      </c>
      <c r="B760">
        <v>2</v>
      </c>
      <c r="C760">
        <v>10</v>
      </c>
      <c r="D760">
        <v>3</v>
      </c>
      <c r="E760">
        <v>3</v>
      </c>
      <c r="F760" s="1">
        <v>45588</v>
      </c>
      <c r="G760">
        <v>0</v>
      </c>
      <c r="H760">
        <f>VLOOKUP(sales[[#This Row],[ProductID]],products[],4,FALSE)</f>
        <v>120</v>
      </c>
      <c r="I760">
        <f>VLOOKUP(sales[[#This Row],[ProductID]],products[],5,FALSE)</f>
        <v>90</v>
      </c>
      <c r="J760">
        <f>sales[[#This Row],[QuantitySold]]*sales[[#This Row],[unitPrice]]</f>
        <v>360</v>
      </c>
      <c r="K760">
        <f>sales[[#This Row],[TotalRevenue]]-sales[[#This Row],[DiscountApplied]]</f>
        <v>360</v>
      </c>
      <c r="L760" t="str">
        <f>TEXT(sales[[#This Row],[SaleDate]],"yyyy")</f>
        <v>2024</v>
      </c>
      <c r="M760" t="str">
        <f>TEXT(sales[[#This Row],[SaleDate]],"MMM")</f>
        <v>Oct</v>
      </c>
      <c r="N760" t="str">
        <f>TEXT(sales[[#This Row],[SaleDate]],"DDD")</f>
        <v>Wed</v>
      </c>
      <c r="O760" t="str">
        <f t="shared" si="11"/>
        <v>Q4</v>
      </c>
      <c r="P760">
        <f>sales[[#This Row],[netRevenue]]-(sales[[#This Row],[unitCost]]*sales[[#This Row],[QuantitySold]])</f>
        <v>90</v>
      </c>
      <c r="Q760">
        <f>sales[[#This Row],[unitCost]]*sales[[#This Row],[QuantitySold]]</f>
        <v>270</v>
      </c>
      <c r="R760" s="7">
        <f>(sales[[#This Row],[unitPrice]]-sales[[#This Row],[unitCost]])/sales[[#This Row],[unitCost]]</f>
        <v>0.33333333333333331</v>
      </c>
      <c r="S760" t="str">
        <f>TEXT(sales[[#This Row],[SaleDate]],"dd")</f>
        <v>23</v>
      </c>
    </row>
    <row r="761" spans="1:19" x14ac:dyDescent="0.25">
      <c r="A761">
        <v>1463</v>
      </c>
      <c r="B761">
        <v>2</v>
      </c>
      <c r="C761">
        <v>49</v>
      </c>
      <c r="D761">
        <v>3</v>
      </c>
      <c r="E761">
        <v>1</v>
      </c>
      <c r="F761" s="1">
        <v>45576</v>
      </c>
      <c r="G761">
        <v>0</v>
      </c>
      <c r="H761">
        <f>VLOOKUP(sales[[#This Row],[ProductID]],products[],4,FALSE)</f>
        <v>120</v>
      </c>
      <c r="I761">
        <f>VLOOKUP(sales[[#This Row],[ProductID]],products[],5,FALSE)</f>
        <v>90</v>
      </c>
      <c r="J761">
        <f>sales[[#This Row],[QuantitySold]]*sales[[#This Row],[unitPrice]]</f>
        <v>120</v>
      </c>
      <c r="K761">
        <f>sales[[#This Row],[TotalRevenue]]-sales[[#This Row],[DiscountApplied]]</f>
        <v>120</v>
      </c>
      <c r="L761" t="str">
        <f>TEXT(sales[[#This Row],[SaleDate]],"yyyy")</f>
        <v>2024</v>
      </c>
      <c r="M761" t="str">
        <f>TEXT(sales[[#This Row],[SaleDate]],"MMM")</f>
        <v>Oct</v>
      </c>
      <c r="N761" t="str">
        <f>TEXT(sales[[#This Row],[SaleDate]],"DDD")</f>
        <v>Fri</v>
      </c>
      <c r="O761" t="str">
        <f t="shared" si="11"/>
        <v>Q4</v>
      </c>
      <c r="P761">
        <f>sales[[#This Row],[netRevenue]]-(sales[[#This Row],[unitCost]]*sales[[#This Row],[QuantitySold]])</f>
        <v>30</v>
      </c>
      <c r="Q761">
        <f>sales[[#This Row],[unitCost]]*sales[[#This Row],[QuantitySold]]</f>
        <v>90</v>
      </c>
      <c r="R761" s="7">
        <f>(sales[[#This Row],[unitPrice]]-sales[[#This Row],[unitCost]])/sales[[#This Row],[unitCost]]</f>
        <v>0.33333333333333331</v>
      </c>
      <c r="S761" t="str">
        <f>TEXT(sales[[#This Row],[SaleDate]],"dd")</f>
        <v>11</v>
      </c>
    </row>
    <row r="762" spans="1:19" x14ac:dyDescent="0.25">
      <c r="A762">
        <v>1476</v>
      </c>
      <c r="B762">
        <v>2</v>
      </c>
      <c r="C762">
        <v>32</v>
      </c>
      <c r="D762">
        <v>3</v>
      </c>
      <c r="E762">
        <v>7</v>
      </c>
      <c r="F762" s="1">
        <v>45324</v>
      </c>
      <c r="G762">
        <v>0</v>
      </c>
      <c r="H762">
        <f>VLOOKUP(sales[[#This Row],[ProductID]],products[],4,FALSE)</f>
        <v>120</v>
      </c>
      <c r="I762">
        <f>VLOOKUP(sales[[#This Row],[ProductID]],products[],5,FALSE)</f>
        <v>90</v>
      </c>
      <c r="J762">
        <f>sales[[#This Row],[QuantitySold]]*sales[[#This Row],[unitPrice]]</f>
        <v>840</v>
      </c>
      <c r="K762">
        <f>sales[[#This Row],[TotalRevenue]]-sales[[#This Row],[DiscountApplied]]</f>
        <v>840</v>
      </c>
      <c r="L762" t="str">
        <f>TEXT(sales[[#This Row],[SaleDate]],"yyyy")</f>
        <v>2024</v>
      </c>
      <c r="M762" t="str">
        <f>TEXT(sales[[#This Row],[SaleDate]],"MMM")</f>
        <v>Feb</v>
      </c>
      <c r="N762" t="str">
        <f>TEXT(sales[[#This Row],[SaleDate]],"DDD")</f>
        <v>Fri</v>
      </c>
      <c r="O762" t="str">
        <f t="shared" si="11"/>
        <v>Q1</v>
      </c>
      <c r="P762">
        <f>sales[[#This Row],[netRevenue]]-(sales[[#This Row],[unitCost]]*sales[[#This Row],[QuantitySold]])</f>
        <v>210</v>
      </c>
      <c r="Q762">
        <f>sales[[#This Row],[unitCost]]*sales[[#This Row],[QuantitySold]]</f>
        <v>630</v>
      </c>
      <c r="R762" s="7">
        <f>(sales[[#This Row],[unitPrice]]-sales[[#This Row],[unitCost]])/sales[[#This Row],[unitCost]]</f>
        <v>0.33333333333333331</v>
      </c>
      <c r="S762" t="str">
        <f>TEXT(sales[[#This Row],[SaleDate]],"dd")</f>
        <v>02</v>
      </c>
    </row>
    <row r="763" spans="1:19" x14ac:dyDescent="0.25">
      <c r="A763">
        <v>1485</v>
      </c>
      <c r="B763">
        <v>2</v>
      </c>
      <c r="C763">
        <v>2</v>
      </c>
      <c r="D763">
        <v>3</v>
      </c>
      <c r="E763">
        <v>9</v>
      </c>
      <c r="F763" s="1">
        <v>45348</v>
      </c>
      <c r="G763">
        <v>0</v>
      </c>
      <c r="H763">
        <f>VLOOKUP(sales[[#This Row],[ProductID]],products[],4,FALSE)</f>
        <v>120</v>
      </c>
      <c r="I763">
        <f>VLOOKUP(sales[[#This Row],[ProductID]],products[],5,FALSE)</f>
        <v>90</v>
      </c>
      <c r="J763">
        <f>sales[[#This Row],[QuantitySold]]*sales[[#This Row],[unitPrice]]</f>
        <v>1080</v>
      </c>
      <c r="K763">
        <f>sales[[#This Row],[TotalRevenue]]-sales[[#This Row],[DiscountApplied]]</f>
        <v>1080</v>
      </c>
      <c r="L763" t="str">
        <f>TEXT(sales[[#This Row],[SaleDate]],"yyyy")</f>
        <v>2024</v>
      </c>
      <c r="M763" t="str">
        <f>TEXT(sales[[#This Row],[SaleDate]],"MMM")</f>
        <v>Feb</v>
      </c>
      <c r="N763" t="str">
        <f>TEXT(sales[[#This Row],[SaleDate]],"DDD")</f>
        <v>Mon</v>
      </c>
      <c r="O763" t="str">
        <f t="shared" si="11"/>
        <v>Q1</v>
      </c>
      <c r="P763">
        <f>sales[[#This Row],[netRevenue]]-(sales[[#This Row],[unitCost]]*sales[[#This Row],[QuantitySold]])</f>
        <v>270</v>
      </c>
      <c r="Q763">
        <f>sales[[#This Row],[unitCost]]*sales[[#This Row],[QuantitySold]]</f>
        <v>810</v>
      </c>
      <c r="R763" s="7">
        <f>(sales[[#This Row],[unitPrice]]-sales[[#This Row],[unitCost]])/sales[[#This Row],[unitCost]]</f>
        <v>0.33333333333333331</v>
      </c>
      <c r="S763" t="str">
        <f>TEXT(sales[[#This Row],[SaleDate]],"dd")</f>
        <v>26</v>
      </c>
    </row>
    <row r="764" spans="1:19" x14ac:dyDescent="0.25">
      <c r="A764">
        <v>1505</v>
      </c>
      <c r="B764">
        <v>2</v>
      </c>
      <c r="C764">
        <v>12</v>
      </c>
      <c r="D764">
        <v>3</v>
      </c>
      <c r="E764">
        <v>4</v>
      </c>
      <c r="F764" s="1">
        <v>45594</v>
      </c>
      <c r="G764">
        <v>0</v>
      </c>
      <c r="H764">
        <f>VLOOKUP(sales[[#This Row],[ProductID]],products[],4,FALSE)</f>
        <v>120</v>
      </c>
      <c r="I764">
        <f>VLOOKUP(sales[[#This Row],[ProductID]],products[],5,FALSE)</f>
        <v>90</v>
      </c>
      <c r="J764">
        <f>sales[[#This Row],[QuantitySold]]*sales[[#This Row],[unitPrice]]</f>
        <v>480</v>
      </c>
      <c r="K764">
        <f>sales[[#This Row],[TotalRevenue]]-sales[[#This Row],[DiscountApplied]]</f>
        <v>480</v>
      </c>
      <c r="L764" t="str">
        <f>TEXT(sales[[#This Row],[SaleDate]],"yyyy")</f>
        <v>2024</v>
      </c>
      <c r="M764" t="str">
        <f>TEXT(sales[[#This Row],[SaleDate]],"MMM")</f>
        <v>Oct</v>
      </c>
      <c r="N764" t="str">
        <f>TEXT(sales[[#This Row],[SaleDate]],"DDD")</f>
        <v>Tue</v>
      </c>
      <c r="O764" t="str">
        <f t="shared" si="11"/>
        <v>Q4</v>
      </c>
      <c r="P764">
        <f>sales[[#This Row],[netRevenue]]-(sales[[#This Row],[unitCost]]*sales[[#This Row],[QuantitySold]])</f>
        <v>120</v>
      </c>
      <c r="Q764">
        <f>sales[[#This Row],[unitCost]]*sales[[#This Row],[QuantitySold]]</f>
        <v>360</v>
      </c>
      <c r="R764" s="7">
        <f>(sales[[#This Row],[unitPrice]]-sales[[#This Row],[unitCost]])/sales[[#This Row],[unitCost]]</f>
        <v>0.33333333333333331</v>
      </c>
      <c r="S764" t="str">
        <f>TEXT(sales[[#This Row],[SaleDate]],"dd")</f>
        <v>29</v>
      </c>
    </row>
    <row r="765" spans="1:19" x14ac:dyDescent="0.25">
      <c r="A765">
        <v>1592</v>
      </c>
      <c r="B765">
        <v>2</v>
      </c>
      <c r="C765">
        <v>19</v>
      </c>
      <c r="D765">
        <v>3</v>
      </c>
      <c r="E765">
        <v>3</v>
      </c>
      <c r="F765" s="1">
        <v>45364</v>
      </c>
      <c r="G765">
        <v>0</v>
      </c>
      <c r="H765">
        <f>VLOOKUP(sales[[#This Row],[ProductID]],products[],4,FALSE)</f>
        <v>120</v>
      </c>
      <c r="I765">
        <f>VLOOKUP(sales[[#This Row],[ProductID]],products[],5,FALSE)</f>
        <v>90</v>
      </c>
      <c r="J765">
        <f>sales[[#This Row],[QuantitySold]]*sales[[#This Row],[unitPrice]]</f>
        <v>360</v>
      </c>
      <c r="K765">
        <f>sales[[#This Row],[TotalRevenue]]-sales[[#This Row],[DiscountApplied]]</f>
        <v>360</v>
      </c>
      <c r="L765" t="str">
        <f>TEXT(sales[[#This Row],[SaleDate]],"yyyy")</f>
        <v>2024</v>
      </c>
      <c r="M765" t="str">
        <f>TEXT(sales[[#This Row],[SaleDate]],"MMM")</f>
        <v>Mar</v>
      </c>
      <c r="N765" t="str">
        <f>TEXT(sales[[#This Row],[SaleDate]],"DDD")</f>
        <v>Wed</v>
      </c>
      <c r="O765" t="str">
        <f t="shared" si="11"/>
        <v>Q1</v>
      </c>
      <c r="P765">
        <f>sales[[#This Row],[netRevenue]]-(sales[[#This Row],[unitCost]]*sales[[#This Row],[QuantitySold]])</f>
        <v>90</v>
      </c>
      <c r="Q765">
        <f>sales[[#This Row],[unitCost]]*sales[[#This Row],[QuantitySold]]</f>
        <v>270</v>
      </c>
      <c r="R765" s="7">
        <f>(sales[[#This Row],[unitPrice]]-sales[[#This Row],[unitCost]])/sales[[#This Row],[unitCost]]</f>
        <v>0.33333333333333331</v>
      </c>
      <c r="S765" t="str">
        <f>TEXT(sales[[#This Row],[SaleDate]],"dd")</f>
        <v>13</v>
      </c>
    </row>
    <row r="766" spans="1:19" x14ac:dyDescent="0.25">
      <c r="A766">
        <v>1622</v>
      </c>
      <c r="B766">
        <v>2</v>
      </c>
      <c r="C766">
        <v>29</v>
      </c>
      <c r="D766">
        <v>3</v>
      </c>
      <c r="E766">
        <v>1</v>
      </c>
      <c r="F766" s="1">
        <v>45619</v>
      </c>
      <c r="G766">
        <v>0</v>
      </c>
      <c r="H766">
        <f>VLOOKUP(sales[[#This Row],[ProductID]],products[],4,FALSE)</f>
        <v>120</v>
      </c>
      <c r="I766">
        <f>VLOOKUP(sales[[#This Row],[ProductID]],products[],5,FALSE)</f>
        <v>90</v>
      </c>
      <c r="J766">
        <f>sales[[#This Row],[QuantitySold]]*sales[[#This Row],[unitPrice]]</f>
        <v>120</v>
      </c>
      <c r="K766">
        <f>sales[[#This Row],[TotalRevenue]]-sales[[#This Row],[DiscountApplied]]</f>
        <v>120</v>
      </c>
      <c r="L766" t="str">
        <f>TEXT(sales[[#This Row],[SaleDate]],"yyyy")</f>
        <v>2024</v>
      </c>
      <c r="M766" t="str">
        <f>TEXT(sales[[#This Row],[SaleDate]],"MMM")</f>
        <v>Nov</v>
      </c>
      <c r="N766" t="str">
        <f>TEXT(sales[[#This Row],[SaleDate]],"DDD")</f>
        <v>Sat</v>
      </c>
      <c r="O766" t="str">
        <f t="shared" si="11"/>
        <v>Q4</v>
      </c>
      <c r="P766">
        <f>sales[[#This Row],[netRevenue]]-(sales[[#This Row],[unitCost]]*sales[[#This Row],[QuantitySold]])</f>
        <v>30</v>
      </c>
      <c r="Q766">
        <f>sales[[#This Row],[unitCost]]*sales[[#This Row],[QuantitySold]]</f>
        <v>90</v>
      </c>
      <c r="R766" s="7">
        <f>(sales[[#This Row],[unitPrice]]-sales[[#This Row],[unitCost]])/sales[[#This Row],[unitCost]]</f>
        <v>0.33333333333333331</v>
      </c>
      <c r="S766" t="str">
        <f>TEXT(sales[[#This Row],[SaleDate]],"dd")</f>
        <v>23</v>
      </c>
    </row>
    <row r="767" spans="1:19" x14ac:dyDescent="0.25">
      <c r="A767">
        <v>1635</v>
      </c>
      <c r="B767">
        <v>2</v>
      </c>
      <c r="C767">
        <v>22</v>
      </c>
      <c r="D767">
        <v>3</v>
      </c>
      <c r="E767">
        <v>2</v>
      </c>
      <c r="F767" s="1">
        <v>45520</v>
      </c>
      <c r="G767">
        <v>0</v>
      </c>
      <c r="H767">
        <f>VLOOKUP(sales[[#This Row],[ProductID]],products[],4,FALSE)</f>
        <v>120</v>
      </c>
      <c r="I767">
        <f>VLOOKUP(sales[[#This Row],[ProductID]],products[],5,FALSE)</f>
        <v>90</v>
      </c>
      <c r="J767">
        <f>sales[[#This Row],[QuantitySold]]*sales[[#This Row],[unitPrice]]</f>
        <v>240</v>
      </c>
      <c r="K767">
        <f>sales[[#This Row],[TotalRevenue]]-sales[[#This Row],[DiscountApplied]]</f>
        <v>240</v>
      </c>
      <c r="L767" t="str">
        <f>TEXT(sales[[#This Row],[SaleDate]],"yyyy")</f>
        <v>2024</v>
      </c>
      <c r="M767" t="str">
        <f>TEXT(sales[[#This Row],[SaleDate]],"MMM")</f>
        <v>Aug</v>
      </c>
      <c r="N767" t="str">
        <f>TEXT(sales[[#This Row],[SaleDate]],"DDD")</f>
        <v>Fri</v>
      </c>
      <c r="O767" t="str">
        <f t="shared" si="11"/>
        <v>Q3</v>
      </c>
      <c r="P767">
        <f>sales[[#This Row],[netRevenue]]-(sales[[#This Row],[unitCost]]*sales[[#This Row],[QuantitySold]])</f>
        <v>60</v>
      </c>
      <c r="Q767">
        <f>sales[[#This Row],[unitCost]]*sales[[#This Row],[QuantitySold]]</f>
        <v>180</v>
      </c>
      <c r="R767" s="7">
        <f>(sales[[#This Row],[unitPrice]]-sales[[#This Row],[unitCost]])/sales[[#This Row],[unitCost]]</f>
        <v>0.33333333333333331</v>
      </c>
      <c r="S767" t="str">
        <f>TEXT(sales[[#This Row],[SaleDate]],"dd")</f>
        <v>16</v>
      </c>
    </row>
    <row r="768" spans="1:19" x14ac:dyDescent="0.25">
      <c r="A768">
        <v>1678</v>
      </c>
      <c r="B768">
        <v>2</v>
      </c>
      <c r="C768">
        <v>19</v>
      </c>
      <c r="D768">
        <v>3</v>
      </c>
      <c r="E768">
        <v>11</v>
      </c>
      <c r="F768" s="1">
        <v>45592</v>
      </c>
      <c r="G768">
        <v>0</v>
      </c>
      <c r="H768">
        <f>VLOOKUP(sales[[#This Row],[ProductID]],products[],4,FALSE)</f>
        <v>120</v>
      </c>
      <c r="I768">
        <f>VLOOKUP(sales[[#This Row],[ProductID]],products[],5,FALSE)</f>
        <v>90</v>
      </c>
      <c r="J768">
        <f>sales[[#This Row],[QuantitySold]]*sales[[#This Row],[unitPrice]]</f>
        <v>1320</v>
      </c>
      <c r="K768">
        <f>sales[[#This Row],[TotalRevenue]]-sales[[#This Row],[DiscountApplied]]</f>
        <v>1320</v>
      </c>
      <c r="L768" t="str">
        <f>TEXT(sales[[#This Row],[SaleDate]],"yyyy")</f>
        <v>2024</v>
      </c>
      <c r="M768" t="str">
        <f>TEXT(sales[[#This Row],[SaleDate]],"MMM")</f>
        <v>Oct</v>
      </c>
      <c r="N768" t="str">
        <f>TEXT(sales[[#This Row],[SaleDate]],"DDD")</f>
        <v>Sun</v>
      </c>
      <c r="O768" t="str">
        <f t="shared" si="11"/>
        <v>Q4</v>
      </c>
      <c r="P768">
        <f>sales[[#This Row],[netRevenue]]-(sales[[#This Row],[unitCost]]*sales[[#This Row],[QuantitySold]])</f>
        <v>330</v>
      </c>
      <c r="Q768">
        <f>sales[[#This Row],[unitCost]]*sales[[#This Row],[QuantitySold]]</f>
        <v>990</v>
      </c>
      <c r="R768" s="7">
        <f>(sales[[#This Row],[unitPrice]]-sales[[#This Row],[unitCost]])/sales[[#This Row],[unitCost]]</f>
        <v>0.33333333333333331</v>
      </c>
      <c r="S768" t="str">
        <f>TEXT(sales[[#This Row],[SaleDate]],"dd")</f>
        <v>27</v>
      </c>
    </row>
    <row r="769" spans="1:19" x14ac:dyDescent="0.25">
      <c r="A769">
        <v>1695</v>
      </c>
      <c r="B769">
        <v>2</v>
      </c>
      <c r="C769">
        <v>43</v>
      </c>
      <c r="D769">
        <v>3</v>
      </c>
      <c r="E769">
        <v>5</v>
      </c>
      <c r="F769" s="1">
        <v>45520</v>
      </c>
      <c r="G769">
        <v>0</v>
      </c>
      <c r="H769">
        <f>VLOOKUP(sales[[#This Row],[ProductID]],products[],4,FALSE)</f>
        <v>120</v>
      </c>
      <c r="I769">
        <f>VLOOKUP(sales[[#This Row],[ProductID]],products[],5,FALSE)</f>
        <v>90</v>
      </c>
      <c r="J769">
        <f>sales[[#This Row],[QuantitySold]]*sales[[#This Row],[unitPrice]]</f>
        <v>600</v>
      </c>
      <c r="K769">
        <f>sales[[#This Row],[TotalRevenue]]-sales[[#This Row],[DiscountApplied]]</f>
        <v>600</v>
      </c>
      <c r="L769" t="str">
        <f>TEXT(sales[[#This Row],[SaleDate]],"yyyy")</f>
        <v>2024</v>
      </c>
      <c r="M769" t="str">
        <f>TEXT(sales[[#This Row],[SaleDate]],"MMM")</f>
        <v>Aug</v>
      </c>
      <c r="N769" t="str">
        <f>TEXT(sales[[#This Row],[SaleDate]],"DDD")</f>
        <v>Fri</v>
      </c>
      <c r="O769" t="str">
        <f t="shared" si="11"/>
        <v>Q3</v>
      </c>
      <c r="P769">
        <f>sales[[#This Row],[netRevenue]]-(sales[[#This Row],[unitCost]]*sales[[#This Row],[QuantitySold]])</f>
        <v>150</v>
      </c>
      <c r="Q769">
        <f>sales[[#This Row],[unitCost]]*sales[[#This Row],[QuantitySold]]</f>
        <v>450</v>
      </c>
      <c r="R769" s="7">
        <f>(sales[[#This Row],[unitPrice]]-sales[[#This Row],[unitCost]])/sales[[#This Row],[unitCost]]</f>
        <v>0.33333333333333331</v>
      </c>
      <c r="S769" t="str">
        <f>TEXT(sales[[#This Row],[SaleDate]],"dd")</f>
        <v>16</v>
      </c>
    </row>
    <row r="770" spans="1:19" x14ac:dyDescent="0.25">
      <c r="A770">
        <v>1704</v>
      </c>
      <c r="B770">
        <v>2</v>
      </c>
      <c r="C770">
        <v>21</v>
      </c>
      <c r="D770">
        <v>3</v>
      </c>
      <c r="E770">
        <v>10</v>
      </c>
      <c r="F770" s="1">
        <v>45446</v>
      </c>
      <c r="G770">
        <v>0</v>
      </c>
      <c r="H770">
        <f>VLOOKUP(sales[[#This Row],[ProductID]],products[],4,FALSE)</f>
        <v>120</v>
      </c>
      <c r="I770">
        <f>VLOOKUP(sales[[#This Row],[ProductID]],products[],5,FALSE)</f>
        <v>90</v>
      </c>
      <c r="J770">
        <f>sales[[#This Row],[QuantitySold]]*sales[[#This Row],[unitPrice]]</f>
        <v>1200</v>
      </c>
      <c r="K770">
        <f>sales[[#This Row],[TotalRevenue]]-sales[[#This Row],[DiscountApplied]]</f>
        <v>1200</v>
      </c>
      <c r="L770" t="str">
        <f>TEXT(sales[[#This Row],[SaleDate]],"yyyy")</f>
        <v>2024</v>
      </c>
      <c r="M770" t="str">
        <f>TEXT(sales[[#This Row],[SaleDate]],"MMM")</f>
        <v>Jun</v>
      </c>
      <c r="N770" t="str">
        <f>TEXT(sales[[#This Row],[SaleDate]],"DDD")</f>
        <v>Mon</v>
      </c>
      <c r="O770" t="str">
        <f t="shared" ref="O770:O833" si="12">"Q"&amp;ROUNDUP(MONTH(F770)/3,0)</f>
        <v>Q2</v>
      </c>
      <c r="P770">
        <f>sales[[#This Row],[netRevenue]]-(sales[[#This Row],[unitCost]]*sales[[#This Row],[QuantitySold]])</f>
        <v>300</v>
      </c>
      <c r="Q770">
        <f>sales[[#This Row],[unitCost]]*sales[[#This Row],[QuantitySold]]</f>
        <v>900</v>
      </c>
      <c r="R770" s="7">
        <f>(sales[[#This Row],[unitPrice]]-sales[[#This Row],[unitCost]])/sales[[#This Row],[unitCost]]</f>
        <v>0.33333333333333331</v>
      </c>
      <c r="S770" t="str">
        <f>TEXT(sales[[#This Row],[SaleDate]],"dd")</f>
        <v>03</v>
      </c>
    </row>
    <row r="771" spans="1:19" x14ac:dyDescent="0.25">
      <c r="A771">
        <v>1712</v>
      </c>
      <c r="B771">
        <v>2</v>
      </c>
      <c r="C771">
        <v>35</v>
      </c>
      <c r="D771">
        <v>3</v>
      </c>
      <c r="E771">
        <v>5</v>
      </c>
      <c r="F771" s="1">
        <v>45370</v>
      </c>
      <c r="G771">
        <v>0</v>
      </c>
      <c r="H771">
        <f>VLOOKUP(sales[[#This Row],[ProductID]],products[],4,FALSE)</f>
        <v>120</v>
      </c>
      <c r="I771">
        <f>VLOOKUP(sales[[#This Row],[ProductID]],products[],5,FALSE)</f>
        <v>90</v>
      </c>
      <c r="J771">
        <f>sales[[#This Row],[QuantitySold]]*sales[[#This Row],[unitPrice]]</f>
        <v>600</v>
      </c>
      <c r="K771">
        <f>sales[[#This Row],[TotalRevenue]]-sales[[#This Row],[DiscountApplied]]</f>
        <v>600</v>
      </c>
      <c r="L771" t="str">
        <f>TEXT(sales[[#This Row],[SaleDate]],"yyyy")</f>
        <v>2024</v>
      </c>
      <c r="M771" t="str">
        <f>TEXT(sales[[#This Row],[SaleDate]],"MMM")</f>
        <v>Mar</v>
      </c>
      <c r="N771" t="str">
        <f>TEXT(sales[[#This Row],[SaleDate]],"DDD")</f>
        <v>Tue</v>
      </c>
      <c r="O771" t="str">
        <f t="shared" si="12"/>
        <v>Q1</v>
      </c>
      <c r="P771">
        <f>sales[[#This Row],[netRevenue]]-(sales[[#This Row],[unitCost]]*sales[[#This Row],[QuantitySold]])</f>
        <v>150</v>
      </c>
      <c r="Q771">
        <f>sales[[#This Row],[unitCost]]*sales[[#This Row],[QuantitySold]]</f>
        <v>450</v>
      </c>
      <c r="R771" s="7">
        <f>(sales[[#This Row],[unitPrice]]-sales[[#This Row],[unitCost]])/sales[[#This Row],[unitCost]]</f>
        <v>0.33333333333333331</v>
      </c>
      <c r="S771" t="str">
        <f>TEXT(sales[[#This Row],[SaleDate]],"dd")</f>
        <v>19</v>
      </c>
    </row>
    <row r="772" spans="1:19" x14ac:dyDescent="0.25">
      <c r="A772">
        <v>1753</v>
      </c>
      <c r="B772">
        <v>2</v>
      </c>
      <c r="C772">
        <v>22</v>
      </c>
      <c r="D772">
        <v>3</v>
      </c>
      <c r="E772">
        <v>9</v>
      </c>
      <c r="F772" s="1">
        <v>45359</v>
      </c>
      <c r="G772">
        <v>0</v>
      </c>
      <c r="H772">
        <f>VLOOKUP(sales[[#This Row],[ProductID]],products[],4,FALSE)</f>
        <v>120</v>
      </c>
      <c r="I772">
        <f>VLOOKUP(sales[[#This Row],[ProductID]],products[],5,FALSE)</f>
        <v>90</v>
      </c>
      <c r="J772">
        <f>sales[[#This Row],[QuantitySold]]*sales[[#This Row],[unitPrice]]</f>
        <v>1080</v>
      </c>
      <c r="K772">
        <f>sales[[#This Row],[TotalRevenue]]-sales[[#This Row],[DiscountApplied]]</f>
        <v>1080</v>
      </c>
      <c r="L772" t="str">
        <f>TEXT(sales[[#This Row],[SaleDate]],"yyyy")</f>
        <v>2024</v>
      </c>
      <c r="M772" t="str">
        <f>TEXT(sales[[#This Row],[SaleDate]],"MMM")</f>
        <v>Mar</v>
      </c>
      <c r="N772" t="str">
        <f>TEXT(sales[[#This Row],[SaleDate]],"DDD")</f>
        <v>Fri</v>
      </c>
      <c r="O772" t="str">
        <f t="shared" si="12"/>
        <v>Q1</v>
      </c>
      <c r="P772">
        <f>sales[[#This Row],[netRevenue]]-(sales[[#This Row],[unitCost]]*sales[[#This Row],[QuantitySold]])</f>
        <v>270</v>
      </c>
      <c r="Q772">
        <f>sales[[#This Row],[unitCost]]*sales[[#This Row],[QuantitySold]]</f>
        <v>810</v>
      </c>
      <c r="R772" s="7">
        <f>(sales[[#This Row],[unitPrice]]-sales[[#This Row],[unitCost]])/sales[[#This Row],[unitCost]]</f>
        <v>0.33333333333333331</v>
      </c>
      <c r="S772" t="str">
        <f>TEXT(sales[[#This Row],[SaleDate]],"dd")</f>
        <v>08</v>
      </c>
    </row>
    <row r="773" spans="1:19" x14ac:dyDescent="0.25">
      <c r="A773">
        <v>1762</v>
      </c>
      <c r="B773">
        <v>2</v>
      </c>
      <c r="C773">
        <v>23</v>
      </c>
      <c r="D773">
        <v>3</v>
      </c>
      <c r="E773">
        <v>8</v>
      </c>
      <c r="F773" s="1">
        <v>45457</v>
      </c>
      <c r="G773">
        <v>0</v>
      </c>
      <c r="H773">
        <f>VLOOKUP(sales[[#This Row],[ProductID]],products[],4,FALSE)</f>
        <v>120</v>
      </c>
      <c r="I773">
        <f>VLOOKUP(sales[[#This Row],[ProductID]],products[],5,FALSE)</f>
        <v>90</v>
      </c>
      <c r="J773">
        <f>sales[[#This Row],[QuantitySold]]*sales[[#This Row],[unitPrice]]</f>
        <v>960</v>
      </c>
      <c r="K773">
        <f>sales[[#This Row],[TotalRevenue]]-sales[[#This Row],[DiscountApplied]]</f>
        <v>960</v>
      </c>
      <c r="L773" t="str">
        <f>TEXT(sales[[#This Row],[SaleDate]],"yyyy")</f>
        <v>2024</v>
      </c>
      <c r="M773" t="str">
        <f>TEXT(sales[[#This Row],[SaleDate]],"MMM")</f>
        <v>Jun</v>
      </c>
      <c r="N773" t="str">
        <f>TEXT(sales[[#This Row],[SaleDate]],"DDD")</f>
        <v>Fri</v>
      </c>
      <c r="O773" t="str">
        <f t="shared" si="12"/>
        <v>Q2</v>
      </c>
      <c r="P773">
        <f>sales[[#This Row],[netRevenue]]-(sales[[#This Row],[unitCost]]*sales[[#This Row],[QuantitySold]])</f>
        <v>240</v>
      </c>
      <c r="Q773">
        <f>sales[[#This Row],[unitCost]]*sales[[#This Row],[QuantitySold]]</f>
        <v>720</v>
      </c>
      <c r="R773" s="7">
        <f>(sales[[#This Row],[unitPrice]]-sales[[#This Row],[unitCost]])/sales[[#This Row],[unitCost]]</f>
        <v>0.33333333333333331</v>
      </c>
      <c r="S773" t="str">
        <f>TEXT(sales[[#This Row],[SaleDate]],"dd")</f>
        <v>14</v>
      </c>
    </row>
    <row r="774" spans="1:19" x14ac:dyDescent="0.25">
      <c r="A774">
        <v>1765</v>
      </c>
      <c r="B774">
        <v>2</v>
      </c>
      <c r="C774">
        <v>43</v>
      </c>
      <c r="D774">
        <v>3</v>
      </c>
      <c r="E774">
        <v>7</v>
      </c>
      <c r="F774" s="1">
        <v>45360</v>
      </c>
      <c r="G774">
        <v>0</v>
      </c>
      <c r="H774">
        <f>VLOOKUP(sales[[#This Row],[ProductID]],products[],4,FALSE)</f>
        <v>120</v>
      </c>
      <c r="I774">
        <f>VLOOKUP(sales[[#This Row],[ProductID]],products[],5,FALSE)</f>
        <v>90</v>
      </c>
      <c r="J774">
        <f>sales[[#This Row],[QuantitySold]]*sales[[#This Row],[unitPrice]]</f>
        <v>840</v>
      </c>
      <c r="K774">
        <f>sales[[#This Row],[TotalRevenue]]-sales[[#This Row],[DiscountApplied]]</f>
        <v>840</v>
      </c>
      <c r="L774" t="str">
        <f>TEXT(sales[[#This Row],[SaleDate]],"yyyy")</f>
        <v>2024</v>
      </c>
      <c r="M774" t="str">
        <f>TEXT(sales[[#This Row],[SaleDate]],"MMM")</f>
        <v>Mar</v>
      </c>
      <c r="N774" t="str">
        <f>TEXT(sales[[#This Row],[SaleDate]],"DDD")</f>
        <v>Sat</v>
      </c>
      <c r="O774" t="str">
        <f t="shared" si="12"/>
        <v>Q1</v>
      </c>
      <c r="P774">
        <f>sales[[#This Row],[netRevenue]]-(sales[[#This Row],[unitCost]]*sales[[#This Row],[QuantitySold]])</f>
        <v>210</v>
      </c>
      <c r="Q774">
        <f>sales[[#This Row],[unitCost]]*sales[[#This Row],[QuantitySold]]</f>
        <v>630</v>
      </c>
      <c r="R774" s="7">
        <f>(sales[[#This Row],[unitPrice]]-sales[[#This Row],[unitCost]])/sales[[#This Row],[unitCost]]</f>
        <v>0.33333333333333331</v>
      </c>
      <c r="S774" t="str">
        <f>TEXT(sales[[#This Row],[SaleDate]],"dd")</f>
        <v>09</v>
      </c>
    </row>
    <row r="775" spans="1:19" x14ac:dyDescent="0.25">
      <c r="A775">
        <v>1783</v>
      </c>
      <c r="B775">
        <v>2</v>
      </c>
      <c r="C775">
        <v>44</v>
      </c>
      <c r="D775">
        <v>3</v>
      </c>
      <c r="E775">
        <v>1</v>
      </c>
      <c r="F775" s="1">
        <v>45630</v>
      </c>
      <c r="G775">
        <v>0</v>
      </c>
      <c r="H775">
        <f>VLOOKUP(sales[[#This Row],[ProductID]],products[],4,FALSE)</f>
        <v>120</v>
      </c>
      <c r="I775">
        <f>VLOOKUP(sales[[#This Row],[ProductID]],products[],5,FALSE)</f>
        <v>90</v>
      </c>
      <c r="J775">
        <f>sales[[#This Row],[QuantitySold]]*sales[[#This Row],[unitPrice]]</f>
        <v>120</v>
      </c>
      <c r="K775">
        <f>sales[[#This Row],[TotalRevenue]]-sales[[#This Row],[DiscountApplied]]</f>
        <v>120</v>
      </c>
      <c r="L775" t="str">
        <f>TEXT(sales[[#This Row],[SaleDate]],"yyyy")</f>
        <v>2024</v>
      </c>
      <c r="M775" t="str">
        <f>TEXT(sales[[#This Row],[SaleDate]],"MMM")</f>
        <v>Dec</v>
      </c>
      <c r="N775" t="str">
        <f>TEXT(sales[[#This Row],[SaleDate]],"DDD")</f>
        <v>Wed</v>
      </c>
      <c r="O775" t="str">
        <f t="shared" si="12"/>
        <v>Q4</v>
      </c>
      <c r="P775">
        <f>sales[[#This Row],[netRevenue]]-(sales[[#This Row],[unitCost]]*sales[[#This Row],[QuantitySold]])</f>
        <v>30</v>
      </c>
      <c r="Q775">
        <f>sales[[#This Row],[unitCost]]*sales[[#This Row],[QuantitySold]]</f>
        <v>90</v>
      </c>
      <c r="R775" s="7">
        <f>(sales[[#This Row],[unitPrice]]-sales[[#This Row],[unitCost]])/sales[[#This Row],[unitCost]]</f>
        <v>0.33333333333333331</v>
      </c>
      <c r="S775" t="str">
        <f>TEXT(sales[[#This Row],[SaleDate]],"dd")</f>
        <v>04</v>
      </c>
    </row>
    <row r="776" spans="1:19" x14ac:dyDescent="0.25">
      <c r="A776">
        <v>1801</v>
      </c>
      <c r="B776">
        <v>2</v>
      </c>
      <c r="C776">
        <v>5</v>
      </c>
      <c r="D776">
        <v>3</v>
      </c>
      <c r="E776">
        <v>2</v>
      </c>
      <c r="F776" s="1">
        <v>45652</v>
      </c>
      <c r="G776">
        <v>0</v>
      </c>
      <c r="H776">
        <f>VLOOKUP(sales[[#This Row],[ProductID]],products[],4,FALSE)</f>
        <v>120</v>
      </c>
      <c r="I776">
        <f>VLOOKUP(sales[[#This Row],[ProductID]],products[],5,FALSE)</f>
        <v>90</v>
      </c>
      <c r="J776">
        <f>sales[[#This Row],[QuantitySold]]*sales[[#This Row],[unitPrice]]</f>
        <v>240</v>
      </c>
      <c r="K776">
        <f>sales[[#This Row],[TotalRevenue]]-sales[[#This Row],[DiscountApplied]]</f>
        <v>240</v>
      </c>
      <c r="L776" t="str">
        <f>TEXT(sales[[#This Row],[SaleDate]],"yyyy")</f>
        <v>2024</v>
      </c>
      <c r="M776" t="str">
        <f>TEXT(sales[[#This Row],[SaleDate]],"MMM")</f>
        <v>Dec</v>
      </c>
      <c r="N776" t="str">
        <f>TEXT(sales[[#This Row],[SaleDate]],"DDD")</f>
        <v>Thu</v>
      </c>
      <c r="O776" t="str">
        <f t="shared" si="12"/>
        <v>Q4</v>
      </c>
      <c r="P776">
        <f>sales[[#This Row],[netRevenue]]-(sales[[#This Row],[unitCost]]*sales[[#This Row],[QuantitySold]])</f>
        <v>60</v>
      </c>
      <c r="Q776">
        <f>sales[[#This Row],[unitCost]]*sales[[#This Row],[QuantitySold]]</f>
        <v>180</v>
      </c>
      <c r="R776" s="7">
        <f>(sales[[#This Row],[unitPrice]]-sales[[#This Row],[unitCost]])/sales[[#This Row],[unitCost]]</f>
        <v>0.33333333333333331</v>
      </c>
      <c r="S776" t="str">
        <f>TEXT(sales[[#This Row],[SaleDate]],"dd")</f>
        <v>26</v>
      </c>
    </row>
    <row r="777" spans="1:19" x14ac:dyDescent="0.25">
      <c r="A777">
        <v>1802</v>
      </c>
      <c r="B777">
        <v>2</v>
      </c>
      <c r="C777">
        <v>37</v>
      </c>
      <c r="D777">
        <v>3</v>
      </c>
      <c r="E777">
        <v>2</v>
      </c>
      <c r="F777" s="1">
        <v>45463</v>
      </c>
      <c r="G777">
        <v>0</v>
      </c>
      <c r="H777">
        <f>VLOOKUP(sales[[#This Row],[ProductID]],products[],4,FALSE)</f>
        <v>120</v>
      </c>
      <c r="I777">
        <f>VLOOKUP(sales[[#This Row],[ProductID]],products[],5,FALSE)</f>
        <v>90</v>
      </c>
      <c r="J777">
        <f>sales[[#This Row],[QuantitySold]]*sales[[#This Row],[unitPrice]]</f>
        <v>240</v>
      </c>
      <c r="K777">
        <f>sales[[#This Row],[TotalRevenue]]-sales[[#This Row],[DiscountApplied]]</f>
        <v>240</v>
      </c>
      <c r="L777" t="str">
        <f>TEXT(sales[[#This Row],[SaleDate]],"yyyy")</f>
        <v>2024</v>
      </c>
      <c r="M777" t="str">
        <f>TEXT(sales[[#This Row],[SaleDate]],"MMM")</f>
        <v>Jun</v>
      </c>
      <c r="N777" t="str">
        <f>TEXT(sales[[#This Row],[SaleDate]],"DDD")</f>
        <v>Thu</v>
      </c>
      <c r="O777" t="str">
        <f t="shared" si="12"/>
        <v>Q2</v>
      </c>
      <c r="P777">
        <f>sales[[#This Row],[netRevenue]]-(sales[[#This Row],[unitCost]]*sales[[#This Row],[QuantitySold]])</f>
        <v>60</v>
      </c>
      <c r="Q777">
        <f>sales[[#This Row],[unitCost]]*sales[[#This Row],[QuantitySold]]</f>
        <v>180</v>
      </c>
      <c r="R777" s="7">
        <f>(sales[[#This Row],[unitPrice]]-sales[[#This Row],[unitCost]])/sales[[#This Row],[unitCost]]</f>
        <v>0.33333333333333331</v>
      </c>
      <c r="S777" t="str">
        <f>TEXT(sales[[#This Row],[SaleDate]],"dd")</f>
        <v>20</v>
      </c>
    </row>
    <row r="778" spans="1:19" x14ac:dyDescent="0.25">
      <c r="A778">
        <v>1822</v>
      </c>
      <c r="B778">
        <v>2</v>
      </c>
      <c r="C778">
        <v>11</v>
      </c>
      <c r="D778">
        <v>3</v>
      </c>
      <c r="E778">
        <v>10</v>
      </c>
      <c r="F778" s="1">
        <v>45515</v>
      </c>
      <c r="G778">
        <v>0</v>
      </c>
      <c r="H778">
        <f>VLOOKUP(sales[[#This Row],[ProductID]],products[],4,FALSE)</f>
        <v>120</v>
      </c>
      <c r="I778">
        <f>VLOOKUP(sales[[#This Row],[ProductID]],products[],5,FALSE)</f>
        <v>90</v>
      </c>
      <c r="J778">
        <f>sales[[#This Row],[QuantitySold]]*sales[[#This Row],[unitPrice]]</f>
        <v>1200</v>
      </c>
      <c r="K778">
        <f>sales[[#This Row],[TotalRevenue]]-sales[[#This Row],[DiscountApplied]]</f>
        <v>1200</v>
      </c>
      <c r="L778" t="str">
        <f>TEXT(sales[[#This Row],[SaleDate]],"yyyy")</f>
        <v>2024</v>
      </c>
      <c r="M778" t="str">
        <f>TEXT(sales[[#This Row],[SaleDate]],"MMM")</f>
        <v>Aug</v>
      </c>
      <c r="N778" t="str">
        <f>TEXT(sales[[#This Row],[SaleDate]],"DDD")</f>
        <v>Sun</v>
      </c>
      <c r="O778" t="str">
        <f t="shared" si="12"/>
        <v>Q3</v>
      </c>
      <c r="P778">
        <f>sales[[#This Row],[netRevenue]]-(sales[[#This Row],[unitCost]]*sales[[#This Row],[QuantitySold]])</f>
        <v>300</v>
      </c>
      <c r="Q778">
        <f>sales[[#This Row],[unitCost]]*sales[[#This Row],[QuantitySold]]</f>
        <v>900</v>
      </c>
      <c r="R778" s="7">
        <f>(sales[[#This Row],[unitPrice]]-sales[[#This Row],[unitCost]])/sales[[#This Row],[unitCost]]</f>
        <v>0.33333333333333331</v>
      </c>
      <c r="S778" t="str">
        <f>TEXT(sales[[#This Row],[SaleDate]],"dd")</f>
        <v>11</v>
      </c>
    </row>
    <row r="779" spans="1:19" x14ac:dyDescent="0.25">
      <c r="A779">
        <v>1836</v>
      </c>
      <c r="B779">
        <v>2</v>
      </c>
      <c r="C779">
        <v>2</v>
      </c>
      <c r="D779">
        <v>3</v>
      </c>
      <c r="E779">
        <v>11</v>
      </c>
      <c r="F779" s="1">
        <v>45408</v>
      </c>
      <c r="G779">
        <v>0</v>
      </c>
      <c r="H779">
        <f>VLOOKUP(sales[[#This Row],[ProductID]],products[],4,FALSE)</f>
        <v>120</v>
      </c>
      <c r="I779">
        <f>VLOOKUP(sales[[#This Row],[ProductID]],products[],5,FALSE)</f>
        <v>90</v>
      </c>
      <c r="J779">
        <f>sales[[#This Row],[QuantitySold]]*sales[[#This Row],[unitPrice]]</f>
        <v>1320</v>
      </c>
      <c r="K779">
        <f>sales[[#This Row],[TotalRevenue]]-sales[[#This Row],[DiscountApplied]]</f>
        <v>1320</v>
      </c>
      <c r="L779" t="str">
        <f>TEXT(sales[[#This Row],[SaleDate]],"yyyy")</f>
        <v>2024</v>
      </c>
      <c r="M779" t="str">
        <f>TEXT(sales[[#This Row],[SaleDate]],"MMM")</f>
        <v>Apr</v>
      </c>
      <c r="N779" t="str">
        <f>TEXT(sales[[#This Row],[SaleDate]],"DDD")</f>
        <v>Fri</v>
      </c>
      <c r="O779" t="str">
        <f t="shared" si="12"/>
        <v>Q2</v>
      </c>
      <c r="P779">
        <f>sales[[#This Row],[netRevenue]]-(sales[[#This Row],[unitCost]]*sales[[#This Row],[QuantitySold]])</f>
        <v>330</v>
      </c>
      <c r="Q779">
        <f>sales[[#This Row],[unitCost]]*sales[[#This Row],[QuantitySold]]</f>
        <v>990</v>
      </c>
      <c r="R779" s="7">
        <f>(sales[[#This Row],[unitPrice]]-sales[[#This Row],[unitCost]])/sales[[#This Row],[unitCost]]</f>
        <v>0.33333333333333331</v>
      </c>
      <c r="S779" t="str">
        <f>TEXT(sales[[#This Row],[SaleDate]],"dd")</f>
        <v>26</v>
      </c>
    </row>
    <row r="780" spans="1:19" x14ac:dyDescent="0.25">
      <c r="A780">
        <v>1845</v>
      </c>
      <c r="B780">
        <v>2</v>
      </c>
      <c r="C780">
        <v>19</v>
      </c>
      <c r="D780">
        <v>3</v>
      </c>
      <c r="E780">
        <v>1</v>
      </c>
      <c r="F780" s="1">
        <v>45414</v>
      </c>
      <c r="G780">
        <v>0</v>
      </c>
      <c r="H780">
        <f>VLOOKUP(sales[[#This Row],[ProductID]],products[],4,FALSE)</f>
        <v>120</v>
      </c>
      <c r="I780">
        <f>VLOOKUP(sales[[#This Row],[ProductID]],products[],5,FALSE)</f>
        <v>90</v>
      </c>
      <c r="J780">
        <f>sales[[#This Row],[QuantitySold]]*sales[[#This Row],[unitPrice]]</f>
        <v>120</v>
      </c>
      <c r="K780">
        <f>sales[[#This Row],[TotalRevenue]]-sales[[#This Row],[DiscountApplied]]</f>
        <v>120</v>
      </c>
      <c r="L780" t="str">
        <f>TEXT(sales[[#This Row],[SaleDate]],"yyyy")</f>
        <v>2024</v>
      </c>
      <c r="M780" t="str">
        <f>TEXT(sales[[#This Row],[SaleDate]],"MMM")</f>
        <v>May</v>
      </c>
      <c r="N780" t="str">
        <f>TEXT(sales[[#This Row],[SaleDate]],"DDD")</f>
        <v>Thu</v>
      </c>
      <c r="O780" t="str">
        <f t="shared" si="12"/>
        <v>Q2</v>
      </c>
      <c r="P780">
        <f>sales[[#This Row],[netRevenue]]-(sales[[#This Row],[unitCost]]*sales[[#This Row],[QuantitySold]])</f>
        <v>30</v>
      </c>
      <c r="Q780">
        <f>sales[[#This Row],[unitCost]]*sales[[#This Row],[QuantitySold]]</f>
        <v>90</v>
      </c>
      <c r="R780" s="7">
        <f>(sales[[#This Row],[unitPrice]]-sales[[#This Row],[unitCost]])/sales[[#This Row],[unitCost]]</f>
        <v>0.33333333333333331</v>
      </c>
      <c r="S780" t="str">
        <f>TEXT(sales[[#This Row],[SaleDate]],"dd")</f>
        <v>02</v>
      </c>
    </row>
    <row r="781" spans="1:19" x14ac:dyDescent="0.25">
      <c r="A781">
        <v>1846</v>
      </c>
      <c r="B781">
        <v>2</v>
      </c>
      <c r="C781">
        <v>43</v>
      </c>
      <c r="D781">
        <v>3</v>
      </c>
      <c r="E781">
        <v>3</v>
      </c>
      <c r="F781" s="1">
        <v>45474</v>
      </c>
      <c r="G781">
        <v>0</v>
      </c>
      <c r="H781">
        <f>VLOOKUP(sales[[#This Row],[ProductID]],products[],4,FALSE)</f>
        <v>120</v>
      </c>
      <c r="I781">
        <f>VLOOKUP(sales[[#This Row],[ProductID]],products[],5,FALSE)</f>
        <v>90</v>
      </c>
      <c r="J781">
        <f>sales[[#This Row],[QuantitySold]]*sales[[#This Row],[unitPrice]]</f>
        <v>360</v>
      </c>
      <c r="K781">
        <f>sales[[#This Row],[TotalRevenue]]-sales[[#This Row],[DiscountApplied]]</f>
        <v>360</v>
      </c>
      <c r="L781" t="str">
        <f>TEXT(sales[[#This Row],[SaleDate]],"yyyy")</f>
        <v>2024</v>
      </c>
      <c r="M781" t="str">
        <f>TEXT(sales[[#This Row],[SaleDate]],"MMM")</f>
        <v>Jul</v>
      </c>
      <c r="N781" t="str">
        <f>TEXT(sales[[#This Row],[SaleDate]],"DDD")</f>
        <v>Mon</v>
      </c>
      <c r="O781" t="str">
        <f t="shared" si="12"/>
        <v>Q3</v>
      </c>
      <c r="P781">
        <f>sales[[#This Row],[netRevenue]]-(sales[[#This Row],[unitCost]]*sales[[#This Row],[QuantitySold]])</f>
        <v>90</v>
      </c>
      <c r="Q781">
        <f>sales[[#This Row],[unitCost]]*sales[[#This Row],[QuantitySold]]</f>
        <v>270</v>
      </c>
      <c r="R781" s="7">
        <f>(sales[[#This Row],[unitPrice]]-sales[[#This Row],[unitCost]])/sales[[#This Row],[unitCost]]</f>
        <v>0.33333333333333331</v>
      </c>
      <c r="S781" t="str">
        <f>TEXT(sales[[#This Row],[SaleDate]],"dd")</f>
        <v>01</v>
      </c>
    </row>
    <row r="782" spans="1:19" x14ac:dyDescent="0.25">
      <c r="A782">
        <v>1848</v>
      </c>
      <c r="B782">
        <v>2</v>
      </c>
      <c r="C782">
        <v>49</v>
      </c>
      <c r="D782">
        <v>3</v>
      </c>
      <c r="E782">
        <v>2</v>
      </c>
      <c r="F782" s="1">
        <v>45386</v>
      </c>
      <c r="G782">
        <v>0</v>
      </c>
      <c r="H782">
        <f>VLOOKUP(sales[[#This Row],[ProductID]],products[],4,FALSE)</f>
        <v>120</v>
      </c>
      <c r="I782">
        <f>VLOOKUP(sales[[#This Row],[ProductID]],products[],5,FALSE)</f>
        <v>90</v>
      </c>
      <c r="J782">
        <f>sales[[#This Row],[QuantitySold]]*sales[[#This Row],[unitPrice]]</f>
        <v>240</v>
      </c>
      <c r="K782">
        <f>sales[[#This Row],[TotalRevenue]]-sales[[#This Row],[DiscountApplied]]</f>
        <v>240</v>
      </c>
      <c r="L782" t="str">
        <f>TEXT(sales[[#This Row],[SaleDate]],"yyyy")</f>
        <v>2024</v>
      </c>
      <c r="M782" t="str">
        <f>TEXT(sales[[#This Row],[SaleDate]],"MMM")</f>
        <v>Apr</v>
      </c>
      <c r="N782" t="str">
        <f>TEXT(sales[[#This Row],[SaleDate]],"DDD")</f>
        <v>Thu</v>
      </c>
      <c r="O782" t="str">
        <f t="shared" si="12"/>
        <v>Q2</v>
      </c>
      <c r="P782">
        <f>sales[[#This Row],[netRevenue]]-(sales[[#This Row],[unitCost]]*sales[[#This Row],[QuantitySold]])</f>
        <v>60</v>
      </c>
      <c r="Q782">
        <f>sales[[#This Row],[unitCost]]*sales[[#This Row],[QuantitySold]]</f>
        <v>180</v>
      </c>
      <c r="R782" s="7">
        <f>(sales[[#This Row],[unitPrice]]-sales[[#This Row],[unitCost]])/sales[[#This Row],[unitCost]]</f>
        <v>0.33333333333333331</v>
      </c>
      <c r="S782" t="str">
        <f>TEXT(sales[[#This Row],[SaleDate]],"dd")</f>
        <v>04</v>
      </c>
    </row>
    <row r="783" spans="1:19" x14ac:dyDescent="0.25">
      <c r="A783">
        <v>1855</v>
      </c>
      <c r="B783">
        <v>2</v>
      </c>
      <c r="C783">
        <v>39</v>
      </c>
      <c r="D783">
        <v>3</v>
      </c>
      <c r="E783">
        <v>11</v>
      </c>
      <c r="F783" s="1">
        <v>45574</v>
      </c>
      <c r="G783">
        <v>0</v>
      </c>
      <c r="H783">
        <f>VLOOKUP(sales[[#This Row],[ProductID]],products[],4,FALSE)</f>
        <v>120</v>
      </c>
      <c r="I783">
        <f>VLOOKUP(sales[[#This Row],[ProductID]],products[],5,FALSE)</f>
        <v>90</v>
      </c>
      <c r="J783">
        <f>sales[[#This Row],[QuantitySold]]*sales[[#This Row],[unitPrice]]</f>
        <v>1320</v>
      </c>
      <c r="K783">
        <f>sales[[#This Row],[TotalRevenue]]-sales[[#This Row],[DiscountApplied]]</f>
        <v>1320</v>
      </c>
      <c r="L783" t="str">
        <f>TEXT(sales[[#This Row],[SaleDate]],"yyyy")</f>
        <v>2024</v>
      </c>
      <c r="M783" t="str">
        <f>TEXT(sales[[#This Row],[SaleDate]],"MMM")</f>
        <v>Oct</v>
      </c>
      <c r="N783" t="str">
        <f>TEXT(sales[[#This Row],[SaleDate]],"DDD")</f>
        <v>Wed</v>
      </c>
      <c r="O783" t="str">
        <f t="shared" si="12"/>
        <v>Q4</v>
      </c>
      <c r="P783">
        <f>sales[[#This Row],[netRevenue]]-(sales[[#This Row],[unitCost]]*sales[[#This Row],[QuantitySold]])</f>
        <v>330</v>
      </c>
      <c r="Q783">
        <f>sales[[#This Row],[unitCost]]*sales[[#This Row],[QuantitySold]]</f>
        <v>990</v>
      </c>
      <c r="R783" s="7">
        <f>(sales[[#This Row],[unitPrice]]-sales[[#This Row],[unitCost]])/sales[[#This Row],[unitCost]]</f>
        <v>0.33333333333333331</v>
      </c>
      <c r="S783" t="str">
        <f>TEXT(sales[[#This Row],[SaleDate]],"dd")</f>
        <v>09</v>
      </c>
    </row>
    <row r="784" spans="1:19" x14ac:dyDescent="0.25">
      <c r="A784">
        <v>1865</v>
      </c>
      <c r="B784">
        <v>2</v>
      </c>
      <c r="C784">
        <v>24</v>
      </c>
      <c r="D784">
        <v>3</v>
      </c>
      <c r="E784">
        <v>3</v>
      </c>
      <c r="F784" s="1">
        <v>45502</v>
      </c>
      <c r="G784">
        <v>0</v>
      </c>
      <c r="H784">
        <f>VLOOKUP(sales[[#This Row],[ProductID]],products[],4,FALSE)</f>
        <v>120</v>
      </c>
      <c r="I784">
        <f>VLOOKUP(sales[[#This Row],[ProductID]],products[],5,FALSE)</f>
        <v>90</v>
      </c>
      <c r="J784">
        <f>sales[[#This Row],[QuantitySold]]*sales[[#This Row],[unitPrice]]</f>
        <v>360</v>
      </c>
      <c r="K784">
        <f>sales[[#This Row],[TotalRevenue]]-sales[[#This Row],[DiscountApplied]]</f>
        <v>360</v>
      </c>
      <c r="L784" t="str">
        <f>TEXT(sales[[#This Row],[SaleDate]],"yyyy")</f>
        <v>2024</v>
      </c>
      <c r="M784" t="str">
        <f>TEXT(sales[[#This Row],[SaleDate]],"MMM")</f>
        <v>Jul</v>
      </c>
      <c r="N784" t="str">
        <f>TEXT(sales[[#This Row],[SaleDate]],"DDD")</f>
        <v>Mon</v>
      </c>
      <c r="O784" t="str">
        <f t="shared" si="12"/>
        <v>Q3</v>
      </c>
      <c r="P784">
        <f>sales[[#This Row],[netRevenue]]-(sales[[#This Row],[unitCost]]*sales[[#This Row],[QuantitySold]])</f>
        <v>90</v>
      </c>
      <c r="Q784">
        <f>sales[[#This Row],[unitCost]]*sales[[#This Row],[QuantitySold]]</f>
        <v>270</v>
      </c>
      <c r="R784" s="7">
        <f>(sales[[#This Row],[unitPrice]]-sales[[#This Row],[unitCost]])/sales[[#This Row],[unitCost]]</f>
        <v>0.33333333333333331</v>
      </c>
      <c r="S784" t="str">
        <f>TEXT(sales[[#This Row],[SaleDate]],"dd")</f>
        <v>29</v>
      </c>
    </row>
    <row r="785" spans="1:19" x14ac:dyDescent="0.25">
      <c r="A785">
        <v>1910</v>
      </c>
      <c r="B785">
        <v>2</v>
      </c>
      <c r="C785">
        <v>2</v>
      </c>
      <c r="D785">
        <v>3</v>
      </c>
      <c r="E785">
        <v>1</v>
      </c>
      <c r="F785" s="1">
        <v>45438</v>
      </c>
      <c r="G785">
        <v>0</v>
      </c>
      <c r="H785">
        <f>VLOOKUP(sales[[#This Row],[ProductID]],products[],4,FALSE)</f>
        <v>120</v>
      </c>
      <c r="I785">
        <f>VLOOKUP(sales[[#This Row],[ProductID]],products[],5,FALSE)</f>
        <v>90</v>
      </c>
      <c r="J785">
        <f>sales[[#This Row],[QuantitySold]]*sales[[#This Row],[unitPrice]]</f>
        <v>120</v>
      </c>
      <c r="K785">
        <f>sales[[#This Row],[TotalRevenue]]-sales[[#This Row],[DiscountApplied]]</f>
        <v>120</v>
      </c>
      <c r="L785" t="str">
        <f>TEXT(sales[[#This Row],[SaleDate]],"yyyy")</f>
        <v>2024</v>
      </c>
      <c r="M785" t="str">
        <f>TEXT(sales[[#This Row],[SaleDate]],"MMM")</f>
        <v>May</v>
      </c>
      <c r="N785" t="str">
        <f>TEXT(sales[[#This Row],[SaleDate]],"DDD")</f>
        <v>Sun</v>
      </c>
      <c r="O785" t="str">
        <f t="shared" si="12"/>
        <v>Q2</v>
      </c>
      <c r="P785">
        <f>sales[[#This Row],[netRevenue]]-(sales[[#This Row],[unitCost]]*sales[[#This Row],[QuantitySold]])</f>
        <v>30</v>
      </c>
      <c r="Q785">
        <f>sales[[#This Row],[unitCost]]*sales[[#This Row],[QuantitySold]]</f>
        <v>90</v>
      </c>
      <c r="R785" s="7">
        <f>(sales[[#This Row],[unitPrice]]-sales[[#This Row],[unitCost]])/sales[[#This Row],[unitCost]]</f>
        <v>0.33333333333333331</v>
      </c>
      <c r="S785" t="str">
        <f>TEXT(sales[[#This Row],[SaleDate]],"dd")</f>
        <v>26</v>
      </c>
    </row>
    <row r="786" spans="1:19" x14ac:dyDescent="0.25">
      <c r="A786">
        <v>30</v>
      </c>
      <c r="B786">
        <v>4</v>
      </c>
      <c r="C786">
        <v>6</v>
      </c>
      <c r="D786">
        <v>3</v>
      </c>
      <c r="E786">
        <v>2</v>
      </c>
      <c r="F786" s="1">
        <v>45283</v>
      </c>
      <c r="G786">
        <v>0</v>
      </c>
      <c r="H786">
        <f>VLOOKUP(sales[[#This Row],[ProductID]],products[],4,FALSE)</f>
        <v>130</v>
      </c>
      <c r="I786">
        <f>VLOOKUP(sales[[#This Row],[ProductID]],products[],5,FALSE)</f>
        <v>100</v>
      </c>
      <c r="J786">
        <f>sales[[#This Row],[QuantitySold]]*sales[[#This Row],[unitPrice]]</f>
        <v>260</v>
      </c>
      <c r="K786">
        <f>sales[[#This Row],[TotalRevenue]]-sales[[#This Row],[DiscountApplied]]</f>
        <v>260</v>
      </c>
      <c r="L786" t="str">
        <f>TEXT(sales[[#This Row],[SaleDate]],"yyyy")</f>
        <v>2023</v>
      </c>
      <c r="M786" t="str">
        <f>TEXT(sales[[#This Row],[SaleDate]],"MMM")</f>
        <v>Dec</v>
      </c>
      <c r="N786" t="str">
        <f>TEXT(sales[[#This Row],[SaleDate]],"DDD")</f>
        <v>Sat</v>
      </c>
      <c r="O786" t="str">
        <f t="shared" si="12"/>
        <v>Q4</v>
      </c>
      <c r="P786">
        <f>sales[[#This Row],[netRevenue]]-(sales[[#This Row],[unitCost]]*sales[[#This Row],[QuantitySold]])</f>
        <v>60</v>
      </c>
      <c r="Q786">
        <f>sales[[#This Row],[unitCost]]*sales[[#This Row],[QuantitySold]]</f>
        <v>200</v>
      </c>
      <c r="R786" s="7">
        <f>(sales[[#This Row],[unitPrice]]-sales[[#This Row],[unitCost]])/sales[[#This Row],[unitCost]]</f>
        <v>0.3</v>
      </c>
      <c r="S786" t="str">
        <f>TEXT(sales[[#This Row],[SaleDate]],"dd")</f>
        <v>23</v>
      </c>
    </row>
    <row r="787" spans="1:19" x14ac:dyDescent="0.25">
      <c r="A787">
        <v>53</v>
      </c>
      <c r="B787">
        <v>4</v>
      </c>
      <c r="C787">
        <v>3</v>
      </c>
      <c r="D787">
        <v>3</v>
      </c>
      <c r="E787">
        <v>3</v>
      </c>
      <c r="F787" s="1">
        <v>45108</v>
      </c>
      <c r="G787">
        <v>0</v>
      </c>
      <c r="H787">
        <f>VLOOKUP(sales[[#This Row],[ProductID]],products[],4,FALSE)</f>
        <v>130</v>
      </c>
      <c r="I787">
        <f>VLOOKUP(sales[[#This Row],[ProductID]],products[],5,FALSE)</f>
        <v>100</v>
      </c>
      <c r="J787">
        <f>sales[[#This Row],[QuantitySold]]*sales[[#This Row],[unitPrice]]</f>
        <v>390</v>
      </c>
      <c r="K787">
        <f>sales[[#This Row],[TotalRevenue]]-sales[[#This Row],[DiscountApplied]]</f>
        <v>390</v>
      </c>
      <c r="L787" t="str">
        <f>TEXT(sales[[#This Row],[SaleDate]],"yyyy")</f>
        <v>2023</v>
      </c>
      <c r="M787" t="str">
        <f>TEXT(sales[[#This Row],[SaleDate]],"MMM")</f>
        <v>Jul</v>
      </c>
      <c r="N787" t="str">
        <f>TEXT(sales[[#This Row],[SaleDate]],"DDD")</f>
        <v>Sat</v>
      </c>
      <c r="O787" t="str">
        <f t="shared" si="12"/>
        <v>Q3</v>
      </c>
      <c r="P787">
        <f>sales[[#This Row],[netRevenue]]-(sales[[#This Row],[unitCost]]*sales[[#This Row],[QuantitySold]])</f>
        <v>90</v>
      </c>
      <c r="Q787">
        <f>sales[[#This Row],[unitCost]]*sales[[#This Row],[QuantitySold]]</f>
        <v>300</v>
      </c>
      <c r="R787" s="7">
        <f>(sales[[#This Row],[unitPrice]]-sales[[#This Row],[unitCost]])/sales[[#This Row],[unitCost]]</f>
        <v>0.3</v>
      </c>
      <c r="S787" t="str">
        <f>TEXT(sales[[#This Row],[SaleDate]],"dd")</f>
        <v>01</v>
      </c>
    </row>
    <row r="788" spans="1:19" x14ac:dyDescent="0.25">
      <c r="A788">
        <v>58</v>
      </c>
      <c r="B788">
        <v>4</v>
      </c>
      <c r="C788">
        <v>24</v>
      </c>
      <c r="D788">
        <v>3</v>
      </c>
      <c r="E788">
        <v>6</v>
      </c>
      <c r="F788" s="1">
        <v>45215</v>
      </c>
      <c r="G788">
        <v>0</v>
      </c>
      <c r="H788">
        <f>VLOOKUP(sales[[#This Row],[ProductID]],products[],4,FALSE)</f>
        <v>130</v>
      </c>
      <c r="I788">
        <f>VLOOKUP(sales[[#This Row],[ProductID]],products[],5,FALSE)</f>
        <v>100</v>
      </c>
      <c r="J788">
        <f>sales[[#This Row],[QuantitySold]]*sales[[#This Row],[unitPrice]]</f>
        <v>780</v>
      </c>
      <c r="K788">
        <f>sales[[#This Row],[TotalRevenue]]-sales[[#This Row],[DiscountApplied]]</f>
        <v>780</v>
      </c>
      <c r="L788" t="str">
        <f>TEXT(sales[[#This Row],[SaleDate]],"yyyy")</f>
        <v>2023</v>
      </c>
      <c r="M788" t="str">
        <f>TEXT(sales[[#This Row],[SaleDate]],"MMM")</f>
        <v>Oct</v>
      </c>
      <c r="N788" t="str">
        <f>TEXT(sales[[#This Row],[SaleDate]],"DDD")</f>
        <v>Mon</v>
      </c>
      <c r="O788" t="str">
        <f t="shared" si="12"/>
        <v>Q4</v>
      </c>
      <c r="P788">
        <f>sales[[#This Row],[netRevenue]]-(sales[[#This Row],[unitCost]]*sales[[#This Row],[QuantitySold]])</f>
        <v>180</v>
      </c>
      <c r="Q788">
        <f>sales[[#This Row],[unitCost]]*sales[[#This Row],[QuantitySold]]</f>
        <v>600</v>
      </c>
      <c r="R788" s="7">
        <f>(sales[[#This Row],[unitPrice]]-sales[[#This Row],[unitCost]])/sales[[#This Row],[unitCost]]</f>
        <v>0.3</v>
      </c>
      <c r="S788" t="str">
        <f>TEXT(sales[[#This Row],[SaleDate]],"dd")</f>
        <v>16</v>
      </c>
    </row>
    <row r="789" spans="1:19" x14ac:dyDescent="0.25">
      <c r="A789">
        <v>60</v>
      </c>
      <c r="B789">
        <v>4</v>
      </c>
      <c r="C789">
        <v>29</v>
      </c>
      <c r="D789">
        <v>3</v>
      </c>
      <c r="E789">
        <v>7</v>
      </c>
      <c r="F789" s="1">
        <v>45197</v>
      </c>
      <c r="G789">
        <v>0</v>
      </c>
      <c r="H789">
        <f>VLOOKUP(sales[[#This Row],[ProductID]],products[],4,FALSE)</f>
        <v>130</v>
      </c>
      <c r="I789">
        <f>VLOOKUP(sales[[#This Row],[ProductID]],products[],5,FALSE)</f>
        <v>100</v>
      </c>
      <c r="J789">
        <f>sales[[#This Row],[QuantitySold]]*sales[[#This Row],[unitPrice]]</f>
        <v>910</v>
      </c>
      <c r="K789">
        <f>sales[[#This Row],[TotalRevenue]]-sales[[#This Row],[DiscountApplied]]</f>
        <v>910</v>
      </c>
      <c r="L789" t="str">
        <f>TEXT(sales[[#This Row],[SaleDate]],"yyyy")</f>
        <v>2023</v>
      </c>
      <c r="M789" t="str">
        <f>TEXT(sales[[#This Row],[SaleDate]],"MMM")</f>
        <v>Sep</v>
      </c>
      <c r="N789" t="str">
        <f>TEXT(sales[[#This Row],[SaleDate]],"DDD")</f>
        <v>Thu</v>
      </c>
      <c r="O789" t="str">
        <f t="shared" si="12"/>
        <v>Q3</v>
      </c>
      <c r="P789">
        <f>sales[[#This Row],[netRevenue]]-(sales[[#This Row],[unitCost]]*sales[[#This Row],[QuantitySold]])</f>
        <v>210</v>
      </c>
      <c r="Q789">
        <f>sales[[#This Row],[unitCost]]*sales[[#This Row],[QuantitySold]]</f>
        <v>700</v>
      </c>
      <c r="R789" s="7">
        <f>(sales[[#This Row],[unitPrice]]-sales[[#This Row],[unitCost]])/sales[[#This Row],[unitCost]]</f>
        <v>0.3</v>
      </c>
      <c r="S789" t="str">
        <f>TEXT(sales[[#This Row],[SaleDate]],"dd")</f>
        <v>28</v>
      </c>
    </row>
    <row r="790" spans="1:19" x14ac:dyDescent="0.25">
      <c r="A790">
        <v>63</v>
      </c>
      <c r="B790">
        <v>4</v>
      </c>
      <c r="C790">
        <v>35</v>
      </c>
      <c r="D790">
        <v>3</v>
      </c>
      <c r="E790">
        <v>9</v>
      </c>
      <c r="F790" s="1">
        <v>45045</v>
      </c>
      <c r="G790">
        <v>0</v>
      </c>
      <c r="H790">
        <f>VLOOKUP(sales[[#This Row],[ProductID]],products[],4,FALSE)</f>
        <v>130</v>
      </c>
      <c r="I790">
        <f>VLOOKUP(sales[[#This Row],[ProductID]],products[],5,FALSE)</f>
        <v>100</v>
      </c>
      <c r="J790">
        <f>sales[[#This Row],[QuantitySold]]*sales[[#This Row],[unitPrice]]</f>
        <v>1170</v>
      </c>
      <c r="K790">
        <f>sales[[#This Row],[TotalRevenue]]-sales[[#This Row],[DiscountApplied]]</f>
        <v>1170</v>
      </c>
      <c r="L790" t="str">
        <f>TEXT(sales[[#This Row],[SaleDate]],"yyyy")</f>
        <v>2023</v>
      </c>
      <c r="M790" t="str">
        <f>TEXT(sales[[#This Row],[SaleDate]],"MMM")</f>
        <v>Apr</v>
      </c>
      <c r="N790" t="str">
        <f>TEXT(sales[[#This Row],[SaleDate]],"DDD")</f>
        <v>Sat</v>
      </c>
      <c r="O790" t="str">
        <f t="shared" si="12"/>
        <v>Q2</v>
      </c>
      <c r="P790">
        <f>sales[[#This Row],[netRevenue]]-(sales[[#This Row],[unitCost]]*sales[[#This Row],[QuantitySold]])</f>
        <v>270</v>
      </c>
      <c r="Q790">
        <f>sales[[#This Row],[unitCost]]*sales[[#This Row],[QuantitySold]]</f>
        <v>900</v>
      </c>
      <c r="R790" s="7">
        <f>(sales[[#This Row],[unitPrice]]-sales[[#This Row],[unitCost]])/sales[[#This Row],[unitCost]]</f>
        <v>0.3</v>
      </c>
      <c r="S790" t="str">
        <f>TEXT(sales[[#This Row],[SaleDate]],"dd")</f>
        <v>29</v>
      </c>
    </row>
    <row r="791" spans="1:19" x14ac:dyDescent="0.25">
      <c r="A791">
        <v>64</v>
      </c>
      <c r="B791">
        <v>4</v>
      </c>
      <c r="C791">
        <v>13</v>
      </c>
      <c r="D791">
        <v>3</v>
      </c>
      <c r="E791">
        <v>9</v>
      </c>
      <c r="F791" s="1">
        <v>45210</v>
      </c>
      <c r="G791">
        <v>0</v>
      </c>
      <c r="H791">
        <f>VLOOKUP(sales[[#This Row],[ProductID]],products[],4,FALSE)</f>
        <v>130</v>
      </c>
      <c r="I791">
        <f>VLOOKUP(sales[[#This Row],[ProductID]],products[],5,FALSE)</f>
        <v>100</v>
      </c>
      <c r="J791">
        <f>sales[[#This Row],[QuantitySold]]*sales[[#This Row],[unitPrice]]</f>
        <v>1170</v>
      </c>
      <c r="K791">
        <f>sales[[#This Row],[TotalRevenue]]-sales[[#This Row],[DiscountApplied]]</f>
        <v>1170</v>
      </c>
      <c r="L791" t="str">
        <f>TEXT(sales[[#This Row],[SaleDate]],"yyyy")</f>
        <v>2023</v>
      </c>
      <c r="M791" t="str">
        <f>TEXT(sales[[#This Row],[SaleDate]],"MMM")</f>
        <v>Oct</v>
      </c>
      <c r="N791" t="str">
        <f>TEXT(sales[[#This Row],[SaleDate]],"DDD")</f>
        <v>Wed</v>
      </c>
      <c r="O791" t="str">
        <f t="shared" si="12"/>
        <v>Q4</v>
      </c>
      <c r="P791">
        <f>sales[[#This Row],[netRevenue]]-(sales[[#This Row],[unitCost]]*sales[[#This Row],[QuantitySold]])</f>
        <v>270</v>
      </c>
      <c r="Q791">
        <f>sales[[#This Row],[unitCost]]*sales[[#This Row],[QuantitySold]]</f>
        <v>900</v>
      </c>
      <c r="R791" s="7">
        <f>(sales[[#This Row],[unitPrice]]-sales[[#This Row],[unitCost]])/sales[[#This Row],[unitCost]]</f>
        <v>0.3</v>
      </c>
      <c r="S791" t="str">
        <f>TEXT(sales[[#This Row],[SaleDate]],"dd")</f>
        <v>11</v>
      </c>
    </row>
    <row r="792" spans="1:19" x14ac:dyDescent="0.25">
      <c r="A792">
        <v>78</v>
      </c>
      <c r="B792">
        <v>4</v>
      </c>
      <c r="C792">
        <v>33</v>
      </c>
      <c r="D792">
        <v>3</v>
      </c>
      <c r="E792">
        <v>4</v>
      </c>
      <c r="F792" s="1">
        <v>45063</v>
      </c>
      <c r="G792">
        <v>0</v>
      </c>
      <c r="H792">
        <f>VLOOKUP(sales[[#This Row],[ProductID]],products[],4,FALSE)</f>
        <v>130</v>
      </c>
      <c r="I792">
        <f>VLOOKUP(sales[[#This Row],[ProductID]],products[],5,FALSE)</f>
        <v>100</v>
      </c>
      <c r="J792">
        <f>sales[[#This Row],[QuantitySold]]*sales[[#This Row],[unitPrice]]</f>
        <v>520</v>
      </c>
      <c r="K792">
        <f>sales[[#This Row],[TotalRevenue]]-sales[[#This Row],[DiscountApplied]]</f>
        <v>520</v>
      </c>
      <c r="L792" t="str">
        <f>TEXT(sales[[#This Row],[SaleDate]],"yyyy")</f>
        <v>2023</v>
      </c>
      <c r="M792" t="str">
        <f>TEXT(sales[[#This Row],[SaleDate]],"MMM")</f>
        <v>May</v>
      </c>
      <c r="N792" t="str">
        <f>TEXT(sales[[#This Row],[SaleDate]],"DDD")</f>
        <v>Wed</v>
      </c>
      <c r="O792" t="str">
        <f t="shared" si="12"/>
        <v>Q2</v>
      </c>
      <c r="P792">
        <f>sales[[#This Row],[netRevenue]]-(sales[[#This Row],[unitCost]]*sales[[#This Row],[QuantitySold]])</f>
        <v>120</v>
      </c>
      <c r="Q792">
        <f>sales[[#This Row],[unitCost]]*sales[[#This Row],[QuantitySold]]</f>
        <v>400</v>
      </c>
      <c r="R792" s="7">
        <f>(sales[[#This Row],[unitPrice]]-sales[[#This Row],[unitCost]])/sales[[#This Row],[unitCost]]</f>
        <v>0.3</v>
      </c>
      <c r="S792" t="str">
        <f>TEXT(sales[[#This Row],[SaleDate]],"dd")</f>
        <v>17</v>
      </c>
    </row>
    <row r="793" spans="1:19" x14ac:dyDescent="0.25">
      <c r="A793">
        <v>86</v>
      </c>
      <c r="B793">
        <v>4</v>
      </c>
      <c r="C793">
        <v>2</v>
      </c>
      <c r="D793">
        <v>3</v>
      </c>
      <c r="E793">
        <v>10</v>
      </c>
      <c r="F793" s="1">
        <v>45206</v>
      </c>
      <c r="G793">
        <v>0</v>
      </c>
      <c r="H793">
        <f>VLOOKUP(sales[[#This Row],[ProductID]],products[],4,FALSE)</f>
        <v>130</v>
      </c>
      <c r="I793">
        <f>VLOOKUP(sales[[#This Row],[ProductID]],products[],5,FALSE)</f>
        <v>100</v>
      </c>
      <c r="J793">
        <f>sales[[#This Row],[QuantitySold]]*sales[[#This Row],[unitPrice]]</f>
        <v>1300</v>
      </c>
      <c r="K793">
        <f>sales[[#This Row],[TotalRevenue]]-sales[[#This Row],[DiscountApplied]]</f>
        <v>1300</v>
      </c>
      <c r="L793" t="str">
        <f>TEXT(sales[[#This Row],[SaleDate]],"yyyy")</f>
        <v>2023</v>
      </c>
      <c r="M793" t="str">
        <f>TEXT(sales[[#This Row],[SaleDate]],"MMM")</f>
        <v>Oct</v>
      </c>
      <c r="N793" t="str">
        <f>TEXT(sales[[#This Row],[SaleDate]],"DDD")</f>
        <v>Sat</v>
      </c>
      <c r="O793" t="str">
        <f t="shared" si="12"/>
        <v>Q4</v>
      </c>
      <c r="P793">
        <f>sales[[#This Row],[netRevenue]]-(sales[[#This Row],[unitCost]]*sales[[#This Row],[QuantitySold]])</f>
        <v>300</v>
      </c>
      <c r="Q793">
        <f>sales[[#This Row],[unitCost]]*sales[[#This Row],[QuantitySold]]</f>
        <v>1000</v>
      </c>
      <c r="R793" s="7">
        <f>(sales[[#This Row],[unitPrice]]-sales[[#This Row],[unitCost]])/sales[[#This Row],[unitCost]]</f>
        <v>0.3</v>
      </c>
      <c r="S793" t="str">
        <f>TEXT(sales[[#This Row],[SaleDate]],"dd")</f>
        <v>07</v>
      </c>
    </row>
    <row r="794" spans="1:19" x14ac:dyDescent="0.25">
      <c r="A794">
        <v>87</v>
      </c>
      <c r="B794">
        <v>4</v>
      </c>
      <c r="C794">
        <v>16</v>
      </c>
      <c r="D794">
        <v>3</v>
      </c>
      <c r="E794">
        <v>1</v>
      </c>
      <c r="F794" s="1">
        <v>45225</v>
      </c>
      <c r="G794">
        <v>0</v>
      </c>
      <c r="H794">
        <f>VLOOKUP(sales[[#This Row],[ProductID]],products[],4,FALSE)</f>
        <v>130</v>
      </c>
      <c r="I794">
        <f>VLOOKUP(sales[[#This Row],[ProductID]],products[],5,FALSE)</f>
        <v>100</v>
      </c>
      <c r="J794">
        <f>sales[[#This Row],[QuantitySold]]*sales[[#This Row],[unitPrice]]</f>
        <v>130</v>
      </c>
      <c r="K794">
        <f>sales[[#This Row],[TotalRevenue]]-sales[[#This Row],[DiscountApplied]]</f>
        <v>130</v>
      </c>
      <c r="L794" t="str">
        <f>TEXT(sales[[#This Row],[SaleDate]],"yyyy")</f>
        <v>2023</v>
      </c>
      <c r="M794" t="str">
        <f>TEXT(sales[[#This Row],[SaleDate]],"MMM")</f>
        <v>Oct</v>
      </c>
      <c r="N794" t="str">
        <f>TEXT(sales[[#This Row],[SaleDate]],"DDD")</f>
        <v>Thu</v>
      </c>
      <c r="O794" t="str">
        <f t="shared" si="12"/>
        <v>Q4</v>
      </c>
      <c r="P794">
        <f>sales[[#This Row],[netRevenue]]-(sales[[#This Row],[unitCost]]*sales[[#This Row],[QuantitySold]])</f>
        <v>30</v>
      </c>
      <c r="Q794">
        <f>sales[[#This Row],[unitCost]]*sales[[#This Row],[QuantitySold]]</f>
        <v>100</v>
      </c>
      <c r="R794" s="7">
        <f>(sales[[#This Row],[unitPrice]]-sales[[#This Row],[unitCost]])/sales[[#This Row],[unitCost]]</f>
        <v>0.3</v>
      </c>
      <c r="S794" t="str">
        <f>TEXT(sales[[#This Row],[SaleDate]],"dd")</f>
        <v>26</v>
      </c>
    </row>
    <row r="795" spans="1:19" x14ac:dyDescent="0.25">
      <c r="A795">
        <v>88</v>
      </c>
      <c r="B795">
        <v>4</v>
      </c>
      <c r="C795">
        <v>42</v>
      </c>
      <c r="D795">
        <v>3</v>
      </c>
      <c r="E795">
        <v>6</v>
      </c>
      <c r="F795" s="1">
        <v>45251</v>
      </c>
      <c r="G795">
        <v>0</v>
      </c>
      <c r="H795">
        <f>VLOOKUP(sales[[#This Row],[ProductID]],products[],4,FALSE)</f>
        <v>130</v>
      </c>
      <c r="I795">
        <f>VLOOKUP(sales[[#This Row],[ProductID]],products[],5,FALSE)</f>
        <v>100</v>
      </c>
      <c r="J795">
        <f>sales[[#This Row],[QuantitySold]]*sales[[#This Row],[unitPrice]]</f>
        <v>780</v>
      </c>
      <c r="K795">
        <f>sales[[#This Row],[TotalRevenue]]-sales[[#This Row],[DiscountApplied]]</f>
        <v>780</v>
      </c>
      <c r="L795" t="str">
        <f>TEXT(sales[[#This Row],[SaleDate]],"yyyy")</f>
        <v>2023</v>
      </c>
      <c r="M795" t="str">
        <f>TEXT(sales[[#This Row],[SaleDate]],"MMM")</f>
        <v>Nov</v>
      </c>
      <c r="N795" t="str">
        <f>TEXT(sales[[#This Row],[SaleDate]],"DDD")</f>
        <v>Tue</v>
      </c>
      <c r="O795" t="str">
        <f t="shared" si="12"/>
        <v>Q4</v>
      </c>
      <c r="P795">
        <f>sales[[#This Row],[netRevenue]]-(sales[[#This Row],[unitCost]]*sales[[#This Row],[QuantitySold]])</f>
        <v>180</v>
      </c>
      <c r="Q795">
        <f>sales[[#This Row],[unitCost]]*sales[[#This Row],[QuantitySold]]</f>
        <v>600</v>
      </c>
      <c r="R795" s="7">
        <f>(sales[[#This Row],[unitPrice]]-sales[[#This Row],[unitCost]])/sales[[#This Row],[unitCost]]</f>
        <v>0.3</v>
      </c>
      <c r="S795" t="str">
        <f>TEXT(sales[[#This Row],[SaleDate]],"dd")</f>
        <v>21</v>
      </c>
    </row>
    <row r="796" spans="1:19" x14ac:dyDescent="0.25">
      <c r="A796">
        <v>100</v>
      </c>
      <c r="B796">
        <v>4</v>
      </c>
      <c r="C796">
        <v>12</v>
      </c>
      <c r="D796">
        <v>3</v>
      </c>
      <c r="E796">
        <v>4</v>
      </c>
      <c r="F796" s="1">
        <v>45160</v>
      </c>
      <c r="G796">
        <v>0</v>
      </c>
      <c r="H796">
        <f>VLOOKUP(sales[[#This Row],[ProductID]],products[],4,FALSE)</f>
        <v>130</v>
      </c>
      <c r="I796">
        <f>VLOOKUP(sales[[#This Row],[ProductID]],products[],5,FALSE)</f>
        <v>100</v>
      </c>
      <c r="J796">
        <f>sales[[#This Row],[QuantitySold]]*sales[[#This Row],[unitPrice]]</f>
        <v>520</v>
      </c>
      <c r="K796">
        <f>sales[[#This Row],[TotalRevenue]]-sales[[#This Row],[DiscountApplied]]</f>
        <v>520</v>
      </c>
      <c r="L796" t="str">
        <f>TEXT(sales[[#This Row],[SaleDate]],"yyyy")</f>
        <v>2023</v>
      </c>
      <c r="M796" t="str">
        <f>TEXT(sales[[#This Row],[SaleDate]],"MMM")</f>
        <v>Aug</v>
      </c>
      <c r="N796" t="str">
        <f>TEXT(sales[[#This Row],[SaleDate]],"DDD")</f>
        <v>Tue</v>
      </c>
      <c r="O796" t="str">
        <f t="shared" si="12"/>
        <v>Q3</v>
      </c>
      <c r="P796">
        <f>sales[[#This Row],[netRevenue]]-(sales[[#This Row],[unitCost]]*sales[[#This Row],[QuantitySold]])</f>
        <v>120</v>
      </c>
      <c r="Q796">
        <f>sales[[#This Row],[unitCost]]*sales[[#This Row],[QuantitySold]]</f>
        <v>400</v>
      </c>
      <c r="R796" s="7">
        <f>(sales[[#This Row],[unitPrice]]-sales[[#This Row],[unitCost]])/sales[[#This Row],[unitCost]]</f>
        <v>0.3</v>
      </c>
      <c r="S796" t="str">
        <f>TEXT(sales[[#This Row],[SaleDate]],"dd")</f>
        <v>22</v>
      </c>
    </row>
    <row r="797" spans="1:19" x14ac:dyDescent="0.25">
      <c r="A797">
        <v>111</v>
      </c>
      <c r="B797">
        <v>4</v>
      </c>
      <c r="C797">
        <v>42</v>
      </c>
      <c r="D797">
        <v>3</v>
      </c>
      <c r="E797">
        <v>3</v>
      </c>
      <c r="F797" s="1">
        <v>45208</v>
      </c>
      <c r="G797">
        <v>0</v>
      </c>
      <c r="H797">
        <f>VLOOKUP(sales[[#This Row],[ProductID]],products[],4,FALSE)</f>
        <v>130</v>
      </c>
      <c r="I797">
        <f>VLOOKUP(sales[[#This Row],[ProductID]],products[],5,FALSE)</f>
        <v>100</v>
      </c>
      <c r="J797">
        <f>sales[[#This Row],[QuantitySold]]*sales[[#This Row],[unitPrice]]</f>
        <v>390</v>
      </c>
      <c r="K797">
        <f>sales[[#This Row],[TotalRevenue]]-sales[[#This Row],[DiscountApplied]]</f>
        <v>390</v>
      </c>
      <c r="L797" t="str">
        <f>TEXT(sales[[#This Row],[SaleDate]],"yyyy")</f>
        <v>2023</v>
      </c>
      <c r="M797" t="str">
        <f>TEXT(sales[[#This Row],[SaleDate]],"MMM")</f>
        <v>Oct</v>
      </c>
      <c r="N797" t="str">
        <f>TEXT(sales[[#This Row],[SaleDate]],"DDD")</f>
        <v>Mon</v>
      </c>
      <c r="O797" t="str">
        <f t="shared" si="12"/>
        <v>Q4</v>
      </c>
      <c r="P797">
        <f>sales[[#This Row],[netRevenue]]-(sales[[#This Row],[unitCost]]*sales[[#This Row],[QuantitySold]])</f>
        <v>90</v>
      </c>
      <c r="Q797">
        <f>sales[[#This Row],[unitCost]]*sales[[#This Row],[QuantitySold]]</f>
        <v>300</v>
      </c>
      <c r="R797" s="7">
        <f>(sales[[#This Row],[unitPrice]]-sales[[#This Row],[unitCost]])/sales[[#This Row],[unitCost]]</f>
        <v>0.3</v>
      </c>
      <c r="S797" t="str">
        <f>TEXT(sales[[#This Row],[SaleDate]],"dd")</f>
        <v>09</v>
      </c>
    </row>
    <row r="798" spans="1:19" x14ac:dyDescent="0.25">
      <c r="A798">
        <v>128</v>
      </c>
      <c r="B798">
        <v>4</v>
      </c>
      <c r="C798">
        <v>21</v>
      </c>
      <c r="D798">
        <v>3</v>
      </c>
      <c r="E798">
        <v>4</v>
      </c>
      <c r="F798" s="1">
        <v>45023</v>
      </c>
      <c r="G798">
        <v>0</v>
      </c>
      <c r="H798">
        <f>VLOOKUP(sales[[#This Row],[ProductID]],products[],4,FALSE)</f>
        <v>130</v>
      </c>
      <c r="I798">
        <f>VLOOKUP(sales[[#This Row],[ProductID]],products[],5,FALSE)</f>
        <v>100</v>
      </c>
      <c r="J798">
        <f>sales[[#This Row],[QuantitySold]]*sales[[#This Row],[unitPrice]]</f>
        <v>520</v>
      </c>
      <c r="K798">
        <f>sales[[#This Row],[TotalRevenue]]-sales[[#This Row],[DiscountApplied]]</f>
        <v>520</v>
      </c>
      <c r="L798" t="str">
        <f>TEXT(sales[[#This Row],[SaleDate]],"yyyy")</f>
        <v>2023</v>
      </c>
      <c r="M798" t="str">
        <f>TEXT(sales[[#This Row],[SaleDate]],"MMM")</f>
        <v>Apr</v>
      </c>
      <c r="N798" t="str">
        <f>TEXT(sales[[#This Row],[SaleDate]],"DDD")</f>
        <v>Fri</v>
      </c>
      <c r="O798" t="str">
        <f t="shared" si="12"/>
        <v>Q2</v>
      </c>
      <c r="P798">
        <f>sales[[#This Row],[netRevenue]]-(sales[[#This Row],[unitCost]]*sales[[#This Row],[QuantitySold]])</f>
        <v>120</v>
      </c>
      <c r="Q798">
        <f>sales[[#This Row],[unitCost]]*sales[[#This Row],[QuantitySold]]</f>
        <v>400</v>
      </c>
      <c r="R798" s="7">
        <f>(sales[[#This Row],[unitPrice]]-sales[[#This Row],[unitCost]])/sales[[#This Row],[unitCost]]</f>
        <v>0.3</v>
      </c>
      <c r="S798" t="str">
        <f>TEXT(sales[[#This Row],[SaleDate]],"dd")</f>
        <v>07</v>
      </c>
    </row>
    <row r="799" spans="1:19" x14ac:dyDescent="0.25">
      <c r="A799">
        <v>141</v>
      </c>
      <c r="B799">
        <v>4</v>
      </c>
      <c r="C799">
        <v>46</v>
      </c>
      <c r="D799">
        <v>3</v>
      </c>
      <c r="E799">
        <v>5</v>
      </c>
      <c r="F799" s="1">
        <v>45048</v>
      </c>
      <c r="G799">
        <v>0</v>
      </c>
      <c r="H799">
        <f>VLOOKUP(sales[[#This Row],[ProductID]],products[],4,FALSE)</f>
        <v>130</v>
      </c>
      <c r="I799">
        <f>VLOOKUP(sales[[#This Row],[ProductID]],products[],5,FALSE)</f>
        <v>100</v>
      </c>
      <c r="J799">
        <f>sales[[#This Row],[QuantitySold]]*sales[[#This Row],[unitPrice]]</f>
        <v>650</v>
      </c>
      <c r="K799">
        <f>sales[[#This Row],[TotalRevenue]]-sales[[#This Row],[DiscountApplied]]</f>
        <v>650</v>
      </c>
      <c r="L799" t="str">
        <f>TEXT(sales[[#This Row],[SaleDate]],"yyyy")</f>
        <v>2023</v>
      </c>
      <c r="M799" t="str">
        <f>TEXT(sales[[#This Row],[SaleDate]],"MMM")</f>
        <v>May</v>
      </c>
      <c r="N799" t="str">
        <f>TEXT(sales[[#This Row],[SaleDate]],"DDD")</f>
        <v>Tue</v>
      </c>
      <c r="O799" t="str">
        <f t="shared" si="12"/>
        <v>Q2</v>
      </c>
      <c r="P799">
        <f>sales[[#This Row],[netRevenue]]-(sales[[#This Row],[unitCost]]*sales[[#This Row],[QuantitySold]])</f>
        <v>150</v>
      </c>
      <c r="Q799">
        <f>sales[[#This Row],[unitCost]]*sales[[#This Row],[QuantitySold]]</f>
        <v>500</v>
      </c>
      <c r="R799" s="7">
        <f>(sales[[#This Row],[unitPrice]]-sales[[#This Row],[unitCost]])/sales[[#This Row],[unitCost]]</f>
        <v>0.3</v>
      </c>
      <c r="S799" t="str">
        <f>TEXT(sales[[#This Row],[SaleDate]],"dd")</f>
        <v>02</v>
      </c>
    </row>
    <row r="800" spans="1:19" x14ac:dyDescent="0.25">
      <c r="A800">
        <v>152</v>
      </c>
      <c r="B800">
        <v>4</v>
      </c>
      <c r="C800">
        <v>32</v>
      </c>
      <c r="D800">
        <v>3</v>
      </c>
      <c r="E800">
        <v>7</v>
      </c>
      <c r="F800" s="1">
        <v>44952</v>
      </c>
      <c r="G800">
        <v>0</v>
      </c>
      <c r="H800">
        <f>VLOOKUP(sales[[#This Row],[ProductID]],products[],4,FALSE)</f>
        <v>130</v>
      </c>
      <c r="I800">
        <f>VLOOKUP(sales[[#This Row],[ProductID]],products[],5,FALSE)</f>
        <v>100</v>
      </c>
      <c r="J800">
        <f>sales[[#This Row],[QuantitySold]]*sales[[#This Row],[unitPrice]]</f>
        <v>910</v>
      </c>
      <c r="K800">
        <f>sales[[#This Row],[TotalRevenue]]-sales[[#This Row],[DiscountApplied]]</f>
        <v>910</v>
      </c>
      <c r="L800" t="str">
        <f>TEXT(sales[[#This Row],[SaleDate]],"yyyy")</f>
        <v>2023</v>
      </c>
      <c r="M800" t="str">
        <f>TEXT(sales[[#This Row],[SaleDate]],"MMM")</f>
        <v>Jan</v>
      </c>
      <c r="N800" t="str">
        <f>TEXT(sales[[#This Row],[SaleDate]],"DDD")</f>
        <v>Thu</v>
      </c>
      <c r="O800" t="str">
        <f t="shared" si="12"/>
        <v>Q1</v>
      </c>
      <c r="P800">
        <f>sales[[#This Row],[netRevenue]]-(sales[[#This Row],[unitCost]]*sales[[#This Row],[QuantitySold]])</f>
        <v>210</v>
      </c>
      <c r="Q800">
        <f>sales[[#This Row],[unitCost]]*sales[[#This Row],[QuantitySold]]</f>
        <v>700</v>
      </c>
      <c r="R800" s="7">
        <f>(sales[[#This Row],[unitPrice]]-sales[[#This Row],[unitCost]])/sales[[#This Row],[unitCost]]</f>
        <v>0.3</v>
      </c>
      <c r="S800" t="str">
        <f>TEXT(sales[[#This Row],[SaleDate]],"dd")</f>
        <v>26</v>
      </c>
    </row>
    <row r="801" spans="1:19" x14ac:dyDescent="0.25">
      <c r="A801">
        <v>153</v>
      </c>
      <c r="B801">
        <v>4</v>
      </c>
      <c r="C801">
        <v>33</v>
      </c>
      <c r="D801">
        <v>3</v>
      </c>
      <c r="E801">
        <v>4</v>
      </c>
      <c r="F801" s="1">
        <v>45238</v>
      </c>
      <c r="G801">
        <v>0</v>
      </c>
      <c r="H801">
        <f>VLOOKUP(sales[[#This Row],[ProductID]],products[],4,FALSE)</f>
        <v>130</v>
      </c>
      <c r="I801">
        <f>VLOOKUP(sales[[#This Row],[ProductID]],products[],5,FALSE)</f>
        <v>100</v>
      </c>
      <c r="J801">
        <f>sales[[#This Row],[QuantitySold]]*sales[[#This Row],[unitPrice]]</f>
        <v>520</v>
      </c>
      <c r="K801">
        <f>sales[[#This Row],[TotalRevenue]]-sales[[#This Row],[DiscountApplied]]</f>
        <v>520</v>
      </c>
      <c r="L801" t="str">
        <f>TEXT(sales[[#This Row],[SaleDate]],"yyyy")</f>
        <v>2023</v>
      </c>
      <c r="M801" t="str">
        <f>TEXT(sales[[#This Row],[SaleDate]],"MMM")</f>
        <v>Nov</v>
      </c>
      <c r="N801" t="str">
        <f>TEXT(sales[[#This Row],[SaleDate]],"DDD")</f>
        <v>Wed</v>
      </c>
      <c r="O801" t="str">
        <f t="shared" si="12"/>
        <v>Q4</v>
      </c>
      <c r="P801">
        <f>sales[[#This Row],[netRevenue]]-(sales[[#This Row],[unitCost]]*sales[[#This Row],[QuantitySold]])</f>
        <v>120</v>
      </c>
      <c r="Q801">
        <f>sales[[#This Row],[unitCost]]*sales[[#This Row],[QuantitySold]]</f>
        <v>400</v>
      </c>
      <c r="R801" s="7">
        <f>(sales[[#This Row],[unitPrice]]-sales[[#This Row],[unitCost]])/sales[[#This Row],[unitCost]]</f>
        <v>0.3</v>
      </c>
      <c r="S801" t="str">
        <f>TEXT(sales[[#This Row],[SaleDate]],"dd")</f>
        <v>08</v>
      </c>
    </row>
    <row r="802" spans="1:19" x14ac:dyDescent="0.25">
      <c r="A802">
        <v>163</v>
      </c>
      <c r="B802">
        <v>4</v>
      </c>
      <c r="C802">
        <v>23</v>
      </c>
      <c r="D802">
        <v>3</v>
      </c>
      <c r="E802">
        <v>1</v>
      </c>
      <c r="F802" s="1">
        <v>45271</v>
      </c>
      <c r="G802">
        <v>0</v>
      </c>
      <c r="H802">
        <f>VLOOKUP(sales[[#This Row],[ProductID]],products[],4,FALSE)</f>
        <v>130</v>
      </c>
      <c r="I802">
        <f>VLOOKUP(sales[[#This Row],[ProductID]],products[],5,FALSE)</f>
        <v>100</v>
      </c>
      <c r="J802">
        <f>sales[[#This Row],[QuantitySold]]*sales[[#This Row],[unitPrice]]</f>
        <v>130</v>
      </c>
      <c r="K802">
        <f>sales[[#This Row],[TotalRevenue]]-sales[[#This Row],[DiscountApplied]]</f>
        <v>130</v>
      </c>
      <c r="L802" t="str">
        <f>TEXT(sales[[#This Row],[SaleDate]],"yyyy")</f>
        <v>2023</v>
      </c>
      <c r="M802" t="str">
        <f>TEXT(sales[[#This Row],[SaleDate]],"MMM")</f>
        <v>Dec</v>
      </c>
      <c r="N802" t="str">
        <f>TEXT(sales[[#This Row],[SaleDate]],"DDD")</f>
        <v>Mon</v>
      </c>
      <c r="O802" t="str">
        <f t="shared" si="12"/>
        <v>Q4</v>
      </c>
      <c r="P802">
        <f>sales[[#This Row],[netRevenue]]-(sales[[#This Row],[unitCost]]*sales[[#This Row],[QuantitySold]])</f>
        <v>30</v>
      </c>
      <c r="Q802">
        <f>sales[[#This Row],[unitCost]]*sales[[#This Row],[QuantitySold]]</f>
        <v>100</v>
      </c>
      <c r="R802" s="7">
        <f>(sales[[#This Row],[unitPrice]]-sales[[#This Row],[unitCost]])/sales[[#This Row],[unitCost]]</f>
        <v>0.3</v>
      </c>
      <c r="S802" t="str">
        <f>TEXT(sales[[#This Row],[SaleDate]],"dd")</f>
        <v>11</v>
      </c>
    </row>
    <row r="803" spans="1:19" x14ac:dyDescent="0.25">
      <c r="A803">
        <v>176</v>
      </c>
      <c r="B803">
        <v>4</v>
      </c>
      <c r="C803">
        <v>42</v>
      </c>
      <c r="D803">
        <v>3</v>
      </c>
      <c r="E803">
        <v>8</v>
      </c>
      <c r="F803" s="1">
        <v>45257</v>
      </c>
      <c r="G803">
        <v>0</v>
      </c>
      <c r="H803">
        <f>VLOOKUP(sales[[#This Row],[ProductID]],products[],4,FALSE)</f>
        <v>130</v>
      </c>
      <c r="I803">
        <f>VLOOKUP(sales[[#This Row],[ProductID]],products[],5,FALSE)</f>
        <v>100</v>
      </c>
      <c r="J803">
        <f>sales[[#This Row],[QuantitySold]]*sales[[#This Row],[unitPrice]]</f>
        <v>1040</v>
      </c>
      <c r="K803">
        <f>sales[[#This Row],[TotalRevenue]]-sales[[#This Row],[DiscountApplied]]</f>
        <v>1040</v>
      </c>
      <c r="L803" t="str">
        <f>TEXT(sales[[#This Row],[SaleDate]],"yyyy")</f>
        <v>2023</v>
      </c>
      <c r="M803" t="str">
        <f>TEXT(sales[[#This Row],[SaleDate]],"MMM")</f>
        <v>Nov</v>
      </c>
      <c r="N803" t="str">
        <f>TEXT(sales[[#This Row],[SaleDate]],"DDD")</f>
        <v>Mon</v>
      </c>
      <c r="O803" t="str">
        <f t="shared" si="12"/>
        <v>Q4</v>
      </c>
      <c r="P803">
        <f>sales[[#This Row],[netRevenue]]-(sales[[#This Row],[unitCost]]*sales[[#This Row],[QuantitySold]])</f>
        <v>240</v>
      </c>
      <c r="Q803">
        <f>sales[[#This Row],[unitCost]]*sales[[#This Row],[QuantitySold]]</f>
        <v>800</v>
      </c>
      <c r="R803" s="7">
        <f>(sales[[#This Row],[unitPrice]]-sales[[#This Row],[unitCost]])/sales[[#This Row],[unitCost]]</f>
        <v>0.3</v>
      </c>
      <c r="S803" t="str">
        <f>TEXT(sales[[#This Row],[SaleDate]],"dd")</f>
        <v>27</v>
      </c>
    </row>
    <row r="804" spans="1:19" x14ac:dyDescent="0.25">
      <c r="A804">
        <v>180</v>
      </c>
      <c r="B804">
        <v>4</v>
      </c>
      <c r="C804">
        <v>7</v>
      </c>
      <c r="D804">
        <v>3</v>
      </c>
      <c r="E804">
        <v>2</v>
      </c>
      <c r="F804" s="1">
        <v>45166</v>
      </c>
      <c r="G804">
        <v>0</v>
      </c>
      <c r="H804">
        <f>VLOOKUP(sales[[#This Row],[ProductID]],products[],4,FALSE)</f>
        <v>130</v>
      </c>
      <c r="I804">
        <f>VLOOKUP(sales[[#This Row],[ProductID]],products[],5,FALSE)</f>
        <v>100</v>
      </c>
      <c r="J804">
        <f>sales[[#This Row],[QuantitySold]]*sales[[#This Row],[unitPrice]]</f>
        <v>260</v>
      </c>
      <c r="K804">
        <f>sales[[#This Row],[TotalRevenue]]-sales[[#This Row],[DiscountApplied]]</f>
        <v>260</v>
      </c>
      <c r="L804" t="str">
        <f>TEXT(sales[[#This Row],[SaleDate]],"yyyy")</f>
        <v>2023</v>
      </c>
      <c r="M804" t="str">
        <f>TEXT(sales[[#This Row],[SaleDate]],"MMM")</f>
        <v>Aug</v>
      </c>
      <c r="N804" t="str">
        <f>TEXT(sales[[#This Row],[SaleDate]],"DDD")</f>
        <v>Mon</v>
      </c>
      <c r="O804" t="str">
        <f t="shared" si="12"/>
        <v>Q3</v>
      </c>
      <c r="P804">
        <f>sales[[#This Row],[netRevenue]]-(sales[[#This Row],[unitCost]]*sales[[#This Row],[QuantitySold]])</f>
        <v>60</v>
      </c>
      <c r="Q804">
        <f>sales[[#This Row],[unitCost]]*sales[[#This Row],[QuantitySold]]</f>
        <v>200</v>
      </c>
      <c r="R804" s="7">
        <f>(sales[[#This Row],[unitPrice]]-sales[[#This Row],[unitCost]])/sales[[#This Row],[unitCost]]</f>
        <v>0.3</v>
      </c>
      <c r="S804" t="str">
        <f>TEXT(sales[[#This Row],[SaleDate]],"dd")</f>
        <v>28</v>
      </c>
    </row>
    <row r="805" spans="1:19" x14ac:dyDescent="0.25">
      <c r="A805">
        <v>200</v>
      </c>
      <c r="B805">
        <v>4</v>
      </c>
      <c r="C805">
        <v>1</v>
      </c>
      <c r="D805">
        <v>3</v>
      </c>
      <c r="E805">
        <v>3</v>
      </c>
      <c r="F805" s="1">
        <v>45026</v>
      </c>
      <c r="G805">
        <v>0</v>
      </c>
      <c r="H805">
        <f>VLOOKUP(sales[[#This Row],[ProductID]],products[],4,FALSE)</f>
        <v>130</v>
      </c>
      <c r="I805">
        <f>VLOOKUP(sales[[#This Row],[ProductID]],products[],5,FALSE)</f>
        <v>100</v>
      </c>
      <c r="J805">
        <f>sales[[#This Row],[QuantitySold]]*sales[[#This Row],[unitPrice]]</f>
        <v>390</v>
      </c>
      <c r="K805">
        <f>sales[[#This Row],[TotalRevenue]]-sales[[#This Row],[DiscountApplied]]</f>
        <v>390</v>
      </c>
      <c r="L805" t="str">
        <f>TEXT(sales[[#This Row],[SaleDate]],"yyyy")</f>
        <v>2023</v>
      </c>
      <c r="M805" t="str">
        <f>TEXT(sales[[#This Row],[SaleDate]],"MMM")</f>
        <v>Apr</v>
      </c>
      <c r="N805" t="str">
        <f>TEXT(sales[[#This Row],[SaleDate]],"DDD")</f>
        <v>Mon</v>
      </c>
      <c r="O805" t="str">
        <f t="shared" si="12"/>
        <v>Q2</v>
      </c>
      <c r="P805">
        <f>sales[[#This Row],[netRevenue]]-(sales[[#This Row],[unitCost]]*sales[[#This Row],[QuantitySold]])</f>
        <v>90</v>
      </c>
      <c r="Q805">
        <f>sales[[#This Row],[unitCost]]*sales[[#This Row],[QuantitySold]]</f>
        <v>300</v>
      </c>
      <c r="R805" s="7">
        <f>(sales[[#This Row],[unitPrice]]-sales[[#This Row],[unitCost]])/sales[[#This Row],[unitCost]]</f>
        <v>0.3</v>
      </c>
      <c r="S805" t="str">
        <f>TEXT(sales[[#This Row],[SaleDate]],"dd")</f>
        <v>10</v>
      </c>
    </row>
    <row r="806" spans="1:19" x14ac:dyDescent="0.25">
      <c r="A806">
        <v>212</v>
      </c>
      <c r="B806">
        <v>4</v>
      </c>
      <c r="C806">
        <v>21</v>
      </c>
      <c r="D806">
        <v>3</v>
      </c>
      <c r="E806">
        <v>7</v>
      </c>
      <c r="F806" s="1">
        <v>45105</v>
      </c>
      <c r="G806">
        <v>0</v>
      </c>
      <c r="H806">
        <f>VLOOKUP(sales[[#This Row],[ProductID]],products[],4,FALSE)</f>
        <v>130</v>
      </c>
      <c r="I806">
        <f>VLOOKUP(sales[[#This Row],[ProductID]],products[],5,FALSE)</f>
        <v>100</v>
      </c>
      <c r="J806">
        <f>sales[[#This Row],[QuantitySold]]*sales[[#This Row],[unitPrice]]</f>
        <v>910</v>
      </c>
      <c r="K806">
        <f>sales[[#This Row],[TotalRevenue]]-sales[[#This Row],[DiscountApplied]]</f>
        <v>910</v>
      </c>
      <c r="L806" t="str">
        <f>TEXT(sales[[#This Row],[SaleDate]],"yyyy")</f>
        <v>2023</v>
      </c>
      <c r="M806" t="str">
        <f>TEXT(sales[[#This Row],[SaleDate]],"MMM")</f>
        <v>Jun</v>
      </c>
      <c r="N806" t="str">
        <f>TEXT(sales[[#This Row],[SaleDate]],"DDD")</f>
        <v>Wed</v>
      </c>
      <c r="O806" t="str">
        <f t="shared" si="12"/>
        <v>Q2</v>
      </c>
      <c r="P806">
        <f>sales[[#This Row],[netRevenue]]-(sales[[#This Row],[unitCost]]*sales[[#This Row],[QuantitySold]])</f>
        <v>210</v>
      </c>
      <c r="Q806">
        <f>sales[[#This Row],[unitCost]]*sales[[#This Row],[QuantitySold]]</f>
        <v>700</v>
      </c>
      <c r="R806" s="7">
        <f>(sales[[#This Row],[unitPrice]]-sales[[#This Row],[unitCost]])/sales[[#This Row],[unitCost]]</f>
        <v>0.3</v>
      </c>
      <c r="S806" t="str">
        <f>TEXT(sales[[#This Row],[SaleDate]],"dd")</f>
        <v>28</v>
      </c>
    </row>
    <row r="807" spans="1:19" x14ac:dyDescent="0.25">
      <c r="A807">
        <v>239</v>
      </c>
      <c r="B807">
        <v>4</v>
      </c>
      <c r="C807">
        <v>26</v>
      </c>
      <c r="D807">
        <v>3</v>
      </c>
      <c r="E807">
        <v>6</v>
      </c>
      <c r="F807" s="1">
        <v>45197</v>
      </c>
      <c r="G807">
        <v>0</v>
      </c>
      <c r="H807">
        <f>VLOOKUP(sales[[#This Row],[ProductID]],products[],4,FALSE)</f>
        <v>130</v>
      </c>
      <c r="I807">
        <f>VLOOKUP(sales[[#This Row],[ProductID]],products[],5,FALSE)</f>
        <v>100</v>
      </c>
      <c r="J807">
        <f>sales[[#This Row],[QuantitySold]]*sales[[#This Row],[unitPrice]]</f>
        <v>780</v>
      </c>
      <c r="K807">
        <f>sales[[#This Row],[TotalRevenue]]-sales[[#This Row],[DiscountApplied]]</f>
        <v>780</v>
      </c>
      <c r="L807" t="str">
        <f>TEXT(sales[[#This Row],[SaleDate]],"yyyy")</f>
        <v>2023</v>
      </c>
      <c r="M807" t="str">
        <f>TEXT(sales[[#This Row],[SaleDate]],"MMM")</f>
        <v>Sep</v>
      </c>
      <c r="N807" t="str">
        <f>TEXT(sales[[#This Row],[SaleDate]],"DDD")</f>
        <v>Thu</v>
      </c>
      <c r="O807" t="str">
        <f t="shared" si="12"/>
        <v>Q3</v>
      </c>
      <c r="P807">
        <f>sales[[#This Row],[netRevenue]]-(sales[[#This Row],[unitCost]]*sales[[#This Row],[QuantitySold]])</f>
        <v>180</v>
      </c>
      <c r="Q807">
        <f>sales[[#This Row],[unitCost]]*sales[[#This Row],[QuantitySold]]</f>
        <v>600</v>
      </c>
      <c r="R807" s="7">
        <f>(sales[[#This Row],[unitPrice]]-sales[[#This Row],[unitCost]])/sales[[#This Row],[unitCost]]</f>
        <v>0.3</v>
      </c>
      <c r="S807" t="str">
        <f>TEXT(sales[[#This Row],[SaleDate]],"dd")</f>
        <v>28</v>
      </c>
    </row>
    <row r="808" spans="1:19" x14ac:dyDescent="0.25">
      <c r="A808">
        <v>244</v>
      </c>
      <c r="B808">
        <v>4</v>
      </c>
      <c r="C808">
        <v>45</v>
      </c>
      <c r="D808">
        <v>3</v>
      </c>
      <c r="E808">
        <v>6</v>
      </c>
      <c r="F808" s="1">
        <v>45091</v>
      </c>
      <c r="G808">
        <v>0</v>
      </c>
      <c r="H808">
        <f>VLOOKUP(sales[[#This Row],[ProductID]],products[],4,FALSE)</f>
        <v>130</v>
      </c>
      <c r="I808">
        <f>VLOOKUP(sales[[#This Row],[ProductID]],products[],5,FALSE)</f>
        <v>100</v>
      </c>
      <c r="J808">
        <f>sales[[#This Row],[QuantitySold]]*sales[[#This Row],[unitPrice]]</f>
        <v>780</v>
      </c>
      <c r="K808">
        <f>sales[[#This Row],[TotalRevenue]]-sales[[#This Row],[DiscountApplied]]</f>
        <v>780</v>
      </c>
      <c r="L808" t="str">
        <f>TEXT(sales[[#This Row],[SaleDate]],"yyyy")</f>
        <v>2023</v>
      </c>
      <c r="M808" t="str">
        <f>TEXT(sales[[#This Row],[SaleDate]],"MMM")</f>
        <v>Jun</v>
      </c>
      <c r="N808" t="str">
        <f>TEXT(sales[[#This Row],[SaleDate]],"DDD")</f>
        <v>Wed</v>
      </c>
      <c r="O808" t="str">
        <f t="shared" si="12"/>
        <v>Q2</v>
      </c>
      <c r="P808">
        <f>sales[[#This Row],[netRevenue]]-(sales[[#This Row],[unitCost]]*sales[[#This Row],[QuantitySold]])</f>
        <v>180</v>
      </c>
      <c r="Q808">
        <f>sales[[#This Row],[unitCost]]*sales[[#This Row],[QuantitySold]]</f>
        <v>600</v>
      </c>
      <c r="R808" s="7">
        <f>(sales[[#This Row],[unitPrice]]-sales[[#This Row],[unitCost]])/sales[[#This Row],[unitCost]]</f>
        <v>0.3</v>
      </c>
      <c r="S808" t="str">
        <f>TEXT(sales[[#This Row],[SaleDate]],"dd")</f>
        <v>14</v>
      </c>
    </row>
    <row r="809" spans="1:19" x14ac:dyDescent="0.25">
      <c r="A809">
        <v>259</v>
      </c>
      <c r="B809">
        <v>4</v>
      </c>
      <c r="C809">
        <v>25</v>
      </c>
      <c r="D809">
        <v>3</v>
      </c>
      <c r="E809">
        <v>4</v>
      </c>
      <c r="F809" s="1">
        <v>44969</v>
      </c>
      <c r="G809">
        <v>0</v>
      </c>
      <c r="H809">
        <f>VLOOKUP(sales[[#This Row],[ProductID]],products[],4,FALSE)</f>
        <v>130</v>
      </c>
      <c r="I809">
        <f>VLOOKUP(sales[[#This Row],[ProductID]],products[],5,FALSE)</f>
        <v>100</v>
      </c>
      <c r="J809">
        <f>sales[[#This Row],[QuantitySold]]*sales[[#This Row],[unitPrice]]</f>
        <v>520</v>
      </c>
      <c r="K809">
        <f>sales[[#This Row],[TotalRevenue]]-sales[[#This Row],[DiscountApplied]]</f>
        <v>520</v>
      </c>
      <c r="L809" t="str">
        <f>TEXT(sales[[#This Row],[SaleDate]],"yyyy")</f>
        <v>2023</v>
      </c>
      <c r="M809" t="str">
        <f>TEXT(sales[[#This Row],[SaleDate]],"MMM")</f>
        <v>Feb</v>
      </c>
      <c r="N809" t="str">
        <f>TEXT(sales[[#This Row],[SaleDate]],"DDD")</f>
        <v>Sun</v>
      </c>
      <c r="O809" t="str">
        <f t="shared" si="12"/>
        <v>Q1</v>
      </c>
      <c r="P809">
        <f>sales[[#This Row],[netRevenue]]-(sales[[#This Row],[unitCost]]*sales[[#This Row],[QuantitySold]])</f>
        <v>120</v>
      </c>
      <c r="Q809">
        <f>sales[[#This Row],[unitCost]]*sales[[#This Row],[QuantitySold]]</f>
        <v>400</v>
      </c>
      <c r="R809" s="7">
        <f>(sales[[#This Row],[unitPrice]]-sales[[#This Row],[unitCost]])/sales[[#This Row],[unitCost]]</f>
        <v>0.3</v>
      </c>
      <c r="S809" t="str">
        <f>TEXT(sales[[#This Row],[SaleDate]],"dd")</f>
        <v>12</v>
      </c>
    </row>
    <row r="810" spans="1:19" x14ac:dyDescent="0.25">
      <c r="A810">
        <v>260</v>
      </c>
      <c r="B810">
        <v>4</v>
      </c>
      <c r="C810">
        <v>5</v>
      </c>
      <c r="D810">
        <v>3</v>
      </c>
      <c r="E810">
        <v>1</v>
      </c>
      <c r="F810" s="1">
        <v>44956</v>
      </c>
      <c r="G810">
        <v>0</v>
      </c>
      <c r="H810">
        <f>VLOOKUP(sales[[#This Row],[ProductID]],products[],4,FALSE)</f>
        <v>130</v>
      </c>
      <c r="I810">
        <f>VLOOKUP(sales[[#This Row],[ProductID]],products[],5,FALSE)</f>
        <v>100</v>
      </c>
      <c r="J810">
        <f>sales[[#This Row],[QuantitySold]]*sales[[#This Row],[unitPrice]]</f>
        <v>130</v>
      </c>
      <c r="K810">
        <f>sales[[#This Row],[TotalRevenue]]-sales[[#This Row],[DiscountApplied]]</f>
        <v>130</v>
      </c>
      <c r="L810" t="str">
        <f>TEXT(sales[[#This Row],[SaleDate]],"yyyy")</f>
        <v>2023</v>
      </c>
      <c r="M810" t="str">
        <f>TEXT(sales[[#This Row],[SaleDate]],"MMM")</f>
        <v>Jan</v>
      </c>
      <c r="N810" t="str">
        <f>TEXT(sales[[#This Row],[SaleDate]],"DDD")</f>
        <v>Mon</v>
      </c>
      <c r="O810" t="str">
        <f t="shared" si="12"/>
        <v>Q1</v>
      </c>
      <c r="P810">
        <f>sales[[#This Row],[netRevenue]]-(sales[[#This Row],[unitCost]]*sales[[#This Row],[QuantitySold]])</f>
        <v>30</v>
      </c>
      <c r="Q810">
        <f>sales[[#This Row],[unitCost]]*sales[[#This Row],[QuantitySold]]</f>
        <v>100</v>
      </c>
      <c r="R810" s="7">
        <f>(sales[[#This Row],[unitPrice]]-sales[[#This Row],[unitCost]])/sales[[#This Row],[unitCost]]</f>
        <v>0.3</v>
      </c>
      <c r="S810" t="str">
        <f>TEXT(sales[[#This Row],[SaleDate]],"dd")</f>
        <v>30</v>
      </c>
    </row>
    <row r="811" spans="1:19" x14ac:dyDescent="0.25">
      <c r="A811">
        <v>263</v>
      </c>
      <c r="B811">
        <v>4</v>
      </c>
      <c r="C811">
        <v>24</v>
      </c>
      <c r="D811">
        <v>3</v>
      </c>
      <c r="E811">
        <v>3</v>
      </c>
      <c r="F811" s="1">
        <v>45174</v>
      </c>
      <c r="G811">
        <v>0</v>
      </c>
      <c r="H811">
        <f>VLOOKUP(sales[[#This Row],[ProductID]],products[],4,FALSE)</f>
        <v>130</v>
      </c>
      <c r="I811">
        <f>VLOOKUP(sales[[#This Row],[ProductID]],products[],5,FALSE)</f>
        <v>100</v>
      </c>
      <c r="J811">
        <f>sales[[#This Row],[QuantitySold]]*sales[[#This Row],[unitPrice]]</f>
        <v>390</v>
      </c>
      <c r="K811">
        <f>sales[[#This Row],[TotalRevenue]]-sales[[#This Row],[DiscountApplied]]</f>
        <v>390</v>
      </c>
      <c r="L811" t="str">
        <f>TEXT(sales[[#This Row],[SaleDate]],"yyyy")</f>
        <v>2023</v>
      </c>
      <c r="M811" t="str">
        <f>TEXT(sales[[#This Row],[SaleDate]],"MMM")</f>
        <v>Sep</v>
      </c>
      <c r="N811" t="str">
        <f>TEXT(sales[[#This Row],[SaleDate]],"DDD")</f>
        <v>Tue</v>
      </c>
      <c r="O811" t="str">
        <f t="shared" si="12"/>
        <v>Q3</v>
      </c>
      <c r="P811">
        <f>sales[[#This Row],[netRevenue]]-(sales[[#This Row],[unitCost]]*sales[[#This Row],[QuantitySold]])</f>
        <v>90</v>
      </c>
      <c r="Q811">
        <f>sales[[#This Row],[unitCost]]*sales[[#This Row],[QuantitySold]]</f>
        <v>300</v>
      </c>
      <c r="R811" s="7">
        <f>(sales[[#This Row],[unitPrice]]-sales[[#This Row],[unitCost]])/sales[[#This Row],[unitCost]]</f>
        <v>0.3</v>
      </c>
      <c r="S811" t="str">
        <f>TEXT(sales[[#This Row],[SaleDate]],"dd")</f>
        <v>05</v>
      </c>
    </row>
    <row r="812" spans="1:19" x14ac:dyDescent="0.25">
      <c r="A812">
        <v>281</v>
      </c>
      <c r="B812">
        <v>4</v>
      </c>
      <c r="C812">
        <v>12</v>
      </c>
      <c r="D812">
        <v>3</v>
      </c>
      <c r="E812">
        <v>2</v>
      </c>
      <c r="F812" s="1">
        <v>45006</v>
      </c>
      <c r="G812">
        <v>0</v>
      </c>
      <c r="H812">
        <f>VLOOKUP(sales[[#This Row],[ProductID]],products[],4,FALSE)</f>
        <v>130</v>
      </c>
      <c r="I812">
        <f>VLOOKUP(sales[[#This Row],[ProductID]],products[],5,FALSE)</f>
        <v>100</v>
      </c>
      <c r="J812">
        <f>sales[[#This Row],[QuantitySold]]*sales[[#This Row],[unitPrice]]</f>
        <v>260</v>
      </c>
      <c r="K812">
        <f>sales[[#This Row],[TotalRevenue]]-sales[[#This Row],[DiscountApplied]]</f>
        <v>260</v>
      </c>
      <c r="L812" t="str">
        <f>TEXT(sales[[#This Row],[SaleDate]],"yyyy")</f>
        <v>2023</v>
      </c>
      <c r="M812" t="str">
        <f>TEXT(sales[[#This Row],[SaleDate]],"MMM")</f>
        <v>Mar</v>
      </c>
      <c r="N812" t="str">
        <f>TEXT(sales[[#This Row],[SaleDate]],"DDD")</f>
        <v>Tue</v>
      </c>
      <c r="O812" t="str">
        <f t="shared" si="12"/>
        <v>Q1</v>
      </c>
      <c r="P812">
        <f>sales[[#This Row],[netRevenue]]-(sales[[#This Row],[unitCost]]*sales[[#This Row],[QuantitySold]])</f>
        <v>60</v>
      </c>
      <c r="Q812">
        <f>sales[[#This Row],[unitCost]]*sales[[#This Row],[QuantitySold]]</f>
        <v>200</v>
      </c>
      <c r="R812" s="7">
        <f>(sales[[#This Row],[unitPrice]]-sales[[#This Row],[unitCost]])/sales[[#This Row],[unitCost]]</f>
        <v>0.3</v>
      </c>
      <c r="S812" t="str">
        <f>TEXT(sales[[#This Row],[SaleDate]],"dd")</f>
        <v>21</v>
      </c>
    </row>
    <row r="813" spans="1:19" x14ac:dyDescent="0.25">
      <c r="A813">
        <v>290</v>
      </c>
      <c r="B813">
        <v>4</v>
      </c>
      <c r="C813">
        <v>4</v>
      </c>
      <c r="D813">
        <v>3</v>
      </c>
      <c r="E813">
        <v>10</v>
      </c>
      <c r="F813" s="1">
        <v>45245</v>
      </c>
      <c r="G813">
        <v>0</v>
      </c>
      <c r="H813">
        <f>VLOOKUP(sales[[#This Row],[ProductID]],products[],4,FALSE)</f>
        <v>130</v>
      </c>
      <c r="I813">
        <f>VLOOKUP(sales[[#This Row],[ProductID]],products[],5,FALSE)</f>
        <v>100</v>
      </c>
      <c r="J813">
        <f>sales[[#This Row],[QuantitySold]]*sales[[#This Row],[unitPrice]]</f>
        <v>1300</v>
      </c>
      <c r="K813">
        <f>sales[[#This Row],[TotalRevenue]]-sales[[#This Row],[DiscountApplied]]</f>
        <v>1300</v>
      </c>
      <c r="L813" t="str">
        <f>TEXT(sales[[#This Row],[SaleDate]],"yyyy")</f>
        <v>2023</v>
      </c>
      <c r="M813" t="str">
        <f>TEXT(sales[[#This Row],[SaleDate]],"MMM")</f>
        <v>Nov</v>
      </c>
      <c r="N813" t="str">
        <f>TEXT(sales[[#This Row],[SaleDate]],"DDD")</f>
        <v>Wed</v>
      </c>
      <c r="O813" t="str">
        <f t="shared" si="12"/>
        <v>Q4</v>
      </c>
      <c r="P813">
        <f>sales[[#This Row],[netRevenue]]-(sales[[#This Row],[unitCost]]*sales[[#This Row],[QuantitySold]])</f>
        <v>300</v>
      </c>
      <c r="Q813">
        <f>sales[[#This Row],[unitCost]]*sales[[#This Row],[QuantitySold]]</f>
        <v>1000</v>
      </c>
      <c r="R813" s="7">
        <f>(sales[[#This Row],[unitPrice]]-sales[[#This Row],[unitCost]])/sales[[#This Row],[unitCost]]</f>
        <v>0.3</v>
      </c>
      <c r="S813" t="str">
        <f>TEXT(sales[[#This Row],[SaleDate]],"dd")</f>
        <v>15</v>
      </c>
    </row>
    <row r="814" spans="1:19" x14ac:dyDescent="0.25">
      <c r="A814">
        <v>291</v>
      </c>
      <c r="B814">
        <v>4</v>
      </c>
      <c r="C814">
        <v>7</v>
      </c>
      <c r="D814">
        <v>3</v>
      </c>
      <c r="E814">
        <v>11</v>
      </c>
      <c r="F814" s="1">
        <v>45263</v>
      </c>
      <c r="G814">
        <v>0</v>
      </c>
      <c r="H814">
        <f>VLOOKUP(sales[[#This Row],[ProductID]],products[],4,FALSE)</f>
        <v>130</v>
      </c>
      <c r="I814">
        <f>VLOOKUP(sales[[#This Row],[ProductID]],products[],5,FALSE)</f>
        <v>100</v>
      </c>
      <c r="J814">
        <f>sales[[#This Row],[QuantitySold]]*sales[[#This Row],[unitPrice]]</f>
        <v>1430</v>
      </c>
      <c r="K814">
        <f>sales[[#This Row],[TotalRevenue]]-sales[[#This Row],[DiscountApplied]]</f>
        <v>1430</v>
      </c>
      <c r="L814" t="str">
        <f>TEXT(sales[[#This Row],[SaleDate]],"yyyy")</f>
        <v>2023</v>
      </c>
      <c r="M814" t="str">
        <f>TEXT(sales[[#This Row],[SaleDate]],"MMM")</f>
        <v>Dec</v>
      </c>
      <c r="N814" t="str">
        <f>TEXT(sales[[#This Row],[SaleDate]],"DDD")</f>
        <v>Sun</v>
      </c>
      <c r="O814" t="str">
        <f t="shared" si="12"/>
        <v>Q4</v>
      </c>
      <c r="P814">
        <f>sales[[#This Row],[netRevenue]]-(sales[[#This Row],[unitCost]]*sales[[#This Row],[QuantitySold]])</f>
        <v>330</v>
      </c>
      <c r="Q814">
        <f>sales[[#This Row],[unitCost]]*sales[[#This Row],[QuantitySold]]</f>
        <v>1100</v>
      </c>
      <c r="R814" s="7">
        <f>(sales[[#This Row],[unitPrice]]-sales[[#This Row],[unitCost]])/sales[[#This Row],[unitCost]]</f>
        <v>0.3</v>
      </c>
      <c r="S814" t="str">
        <f>TEXT(sales[[#This Row],[SaleDate]],"dd")</f>
        <v>03</v>
      </c>
    </row>
    <row r="815" spans="1:19" x14ac:dyDescent="0.25">
      <c r="A815">
        <v>300</v>
      </c>
      <c r="B815">
        <v>4</v>
      </c>
      <c r="C815">
        <v>45</v>
      </c>
      <c r="D815">
        <v>3</v>
      </c>
      <c r="E815">
        <v>9</v>
      </c>
      <c r="F815" s="1">
        <v>45170</v>
      </c>
      <c r="G815">
        <v>0</v>
      </c>
      <c r="H815">
        <f>VLOOKUP(sales[[#This Row],[ProductID]],products[],4,FALSE)</f>
        <v>130</v>
      </c>
      <c r="I815">
        <f>VLOOKUP(sales[[#This Row],[ProductID]],products[],5,FALSE)</f>
        <v>100</v>
      </c>
      <c r="J815">
        <f>sales[[#This Row],[QuantitySold]]*sales[[#This Row],[unitPrice]]</f>
        <v>1170</v>
      </c>
      <c r="K815">
        <f>sales[[#This Row],[TotalRevenue]]-sales[[#This Row],[DiscountApplied]]</f>
        <v>1170</v>
      </c>
      <c r="L815" t="str">
        <f>TEXT(sales[[#This Row],[SaleDate]],"yyyy")</f>
        <v>2023</v>
      </c>
      <c r="M815" t="str">
        <f>TEXT(sales[[#This Row],[SaleDate]],"MMM")</f>
        <v>Sep</v>
      </c>
      <c r="N815" t="str">
        <f>TEXT(sales[[#This Row],[SaleDate]],"DDD")</f>
        <v>Fri</v>
      </c>
      <c r="O815" t="str">
        <f t="shared" si="12"/>
        <v>Q3</v>
      </c>
      <c r="P815">
        <f>sales[[#This Row],[netRevenue]]-(sales[[#This Row],[unitCost]]*sales[[#This Row],[QuantitySold]])</f>
        <v>270</v>
      </c>
      <c r="Q815">
        <f>sales[[#This Row],[unitCost]]*sales[[#This Row],[QuantitySold]]</f>
        <v>900</v>
      </c>
      <c r="R815" s="7">
        <f>(sales[[#This Row],[unitPrice]]-sales[[#This Row],[unitCost]])/sales[[#This Row],[unitCost]]</f>
        <v>0.3</v>
      </c>
      <c r="S815" t="str">
        <f>TEXT(sales[[#This Row],[SaleDate]],"dd")</f>
        <v>01</v>
      </c>
    </row>
    <row r="816" spans="1:19" x14ac:dyDescent="0.25">
      <c r="A816">
        <v>327</v>
      </c>
      <c r="B816">
        <v>4</v>
      </c>
      <c r="C816">
        <v>2</v>
      </c>
      <c r="D816">
        <v>3</v>
      </c>
      <c r="E816">
        <v>3</v>
      </c>
      <c r="F816" s="1">
        <v>45066</v>
      </c>
      <c r="G816">
        <v>0</v>
      </c>
      <c r="H816">
        <f>VLOOKUP(sales[[#This Row],[ProductID]],products[],4,FALSE)</f>
        <v>130</v>
      </c>
      <c r="I816">
        <f>VLOOKUP(sales[[#This Row],[ProductID]],products[],5,FALSE)</f>
        <v>100</v>
      </c>
      <c r="J816">
        <f>sales[[#This Row],[QuantitySold]]*sales[[#This Row],[unitPrice]]</f>
        <v>390</v>
      </c>
      <c r="K816">
        <f>sales[[#This Row],[TotalRevenue]]-sales[[#This Row],[DiscountApplied]]</f>
        <v>390</v>
      </c>
      <c r="L816" t="str">
        <f>TEXT(sales[[#This Row],[SaleDate]],"yyyy")</f>
        <v>2023</v>
      </c>
      <c r="M816" t="str">
        <f>TEXT(sales[[#This Row],[SaleDate]],"MMM")</f>
        <v>May</v>
      </c>
      <c r="N816" t="str">
        <f>TEXT(sales[[#This Row],[SaleDate]],"DDD")</f>
        <v>Sat</v>
      </c>
      <c r="O816" t="str">
        <f t="shared" si="12"/>
        <v>Q2</v>
      </c>
      <c r="P816">
        <f>sales[[#This Row],[netRevenue]]-(sales[[#This Row],[unitCost]]*sales[[#This Row],[QuantitySold]])</f>
        <v>90</v>
      </c>
      <c r="Q816">
        <f>sales[[#This Row],[unitCost]]*sales[[#This Row],[QuantitySold]]</f>
        <v>300</v>
      </c>
      <c r="R816" s="7">
        <f>(sales[[#This Row],[unitPrice]]-sales[[#This Row],[unitCost]])/sales[[#This Row],[unitCost]]</f>
        <v>0.3</v>
      </c>
      <c r="S816" t="str">
        <f>TEXT(sales[[#This Row],[SaleDate]],"dd")</f>
        <v>20</v>
      </c>
    </row>
    <row r="817" spans="1:19" x14ac:dyDescent="0.25">
      <c r="A817">
        <v>334</v>
      </c>
      <c r="B817">
        <v>4</v>
      </c>
      <c r="C817">
        <v>23</v>
      </c>
      <c r="D817">
        <v>3</v>
      </c>
      <c r="E817">
        <v>6</v>
      </c>
      <c r="F817" s="1">
        <v>45246</v>
      </c>
      <c r="G817">
        <v>0</v>
      </c>
      <c r="H817">
        <f>VLOOKUP(sales[[#This Row],[ProductID]],products[],4,FALSE)</f>
        <v>130</v>
      </c>
      <c r="I817">
        <f>VLOOKUP(sales[[#This Row],[ProductID]],products[],5,FALSE)</f>
        <v>100</v>
      </c>
      <c r="J817">
        <f>sales[[#This Row],[QuantitySold]]*sales[[#This Row],[unitPrice]]</f>
        <v>780</v>
      </c>
      <c r="K817">
        <f>sales[[#This Row],[TotalRevenue]]-sales[[#This Row],[DiscountApplied]]</f>
        <v>780</v>
      </c>
      <c r="L817" t="str">
        <f>TEXT(sales[[#This Row],[SaleDate]],"yyyy")</f>
        <v>2023</v>
      </c>
      <c r="M817" t="str">
        <f>TEXT(sales[[#This Row],[SaleDate]],"MMM")</f>
        <v>Nov</v>
      </c>
      <c r="N817" t="str">
        <f>TEXT(sales[[#This Row],[SaleDate]],"DDD")</f>
        <v>Thu</v>
      </c>
      <c r="O817" t="str">
        <f t="shared" si="12"/>
        <v>Q4</v>
      </c>
      <c r="P817">
        <f>sales[[#This Row],[netRevenue]]-(sales[[#This Row],[unitCost]]*sales[[#This Row],[QuantitySold]])</f>
        <v>180</v>
      </c>
      <c r="Q817">
        <f>sales[[#This Row],[unitCost]]*sales[[#This Row],[QuantitySold]]</f>
        <v>600</v>
      </c>
      <c r="R817" s="7">
        <f>(sales[[#This Row],[unitPrice]]-sales[[#This Row],[unitCost]])/sales[[#This Row],[unitCost]]</f>
        <v>0.3</v>
      </c>
      <c r="S817" t="str">
        <f>TEXT(sales[[#This Row],[SaleDate]],"dd")</f>
        <v>16</v>
      </c>
    </row>
    <row r="818" spans="1:19" x14ac:dyDescent="0.25">
      <c r="A818">
        <v>371</v>
      </c>
      <c r="B818">
        <v>4</v>
      </c>
      <c r="C818">
        <v>42</v>
      </c>
      <c r="D818">
        <v>3</v>
      </c>
      <c r="E818">
        <v>8</v>
      </c>
      <c r="F818" s="1">
        <v>45165</v>
      </c>
      <c r="G818">
        <v>0</v>
      </c>
      <c r="H818">
        <f>VLOOKUP(sales[[#This Row],[ProductID]],products[],4,FALSE)</f>
        <v>130</v>
      </c>
      <c r="I818">
        <f>VLOOKUP(sales[[#This Row],[ProductID]],products[],5,FALSE)</f>
        <v>100</v>
      </c>
      <c r="J818">
        <f>sales[[#This Row],[QuantitySold]]*sales[[#This Row],[unitPrice]]</f>
        <v>1040</v>
      </c>
      <c r="K818">
        <f>sales[[#This Row],[TotalRevenue]]-sales[[#This Row],[DiscountApplied]]</f>
        <v>1040</v>
      </c>
      <c r="L818" t="str">
        <f>TEXT(sales[[#This Row],[SaleDate]],"yyyy")</f>
        <v>2023</v>
      </c>
      <c r="M818" t="str">
        <f>TEXT(sales[[#This Row],[SaleDate]],"MMM")</f>
        <v>Aug</v>
      </c>
      <c r="N818" t="str">
        <f>TEXT(sales[[#This Row],[SaleDate]],"DDD")</f>
        <v>Sun</v>
      </c>
      <c r="O818" t="str">
        <f t="shared" si="12"/>
        <v>Q3</v>
      </c>
      <c r="P818">
        <f>sales[[#This Row],[netRevenue]]-(sales[[#This Row],[unitCost]]*sales[[#This Row],[QuantitySold]])</f>
        <v>240</v>
      </c>
      <c r="Q818">
        <f>sales[[#This Row],[unitCost]]*sales[[#This Row],[QuantitySold]]</f>
        <v>800</v>
      </c>
      <c r="R818" s="7">
        <f>(sales[[#This Row],[unitPrice]]-sales[[#This Row],[unitCost]])/sales[[#This Row],[unitCost]]</f>
        <v>0.3</v>
      </c>
      <c r="S818" t="str">
        <f>TEXT(sales[[#This Row],[SaleDate]],"dd")</f>
        <v>27</v>
      </c>
    </row>
    <row r="819" spans="1:19" x14ac:dyDescent="0.25">
      <c r="A819">
        <v>378</v>
      </c>
      <c r="B819">
        <v>4</v>
      </c>
      <c r="C819">
        <v>21</v>
      </c>
      <c r="D819">
        <v>3</v>
      </c>
      <c r="E819">
        <v>11</v>
      </c>
      <c r="F819" s="1">
        <v>45127</v>
      </c>
      <c r="G819">
        <v>0</v>
      </c>
      <c r="H819">
        <f>VLOOKUP(sales[[#This Row],[ProductID]],products[],4,FALSE)</f>
        <v>130</v>
      </c>
      <c r="I819">
        <f>VLOOKUP(sales[[#This Row],[ProductID]],products[],5,FALSE)</f>
        <v>100</v>
      </c>
      <c r="J819">
        <f>sales[[#This Row],[QuantitySold]]*sales[[#This Row],[unitPrice]]</f>
        <v>1430</v>
      </c>
      <c r="K819">
        <f>sales[[#This Row],[TotalRevenue]]-sales[[#This Row],[DiscountApplied]]</f>
        <v>1430</v>
      </c>
      <c r="L819" t="str">
        <f>TEXT(sales[[#This Row],[SaleDate]],"yyyy")</f>
        <v>2023</v>
      </c>
      <c r="M819" t="str">
        <f>TEXT(sales[[#This Row],[SaleDate]],"MMM")</f>
        <v>Jul</v>
      </c>
      <c r="N819" t="str">
        <f>TEXT(sales[[#This Row],[SaleDate]],"DDD")</f>
        <v>Thu</v>
      </c>
      <c r="O819" t="str">
        <f t="shared" si="12"/>
        <v>Q3</v>
      </c>
      <c r="P819">
        <f>sales[[#This Row],[netRevenue]]-(sales[[#This Row],[unitCost]]*sales[[#This Row],[QuantitySold]])</f>
        <v>330</v>
      </c>
      <c r="Q819">
        <f>sales[[#This Row],[unitCost]]*sales[[#This Row],[QuantitySold]]</f>
        <v>1100</v>
      </c>
      <c r="R819" s="7">
        <f>(sales[[#This Row],[unitPrice]]-sales[[#This Row],[unitCost]])/sales[[#This Row],[unitCost]]</f>
        <v>0.3</v>
      </c>
      <c r="S819" t="str">
        <f>TEXT(sales[[#This Row],[SaleDate]],"dd")</f>
        <v>20</v>
      </c>
    </row>
    <row r="820" spans="1:19" x14ac:dyDescent="0.25">
      <c r="A820">
        <v>385</v>
      </c>
      <c r="B820">
        <v>4</v>
      </c>
      <c r="C820">
        <v>13</v>
      </c>
      <c r="D820">
        <v>3</v>
      </c>
      <c r="E820">
        <v>10</v>
      </c>
      <c r="F820" s="1">
        <v>44943</v>
      </c>
      <c r="G820">
        <v>0</v>
      </c>
      <c r="H820">
        <f>VLOOKUP(sales[[#This Row],[ProductID]],products[],4,FALSE)</f>
        <v>130</v>
      </c>
      <c r="I820">
        <f>VLOOKUP(sales[[#This Row],[ProductID]],products[],5,FALSE)</f>
        <v>100</v>
      </c>
      <c r="J820">
        <f>sales[[#This Row],[QuantitySold]]*sales[[#This Row],[unitPrice]]</f>
        <v>1300</v>
      </c>
      <c r="K820">
        <f>sales[[#This Row],[TotalRevenue]]-sales[[#This Row],[DiscountApplied]]</f>
        <v>1300</v>
      </c>
      <c r="L820" t="str">
        <f>TEXT(sales[[#This Row],[SaleDate]],"yyyy")</f>
        <v>2023</v>
      </c>
      <c r="M820" t="str">
        <f>TEXT(sales[[#This Row],[SaleDate]],"MMM")</f>
        <v>Jan</v>
      </c>
      <c r="N820" t="str">
        <f>TEXT(sales[[#This Row],[SaleDate]],"DDD")</f>
        <v>Tue</v>
      </c>
      <c r="O820" t="str">
        <f t="shared" si="12"/>
        <v>Q1</v>
      </c>
      <c r="P820">
        <f>sales[[#This Row],[netRevenue]]-(sales[[#This Row],[unitCost]]*sales[[#This Row],[QuantitySold]])</f>
        <v>300</v>
      </c>
      <c r="Q820">
        <f>sales[[#This Row],[unitCost]]*sales[[#This Row],[QuantitySold]]</f>
        <v>1000</v>
      </c>
      <c r="R820" s="7">
        <f>(sales[[#This Row],[unitPrice]]-sales[[#This Row],[unitCost]])/sales[[#This Row],[unitCost]]</f>
        <v>0.3</v>
      </c>
      <c r="S820" t="str">
        <f>TEXT(sales[[#This Row],[SaleDate]],"dd")</f>
        <v>17</v>
      </c>
    </row>
    <row r="821" spans="1:19" x14ac:dyDescent="0.25">
      <c r="A821">
        <v>396</v>
      </c>
      <c r="B821">
        <v>4</v>
      </c>
      <c r="C821">
        <v>12</v>
      </c>
      <c r="D821">
        <v>3</v>
      </c>
      <c r="E821">
        <v>10</v>
      </c>
      <c r="F821" s="1">
        <v>44975</v>
      </c>
      <c r="G821">
        <v>0</v>
      </c>
      <c r="H821">
        <f>VLOOKUP(sales[[#This Row],[ProductID]],products[],4,FALSE)</f>
        <v>130</v>
      </c>
      <c r="I821">
        <f>VLOOKUP(sales[[#This Row],[ProductID]],products[],5,FALSE)</f>
        <v>100</v>
      </c>
      <c r="J821">
        <f>sales[[#This Row],[QuantitySold]]*sales[[#This Row],[unitPrice]]</f>
        <v>1300</v>
      </c>
      <c r="K821">
        <f>sales[[#This Row],[TotalRevenue]]-sales[[#This Row],[DiscountApplied]]</f>
        <v>1300</v>
      </c>
      <c r="L821" t="str">
        <f>TEXT(sales[[#This Row],[SaleDate]],"yyyy")</f>
        <v>2023</v>
      </c>
      <c r="M821" t="str">
        <f>TEXT(sales[[#This Row],[SaleDate]],"MMM")</f>
        <v>Feb</v>
      </c>
      <c r="N821" t="str">
        <f>TEXT(sales[[#This Row],[SaleDate]],"DDD")</f>
        <v>Sat</v>
      </c>
      <c r="O821" t="str">
        <f t="shared" si="12"/>
        <v>Q1</v>
      </c>
      <c r="P821">
        <f>sales[[#This Row],[netRevenue]]-(sales[[#This Row],[unitCost]]*sales[[#This Row],[QuantitySold]])</f>
        <v>300</v>
      </c>
      <c r="Q821">
        <f>sales[[#This Row],[unitCost]]*sales[[#This Row],[QuantitySold]]</f>
        <v>1000</v>
      </c>
      <c r="R821" s="7">
        <f>(sales[[#This Row],[unitPrice]]-sales[[#This Row],[unitCost]])/sales[[#This Row],[unitCost]]</f>
        <v>0.3</v>
      </c>
      <c r="S821" t="str">
        <f>TEXT(sales[[#This Row],[SaleDate]],"dd")</f>
        <v>18</v>
      </c>
    </row>
    <row r="822" spans="1:19" x14ac:dyDescent="0.25">
      <c r="A822">
        <v>399</v>
      </c>
      <c r="B822">
        <v>4</v>
      </c>
      <c r="C822">
        <v>34</v>
      </c>
      <c r="D822">
        <v>3</v>
      </c>
      <c r="E822">
        <v>4</v>
      </c>
      <c r="F822" s="1">
        <v>45115</v>
      </c>
      <c r="G822">
        <v>0</v>
      </c>
      <c r="H822">
        <f>VLOOKUP(sales[[#This Row],[ProductID]],products[],4,FALSE)</f>
        <v>130</v>
      </c>
      <c r="I822">
        <f>VLOOKUP(sales[[#This Row],[ProductID]],products[],5,FALSE)</f>
        <v>100</v>
      </c>
      <c r="J822">
        <f>sales[[#This Row],[QuantitySold]]*sales[[#This Row],[unitPrice]]</f>
        <v>520</v>
      </c>
      <c r="K822">
        <f>sales[[#This Row],[TotalRevenue]]-sales[[#This Row],[DiscountApplied]]</f>
        <v>520</v>
      </c>
      <c r="L822" t="str">
        <f>TEXT(sales[[#This Row],[SaleDate]],"yyyy")</f>
        <v>2023</v>
      </c>
      <c r="M822" t="str">
        <f>TEXT(sales[[#This Row],[SaleDate]],"MMM")</f>
        <v>Jul</v>
      </c>
      <c r="N822" t="str">
        <f>TEXT(sales[[#This Row],[SaleDate]],"DDD")</f>
        <v>Sat</v>
      </c>
      <c r="O822" t="str">
        <f t="shared" si="12"/>
        <v>Q3</v>
      </c>
      <c r="P822">
        <f>sales[[#This Row],[netRevenue]]-(sales[[#This Row],[unitCost]]*sales[[#This Row],[QuantitySold]])</f>
        <v>120</v>
      </c>
      <c r="Q822">
        <f>sales[[#This Row],[unitCost]]*sales[[#This Row],[QuantitySold]]</f>
        <v>400</v>
      </c>
      <c r="R822" s="7">
        <f>(sales[[#This Row],[unitPrice]]-sales[[#This Row],[unitCost]])/sales[[#This Row],[unitCost]]</f>
        <v>0.3</v>
      </c>
      <c r="S822" t="str">
        <f>TEXT(sales[[#This Row],[SaleDate]],"dd")</f>
        <v>08</v>
      </c>
    </row>
    <row r="823" spans="1:19" x14ac:dyDescent="0.25">
      <c r="A823">
        <v>419</v>
      </c>
      <c r="B823">
        <v>4</v>
      </c>
      <c r="C823">
        <v>1</v>
      </c>
      <c r="D823">
        <v>3</v>
      </c>
      <c r="E823">
        <v>11</v>
      </c>
      <c r="F823" s="1">
        <v>44984</v>
      </c>
      <c r="G823">
        <v>0</v>
      </c>
      <c r="H823">
        <f>VLOOKUP(sales[[#This Row],[ProductID]],products[],4,FALSE)</f>
        <v>130</v>
      </c>
      <c r="I823">
        <f>VLOOKUP(sales[[#This Row],[ProductID]],products[],5,FALSE)</f>
        <v>100</v>
      </c>
      <c r="J823">
        <f>sales[[#This Row],[QuantitySold]]*sales[[#This Row],[unitPrice]]</f>
        <v>1430</v>
      </c>
      <c r="K823">
        <f>sales[[#This Row],[TotalRevenue]]-sales[[#This Row],[DiscountApplied]]</f>
        <v>1430</v>
      </c>
      <c r="L823" t="str">
        <f>TEXT(sales[[#This Row],[SaleDate]],"yyyy")</f>
        <v>2023</v>
      </c>
      <c r="M823" t="str">
        <f>TEXT(sales[[#This Row],[SaleDate]],"MMM")</f>
        <v>Feb</v>
      </c>
      <c r="N823" t="str">
        <f>TEXT(sales[[#This Row],[SaleDate]],"DDD")</f>
        <v>Mon</v>
      </c>
      <c r="O823" t="str">
        <f t="shared" si="12"/>
        <v>Q1</v>
      </c>
      <c r="P823">
        <f>sales[[#This Row],[netRevenue]]-(sales[[#This Row],[unitCost]]*sales[[#This Row],[QuantitySold]])</f>
        <v>330</v>
      </c>
      <c r="Q823">
        <f>sales[[#This Row],[unitCost]]*sales[[#This Row],[QuantitySold]]</f>
        <v>1100</v>
      </c>
      <c r="R823" s="7">
        <f>(sales[[#This Row],[unitPrice]]-sales[[#This Row],[unitCost]])/sales[[#This Row],[unitCost]]</f>
        <v>0.3</v>
      </c>
      <c r="S823" t="str">
        <f>TEXT(sales[[#This Row],[SaleDate]],"dd")</f>
        <v>27</v>
      </c>
    </row>
    <row r="824" spans="1:19" x14ac:dyDescent="0.25">
      <c r="A824">
        <v>436</v>
      </c>
      <c r="B824">
        <v>4</v>
      </c>
      <c r="C824">
        <v>21</v>
      </c>
      <c r="D824">
        <v>3</v>
      </c>
      <c r="E824">
        <v>4</v>
      </c>
      <c r="F824" s="1">
        <v>45066</v>
      </c>
      <c r="G824">
        <v>0</v>
      </c>
      <c r="H824">
        <f>VLOOKUP(sales[[#This Row],[ProductID]],products[],4,FALSE)</f>
        <v>130</v>
      </c>
      <c r="I824">
        <f>VLOOKUP(sales[[#This Row],[ProductID]],products[],5,FALSE)</f>
        <v>100</v>
      </c>
      <c r="J824">
        <f>sales[[#This Row],[QuantitySold]]*sales[[#This Row],[unitPrice]]</f>
        <v>520</v>
      </c>
      <c r="K824">
        <f>sales[[#This Row],[TotalRevenue]]-sales[[#This Row],[DiscountApplied]]</f>
        <v>520</v>
      </c>
      <c r="L824" t="str">
        <f>TEXT(sales[[#This Row],[SaleDate]],"yyyy")</f>
        <v>2023</v>
      </c>
      <c r="M824" t="str">
        <f>TEXT(sales[[#This Row],[SaleDate]],"MMM")</f>
        <v>May</v>
      </c>
      <c r="N824" t="str">
        <f>TEXT(sales[[#This Row],[SaleDate]],"DDD")</f>
        <v>Sat</v>
      </c>
      <c r="O824" t="str">
        <f t="shared" si="12"/>
        <v>Q2</v>
      </c>
      <c r="P824">
        <f>sales[[#This Row],[netRevenue]]-(sales[[#This Row],[unitCost]]*sales[[#This Row],[QuantitySold]])</f>
        <v>120</v>
      </c>
      <c r="Q824">
        <f>sales[[#This Row],[unitCost]]*sales[[#This Row],[QuantitySold]]</f>
        <v>400</v>
      </c>
      <c r="R824" s="7">
        <f>(sales[[#This Row],[unitPrice]]-sales[[#This Row],[unitCost]])/sales[[#This Row],[unitCost]]</f>
        <v>0.3</v>
      </c>
      <c r="S824" t="str">
        <f>TEXT(sales[[#This Row],[SaleDate]],"dd")</f>
        <v>20</v>
      </c>
    </row>
    <row r="825" spans="1:19" x14ac:dyDescent="0.25">
      <c r="A825">
        <v>469</v>
      </c>
      <c r="B825">
        <v>4</v>
      </c>
      <c r="C825">
        <v>33</v>
      </c>
      <c r="D825">
        <v>3</v>
      </c>
      <c r="E825">
        <v>2</v>
      </c>
      <c r="F825" s="1">
        <v>44938</v>
      </c>
      <c r="G825">
        <v>0</v>
      </c>
      <c r="H825">
        <f>VLOOKUP(sales[[#This Row],[ProductID]],products[],4,FALSE)</f>
        <v>130</v>
      </c>
      <c r="I825">
        <f>VLOOKUP(sales[[#This Row],[ProductID]],products[],5,FALSE)</f>
        <v>100</v>
      </c>
      <c r="J825">
        <f>sales[[#This Row],[QuantitySold]]*sales[[#This Row],[unitPrice]]</f>
        <v>260</v>
      </c>
      <c r="K825">
        <f>sales[[#This Row],[TotalRevenue]]-sales[[#This Row],[DiscountApplied]]</f>
        <v>260</v>
      </c>
      <c r="L825" t="str">
        <f>TEXT(sales[[#This Row],[SaleDate]],"yyyy")</f>
        <v>2023</v>
      </c>
      <c r="M825" t="str">
        <f>TEXT(sales[[#This Row],[SaleDate]],"MMM")</f>
        <v>Jan</v>
      </c>
      <c r="N825" t="str">
        <f>TEXT(sales[[#This Row],[SaleDate]],"DDD")</f>
        <v>Thu</v>
      </c>
      <c r="O825" t="str">
        <f t="shared" si="12"/>
        <v>Q1</v>
      </c>
      <c r="P825">
        <f>sales[[#This Row],[netRevenue]]-(sales[[#This Row],[unitCost]]*sales[[#This Row],[QuantitySold]])</f>
        <v>60</v>
      </c>
      <c r="Q825">
        <f>sales[[#This Row],[unitCost]]*sales[[#This Row],[QuantitySold]]</f>
        <v>200</v>
      </c>
      <c r="R825" s="7">
        <f>(sales[[#This Row],[unitPrice]]-sales[[#This Row],[unitCost]])/sales[[#This Row],[unitCost]]</f>
        <v>0.3</v>
      </c>
      <c r="S825" t="str">
        <f>TEXT(sales[[#This Row],[SaleDate]],"dd")</f>
        <v>12</v>
      </c>
    </row>
    <row r="826" spans="1:19" x14ac:dyDescent="0.25">
      <c r="A826">
        <v>482</v>
      </c>
      <c r="B826">
        <v>4</v>
      </c>
      <c r="C826">
        <v>24</v>
      </c>
      <c r="D826">
        <v>3</v>
      </c>
      <c r="E826">
        <v>1</v>
      </c>
      <c r="F826" s="1">
        <v>45241</v>
      </c>
      <c r="G826">
        <v>0</v>
      </c>
      <c r="H826">
        <f>VLOOKUP(sales[[#This Row],[ProductID]],products[],4,FALSE)</f>
        <v>130</v>
      </c>
      <c r="I826">
        <f>VLOOKUP(sales[[#This Row],[ProductID]],products[],5,FALSE)</f>
        <v>100</v>
      </c>
      <c r="J826">
        <f>sales[[#This Row],[QuantitySold]]*sales[[#This Row],[unitPrice]]</f>
        <v>130</v>
      </c>
      <c r="K826">
        <f>sales[[#This Row],[TotalRevenue]]-sales[[#This Row],[DiscountApplied]]</f>
        <v>130</v>
      </c>
      <c r="L826" t="str">
        <f>TEXT(sales[[#This Row],[SaleDate]],"yyyy")</f>
        <v>2023</v>
      </c>
      <c r="M826" t="str">
        <f>TEXT(sales[[#This Row],[SaleDate]],"MMM")</f>
        <v>Nov</v>
      </c>
      <c r="N826" t="str">
        <f>TEXT(sales[[#This Row],[SaleDate]],"DDD")</f>
        <v>Sat</v>
      </c>
      <c r="O826" t="str">
        <f t="shared" si="12"/>
        <v>Q4</v>
      </c>
      <c r="P826">
        <f>sales[[#This Row],[netRevenue]]-(sales[[#This Row],[unitCost]]*sales[[#This Row],[QuantitySold]])</f>
        <v>30</v>
      </c>
      <c r="Q826">
        <f>sales[[#This Row],[unitCost]]*sales[[#This Row],[QuantitySold]]</f>
        <v>100</v>
      </c>
      <c r="R826" s="7">
        <f>(sales[[#This Row],[unitPrice]]-sales[[#This Row],[unitCost]])/sales[[#This Row],[unitCost]]</f>
        <v>0.3</v>
      </c>
      <c r="S826" t="str">
        <f>TEXT(sales[[#This Row],[SaleDate]],"dd")</f>
        <v>11</v>
      </c>
    </row>
    <row r="827" spans="1:19" x14ac:dyDescent="0.25">
      <c r="A827">
        <v>522</v>
      </c>
      <c r="B827">
        <v>4</v>
      </c>
      <c r="C827">
        <v>26</v>
      </c>
      <c r="D827">
        <v>3</v>
      </c>
      <c r="E827">
        <v>9</v>
      </c>
      <c r="F827" s="1">
        <v>45245</v>
      </c>
      <c r="G827">
        <v>0</v>
      </c>
      <c r="H827">
        <f>VLOOKUP(sales[[#This Row],[ProductID]],products[],4,FALSE)</f>
        <v>130</v>
      </c>
      <c r="I827">
        <f>VLOOKUP(sales[[#This Row],[ProductID]],products[],5,FALSE)</f>
        <v>100</v>
      </c>
      <c r="J827">
        <f>sales[[#This Row],[QuantitySold]]*sales[[#This Row],[unitPrice]]</f>
        <v>1170</v>
      </c>
      <c r="K827">
        <f>sales[[#This Row],[TotalRevenue]]-sales[[#This Row],[DiscountApplied]]</f>
        <v>1170</v>
      </c>
      <c r="L827" t="str">
        <f>TEXT(sales[[#This Row],[SaleDate]],"yyyy")</f>
        <v>2023</v>
      </c>
      <c r="M827" t="str">
        <f>TEXT(sales[[#This Row],[SaleDate]],"MMM")</f>
        <v>Nov</v>
      </c>
      <c r="N827" t="str">
        <f>TEXT(sales[[#This Row],[SaleDate]],"DDD")</f>
        <v>Wed</v>
      </c>
      <c r="O827" t="str">
        <f t="shared" si="12"/>
        <v>Q4</v>
      </c>
      <c r="P827">
        <f>sales[[#This Row],[netRevenue]]-(sales[[#This Row],[unitCost]]*sales[[#This Row],[QuantitySold]])</f>
        <v>270</v>
      </c>
      <c r="Q827">
        <f>sales[[#This Row],[unitCost]]*sales[[#This Row],[QuantitySold]]</f>
        <v>900</v>
      </c>
      <c r="R827" s="7">
        <f>(sales[[#This Row],[unitPrice]]-sales[[#This Row],[unitCost]])/sales[[#This Row],[unitCost]]</f>
        <v>0.3</v>
      </c>
      <c r="S827" t="str">
        <f>TEXT(sales[[#This Row],[SaleDate]],"dd")</f>
        <v>15</v>
      </c>
    </row>
    <row r="828" spans="1:19" x14ac:dyDescent="0.25">
      <c r="A828">
        <v>535</v>
      </c>
      <c r="B828">
        <v>4</v>
      </c>
      <c r="C828">
        <v>13</v>
      </c>
      <c r="D828">
        <v>3</v>
      </c>
      <c r="E828">
        <v>4</v>
      </c>
      <c r="F828" s="1">
        <v>45110</v>
      </c>
      <c r="G828">
        <v>0</v>
      </c>
      <c r="H828">
        <f>VLOOKUP(sales[[#This Row],[ProductID]],products[],4,FALSE)</f>
        <v>130</v>
      </c>
      <c r="I828">
        <f>VLOOKUP(sales[[#This Row],[ProductID]],products[],5,FALSE)</f>
        <v>100</v>
      </c>
      <c r="J828">
        <f>sales[[#This Row],[QuantitySold]]*sales[[#This Row],[unitPrice]]</f>
        <v>520</v>
      </c>
      <c r="K828">
        <f>sales[[#This Row],[TotalRevenue]]-sales[[#This Row],[DiscountApplied]]</f>
        <v>520</v>
      </c>
      <c r="L828" t="str">
        <f>TEXT(sales[[#This Row],[SaleDate]],"yyyy")</f>
        <v>2023</v>
      </c>
      <c r="M828" t="str">
        <f>TEXT(sales[[#This Row],[SaleDate]],"MMM")</f>
        <v>Jul</v>
      </c>
      <c r="N828" t="str">
        <f>TEXT(sales[[#This Row],[SaleDate]],"DDD")</f>
        <v>Mon</v>
      </c>
      <c r="O828" t="str">
        <f t="shared" si="12"/>
        <v>Q3</v>
      </c>
      <c r="P828">
        <f>sales[[#This Row],[netRevenue]]-(sales[[#This Row],[unitCost]]*sales[[#This Row],[QuantitySold]])</f>
        <v>120</v>
      </c>
      <c r="Q828">
        <f>sales[[#This Row],[unitCost]]*sales[[#This Row],[QuantitySold]]</f>
        <v>400</v>
      </c>
      <c r="R828" s="7">
        <f>(sales[[#This Row],[unitPrice]]-sales[[#This Row],[unitCost]])/sales[[#This Row],[unitCost]]</f>
        <v>0.3</v>
      </c>
      <c r="S828" t="str">
        <f>TEXT(sales[[#This Row],[SaleDate]],"dd")</f>
        <v>03</v>
      </c>
    </row>
    <row r="829" spans="1:19" x14ac:dyDescent="0.25">
      <c r="A829">
        <v>537</v>
      </c>
      <c r="B829">
        <v>4</v>
      </c>
      <c r="C829">
        <v>24</v>
      </c>
      <c r="D829">
        <v>3</v>
      </c>
      <c r="E829">
        <v>8</v>
      </c>
      <c r="F829" s="1">
        <v>45267</v>
      </c>
      <c r="G829">
        <v>0</v>
      </c>
      <c r="H829">
        <f>VLOOKUP(sales[[#This Row],[ProductID]],products[],4,FALSE)</f>
        <v>130</v>
      </c>
      <c r="I829">
        <f>VLOOKUP(sales[[#This Row],[ProductID]],products[],5,FALSE)</f>
        <v>100</v>
      </c>
      <c r="J829">
        <f>sales[[#This Row],[QuantitySold]]*sales[[#This Row],[unitPrice]]</f>
        <v>1040</v>
      </c>
      <c r="K829">
        <f>sales[[#This Row],[TotalRevenue]]-sales[[#This Row],[DiscountApplied]]</f>
        <v>1040</v>
      </c>
      <c r="L829" t="str">
        <f>TEXT(sales[[#This Row],[SaleDate]],"yyyy")</f>
        <v>2023</v>
      </c>
      <c r="M829" t="str">
        <f>TEXT(sales[[#This Row],[SaleDate]],"MMM")</f>
        <v>Dec</v>
      </c>
      <c r="N829" t="str">
        <f>TEXT(sales[[#This Row],[SaleDate]],"DDD")</f>
        <v>Thu</v>
      </c>
      <c r="O829" t="str">
        <f t="shared" si="12"/>
        <v>Q4</v>
      </c>
      <c r="P829">
        <f>sales[[#This Row],[netRevenue]]-(sales[[#This Row],[unitCost]]*sales[[#This Row],[QuantitySold]])</f>
        <v>240</v>
      </c>
      <c r="Q829">
        <f>sales[[#This Row],[unitCost]]*sales[[#This Row],[QuantitySold]]</f>
        <v>800</v>
      </c>
      <c r="R829" s="7">
        <f>(sales[[#This Row],[unitPrice]]-sales[[#This Row],[unitCost]])/sales[[#This Row],[unitCost]]</f>
        <v>0.3</v>
      </c>
      <c r="S829" t="str">
        <f>TEXT(sales[[#This Row],[SaleDate]],"dd")</f>
        <v>07</v>
      </c>
    </row>
    <row r="830" spans="1:19" x14ac:dyDescent="0.25">
      <c r="A830">
        <v>543</v>
      </c>
      <c r="B830">
        <v>4</v>
      </c>
      <c r="C830">
        <v>42</v>
      </c>
      <c r="D830">
        <v>3</v>
      </c>
      <c r="E830">
        <v>9</v>
      </c>
      <c r="F830" s="1">
        <v>45025</v>
      </c>
      <c r="G830">
        <v>0</v>
      </c>
      <c r="H830">
        <f>VLOOKUP(sales[[#This Row],[ProductID]],products[],4,FALSE)</f>
        <v>130</v>
      </c>
      <c r="I830">
        <f>VLOOKUP(sales[[#This Row],[ProductID]],products[],5,FALSE)</f>
        <v>100</v>
      </c>
      <c r="J830">
        <f>sales[[#This Row],[QuantitySold]]*sales[[#This Row],[unitPrice]]</f>
        <v>1170</v>
      </c>
      <c r="K830">
        <f>sales[[#This Row],[TotalRevenue]]-sales[[#This Row],[DiscountApplied]]</f>
        <v>1170</v>
      </c>
      <c r="L830" t="str">
        <f>TEXT(sales[[#This Row],[SaleDate]],"yyyy")</f>
        <v>2023</v>
      </c>
      <c r="M830" t="str">
        <f>TEXT(sales[[#This Row],[SaleDate]],"MMM")</f>
        <v>Apr</v>
      </c>
      <c r="N830" t="str">
        <f>TEXT(sales[[#This Row],[SaleDate]],"DDD")</f>
        <v>Sun</v>
      </c>
      <c r="O830" t="str">
        <f t="shared" si="12"/>
        <v>Q2</v>
      </c>
      <c r="P830">
        <f>sales[[#This Row],[netRevenue]]-(sales[[#This Row],[unitCost]]*sales[[#This Row],[QuantitySold]])</f>
        <v>270</v>
      </c>
      <c r="Q830">
        <f>sales[[#This Row],[unitCost]]*sales[[#This Row],[QuantitySold]]</f>
        <v>900</v>
      </c>
      <c r="R830" s="7">
        <f>(sales[[#This Row],[unitPrice]]-sales[[#This Row],[unitCost]])/sales[[#This Row],[unitCost]]</f>
        <v>0.3</v>
      </c>
      <c r="S830" t="str">
        <f>TEXT(sales[[#This Row],[SaleDate]],"dd")</f>
        <v>09</v>
      </c>
    </row>
    <row r="831" spans="1:19" x14ac:dyDescent="0.25">
      <c r="A831">
        <v>580</v>
      </c>
      <c r="B831">
        <v>4</v>
      </c>
      <c r="C831">
        <v>24</v>
      </c>
      <c r="D831">
        <v>3</v>
      </c>
      <c r="E831">
        <v>10</v>
      </c>
      <c r="F831" s="1">
        <v>45094</v>
      </c>
      <c r="G831">
        <v>0</v>
      </c>
      <c r="H831">
        <f>VLOOKUP(sales[[#This Row],[ProductID]],products[],4,FALSE)</f>
        <v>130</v>
      </c>
      <c r="I831">
        <f>VLOOKUP(sales[[#This Row],[ProductID]],products[],5,FALSE)</f>
        <v>100</v>
      </c>
      <c r="J831">
        <f>sales[[#This Row],[QuantitySold]]*sales[[#This Row],[unitPrice]]</f>
        <v>1300</v>
      </c>
      <c r="K831">
        <f>sales[[#This Row],[TotalRevenue]]-sales[[#This Row],[DiscountApplied]]</f>
        <v>1300</v>
      </c>
      <c r="L831" t="str">
        <f>TEXT(sales[[#This Row],[SaleDate]],"yyyy")</f>
        <v>2023</v>
      </c>
      <c r="M831" t="str">
        <f>TEXT(sales[[#This Row],[SaleDate]],"MMM")</f>
        <v>Jun</v>
      </c>
      <c r="N831" t="str">
        <f>TEXT(sales[[#This Row],[SaleDate]],"DDD")</f>
        <v>Sat</v>
      </c>
      <c r="O831" t="str">
        <f t="shared" si="12"/>
        <v>Q2</v>
      </c>
      <c r="P831">
        <f>sales[[#This Row],[netRevenue]]-(sales[[#This Row],[unitCost]]*sales[[#This Row],[QuantitySold]])</f>
        <v>300</v>
      </c>
      <c r="Q831">
        <f>sales[[#This Row],[unitCost]]*sales[[#This Row],[QuantitySold]]</f>
        <v>1000</v>
      </c>
      <c r="R831" s="7">
        <f>(sales[[#This Row],[unitPrice]]-sales[[#This Row],[unitCost]])/sales[[#This Row],[unitCost]]</f>
        <v>0.3</v>
      </c>
      <c r="S831" t="str">
        <f>TEXT(sales[[#This Row],[SaleDate]],"dd")</f>
        <v>17</v>
      </c>
    </row>
    <row r="832" spans="1:19" x14ac:dyDescent="0.25">
      <c r="A832">
        <v>626</v>
      </c>
      <c r="B832">
        <v>4</v>
      </c>
      <c r="C832">
        <v>33</v>
      </c>
      <c r="D832">
        <v>3</v>
      </c>
      <c r="E832">
        <v>5</v>
      </c>
      <c r="F832" s="1">
        <v>45178</v>
      </c>
      <c r="G832">
        <v>0</v>
      </c>
      <c r="H832">
        <f>VLOOKUP(sales[[#This Row],[ProductID]],products[],4,FALSE)</f>
        <v>130</v>
      </c>
      <c r="I832">
        <f>VLOOKUP(sales[[#This Row],[ProductID]],products[],5,FALSE)</f>
        <v>100</v>
      </c>
      <c r="J832">
        <f>sales[[#This Row],[QuantitySold]]*sales[[#This Row],[unitPrice]]</f>
        <v>650</v>
      </c>
      <c r="K832">
        <f>sales[[#This Row],[TotalRevenue]]-sales[[#This Row],[DiscountApplied]]</f>
        <v>650</v>
      </c>
      <c r="L832" t="str">
        <f>TEXT(sales[[#This Row],[SaleDate]],"yyyy")</f>
        <v>2023</v>
      </c>
      <c r="M832" t="str">
        <f>TEXT(sales[[#This Row],[SaleDate]],"MMM")</f>
        <v>Sep</v>
      </c>
      <c r="N832" t="str">
        <f>TEXT(sales[[#This Row],[SaleDate]],"DDD")</f>
        <v>Sat</v>
      </c>
      <c r="O832" t="str">
        <f t="shared" si="12"/>
        <v>Q3</v>
      </c>
      <c r="P832">
        <f>sales[[#This Row],[netRevenue]]-(sales[[#This Row],[unitCost]]*sales[[#This Row],[QuantitySold]])</f>
        <v>150</v>
      </c>
      <c r="Q832">
        <f>sales[[#This Row],[unitCost]]*sales[[#This Row],[QuantitySold]]</f>
        <v>500</v>
      </c>
      <c r="R832" s="7">
        <f>(sales[[#This Row],[unitPrice]]-sales[[#This Row],[unitCost]])/sales[[#This Row],[unitCost]]</f>
        <v>0.3</v>
      </c>
      <c r="S832" t="str">
        <f>TEXT(sales[[#This Row],[SaleDate]],"dd")</f>
        <v>09</v>
      </c>
    </row>
    <row r="833" spans="1:19" x14ac:dyDescent="0.25">
      <c r="A833">
        <v>632</v>
      </c>
      <c r="B833">
        <v>4</v>
      </c>
      <c r="C833">
        <v>42</v>
      </c>
      <c r="D833">
        <v>3</v>
      </c>
      <c r="E833">
        <v>6</v>
      </c>
      <c r="F833" s="1">
        <v>45246</v>
      </c>
      <c r="G833">
        <v>0</v>
      </c>
      <c r="H833">
        <f>VLOOKUP(sales[[#This Row],[ProductID]],products[],4,FALSE)</f>
        <v>130</v>
      </c>
      <c r="I833">
        <f>VLOOKUP(sales[[#This Row],[ProductID]],products[],5,FALSE)</f>
        <v>100</v>
      </c>
      <c r="J833">
        <f>sales[[#This Row],[QuantitySold]]*sales[[#This Row],[unitPrice]]</f>
        <v>780</v>
      </c>
      <c r="K833">
        <f>sales[[#This Row],[TotalRevenue]]-sales[[#This Row],[DiscountApplied]]</f>
        <v>780</v>
      </c>
      <c r="L833" t="str">
        <f>TEXT(sales[[#This Row],[SaleDate]],"yyyy")</f>
        <v>2023</v>
      </c>
      <c r="M833" t="str">
        <f>TEXT(sales[[#This Row],[SaleDate]],"MMM")</f>
        <v>Nov</v>
      </c>
      <c r="N833" t="str">
        <f>TEXT(sales[[#This Row],[SaleDate]],"DDD")</f>
        <v>Thu</v>
      </c>
      <c r="O833" t="str">
        <f t="shared" si="12"/>
        <v>Q4</v>
      </c>
      <c r="P833">
        <f>sales[[#This Row],[netRevenue]]-(sales[[#This Row],[unitCost]]*sales[[#This Row],[QuantitySold]])</f>
        <v>180</v>
      </c>
      <c r="Q833">
        <f>sales[[#This Row],[unitCost]]*sales[[#This Row],[QuantitySold]]</f>
        <v>600</v>
      </c>
      <c r="R833" s="7">
        <f>(sales[[#This Row],[unitPrice]]-sales[[#This Row],[unitCost]])/sales[[#This Row],[unitCost]]</f>
        <v>0.3</v>
      </c>
      <c r="S833" t="str">
        <f>TEXT(sales[[#This Row],[SaleDate]],"dd")</f>
        <v>16</v>
      </c>
    </row>
    <row r="834" spans="1:19" x14ac:dyDescent="0.25">
      <c r="A834">
        <v>635</v>
      </c>
      <c r="B834">
        <v>4</v>
      </c>
      <c r="C834">
        <v>35</v>
      </c>
      <c r="D834">
        <v>3</v>
      </c>
      <c r="E834">
        <v>2</v>
      </c>
      <c r="F834" s="1">
        <v>45216</v>
      </c>
      <c r="G834">
        <v>0</v>
      </c>
      <c r="H834">
        <f>VLOOKUP(sales[[#This Row],[ProductID]],products[],4,FALSE)</f>
        <v>130</v>
      </c>
      <c r="I834">
        <f>VLOOKUP(sales[[#This Row],[ProductID]],products[],5,FALSE)</f>
        <v>100</v>
      </c>
      <c r="J834">
        <f>sales[[#This Row],[QuantitySold]]*sales[[#This Row],[unitPrice]]</f>
        <v>260</v>
      </c>
      <c r="K834">
        <f>sales[[#This Row],[TotalRevenue]]-sales[[#This Row],[DiscountApplied]]</f>
        <v>260</v>
      </c>
      <c r="L834" t="str">
        <f>TEXT(sales[[#This Row],[SaleDate]],"yyyy")</f>
        <v>2023</v>
      </c>
      <c r="M834" t="str">
        <f>TEXT(sales[[#This Row],[SaleDate]],"MMM")</f>
        <v>Oct</v>
      </c>
      <c r="N834" t="str">
        <f>TEXT(sales[[#This Row],[SaleDate]],"DDD")</f>
        <v>Tue</v>
      </c>
      <c r="O834" t="str">
        <f t="shared" ref="O834:O897" si="13">"Q"&amp;ROUNDUP(MONTH(F834)/3,0)</f>
        <v>Q4</v>
      </c>
      <c r="P834">
        <f>sales[[#This Row],[netRevenue]]-(sales[[#This Row],[unitCost]]*sales[[#This Row],[QuantitySold]])</f>
        <v>60</v>
      </c>
      <c r="Q834">
        <f>sales[[#This Row],[unitCost]]*sales[[#This Row],[QuantitySold]]</f>
        <v>200</v>
      </c>
      <c r="R834" s="7">
        <f>(sales[[#This Row],[unitPrice]]-sales[[#This Row],[unitCost]])/sales[[#This Row],[unitCost]]</f>
        <v>0.3</v>
      </c>
      <c r="S834" t="str">
        <f>TEXT(sales[[#This Row],[SaleDate]],"dd")</f>
        <v>17</v>
      </c>
    </row>
    <row r="835" spans="1:19" x14ac:dyDescent="0.25">
      <c r="A835">
        <v>637</v>
      </c>
      <c r="B835">
        <v>4</v>
      </c>
      <c r="C835">
        <v>49</v>
      </c>
      <c r="D835">
        <v>3</v>
      </c>
      <c r="E835">
        <v>8</v>
      </c>
      <c r="F835" s="1">
        <v>45095</v>
      </c>
      <c r="G835">
        <v>0</v>
      </c>
      <c r="H835">
        <f>VLOOKUP(sales[[#This Row],[ProductID]],products[],4,FALSE)</f>
        <v>130</v>
      </c>
      <c r="I835">
        <f>VLOOKUP(sales[[#This Row],[ProductID]],products[],5,FALSE)</f>
        <v>100</v>
      </c>
      <c r="J835">
        <f>sales[[#This Row],[QuantitySold]]*sales[[#This Row],[unitPrice]]</f>
        <v>1040</v>
      </c>
      <c r="K835">
        <f>sales[[#This Row],[TotalRevenue]]-sales[[#This Row],[DiscountApplied]]</f>
        <v>1040</v>
      </c>
      <c r="L835" t="str">
        <f>TEXT(sales[[#This Row],[SaleDate]],"yyyy")</f>
        <v>2023</v>
      </c>
      <c r="M835" t="str">
        <f>TEXT(sales[[#This Row],[SaleDate]],"MMM")</f>
        <v>Jun</v>
      </c>
      <c r="N835" t="str">
        <f>TEXT(sales[[#This Row],[SaleDate]],"DDD")</f>
        <v>Sun</v>
      </c>
      <c r="O835" t="str">
        <f t="shared" si="13"/>
        <v>Q2</v>
      </c>
      <c r="P835">
        <f>sales[[#This Row],[netRevenue]]-(sales[[#This Row],[unitCost]]*sales[[#This Row],[QuantitySold]])</f>
        <v>240</v>
      </c>
      <c r="Q835">
        <f>sales[[#This Row],[unitCost]]*sales[[#This Row],[QuantitySold]]</f>
        <v>800</v>
      </c>
      <c r="R835" s="7">
        <f>(sales[[#This Row],[unitPrice]]-sales[[#This Row],[unitCost]])/sales[[#This Row],[unitCost]]</f>
        <v>0.3</v>
      </c>
      <c r="S835" t="str">
        <f>TEXT(sales[[#This Row],[SaleDate]],"dd")</f>
        <v>18</v>
      </c>
    </row>
    <row r="836" spans="1:19" x14ac:dyDescent="0.25">
      <c r="A836">
        <v>663</v>
      </c>
      <c r="B836">
        <v>4</v>
      </c>
      <c r="C836">
        <v>11</v>
      </c>
      <c r="D836">
        <v>3</v>
      </c>
      <c r="E836">
        <v>7</v>
      </c>
      <c r="F836" s="1">
        <v>45023</v>
      </c>
      <c r="G836">
        <v>0</v>
      </c>
      <c r="H836">
        <f>VLOOKUP(sales[[#This Row],[ProductID]],products[],4,FALSE)</f>
        <v>130</v>
      </c>
      <c r="I836">
        <f>VLOOKUP(sales[[#This Row],[ProductID]],products[],5,FALSE)</f>
        <v>100</v>
      </c>
      <c r="J836">
        <f>sales[[#This Row],[QuantitySold]]*sales[[#This Row],[unitPrice]]</f>
        <v>910</v>
      </c>
      <c r="K836">
        <f>sales[[#This Row],[TotalRevenue]]-sales[[#This Row],[DiscountApplied]]</f>
        <v>910</v>
      </c>
      <c r="L836" t="str">
        <f>TEXT(sales[[#This Row],[SaleDate]],"yyyy")</f>
        <v>2023</v>
      </c>
      <c r="M836" t="str">
        <f>TEXT(sales[[#This Row],[SaleDate]],"MMM")</f>
        <v>Apr</v>
      </c>
      <c r="N836" t="str">
        <f>TEXT(sales[[#This Row],[SaleDate]],"DDD")</f>
        <v>Fri</v>
      </c>
      <c r="O836" t="str">
        <f t="shared" si="13"/>
        <v>Q2</v>
      </c>
      <c r="P836">
        <f>sales[[#This Row],[netRevenue]]-(sales[[#This Row],[unitCost]]*sales[[#This Row],[QuantitySold]])</f>
        <v>210</v>
      </c>
      <c r="Q836">
        <f>sales[[#This Row],[unitCost]]*sales[[#This Row],[QuantitySold]]</f>
        <v>700</v>
      </c>
      <c r="R836" s="7">
        <f>(sales[[#This Row],[unitPrice]]-sales[[#This Row],[unitCost]])/sales[[#This Row],[unitCost]]</f>
        <v>0.3</v>
      </c>
      <c r="S836" t="str">
        <f>TEXT(sales[[#This Row],[SaleDate]],"dd")</f>
        <v>07</v>
      </c>
    </row>
    <row r="837" spans="1:19" x14ac:dyDescent="0.25">
      <c r="A837">
        <v>664</v>
      </c>
      <c r="B837">
        <v>4</v>
      </c>
      <c r="C837">
        <v>16</v>
      </c>
      <c r="D837">
        <v>3</v>
      </c>
      <c r="E837">
        <v>5</v>
      </c>
      <c r="F837" s="1">
        <v>45031</v>
      </c>
      <c r="G837">
        <v>0</v>
      </c>
      <c r="H837">
        <f>VLOOKUP(sales[[#This Row],[ProductID]],products[],4,FALSE)</f>
        <v>130</v>
      </c>
      <c r="I837">
        <f>VLOOKUP(sales[[#This Row],[ProductID]],products[],5,FALSE)</f>
        <v>100</v>
      </c>
      <c r="J837">
        <f>sales[[#This Row],[QuantitySold]]*sales[[#This Row],[unitPrice]]</f>
        <v>650</v>
      </c>
      <c r="K837">
        <f>sales[[#This Row],[TotalRevenue]]-sales[[#This Row],[DiscountApplied]]</f>
        <v>650</v>
      </c>
      <c r="L837" t="str">
        <f>TEXT(sales[[#This Row],[SaleDate]],"yyyy")</f>
        <v>2023</v>
      </c>
      <c r="M837" t="str">
        <f>TEXT(sales[[#This Row],[SaleDate]],"MMM")</f>
        <v>Apr</v>
      </c>
      <c r="N837" t="str">
        <f>TEXT(sales[[#This Row],[SaleDate]],"DDD")</f>
        <v>Sat</v>
      </c>
      <c r="O837" t="str">
        <f t="shared" si="13"/>
        <v>Q2</v>
      </c>
      <c r="P837">
        <f>sales[[#This Row],[netRevenue]]-(sales[[#This Row],[unitCost]]*sales[[#This Row],[QuantitySold]])</f>
        <v>150</v>
      </c>
      <c r="Q837">
        <f>sales[[#This Row],[unitCost]]*sales[[#This Row],[QuantitySold]]</f>
        <v>500</v>
      </c>
      <c r="R837" s="7">
        <f>(sales[[#This Row],[unitPrice]]-sales[[#This Row],[unitCost]])/sales[[#This Row],[unitCost]]</f>
        <v>0.3</v>
      </c>
      <c r="S837" t="str">
        <f>TEXT(sales[[#This Row],[SaleDate]],"dd")</f>
        <v>15</v>
      </c>
    </row>
    <row r="838" spans="1:19" x14ac:dyDescent="0.25">
      <c r="A838">
        <v>702</v>
      </c>
      <c r="B838">
        <v>4</v>
      </c>
      <c r="C838">
        <v>25</v>
      </c>
      <c r="D838">
        <v>3</v>
      </c>
      <c r="E838">
        <v>11</v>
      </c>
      <c r="F838" s="1">
        <v>45044</v>
      </c>
      <c r="G838">
        <v>0</v>
      </c>
      <c r="H838">
        <f>VLOOKUP(sales[[#This Row],[ProductID]],products[],4,FALSE)</f>
        <v>130</v>
      </c>
      <c r="I838">
        <f>VLOOKUP(sales[[#This Row],[ProductID]],products[],5,FALSE)</f>
        <v>100</v>
      </c>
      <c r="J838">
        <f>sales[[#This Row],[QuantitySold]]*sales[[#This Row],[unitPrice]]</f>
        <v>1430</v>
      </c>
      <c r="K838">
        <f>sales[[#This Row],[TotalRevenue]]-sales[[#This Row],[DiscountApplied]]</f>
        <v>1430</v>
      </c>
      <c r="L838" t="str">
        <f>TEXT(sales[[#This Row],[SaleDate]],"yyyy")</f>
        <v>2023</v>
      </c>
      <c r="M838" t="str">
        <f>TEXT(sales[[#This Row],[SaleDate]],"MMM")</f>
        <v>Apr</v>
      </c>
      <c r="N838" t="str">
        <f>TEXT(sales[[#This Row],[SaleDate]],"DDD")</f>
        <v>Fri</v>
      </c>
      <c r="O838" t="str">
        <f t="shared" si="13"/>
        <v>Q2</v>
      </c>
      <c r="P838">
        <f>sales[[#This Row],[netRevenue]]-(sales[[#This Row],[unitCost]]*sales[[#This Row],[QuantitySold]])</f>
        <v>330</v>
      </c>
      <c r="Q838">
        <f>sales[[#This Row],[unitCost]]*sales[[#This Row],[QuantitySold]]</f>
        <v>1100</v>
      </c>
      <c r="R838" s="7">
        <f>(sales[[#This Row],[unitPrice]]-sales[[#This Row],[unitCost]])/sales[[#This Row],[unitCost]]</f>
        <v>0.3</v>
      </c>
      <c r="S838" t="str">
        <f>TEXT(sales[[#This Row],[SaleDate]],"dd")</f>
        <v>28</v>
      </c>
    </row>
    <row r="839" spans="1:19" x14ac:dyDescent="0.25">
      <c r="A839">
        <v>704</v>
      </c>
      <c r="B839">
        <v>4</v>
      </c>
      <c r="C839">
        <v>13</v>
      </c>
      <c r="D839">
        <v>3</v>
      </c>
      <c r="E839">
        <v>8</v>
      </c>
      <c r="F839" s="1">
        <v>45095</v>
      </c>
      <c r="G839">
        <v>0</v>
      </c>
      <c r="H839">
        <f>VLOOKUP(sales[[#This Row],[ProductID]],products[],4,FALSE)</f>
        <v>130</v>
      </c>
      <c r="I839">
        <f>VLOOKUP(sales[[#This Row],[ProductID]],products[],5,FALSE)</f>
        <v>100</v>
      </c>
      <c r="J839">
        <f>sales[[#This Row],[QuantitySold]]*sales[[#This Row],[unitPrice]]</f>
        <v>1040</v>
      </c>
      <c r="K839">
        <f>sales[[#This Row],[TotalRevenue]]-sales[[#This Row],[DiscountApplied]]</f>
        <v>1040</v>
      </c>
      <c r="L839" t="str">
        <f>TEXT(sales[[#This Row],[SaleDate]],"yyyy")</f>
        <v>2023</v>
      </c>
      <c r="M839" t="str">
        <f>TEXT(sales[[#This Row],[SaleDate]],"MMM")</f>
        <v>Jun</v>
      </c>
      <c r="N839" t="str">
        <f>TEXT(sales[[#This Row],[SaleDate]],"DDD")</f>
        <v>Sun</v>
      </c>
      <c r="O839" t="str">
        <f t="shared" si="13"/>
        <v>Q2</v>
      </c>
      <c r="P839">
        <f>sales[[#This Row],[netRevenue]]-(sales[[#This Row],[unitCost]]*sales[[#This Row],[QuantitySold]])</f>
        <v>240</v>
      </c>
      <c r="Q839">
        <f>sales[[#This Row],[unitCost]]*sales[[#This Row],[QuantitySold]]</f>
        <v>800</v>
      </c>
      <c r="R839" s="7">
        <f>(sales[[#This Row],[unitPrice]]-sales[[#This Row],[unitCost]])/sales[[#This Row],[unitCost]]</f>
        <v>0.3</v>
      </c>
      <c r="S839" t="str">
        <f>TEXT(sales[[#This Row],[SaleDate]],"dd")</f>
        <v>18</v>
      </c>
    </row>
    <row r="840" spans="1:19" x14ac:dyDescent="0.25">
      <c r="A840">
        <v>708</v>
      </c>
      <c r="B840">
        <v>4</v>
      </c>
      <c r="C840">
        <v>12</v>
      </c>
      <c r="D840">
        <v>3</v>
      </c>
      <c r="E840">
        <v>4</v>
      </c>
      <c r="F840" s="1">
        <v>45115</v>
      </c>
      <c r="G840">
        <v>0</v>
      </c>
      <c r="H840">
        <f>VLOOKUP(sales[[#This Row],[ProductID]],products[],4,FALSE)</f>
        <v>130</v>
      </c>
      <c r="I840">
        <f>VLOOKUP(sales[[#This Row],[ProductID]],products[],5,FALSE)</f>
        <v>100</v>
      </c>
      <c r="J840">
        <f>sales[[#This Row],[QuantitySold]]*sales[[#This Row],[unitPrice]]</f>
        <v>520</v>
      </c>
      <c r="K840">
        <f>sales[[#This Row],[TotalRevenue]]-sales[[#This Row],[DiscountApplied]]</f>
        <v>520</v>
      </c>
      <c r="L840" t="str">
        <f>TEXT(sales[[#This Row],[SaleDate]],"yyyy")</f>
        <v>2023</v>
      </c>
      <c r="M840" t="str">
        <f>TEXT(sales[[#This Row],[SaleDate]],"MMM")</f>
        <v>Jul</v>
      </c>
      <c r="N840" t="str">
        <f>TEXT(sales[[#This Row],[SaleDate]],"DDD")</f>
        <v>Sat</v>
      </c>
      <c r="O840" t="str">
        <f t="shared" si="13"/>
        <v>Q3</v>
      </c>
      <c r="P840">
        <f>sales[[#This Row],[netRevenue]]-(sales[[#This Row],[unitCost]]*sales[[#This Row],[QuantitySold]])</f>
        <v>120</v>
      </c>
      <c r="Q840">
        <f>sales[[#This Row],[unitCost]]*sales[[#This Row],[QuantitySold]]</f>
        <v>400</v>
      </c>
      <c r="R840" s="7">
        <f>(sales[[#This Row],[unitPrice]]-sales[[#This Row],[unitCost]])/sales[[#This Row],[unitCost]]</f>
        <v>0.3</v>
      </c>
      <c r="S840" t="str">
        <f>TEXT(sales[[#This Row],[SaleDate]],"dd")</f>
        <v>08</v>
      </c>
    </row>
    <row r="841" spans="1:19" x14ac:dyDescent="0.25">
      <c r="A841">
        <v>727</v>
      </c>
      <c r="B841">
        <v>4</v>
      </c>
      <c r="C841">
        <v>31</v>
      </c>
      <c r="D841">
        <v>3</v>
      </c>
      <c r="E841">
        <v>2</v>
      </c>
      <c r="F841" s="1">
        <v>45023</v>
      </c>
      <c r="G841">
        <v>0</v>
      </c>
      <c r="H841">
        <f>VLOOKUP(sales[[#This Row],[ProductID]],products[],4,FALSE)</f>
        <v>130</v>
      </c>
      <c r="I841">
        <f>VLOOKUP(sales[[#This Row],[ProductID]],products[],5,FALSE)</f>
        <v>100</v>
      </c>
      <c r="J841">
        <f>sales[[#This Row],[QuantitySold]]*sales[[#This Row],[unitPrice]]</f>
        <v>260</v>
      </c>
      <c r="K841">
        <f>sales[[#This Row],[TotalRevenue]]-sales[[#This Row],[DiscountApplied]]</f>
        <v>260</v>
      </c>
      <c r="L841" t="str">
        <f>TEXT(sales[[#This Row],[SaleDate]],"yyyy")</f>
        <v>2023</v>
      </c>
      <c r="M841" t="str">
        <f>TEXT(sales[[#This Row],[SaleDate]],"MMM")</f>
        <v>Apr</v>
      </c>
      <c r="N841" t="str">
        <f>TEXT(sales[[#This Row],[SaleDate]],"DDD")</f>
        <v>Fri</v>
      </c>
      <c r="O841" t="str">
        <f t="shared" si="13"/>
        <v>Q2</v>
      </c>
      <c r="P841">
        <f>sales[[#This Row],[netRevenue]]-(sales[[#This Row],[unitCost]]*sales[[#This Row],[QuantitySold]])</f>
        <v>60</v>
      </c>
      <c r="Q841">
        <f>sales[[#This Row],[unitCost]]*sales[[#This Row],[QuantitySold]]</f>
        <v>200</v>
      </c>
      <c r="R841" s="7">
        <f>(sales[[#This Row],[unitPrice]]-sales[[#This Row],[unitCost]])/sales[[#This Row],[unitCost]]</f>
        <v>0.3</v>
      </c>
      <c r="S841" t="str">
        <f>TEXT(sales[[#This Row],[SaleDate]],"dd")</f>
        <v>07</v>
      </c>
    </row>
    <row r="842" spans="1:19" x14ac:dyDescent="0.25">
      <c r="A842">
        <v>730</v>
      </c>
      <c r="B842">
        <v>4</v>
      </c>
      <c r="C842">
        <v>45</v>
      </c>
      <c r="D842">
        <v>3</v>
      </c>
      <c r="E842">
        <v>4</v>
      </c>
      <c r="F842" s="1">
        <v>44971</v>
      </c>
      <c r="G842">
        <v>0</v>
      </c>
      <c r="H842">
        <f>VLOOKUP(sales[[#This Row],[ProductID]],products[],4,FALSE)</f>
        <v>130</v>
      </c>
      <c r="I842">
        <f>VLOOKUP(sales[[#This Row],[ProductID]],products[],5,FALSE)</f>
        <v>100</v>
      </c>
      <c r="J842">
        <f>sales[[#This Row],[QuantitySold]]*sales[[#This Row],[unitPrice]]</f>
        <v>520</v>
      </c>
      <c r="K842">
        <f>sales[[#This Row],[TotalRevenue]]-sales[[#This Row],[DiscountApplied]]</f>
        <v>520</v>
      </c>
      <c r="L842" t="str">
        <f>TEXT(sales[[#This Row],[SaleDate]],"yyyy")</f>
        <v>2023</v>
      </c>
      <c r="M842" t="str">
        <f>TEXT(sales[[#This Row],[SaleDate]],"MMM")</f>
        <v>Feb</v>
      </c>
      <c r="N842" t="str">
        <f>TEXT(sales[[#This Row],[SaleDate]],"DDD")</f>
        <v>Tue</v>
      </c>
      <c r="O842" t="str">
        <f t="shared" si="13"/>
        <v>Q1</v>
      </c>
      <c r="P842">
        <f>sales[[#This Row],[netRevenue]]-(sales[[#This Row],[unitCost]]*sales[[#This Row],[QuantitySold]])</f>
        <v>120</v>
      </c>
      <c r="Q842">
        <f>sales[[#This Row],[unitCost]]*sales[[#This Row],[QuantitySold]]</f>
        <v>400</v>
      </c>
      <c r="R842" s="7">
        <f>(sales[[#This Row],[unitPrice]]-sales[[#This Row],[unitCost]])/sales[[#This Row],[unitCost]]</f>
        <v>0.3</v>
      </c>
      <c r="S842" t="str">
        <f>TEXT(sales[[#This Row],[SaleDate]],"dd")</f>
        <v>14</v>
      </c>
    </row>
    <row r="843" spans="1:19" x14ac:dyDescent="0.25">
      <c r="A843">
        <v>738</v>
      </c>
      <c r="B843">
        <v>4</v>
      </c>
      <c r="C843">
        <v>10</v>
      </c>
      <c r="D843">
        <v>3</v>
      </c>
      <c r="E843">
        <v>5</v>
      </c>
      <c r="F843" s="1">
        <v>45013</v>
      </c>
      <c r="G843">
        <v>0</v>
      </c>
      <c r="H843">
        <f>VLOOKUP(sales[[#This Row],[ProductID]],products[],4,FALSE)</f>
        <v>130</v>
      </c>
      <c r="I843">
        <f>VLOOKUP(sales[[#This Row],[ProductID]],products[],5,FALSE)</f>
        <v>100</v>
      </c>
      <c r="J843">
        <f>sales[[#This Row],[QuantitySold]]*sales[[#This Row],[unitPrice]]</f>
        <v>650</v>
      </c>
      <c r="K843">
        <f>sales[[#This Row],[TotalRevenue]]-sales[[#This Row],[DiscountApplied]]</f>
        <v>650</v>
      </c>
      <c r="L843" t="str">
        <f>TEXT(sales[[#This Row],[SaleDate]],"yyyy")</f>
        <v>2023</v>
      </c>
      <c r="M843" t="str">
        <f>TEXT(sales[[#This Row],[SaleDate]],"MMM")</f>
        <v>Mar</v>
      </c>
      <c r="N843" t="str">
        <f>TEXT(sales[[#This Row],[SaleDate]],"DDD")</f>
        <v>Tue</v>
      </c>
      <c r="O843" t="str">
        <f t="shared" si="13"/>
        <v>Q1</v>
      </c>
      <c r="P843">
        <f>sales[[#This Row],[netRevenue]]-(sales[[#This Row],[unitCost]]*sales[[#This Row],[QuantitySold]])</f>
        <v>150</v>
      </c>
      <c r="Q843">
        <f>sales[[#This Row],[unitCost]]*sales[[#This Row],[QuantitySold]]</f>
        <v>500</v>
      </c>
      <c r="R843" s="7">
        <f>(sales[[#This Row],[unitPrice]]-sales[[#This Row],[unitCost]])/sales[[#This Row],[unitCost]]</f>
        <v>0.3</v>
      </c>
      <c r="S843" t="str">
        <f>TEXT(sales[[#This Row],[SaleDate]],"dd")</f>
        <v>28</v>
      </c>
    </row>
    <row r="844" spans="1:19" x14ac:dyDescent="0.25">
      <c r="A844">
        <v>760</v>
      </c>
      <c r="B844">
        <v>4</v>
      </c>
      <c r="C844">
        <v>26</v>
      </c>
      <c r="D844">
        <v>3</v>
      </c>
      <c r="E844">
        <v>11</v>
      </c>
      <c r="F844" s="1">
        <v>45274</v>
      </c>
      <c r="G844">
        <v>0</v>
      </c>
      <c r="H844">
        <f>VLOOKUP(sales[[#This Row],[ProductID]],products[],4,FALSE)</f>
        <v>130</v>
      </c>
      <c r="I844">
        <f>VLOOKUP(sales[[#This Row],[ProductID]],products[],5,FALSE)</f>
        <v>100</v>
      </c>
      <c r="J844">
        <f>sales[[#This Row],[QuantitySold]]*sales[[#This Row],[unitPrice]]</f>
        <v>1430</v>
      </c>
      <c r="K844">
        <f>sales[[#This Row],[TotalRevenue]]-sales[[#This Row],[DiscountApplied]]</f>
        <v>1430</v>
      </c>
      <c r="L844" t="str">
        <f>TEXT(sales[[#This Row],[SaleDate]],"yyyy")</f>
        <v>2023</v>
      </c>
      <c r="M844" t="str">
        <f>TEXT(sales[[#This Row],[SaleDate]],"MMM")</f>
        <v>Dec</v>
      </c>
      <c r="N844" t="str">
        <f>TEXT(sales[[#This Row],[SaleDate]],"DDD")</f>
        <v>Thu</v>
      </c>
      <c r="O844" t="str">
        <f t="shared" si="13"/>
        <v>Q4</v>
      </c>
      <c r="P844">
        <f>sales[[#This Row],[netRevenue]]-(sales[[#This Row],[unitCost]]*sales[[#This Row],[QuantitySold]])</f>
        <v>330</v>
      </c>
      <c r="Q844">
        <f>sales[[#This Row],[unitCost]]*sales[[#This Row],[QuantitySold]]</f>
        <v>1100</v>
      </c>
      <c r="R844" s="7">
        <f>(sales[[#This Row],[unitPrice]]-sales[[#This Row],[unitCost]])/sales[[#This Row],[unitCost]]</f>
        <v>0.3</v>
      </c>
      <c r="S844" t="str">
        <f>TEXT(sales[[#This Row],[SaleDate]],"dd")</f>
        <v>14</v>
      </c>
    </row>
    <row r="845" spans="1:19" x14ac:dyDescent="0.25">
      <c r="A845">
        <v>774</v>
      </c>
      <c r="B845">
        <v>4</v>
      </c>
      <c r="C845">
        <v>2</v>
      </c>
      <c r="D845">
        <v>3</v>
      </c>
      <c r="E845">
        <v>11</v>
      </c>
      <c r="F845" s="1">
        <v>44964</v>
      </c>
      <c r="G845">
        <v>0</v>
      </c>
      <c r="H845">
        <f>VLOOKUP(sales[[#This Row],[ProductID]],products[],4,FALSE)</f>
        <v>130</v>
      </c>
      <c r="I845">
        <f>VLOOKUP(sales[[#This Row],[ProductID]],products[],5,FALSE)</f>
        <v>100</v>
      </c>
      <c r="J845">
        <f>sales[[#This Row],[QuantitySold]]*sales[[#This Row],[unitPrice]]</f>
        <v>1430</v>
      </c>
      <c r="K845">
        <f>sales[[#This Row],[TotalRevenue]]-sales[[#This Row],[DiscountApplied]]</f>
        <v>1430</v>
      </c>
      <c r="L845" t="str">
        <f>TEXT(sales[[#This Row],[SaleDate]],"yyyy")</f>
        <v>2023</v>
      </c>
      <c r="M845" t="str">
        <f>TEXT(sales[[#This Row],[SaleDate]],"MMM")</f>
        <v>Feb</v>
      </c>
      <c r="N845" t="str">
        <f>TEXT(sales[[#This Row],[SaleDate]],"DDD")</f>
        <v>Tue</v>
      </c>
      <c r="O845" t="str">
        <f t="shared" si="13"/>
        <v>Q1</v>
      </c>
      <c r="P845">
        <f>sales[[#This Row],[netRevenue]]-(sales[[#This Row],[unitCost]]*sales[[#This Row],[QuantitySold]])</f>
        <v>330</v>
      </c>
      <c r="Q845">
        <f>sales[[#This Row],[unitCost]]*sales[[#This Row],[QuantitySold]]</f>
        <v>1100</v>
      </c>
      <c r="R845" s="7">
        <f>(sales[[#This Row],[unitPrice]]-sales[[#This Row],[unitCost]])/sales[[#This Row],[unitCost]]</f>
        <v>0.3</v>
      </c>
      <c r="S845" t="str">
        <f>TEXT(sales[[#This Row],[SaleDate]],"dd")</f>
        <v>07</v>
      </c>
    </row>
    <row r="846" spans="1:19" x14ac:dyDescent="0.25">
      <c r="A846">
        <v>786</v>
      </c>
      <c r="B846">
        <v>4</v>
      </c>
      <c r="C846">
        <v>3</v>
      </c>
      <c r="D846">
        <v>3</v>
      </c>
      <c r="E846">
        <v>5</v>
      </c>
      <c r="F846" s="1">
        <v>45226</v>
      </c>
      <c r="G846">
        <v>0</v>
      </c>
      <c r="H846">
        <f>VLOOKUP(sales[[#This Row],[ProductID]],products[],4,FALSE)</f>
        <v>130</v>
      </c>
      <c r="I846">
        <f>VLOOKUP(sales[[#This Row],[ProductID]],products[],5,FALSE)</f>
        <v>100</v>
      </c>
      <c r="J846">
        <f>sales[[#This Row],[QuantitySold]]*sales[[#This Row],[unitPrice]]</f>
        <v>650</v>
      </c>
      <c r="K846">
        <f>sales[[#This Row],[TotalRevenue]]-sales[[#This Row],[DiscountApplied]]</f>
        <v>650</v>
      </c>
      <c r="L846" t="str">
        <f>TEXT(sales[[#This Row],[SaleDate]],"yyyy")</f>
        <v>2023</v>
      </c>
      <c r="M846" t="str">
        <f>TEXT(sales[[#This Row],[SaleDate]],"MMM")</f>
        <v>Oct</v>
      </c>
      <c r="N846" t="str">
        <f>TEXT(sales[[#This Row],[SaleDate]],"DDD")</f>
        <v>Fri</v>
      </c>
      <c r="O846" t="str">
        <f t="shared" si="13"/>
        <v>Q4</v>
      </c>
      <c r="P846">
        <f>sales[[#This Row],[netRevenue]]-(sales[[#This Row],[unitCost]]*sales[[#This Row],[QuantitySold]])</f>
        <v>150</v>
      </c>
      <c r="Q846">
        <f>sales[[#This Row],[unitCost]]*sales[[#This Row],[QuantitySold]]</f>
        <v>500</v>
      </c>
      <c r="R846" s="7">
        <f>(sales[[#This Row],[unitPrice]]-sales[[#This Row],[unitCost]])/sales[[#This Row],[unitCost]]</f>
        <v>0.3</v>
      </c>
      <c r="S846" t="str">
        <f>TEXT(sales[[#This Row],[SaleDate]],"dd")</f>
        <v>27</v>
      </c>
    </row>
    <row r="847" spans="1:19" x14ac:dyDescent="0.25">
      <c r="A847">
        <v>794</v>
      </c>
      <c r="B847">
        <v>4</v>
      </c>
      <c r="C847">
        <v>12</v>
      </c>
      <c r="D847">
        <v>3</v>
      </c>
      <c r="E847">
        <v>8</v>
      </c>
      <c r="F847" s="1">
        <v>45176</v>
      </c>
      <c r="G847">
        <v>0</v>
      </c>
      <c r="H847">
        <f>VLOOKUP(sales[[#This Row],[ProductID]],products[],4,FALSE)</f>
        <v>130</v>
      </c>
      <c r="I847">
        <f>VLOOKUP(sales[[#This Row],[ProductID]],products[],5,FALSE)</f>
        <v>100</v>
      </c>
      <c r="J847">
        <f>sales[[#This Row],[QuantitySold]]*sales[[#This Row],[unitPrice]]</f>
        <v>1040</v>
      </c>
      <c r="K847">
        <f>sales[[#This Row],[TotalRevenue]]-sales[[#This Row],[DiscountApplied]]</f>
        <v>1040</v>
      </c>
      <c r="L847" t="str">
        <f>TEXT(sales[[#This Row],[SaleDate]],"yyyy")</f>
        <v>2023</v>
      </c>
      <c r="M847" t="str">
        <f>TEXT(sales[[#This Row],[SaleDate]],"MMM")</f>
        <v>Sep</v>
      </c>
      <c r="N847" t="str">
        <f>TEXT(sales[[#This Row],[SaleDate]],"DDD")</f>
        <v>Thu</v>
      </c>
      <c r="O847" t="str">
        <f t="shared" si="13"/>
        <v>Q3</v>
      </c>
      <c r="P847">
        <f>sales[[#This Row],[netRevenue]]-(sales[[#This Row],[unitCost]]*sales[[#This Row],[QuantitySold]])</f>
        <v>240</v>
      </c>
      <c r="Q847">
        <f>sales[[#This Row],[unitCost]]*sales[[#This Row],[QuantitySold]]</f>
        <v>800</v>
      </c>
      <c r="R847" s="7">
        <f>(sales[[#This Row],[unitPrice]]-sales[[#This Row],[unitCost]])/sales[[#This Row],[unitCost]]</f>
        <v>0.3</v>
      </c>
      <c r="S847" t="str">
        <f>TEXT(sales[[#This Row],[SaleDate]],"dd")</f>
        <v>07</v>
      </c>
    </row>
    <row r="848" spans="1:19" x14ac:dyDescent="0.25">
      <c r="A848">
        <v>820</v>
      </c>
      <c r="B848">
        <v>4</v>
      </c>
      <c r="C848">
        <v>3</v>
      </c>
      <c r="D848">
        <v>3</v>
      </c>
      <c r="E848">
        <v>1</v>
      </c>
      <c r="F848" s="1">
        <v>44989</v>
      </c>
      <c r="G848">
        <v>0</v>
      </c>
      <c r="H848">
        <f>VLOOKUP(sales[[#This Row],[ProductID]],products[],4,FALSE)</f>
        <v>130</v>
      </c>
      <c r="I848">
        <f>VLOOKUP(sales[[#This Row],[ProductID]],products[],5,FALSE)</f>
        <v>100</v>
      </c>
      <c r="J848">
        <f>sales[[#This Row],[QuantitySold]]*sales[[#This Row],[unitPrice]]</f>
        <v>130</v>
      </c>
      <c r="K848">
        <f>sales[[#This Row],[TotalRevenue]]-sales[[#This Row],[DiscountApplied]]</f>
        <v>130</v>
      </c>
      <c r="L848" t="str">
        <f>TEXT(sales[[#This Row],[SaleDate]],"yyyy")</f>
        <v>2023</v>
      </c>
      <c r="M848" t="str">
        <f>TEXT(sales[[#This Row],[SaleDate]],"MMM")</f>
        <v>Mar</v>
      </c>
      <c r="N848" t="str">
        <f>TEXT(sales[[#This Row],[SaleDate]],"DDD")</f>
        <v>Sat</v>
      </c>
      <c r="O848" t="str">
        <f t="shared" si="13"/>
        <v>Q1</v>
      </c>
      <c r="P848">
        <f>sales[[#This Row],[netRevenue]]-(sales[[#This Row],[unitCost]]*sales[[#This Row],[QuantitySold]])</f>
        <v>30</v>
      </c>
      <c r="Q848">
        <f>sales[[#This Row],[unitCost]]*sales[[#This Row],[QuantitySold]]</f>
        <v>100</v>
      </c>
      <c r="R848" s="7">
        <f>(sales[[#This Row],[unitPrice]]-sales[[#This Row],[unitCost]])/sales[[#This Row],[unitCost]]</f>
        <v>0.3</v>
      </c>
      <c r="S848" t="str">
        <f>TEXT(sales[[#This Row],[SaleDate]],"dd")</f>
        <v>04</v>
      </c>
    </row>
    <row r="849" spans="1:19" x14ac:dyDescent="0.25">
      <c r="A849">
        <v>843</v>
      </c>
      <c r="B849">
        <v>4</v>
      </c>
      <c r="C849">
        <v>16</v>
      </c>
      <c r="D849">
        <v>3</v>
      </c>
      <c r="E849">
        <v>3</v>
      </c>
      <c r="F849" s="1">
        <v>45089</v>
      </c>
      <c r="G849">
        <v>0</v>
      </c>
      <c r="H849">
        <f>VLOOKUP(sales[[#This Row],[ProductID]],products[],4,FALSE)</f>
        <v>130</v>
      </c>
      <c r="I849">
        <f>VLOOKUP(sales[[#This Row],[ProductID]],products[],5,FALSE)</f>
        <v>100</v>
      </c>
      <c r="J849">
        <f>sales[[#This Row],[QuantitySold]]*sales[[#This Row],[unitPrice]]</f>
        <v>390</v>
      </c>
      <c r="K849">
        <f>sales[[#This Row],[TotalRevenue]]-sales[[#This Row],[DiscountApplied]]</f>
        <v>390</v>
      </c>
      <c r="L849" t="str">
        <f>TEXT(sales[[#This Row],[SaleDate]],"yyyy")</f>
        <v>2023</v>
      </c>
      <c r="M849" t="str">
        <f>TEXT(sales[[#This Row],[SaleDate]],"MMM")</f>
        <v>Jun</v>
      </c>
      <c r="N849" t="str">
        <f>TEXT(sales[[#This Row],[SaleDate]],"DDD")</f>
        <v>Mon</v>
      </c>
      <c r="O849" t="str">
        <f t="shared" si="13"/>
        <v>Q2</v>
      </c>
      <c r="P849">
        <f>sales[[#This Row],[netRevenue]]-(sales[[#This Row],[unitCost]]*sales[[#This Row],[QuantitySold]])</f>
        <v>90</v>
      </c>
      <c r="Q849">
        <f>sales[[#This Row],[unitCost]]*sales[[#This Row],[QuantitySold]]</f>
        <v>300</v>
      </c>
      <c r="R849" s="7">
        <f>(sales[[#This Row],[unitPrice]]-sales[[#This Row],[unitCost]])/sales[[#This Row],[unitCost]]</f>
        <v>0.3</v>
      </c>
      <c r="S849" t="str">
        <f>TEXT(sales[[#This Row],[SaleDate]],"dd")</f>
        <v>12</v>
      </c>
    </row>
    <row r="850" spans="1:19" x14ac:dyDescent="0.25">
      <c r="A850">
        <v>851</v>
      </c>
      <c r="B850">
        <v>4</v>
      </c>
      <c r="C850">
        <v>45</v>
      </c>
      <c r="D850">
        <v>3</v>
      </c>
      <c r="E850">
        <v>11</v>
      </c>
      <c r="F850" s="1">
        <v>45055</v>
      </c>
      <c r="G850">
        <v>0</v>
      </c>
      <c r="H850">
        <f>VLOOKUP(sales[[#This Row],[ProductID]],products[],4,FALSE)</f>
        <v>130</v>
      </c>
      <c r="I850">
        <f>VLOOKUP(sales[[#This Row],[ProductID]],products[],5,FALSE)</f>
        <v>100</v>
      </c>
      <c r="J850">
        <f>sales[[#This Row],[QuantitySold]]*sales[[#This Row],[unitPrice]]</f>
        <v>1430</v>
      </c>
      <c r="K850">
        <f>sales[[#This Row],[TotalRevenue]]-sales[[#This Row],[DiscountApplied]]</f>
        <v>1430</v>
      </c>
      <c r="L850" t="str">
        <f>TEXT(sales[[#This Row],[SaleDate]],"yyyy")</f>
        <v>2023</v>
      </c>
      <c r="M850" t="str">
        <f>TEXT(sales[[#This Row],[SaleDate]],"MMM")</f>
        <v>May</v>
      </c>
      <c r="N850" t="str">
        <f>TEXT(sales[[#This Row],[SaleDate]],"DDD")</f>
        <v>Tue</v>
      </c>
      <c r="O850" t="str">
        <f t="shared" si="13"/>
        <v>Q2</v>
      </c>
      <c r="P850">
        <f>sales[[#This Row],[netRevenue]]-(sales[[#This Row],[unitCost]]*sales[[#This Row],[QuantitySold]])</f>
        <v>330</v>
      </c>
      <c r="Q850">
        <f>sales[[#This Row],[unitCost]]*sales[[#This Row],[QuantitySold]]</f>
        <v>1100</v>
      </c>
      <c r="R850" s="7">
        <f>(sales[[#This Row],[unitPrice]]-sales[[#This Row],[unitCost]])/sales[[#This Row],[unitCost]]</f>
        <v>0.3</v>
      </c>
      <c r="S850" t="str">
        <f>TEXT(sales[[#This Row],[SaleDate]],"dd")</f>
        <v>09</v>
      </c>
    </row>
    <row r="851" spans="1:19" x14ac:dyDescent="0.25">
      <c r="A851">
        <v>866</v>
      </c>
      <c r="B851">
        <v>4</v>
      </c>
      <c r="C851">
        <v>29</v>
      </c>
      <c r="D851">
        <v>3</v>
      </c>
      <c r="E851">
        <v>11</v>
      </c>
      <c r="F851" s="1">
        <v>45260</v>
      </c>
      <c r="G851">
        <v>0</v>
      </c>
      <c r="H851">
        <f>VLOOKUP(sales[[#This Row],[ProductID]],products[],4,FALSE)</f>
        <v>130</v>
      </c>
      <c r="I851">
        <f>VLOOKUP(sales[[#This Row],[ProductID]],products[],5,FALSE)</f>
        <v>100</v>
      </c>
      <c r="J851">
        <f>sales[[#This Row],[QuantitySold]]*sales[[#This Row],[unitPrice]]</f>
        <v>1430</v>
      </c>
      <c r="K851">
        <f>sales[[#This Row],[TotalRevenue]]-sales[[#This Row],[DiscountApplied]]</f>
        <v>1430</v>
      </c>
      <c r="L851" t="str">
        <f>TEXT(sales[[#This Row],[SaleDate]],"yyyy")</f>
        <v>2023</v>
      </c>
      <c r="M851" t="str">
        <f>TEXT(sales[[#This Row],[SaleDate]],"MMM")</f>
        <v>Nov</v>
      </c>
      <c r="N851" t="str">
        <f>TEXT(sales[[#This Row],[SaleDate]],"DDD")</f>
        <v>Thu</v>
      </c>
      <c r="O851" t="str">
        <f t="shared" si="13"/>
        <v>Q4</v>
      </c>
      <c r="P851">
        <f>sales[[#This Row],[netRevenue]]-(sales[[#This Row],[unitCost]]*sales[[#This Row],[QuantitySold]])</f>
        <v>330</v>
      </c>
      <c r="Q851">
        <f>sales[[#This Row],[unitCost]]*sales[[#This Row],[QuantitySold]]</f>
        <v>1100</v>
      </c>
      <c r="R851" s="7">
        <f>(sales[[#This Row],[unitPrice]]-sales[[#This Row],[unitCost]])/sales[[#This Row],[unitCost]]</f>
        <v>0.3</v>
      </c>
      <c r="S851" t="str">
        <f>TEXT(sales[[#This Row],[SaleDate]],"dd")</f>
        <v>30</v>
      </c>
    </row>
    <row r="852" spans="1:19" x14ac:dyDescent="0.25">
      <c r="A852">
        <v>902</v>
      </c>
      <c r="B852">
        <v>4</v>
      </c>
      <c r="C852">
        <v>14</v>
      </c>
      <c r="D852">
        <v>3</v>
      </c>
      <c r="E852">
        <v>6</v>
      </c>
      <c r="F852" s="1">
        <v>45152</v>
      </c>
      <c r="G852">
        <v>0</v>
      </c>
      <c r="H852">
        <f>VLOOKUP(sales[[#This Row],[ProductID]],products[],4,FALSE)</f>
        <v>130</v>
      </c>
      <c r="I852">
        <f>VLOOKUP(sales[[#This Row],[ProductID]],products[],5,FALSE)</f>
        <v>100</v>
      </c>
      <c r="J852">
        <f>sales[[#This Row],[QuantitySold]]*sales[[#This Row],[unitPrice]]</f>
        <v>780</v>
      </c>
      <c r="K852">
        <f>sales[[#This Row],[TotalRevenue]]-sales[[#This Row],[DiscountApplied]]</f>
        <v>780</v>
      </c>
      <c r="L852" t="str">
        <f>TEXT(sales[[#This Row],[SaleDate]],"yyyy")</f>
        <v>2023</v>
      </c>
      <c r="M852" t="str">
        <f>TEXT(sales[[#This Row],[SaleDate]],"MMM")</f>
        <v>Aug</v>
      </c>
      <c r="N852" t="str">
        <f>TEXT(sales[[#This Row],[SaleDate]],"DDD")</f>
        <v>Mon</v>
      </c>
      <c r="O852" t="str">
        <f t="shared" si="13"/>
        <v>Q3</v>
      </c>
      <c r="P852">
        <f>sales[[#This Row],[netRevenue]]-(sales[[#This Row],[unitCost]]*sales[[#This Row],[QuantitySold]])</f>
        <v>180</v>
      </c>
      <c r="Q852">
        <f>sales[[#This Row],[unitCost]]*sales[[#This Row],[QuantitySold]]</f>
        <v>600</v>
      </c>
      <c r="R852" s="7">
        <f>(sales[[#This Row],[unitPrice]]-sales[[#This Row],[unitCost]])/sales[[#This Row],[unitCost]]</f>
        <v>0.3</v>
      </c>
      <c r="S852" t="str">
        <f>TEXT(sales[[#This Row],[SaleDate]],"dd")</f>
        <v>14</v>
      </c>
    </row>
    <row r="853" spans="1:19" x14ac:dyDescent="0.25">
      <c r="A853">
        <v>908</v>
      </c>
      <c r="B853">
        <v>4</v>
      </c>
      <c r="C853">
        <v>36</v>
      </c>
      <c r="D853">
        <v>3</v>
      </c>
      <c r="E853">
        <v>10</v>
      </c>
      <c r="F853" s="1">
        <v>45227</v>
      </c>
      <c r="G853">
        <v>0</v>
      </c>
      <c r="H853">
        <f>VLOOKUP(sales[[#This Row],[ProductID]],products[],4,FALSE)</f>
        <v>130</v>
      </c>
      <c r="I853">
        <f>VLOOKUP(sales[[#This Row],[ProductID]],products[],5,FALSE)</f>
        <v>100</v>
      </c>
      <c r="J853">
        <f>sales[[#This Row],[QuantitySold]]*sales[[#This Row],[unitPrice]]</f>
        <v>1300</v>
      </c>
      <c r="K853">
        <f>sales[[#This Row],[TotalRevenue]]-sales[[#This Row],[DiscountApplied]]</f>
        <v>1300</v>
      </c>
      <c r="L853" t="str">
        <f>TEXT(sales[[#This Row],[SaleDate]],"yyyy")</f>
        <v>2023</v>
      </c>
      <c r="M853" t="str">
        <f>TEXT(sales[[#This Row],[SaleDate]],"MMM")</f>
        <v>Oct</v>
      </c>
      <c r="N853" t="str">
        <f>TEXT(sales[[#This Row],[SaleDate]],"DDD")</f>
        <v>Sat</v>
      </c>
      <c r="O853" t="str">
        <f t="shared" si="13"/>
        <v>Q4</v>
      </c>
      <c r="P853">
        <f>sales[[#This Row],[netRevenue]]-(sales[[#This Row],[unitCost]]*sales[[#This Row],[QuantitySold]])</f>
        <v>300</v>
      </c>
      <c r="Q853">
        <f>sales[[#This Row],[unitCost]]*sales[[#This Row],[QuantitySold]]</f>
        <v>1000</v>
      </c>
      <c r="R853" s="7">
        <f>(sales[[#This Row],[unitPrice]]-sales[[#This Row],[unitCost]])/sales[[#This Row],[unitCost]]</f>
        <v>0.3</v>
      </c>
      <c r="S853" t="str">
        <f>TEXT(sales[[#This Row],[SaleDate]],"dd")</f>
        <v>28</v>
      </c>
    </row>
    <row r="854" spans="1:19" x14ac:dyDescent="0.25">
      <c r="A854">
        <v>921</v>
      </c>
      <c r="B854">
        <v>4</v>
      </c>
      <c r="C854">
        <v>41</v>
      </c>
      <c r="D854">
        <v>3</v>
      </c>
      <c r="E854">
        <v>7</v>
      </c>
      <c r="F854" s="1">
        <v>45462</v>
      </c>
      <c r="G854">
        <v>0</v>
      </c>
      <c r="H854">
        <f>VLOOKUP(sales[[#This Row],[ProductID]],products[],4,FALSE)</f>
        <v>130</v>
      </c>
      <c r="I854">
        <f>VLOOKUP(sales[[#This Row],[ProductID]],products[],5,FALSE)</f>
        <v>100</v>
      </c>
      <c r="J854">
        <f>sales[[#This Row],[QuantitySold]]*sales[[#This Row],[unitPrice]]</f>
        <v>910</v>
      </c>
      <c r="K854">
        <f>sales[[#This Row],[TotalRevenue]]-sales[[#This Row],[DiscountApplied]]</f>
        <v>910</v>
      </c>
      <c r="L854" t="str">
        <f>TEXT(sales[[#This Row],[SaleDate]],"yyyy")</f>
        <v>2024</v>
      </c>
      <c r="M854" t="str">
        <f>TEXT(sales[[#This Row],[SaleDate]],"MMM")</f>
        <v>Jun</v>
      </c>
      <c r="N854" t="str">
        <f>TEXT(sales[[#This Row],[SaleDate]],"DDD")</f>
        <v>Wed</v>
      </c>
      <c r="O854" t="str">
        <f t="shared" si="13"/>
        <v>Q2</v>
      </c>
      <c r="P854">
        <f>sales[[#This Row],[netRevenue]]-(sales[[#This Row],[unitCost]]*sales[[#This Row],[QuantitySold]])</f>
        <v>210</v>
      </c>
      <c r="Q854">
        <f>sales[[#This Row],[unitCost]]*sales[[#This Row],[QuantitySold]]</f>
        <v>700</v>
      </c>
      <c r="R854" s="7">
        <f>(sales[[#This Row],[unitPrice]]-sales[[#This Row],[unitCost]])/sales[[#This Row],[unitCost]]</f>
        <v>0.3</v>
      </c>
      <c r="S854" t="str">
        <f>TEXT(sales[[#This Row],[SaleDate]],"dd")</f>
        <v>19</v>
      </c>
    </row>
    <row r="855" spans="1:19" x14ac:dyDescent="0.25">
      <c r="A855">
        <v>925</v>
      </c>
      <c r="B855">
        <v>4</v>
      </c>
      <c r="C855">
        <v>37</v>
      </c>
      <c r="D855">
        <v>3</v>
      </c>
      <c r="E855">
        <v>5</v>
      </c>
      <c r="F855" s="1">
        <v>45378</v>
      </c>
      <c r="G855">
        <v>0</v>
      </c>
      <c r="H855">
        <f>VLOOKUP(sales[[#This Row],[ProductID]],products[],4,FALSE)</f>
        <v>130</v>
      </c>
      <c r="I855">
        <f>VLOOKUP(sales[[#This Row],[ProductID]],products[],5,FALSE)</f>
        <v>100</v>
      </c>
      <c r="J855">
        <f>sales[[#This Row],[QuantitySold]]*sales[[#This Row],[unitPrice]]</f>
        <v>650</v>
      </c>
      <c r="K855">
        <f>sales[[#This Row],[TotalRevenue]]-sales[[#This Row],[DiscountApplied]]</f>
        <v>650</v>
      </c>
      <c r="L855" t="str">
        <f>TEXT(sales[[#This Row],[SaleDate]],"yyyy")</f>
        <v>2024</v>
      </c>
      <c r="M855" t="str">
        <f>TEXT(sales[[#This Row],[SaleDate]],"MMM")</f>
        <v>Mar</v>
      </c>
      <c r="N855" t="str">
        <f>TEXT(sales[[#This Row],[SaleDate]],"DDD")</f>
        <v>Wed</v>
      </c>
      <c r="O855" t="str">
        <f t="shared" si="13"/>
        <v>Q1</v>
      </c>
      <c r="P855">
        <f>sales[[#This Row],[netRevenue]]-(sales[[#This Row],[unitCost]]*sales[[#This Row],[QuantitySold]])</f>
        <v>150</v>
      </c>
      <c r="Q855">
        <f>sales[[#This Row],[unitCost]]*sales[[#This Row],[QuantitySold]]</f>
        <v>500</v>
      </c>
      <c r="R855" s="7">
        <f>(sales[[#This Row],[unitPrice]]-sales[[#This Row],[unitCost]])/sales[[#This Row],[unitCost]]</f>
        <v>0.3</v>
      </c>
      <c r="S855" t="str">
        <f>TEXT(sales[[#This Row],[SaleDate]],"dd")</f>
        <v>27</v>
      </c>
    </row>
    <row r="856" spans="1:19" x14ac:dyDescent="0.25">
      <c r="A856">
        <v>976</v>
      </c>
      <c r="B856">
        <v>4</v>
      </c>
      <c r="C856">
        <v>26</v>
      </c>
      <c r="D856">
        <v>3</v>
      </c>
      <c r="E856">
        <v>11</v>
      </c>
      <c r="F856" s="1">
        <v>45629</v>
      </c>
      <c r="G856">
        <v>0</v>
      </c>
      <c r="H856">
        <f>VLOOKUP(sales[[#This Row],[ProductID]],products[],4,FALSE)</f>
        <v>130</v>
      </c>
      <c r="I856">
        <f>VLOOKUP(sales[[#This Row],[ProductID]],products[],5,FALSE)</f>
        <v>100</v>
      </c>
      <c r="J856">
        <f>sales[[#This Row],[QuantitySold]]*sales[[#This Row],[unitPrice]]</f>
        <v>1430</v>
      </c>
      <c r="K856">
        <f>sales[[#This Row],[TotalRevenue]]-sales[[#This Row],[DiscountApplied]]</f>
        <v>1430</v>
      </c>
      <c r="L856" t="str">
        <f>TEXT(sales[[#This Row],[SaleDate]],"yyyy")</f>
        <v>2024</v>
      </c>
      <c r="M856" t="str">
        <f>TEXT(sales[[#This Row],[SaleDate]],"MMM")</f>
        <v>Dec</v>
      </c>
      <c r="N856" t="str">
        <f>TEXT(sales[[#This Row],[SaleDate]],"DDD")</f>
        <v>Tue</v>
      </c>
      <c r="O856" t="str">
        <f t="shared" si="13"/>
        <v>Q4</v>
      </c>
      <c r="P856">
        <f>sales[[#This Row],[netRevenue]]-(sales[[#This Row],[unitCost]]*sales[[#This Row],[QuantitySold]])</f>
        <v>330</v>
      </c>
      <c r="Q856">
        <f>sales[[#This Row],[unitCost]]*sales[[#This Row],[QuantitySold]]</f>
        <v>1100</v>
      </c>
      <c r="R856" s="7">
        <f>(sales[[#This Row],[unitPrice]]-sales[[#This Row],[unitCost]])/sales[[#This Row],[unitCost]]</f>
        <v>0.3</v>
      </c>
      <c r="S856" t="str">
        <f>TEXT(sales[[#This Row],[SaleDate]],"dd")</f>
        <v>03</v>
      </c>
    </row>
    <row r="857" spans="1:19" x14ac:dyDescent="0.25">
      <c r="A857">
        <v>992</v>
      </c>
      <c r="B857">
        <v>4</v>
      </c>
      <c r="C857">
        <v>22</v>
      </c>
      <c r="D857">
        <v>3</v>
      </c>
      <c r="E857">
        <v>5</v>
      </c>
      <c r="F857" s="1">
        <v>45637</v>
      </c>
      <c r="G857">
        <v>0</v>
      </c>
      <c r="H857">
        <f>VLOOKUP(sales[[#This Row],[ProductID]],products[],4,FALSE)</f>
        <v>130</v>
      </c>
      <c r="I857">
        <f>VLOOKUP(sales[[#This Row],[ProductID]],products[],5,FALSE)</f>
        <v>100</v>
      </c>
      <c r="J857">
        <f>sales[[#This Row],[QuantitySold]]*sales[[#This Row],[unitPrice]]</f>
        <v>650</v>
      </c>
      <c r="K857">
        <f>sales[[#This Row],[TotalRevenue]]-sales[[#This Row],[DiscountApplied]]</f>
        <v>650</v>
      </c>
      <c r="L857" t="str">
        <f>TEXT(sales[[#This Row],[SaleDate]],"yyyy")</f>
        <v>2024</v>
      </c>
      <c r="M857" t="str">
        <f>TEXT(sales[[#This Row],[SaleDate]],"MMM")</f>
        <v>Dec</v>
      </c>
      <c r="N857" t="str">
        <f>TEXT(sales[[#This Row],[SaleDate]],"DDD")</f>
        <v>Wed</v>
      </c>
      <c r="O857" t="str">
        <f t="shared" si="13"/>
        <v>Q4</v>
      </c>
      <c r="P857">
        <f>sales[[#This Row],[netRevenue]]-(sales[[#This Row],[unitCost]]*sales[[#This Row],[QuantitySold]])</f>
        <v>150</v>
      </c>
      <c r="Q857">
        <f>sales[[#This Row],[unitCost]]*sales[[#This Row],[QuantitySold]]</f>
        <v>500</v>
      </c>
      <c r="R857" s="7">
        <f>(sales[[#This Row],[unitPrice]]-sales[[#This Row],[unitCost]])/sales[[#This Row],[unitCost]]</f>
        <v>0.3</v>
      </c>
      <c r="S857" t="str">
        <f>TEXT(sales[[#This Row],[SaleDate]],"dd")</f>
        <v>11</v>
      </c>
    </row>
    <row r="858" spans="1:19" x14ac:dyDescent="0.25">
      <c r="A858">
        <v>1003</v>
      </c>
      <c r="B858">
        <v>4</v>
      </c>
      <c r="C858">
        <v>32</v>
      </c>
      <c r="D858">
        <v>3</v>
      </c>
      <c r="E858">
        <v>10</v>
      </c>
      <c r="F858" s="1">
        <v>45302</v>
      </c>
      <c r="G858">
        <v>0</v>
      </c>
      <c r="H858">
        <f>VLOOKUP(sales[[#This Row],[ProductID]],products[],4,FALSE)</f>
        <v>130</v>
      </c>
      <c r="I858">
        <f>VLOOKUP(sales[[#This Row],[ProductID]],products[],5,FALSE)</f>
        <v>100</v>
      </c>
      <c r="J858">
        <f>sales[[#This Row],[QuantitySold]]*sales[[#This Row],[unitPrice]]</f>
        <v>1300</v>
      </c>
      <c r="K858">
        <f>sales[[#This Row],[TotalRevenue]]-sales[[#This Row],[DiscountApplied]]</f>
        <v>1300</v>
      </c>
      <c r="L858" t="str">
        <f>TEXT(sales[[#This Row],[SaleDate]],"yyyy")</f>
        <v>2024</v>
      </c>
      <c r="M858" t="str">
        <f>TEXT(sales[[#This Row],[SaleDate]],"MMM")</f>
        <v>Jan</v>
      </c>
      <c r="N858" t="str">
        <f>TEXT(sales[[#This Row],[SaleDate]],"DDD")</f>
        <v>Thu</v>
      </c>
      <c r="O858" t="str">
        <f t="shared" si="13"/>
        <v>Q1</v>
      </c>
      <c r="P858">
        <f>sales[[#This Row],[netRevenue]]-(sales[[#This Row],[unitCost]]*sales[[#This Row],[QuantitySold]])</f>
        <v>300</v>
      </c>
      <c r="Q858">
        <f>sales[[#This Row],[unitCost]]*sales[[#This Row],[QuantitySold]]</f>
        <v>1000</v>
      </c>
      <c r="R858" s="7">
        <f>(sales[[#This Row],[unitPrice]]-sales[[#This Row],[unitCost]])/sales[[#This Row],[unitCost]]</f>
        <v>0.3</v>
      </c>
      <c r="S858" t="str">
        <f>TEXT(sales[[#This Row],[SaleDate]],"dd")</f>
        <v>11</v>
      </c>
    </row>
    <row r="859" spans="1:19" x14ac:dyDescent="0.25">
      <c r="A859">
        <v>1005</v>
      </c>
      <c r="B859">
        <v>4</v>
      </c>
      <c r="C859">
        <v>4</v>
      </c>
      <c r="D859">
        <v>3</v>
      </c>
      <c r="E859">
        <v>5</v>
      </c>
      <c r="F859" s="1">
        <v>45550</v>
      </c>
      <c r="G859">
        <v>0</v>
      </c>
      <c r="H859">
        <f>VLOOKUP(sales[[#This Row],[ProductID]],products[],4,FALSE)</f>
        <v>130</v>
      </c>
      <c r="I859">
        <f>VLOOKUP(sales[[#This Row],[ProductID]],products[],5,FALSE)</f>
        <v>100</v>
      </c>
      <c r="J859">
        <f>sales[[#This Row],[QuantitySold]]*sales[[#This Row],[unitPrice]]</f>
        <v>650</v>
      </c>
      <c r="K859">
        <f>sales[[#This Row],[TotalRevenue]]-sales[[#This Row],[DiscountApplied]]</f>
        <v>650</v>
      </c>
      <c r="L859" t="str">
        <f>TEXT(sales[[#This Row],[SaleDate]],"yyyy")</f>
        <v>2024</v>
      </c>
      <c r="M859" t="str">
        <f>TEXT(sales[[#This Row],[SaleDate]],"MMM")</f>
        <v>Sep</v>
      </c>
      <c r="N859" t="str">
        <f>TEXT(sales[[#This Row],[SaleDate]],"DDD")</f>
        <v>Sun</v>
      </c>
      <c r="O859" t="str">
        <f t="shared" si="13"/>
        <v>Q3</v>
      </c>
      <c r="P859">
        <f>sales[[#This Row],[netRevenue]]-(sales[[#This Row],[unitCost]]*sales[[#This Row],[QuantitySold]])</f>
        <v>150</v>
      </c>
      <c r="Q859">
        <f>sales[[#This Row],[unitCost]]*sales[[#This Row],[QuantitySold]]</f>
        <v>500</v>
      </c>
      <c r="R859" s="7">
        <f>(sales[[#This Row],[unitPrice]]-sales[[#This Row],[unitCost]])/sales[[#This Row],[unitCost]]</f>
        <v>0.3</v>
      </c>
      <c r="S859" t="str">
        <f>TEXT(sales[[#This Row],[SaleDate]],"dd")</f>
        <v>15</v>
      </c>
    </row>
    <row r="860" spans="1:19" x14ac:dyDescent="0.25">
      <c r="A860">
        <v>1017</v>
      </c>
      <c r="B860">
        <v>4</v>
      </c>
      <c r="C860">
        <v>14</v>
      </c>
      <c r="D860">
        <v>3</v>
      </c>
      <c r="E860">
        <v>5</v>
      </c>
      <c r="F860" s="1">
        <v>45359</v>
      </c>
      <c r="G860">
        <v>0</v>
      </c>
      <c r="H860">
        <f>VLOOKUP(sales[[#This Row],[ProductID]],products[],4,FALSE)</f>
        <v>130</v>
      </c>
      <c r="I860">
        <f>VLOOKUP(sales[[#This Row],[ProductID]],products[],5,FALSE)</f>
        <v>100</v>
      </c>
      <c r="J860">
        <f>sales[[#This Row],[QuantitySold]]*sales[[#This Row],[unitPrice]]</f>
        <v>650</v>
      </c>
      <c r="K860">
        <f>sales[[#This Row],[TotalRevenue]]-sales[[#This Row],[DiscountApplied]]</f>
        <v>650</v>
      </c>
      <c r="L860" t="str">
        <f>TEXT(sales[[#This Row],[SaleDate]],"yyyy")</f>
        <v>2024</v>
      </c>
      <c r="M860" t="str">
        <f>TEXT(sales[[#This Row],[SaleDate]],"MMM")</f>
        <v>Mar</v>
      </c>
      <c r="N860" t="str">
        <f>TEXT(sales[[#This Row],[SaleDate]],"DDD")</f>
        <v>Fri</v>
      </c>
      <c r="O860" t="str">
        <f t="shared" si="13"/>
        <v>Q1</v>
      </c>
      <c r="P860">
        <f>sales[[#This Row],[netRevenue]]-(sales[[#This Row],[unitCost]]*sales[[#This Row],[QuantitySold]])</f>
        <v>150</v>
      </c>
      <c r="Q860">
        <f>sales[[#This Row],[unitCost]]*sales[[#This Row],[QuantitySold]]</f>
        <v>500</v>
      </c>
      <c r="R860" s="7">
        <f>(sales[[#This Row],[unitPrice]]-sales[[#This Row],[unitCost]])/sales[[#This Row],[unitCost]]</f>
        <v>0.3</v>
      </c>
      <c r="S860" t="str">
        <f>TEXT(sales[[#This Row],[SaleDate]],"dd")</f>
        <v>08</v>
      </c>
    </row>
    <row r="861" spans="1:19" x14ac:dyDescent="0.25">
      <c r="A861">
        <v>1034</v>
      </c>
      <c r="B861">
        <v>4</v>
      </c>
      <c r="C861">
        <v>43</v>
      </c>
      <c r="D861">
        <v>3</v>
      </c>
      <c r="E861">
        <v>2</v>
      </c>
      <c r="F861" s="1">
        <v>45348</v>
      </c>
      <c r="G861">
        <v>0</v>
      </c>
      <c r="H861">
        <f>VLOOKUP(sales[[#This Row],[ProductID]],products[],4,FALSE)</f>
        <v>130</v>
      </c>
      <c r="I861">
        <f>VLOOKUP(sales[[#This Row],[ProductID]],products[],5,FALSE)</f>
        <v>100</v>
      </c>
      <c r="J861">
        <f>sales[[#This Row],[QuantitySold]]*sales[[#This Row],[unitPrice]]</f>
        <v>260</v>
      </c>
      <c r="K861">
        <f>sales[[#This Row],[TotalRevenue]]-sales[[#This Row],[DiscountApplied]]</f>
        <v>260</v>
      </c>
      <c r="L861" t="str">
        <f>TEXT(sales[[#This Row],[SaleDate]],"yyyy")</f>
        <v>2024</v>
      </c>
      <c r="M861" t="str">
        <f>TEXT(sales[[#This Row],[SaleDate]],"MMM")</f>
        <v>Feb</v>
      </c>
      <c r="N861" t="str">
        <f>TEXT(sales[[#This Row],[SaleDate]],"DDD")</f>
        <v>Mon</v>
      </c>
      <c r="O861" t="str">
        <f t="shared" si="13"/>
        <v>Q1</v>
      </c>
      <c r="P861">
        <f>sales[[#This Row],[netRevenue]]-(sales[[#This Row],[unitCost]]*sales[[#This Row],[QuantitySold]])</f>
        <v>60</v>
      </c>
      <c r="Q861">
        <f>sales[[#This Row],[unitCost]]*sales[[#This Row],[QuantitySold]]</f>
        <v>200</v>
      </c>
      <c r="R861" s="7">
        <f>(sales[[#This Row],[unitPrice]]-sales[[#This Row],[unitCost]])/sales[[#This Row],[unitCost]]</f>
        <v>0.3</v>
      </c>
      <c r="S861" t="str">
        <f>TEXT(sales[[#This Row],[SaleDate]],"dd")</f>
        <v>26</v>
      </c>
    </row>
    <row r="862" spans="1:19" x14ac:dyDescent="0.25">
      <c r="A862">
        <v>1035</v>
      </c>
      <c r="B862">
        <v>4</v>
      </c>
      <c r="C862">
        <v>7</v>
      </c>
      <c r="D862">
        <v>3</v>
      </c>
      <c r="E862">
        <v>7</v>
      </c>
      <c r="F862" s="1">
        <v>45618</v>
      </c>
      <c r="G862">
        <v>0</v>
      </c>
      <c r="H862">
        <f>VLOOKUP(sales[[#This Row],[ProductID]],products[],4,FALSE)</f>
        <v>130</v>
      </c>
      <c r="I862">
        <f>VLOOKUP(sales[[#This Row],[ProductID]],products[],5,FALSE)</f>
        <v>100</v>
      </c>
      <c r="J862">
        <f>sales[[#This Row],[QuantitySold]]*sales[[#This Row],[unitPrice]]</f>
        <v>910</v>
      </c>
      <c r="K862">
        <f>sales[[#This Row],[TotalRevenue]]-sales[[#This Row],[DiscountApplied]]</f>
        <v>910</v>
      </c>
      <c r="L862" t="str">
        <f>TEXT(sales[[#This Row],[SaleDate]],"yyyy")</f>
        <v>2024</v>
      </c>
      <c r="M862" t="str">
        <f>TEXT(sales[[#This Row],[SaleDate]],"MMM")</f>
        <v>Nov</v>
      </c>
      <c r="N862" t="str">
        <f>TEXT(sales[[#This Row],[SaleDate]],"DDD")</f>
        <v>Fri</v>
      </c>
      <c r="O862" t="str">
        <f t="shared" si="13"/>
        <v>Q4</v>
      </c>
      <c r="P862">
        <f>sales[[#This Row],[netRevenue]]-(sales[[#This Row],[unitCost]]*sales[[#This Row],[QuantitySold]])</f>
        <v>210</v>
      </c>
      <c r="Q862">
        <f>sales[[#This Row],[unitCost]]*sales[[#This Row],[QuantitySold]]</f>
        <v>700</v>
      </c>
      <c r="R862" s="7">
        <f>(sales[[#This Row],[unitPrice]]-sales[[#This Row],[unitCost]])/sales[[#This Row],[unitCost]]</f>
        <v>0.3</v>
      </c>
      <c r="S862" t="str">
        <f>TEXT(sales[[#This Row],[SaleDate]],"dd")</f>
        <v>22</v>
      </c>
    </row>
    <row r="863" spans="1:19" x14ac:dyDescent="0.25">
      <c r="A863">
        <v>1041</v>
      </c>
      <c r="B863">
        <v>4</v>
      </c>
      <c r="C863">
        <v>22</v>
      </c>
      <c r="D863">
        <v>3</v>
      </c>
      <c r="E863">
        <v>11</v>
      </c>
      <c r="F863" s="1">
        <v>45337</v>
      </c>
      <c r="G863">
        <v>0</v>
      </c>
      <c r="H863">
        <f>VLOOKUP(sales[[#This Row],[ProductID]],products[],4,FALSE)</f>
        <v>130</v>
      </c>
      <c r="I863">
        <f>VLOOKUP(sales[[#This Row],[ProductID]],products[],5,FALSE)</f>
        <v>100</v>
      </c>
      <c r="J863">
        <f>sales[[#This Row],[QuantitySold]]*sales[[#This Row],[unitPrice]]</f>
        <v>1430</v>
      </c>
      <c r="K863">
        <f>sales[[#This Row],[TotalRevenue]]-sales[[#This Row],[DiscountApplied]]</f>
        <v>1430</v>
      </c>
      <c r="L863" t="str">
        <f>TEXT(sales[[#This Row],[SaleDate]],"yyyy")</f>
        <v>2024</v>
      </c>
      <c r="M863" t="str">
        <f>TEXT(sales[[#This Row],[SaleDate]],"MMM")</f>
        <v>Feb</v>
      </c>
      <c r="N863" t="str">
        <f>TEXT(sales[[#This Row],[SaleDate]],"DDD")</f>
        <v>Thu</v>
      </c>
      <c r="O863" t="str">
        <f t="shared" si="13"/>
        <v>Q1</v>
      </c>
      <c r="P863">
        <f>sales[[#This Row],[netRevenue]]-(sales[[#This Row],[unitCost]]*sales[[#This Row],[QuantitySold]])</f>
        <v>330</v>
      </c>
      <c r="Q863">
        <f>sales[[#This Row],[unitCost]]*sales[[#This Row],[QuantitySold]]</f>
        <v>1100</v>
      </c>
      <c r="R863" s="7">
        <f>(sales[[#This Row],[unitPrice]]-sales[[#This Row],[unitCost]])/sales[[#This Row],[unitCost]]</f>
        <v>0.3</v>
      </c>
      <c r="S863" t="str">
        <f>TEXT(sales[[#This Row],[SaleDate]],"dd")</f>
        <v>15</v>
      </c>
    </row>
    <row r="864" spans="1:19" x14ac:dyDescent="0.25">
      <c r="A864">
        <v>1052</v>
      </c>
      <c r="B864">
        <v>4</v>
      </c>
      <c r="C864">
        <v>44</v>
      </c>
      <c r="D864">
        <v>3</v>
      </c>
      <c r="E864">
        <v>7</v>
      </c>
      <c r="F864" s="1">
        <v>45580</v>
      </c>
      <c r="G864">
        <v>0</v>
      </c>
      <c r="H864">
        <f>VLOOKUP(sales[[#This Row],[ProductID]],products[],4,FALSE)</f>
        <v>130</v>
      </c>
      <c r="I864">
        <f>VLOOKUP(sales[[#This Row],[ProductID]],products[],5,FALSE)</f>
        <v>100</v>
      </c>
      <c r="J864">
        <f>sales[[#This Row],[QuantitySold]]*sales[[#This Row],[unitPrice]]</f>
        <v>910</v>
      </c>
      <c r="K864">
        <f>sales[[#This Row],[TotalRevenue]]-sales[[#This Row],[DiscountApplied]]</f>
        <v>910</v>
      </c>
      <c r="L864" t="str">
        <f>TEXT(sales[[#This Row],[SaleDate]],"yyyy")</f>
        <v>2024</v>
      </c>
      <c r="M864" t="str">
        <f>TEXT(sales[[#This Row],[SaleDate]],"MMM")</f>
        <v>Oct</v>
      </c>
      <c r="N864" t="str">
        <f>TEXT(sales[[#This Row],[SaleDate]],"DDD")</f>
        <v>Tue</v>
      </c>
      <c r="O864" t="str">
        <f t="shared" si="13"/>
        <v>Q4</v>
      </c>
      <c r="P864">
        <f>sales[[#This Row],[netRevenue]]-(sales[[#This Row],[unitCost]]*sales[[#This Row],[QuantitySold]])</f>
        <v>210</v>
      </c>
      <c r="Q864">
        <f>sales[[#This Row],[unitCost]]*sales[[#This Row],[QuantitySold]]</f>
        <v>700</v>
      </c>
      <c r="R864" s="7">
        <f>(sales[[#This Row],[unitPrice]]-sales[[#This Row],[unitCost]])/sales[[#This Row],[unitCost]]</f>
        <v>0.3</v>
      </c>
      <c r="S864" t="str">
        <f>TEXT(sales[[#This Row],[SaleDate]],"dd")</f>
        <v>15</v>
      </c>
    </row>
    <row r="865" spans="1:19" x14ac:dyDescent="0.25">
      <c r="A865">
        <v>1069</v>
      </c>
      <c r="B865">
        <v>4</v>
      </c>
      <c r="C865">
        <v>25</v>
      </c>
      <c r="D865">
        <v>3</v>
      </c>
      <c r="E865">
        <v>7</v>
      </c>
      <c r="F865" s="1">
        <v>45448</v>
      </c>
      <c r="G865">
        <v>0</v>
      </c>
      <c r="H865">
        <f>VLOOKUP(sales[[#This Row],[ProductID]],products[],4,FALSE)</f>
        <v>130</v>
      </c>
      <c r="I865">
        <f>VLOOKUP(sales[[#This Row],[ProductID]],products[],5,FALSE)</f>
        <v>100</v>
      </c>
      <c r="J865">
        <f>sales[[#This Row],[QuantitySold]]*sales[[#This Row],[unitPrice]]</f>
        <v>910</v>
      </c>
      <c r="K865">
        <f>sales[[#This Row],[TotalRevenue]]-sales[[#This Row],[DiscountApplied]]</f>
        <v>910</v>
      </c>
      <c r="L865" t="str">
        <f>TEXT(sales[[#This Row],[SaleDate]],"yyyy")</f>
        <v>2024</v>
      </c>
      <c r="M865" t="str">
        <f>TEXT(sales[[#This Row],[SaleDate]],"MMM")</f>
        <v>Jun</v>
      </c>
      <c r="N865" t="str">
        <f>TEXT(sales[[#This Row],[SaleDate]],"DDD")</f>
        <v>Wed</v>
      </c>
      <c r="O865" t="str">
        <f t="shared" si="13"/>
        <v>Q2</v>
      </c>
      <c r="P865">
        <f>sales[[#This Row],[netRevenue]]-(sales[[#This Row],[unitCost]]*sales[[#This Row],[QuantitySold]])</f>
        <v>210</v>
      </c>
      <c r="Q865">
        <f>sales[[#This Row],[unitCost]]*sales[[#This Row],[QuantitySold]]</f>
        <v>700</v>
      </c>
      <c r="R865" s="7">
        <f>(sales[[#This Row],[unitPrice]]-sales[[#This Row],[unitCost]])/sales[[#This Row],[unitCost]]</f>
        <v>0.3</v>
      </c>
      <c r="S865" t="str">
        <f>TEXT(sales[[#This Row],[SaleDate]],"dd")</f>
        <v>05</v>
      </c>
    </row>
    <row r="866" spans="1:19" x14ac:dyDescent="0.25">
      <c r="A866">
        <v>1077</v>
      </c>
      <c r="B866">
        <v>4</v>
      </c>
      <c r="C866">
        <v>36</v>
      </c>
      <c r="D866">
        <v>3</v>
      </c>
      <c r="E866">
        <v>2</v>
      </c>
      <c r="F866" s="1">
        <v>45643</v>
      </c>
      <c r="G866">
        <v>0</v>
      </c>
      <c r="H866">
        <f>VLOOKUP(sales[[#This Row],[ProductID]],products[],4,FALSE)</f>
        <v>130</v>
      </c>
      <c r="I866">
        <f>VLOOKUP(sales[[#This Row],[ProductID]],products[],5,FALSE)</f>
        <v>100</v>
      </c>
      <c r="J866">
        <f>sales[[#This Row],[QuantitySold]]*sales[[#This Row],[unitPrice]]</f>
        <v>260</v>
      </c>
      <c r="K866">
        <f>sales[[#This Row],[TotalRevenue]]-sales[[#This Row],[DiscountApplied]]</f>
        <v>260</v>
      </c>
      <c r="L866" t="str">
        <f>TEXT(sales[[#This Row],[SaleDate]],"yyyy")</f>
        <v>2024</v>
      </c>
      <c r="M866" t="str">
        <f>TEXT(sales[[#This Row],[SaleDate]],"MMM")</f>
        <v>Dec</v>
      </c>
      <c r="N866" t="str">
        <f>TEXT(sales[[#This Row],[SaleDate]],"DDD")</f>
        <v>Tue</v>
      </c>
      <c r="O866" t="str">
        <f t="shared" si="13"/>
        <v>Q4</v>
      </c>
      <c r="P866">
        <f>sales[[#This Row],[netRevenue]]-(sales[[#This Row],[unitCost]]*sales[[#This Row],[QuantitySold]])</f>
        <v>60</v>
      </c>
      <c r="Q866">
        <f>sales[[#This Row],[unitCost]]*sales[[#This Row],[QuantitySold]]</f>
        <v>200</v>
      </c>
      <c r="R866" s="7">
        <f>(sales[[#This Row],[unitPrice]]-sales[[#This Row],[unitCost]])/sales[[#This Row],[unitCost]]</f>
        <v>0.3</v>
      </c>
      <c r="S866" t="str">
        <f>TEXT(sales[[#This Row],[SaleDate]],"dd")</f>
        <v>17</v>
      </c>
    </row>
    <row r="867" spans="1:19" x14ac:dyDescent="0.25">
      <c r="A867">
        <v>1090</v>
      </c>
      <c r="B867">
        <v>4</v>
      </c>
      <c r="C867">
        <v>6</v>
      </c>
      <c r="D867">
        <v>3</v>
      </c>
      <c r="E867">
        <v>7</v>
      </c>
      <c r="F867" s="1">
        <v>45439</v>
      </c>
      <c r="G867">
        <v>0</v>
      </c>
      <c r="H867">
        <f>VLOOKUP(sales[[#This Row],[ProductID]],products[],4,FALSE)</f>
        <v>130</v>
      </c>
      <c r="I867">
        <f>VLOOKUP(sales[[#This Row],[ProductID]],products[],5,FALSE)</f>
        <v>100</v>
      </c>
      <c r="J867">
        <f>sales[[#This Row],[QuantitySold]]*sales[[#This Row],[unitPrice]]</f>
        <v>910</v>
      </c>
      <c r="K867">
        <f>sales[[#This Row],[TotalRevenue]]-sales[[#This Row],[DiscountApplied]]</f>
        <v>910</v>
      </c>
      <c r="L867" t="str">
        <f>TEXT(sales[[#This Row],[SaleDate]],"yyyy")</f>
        <v>2024</v>
      </c>
      <c r="M867" t="str">
        <f>TEXT(sales[[#This Row],[SaleDate]],"MMM")</f>
        <v>May</v>
      </c>
      <c r="N867" t="str">
        <f>TEXT(sales[[#This Row],[SaleDate]],"DDD")</f>
        <v>Mon</v>
      </c>
      <c r="O867" t="str">
        <f t="shared" si="13"/>
        <v>Q2</v>
      </c>
      <c r="P867">
        <f>sales[[#This Row],[netRevenue]]-(sales[[#This Row],[unitCost]]*sales[[#This Row],[QuantitySold]])</f>
        <v>210</v>
      </c>
      <c r="Q867">
        <f>sales[[#This Row],[unitCost]]*sales[[#This Row],[QuantitySold]]</f>
        <v>700</v>
      </c>
      <c r="R867" s="7">
        <f>(sales[[#This Row],[unitPrice]]-sales[[#This Row],[unitCost]])/sales[[#This Row],[unitCost]]</f>
        <v>0.3</v>
      </c>
      <c r="S867" t="str">
        <f>TEXT(sales[[#This Row],[SaleDate]],"dd")</f>
        <v>27</v>
      </c>
    </row>
    <row r="868" spans="1:19" x14ac:dyDescent="0.25">
      <c r="A868">
        <v>1127</v>
      </c>
      <c r="B868">
        <v>4</v>
      </c>
      <c r="C868">
        <v>10</v>
      </c>
      <c r="D868">
        <v>3</v>
      </c>
      <c r="E868">
        <v>2</v>
      </c>
      <c r="F868" s="1">
        <v>45312</v>
      </c>
      <c r="G868">
        <v>0</v>
      </c>
      <c r="H868">
        <f>VLOOKUP(sales[[#This Row],[ProductID]],products[],4,FALSE)</f>
        <v>130</v>
      </c>
      <c r="I868">
        <f>VLOOKUP(sales[[#This Row],[ProductID]],products[],5,FALSE)</f>
        <v>100</v>
      </c>
      <c r="J868">
        <f>sales[[#This Row],[QuantitySold]]*sales[[#This Row],[unitPrice]]</f>
        <v>260</v>
      </c>
      <c r="K868">
        <f>sales[[#This Row],[TotalRevenue]]-sales[[#This Row],[DiscountApplied]]</f>
        <v>260</v>
      </c>
      <c r="L868" t="str">
        <f>TEXT(sales[[#This Row],[SaleDate]],"yyyy")</f>
        <v>2024</v>
      </c>
      <c r="M868" t="str">
        <f>TEXT(sales[[#This Row],[SaleDate]],"MMM")</f>
        <v>Jan</v>
      </c>
      <c r="N868" t="str">
        <f>TEXT(sales[[#This Row],[SaleDate]],"DDD")</f>
        <v>Sun</v>
      </c>
      <c r="O868" t="str">
        <f t="shared" si="13"/>
        <v>Q1</v>
      </c>
      <c r="P868">
        <f>sales[[#This Row],[netRevenue]]-(sales[[#This Row],[unitCost]]*sales[[#This Row],[QuantitySold]])</f>
        <v>60</v>
      </c>
      <c r="Q868">
        <f>sales[[#This Row],[unitCost]]*sales[[#This Row],[QuantitySold]]</f>
        <v>200</v>
      </c>
      <c r="R868" s="7">
        <f>(sales[[#This Row],[unitPrice]]-sales[[#This Row],[unitCost]])/sales[[#This Row],[unitCost]]</f>
        <v>0.3</v>
      </c>
      <c r="S868" t="str">
        <f>TEXT(sales[[#This Row],[SaleDate]],"dd")</f>
        <v>21</v>
      </c>
    </row>
    <row r="869" spans="1:19" x14ac:dyDescent="0.25">
      <c r="A869">
        <v>1129</v>
      </c>
      <c r="B869">
        <v>4</v>
      </c>
      <c r="C869">
        <v>43</v>
      </c>
      <c r="D869">
        <v>3</v>
      </c>
      <c r="E869">
        <v>3</v>
      </c>
      <c r="F869" s="1">
        <v>45610</v>
      </c>
      <c r="G869">
        <v>0</v>
      </c>
      <c r="H869">
        <f>VLOOKUP(sales[[#This Row],[ProductID]],products[],4,FALSE)</f>
        <v>130</v>
      </c>
      <c r="I869">
        <f>VLOOKUP(sales[[#This Row],[ProductID]],products[],5,FALSE)</f>
        <v>100</v>
      </c>
      <c r="J869">
        <f>sales[[#This Row],[QuantitySold]]*sales[[#This Row],[unitPrice]]</f>
        <v>390</v>
      </c>
      <c r="K869">
        <f>sales[[#This Row],[TotalRevenue]]-sales[[#This Row],[DiscountApplied]]</f>
        <v>390</v>
      </c>
      <c r="L869" t="str">
        <f>TEXT(sales[[#This Row],[SaleDate]],"yyyy")</f>
        <v>2024</v>
      </c>
      <c r="M869" t="str">
        <f>TEXT(sales[[#This Row],[SaleDate]],"MMM")</f>
        <v>Nov</v>
      </c>
      <c r="N869" t="str">
        <f>TEXT(sales[[#This Row],[SaleDate]],"DDD")</f>
        <v>Thu</v>
      </c>
      <c r="O869" t="str">
        <f t="shared" si="13"/>
        <v>Q4</v>
      </c>
      <c r="P869">
        <f>sales[[#This Row],[netRevenue]]-(sales[[#This Row],[unitCost]]*sales[[#This Row],[QuantitySold]])</f>
        <v>90</v>
      </c>
      <c r="Q869">
        <f>sales[[#This Row],[unitCost]]*sales[[#This Row],[QuantitySold]]</f>
        <v>300</v>
      </c>
      <c r="R869" s="7">
        <f>(sales[[#This Row],[unitPrice]]-sales[[#This Row],[unitCost]])/sales[[#This Row],[unitCost]]</f>
        <v>0.3</v>
      </c>
      <c r="S869" t="str">
        <f>TEXT(sales[[#This Row],[SaleDate]],"dd")</f>
        <v>14</v>
      </c>
    </row>
    <row r="870" spans="1:19" x14ac:dyDescent="0.25">
      <c r="A870">
        <v>1170</v>
      </c>
      <c r="B870">
        <v>4</v>
      </c>
      <c r="C870">
        <v>50</v>
      </c>
      <c r="D870">
        <v>3</v>
      </c>
      <c r="E870">
        <v>8</v>
      </c>
      <c r="F870" s="1">
        <v>45339</v>
      </c>
      <c r="G870">
        <v>0</v>
      </c>
      <c r="H870">
        <f>VLOOKUP(sales[[#This Row],[ProductID]],products[],4,FALSE)</f>
        <v>130</v>
      </c>
      <c r="I870">
        <f>VLOOKUP(sales[[#This Row],[ProductID]],products[],5,FALSE)</f>
        <v>100</v>
      </c>
      <c r="J870">
        <f>sales[[#This Row],[QuantitySold]]*sales[[#This Row],[unitPrice]]</f>
        <v>1040</v>
      </c>
      <c r="K870">
        <f>sales[[#This Row],[TotalRevenue]]-sales[[#This Row],[DiscountApplied]]</f>
        <v>1040</v>
      </c>
      <c r="L870" t="str">
        <f>TEXT(sales[[#This Row],[SaleDate]],"yyyy")</f>
        <v>2024</v>
      </c>
      <c r="M870" t="str">
        <f>TEXT(sales[[#This Row],[SaleDate]],"MMM")</f>
        <v>Feb</v>
      </c>
      <c r="N870" t="str">
        <f>TEXT(sales[[#This Row],[SaleDate]],"DDD")</f>
        <v>Sat</v>
      </c>
      <c r="O870" t="str">
        <f t="shared" si="13"/>
        <v>Q1</v>
      </c>
      <c r="P870">
        <f>sales[[#This Row],[netRevenue]]-(sales[[#This Row],[unitCost]]*sales[[#This Row],[QuantitySold]])</f>
        <v>240</v>
      </c>
      <c r="Q870">
        <f>sales[[#This Row],[unitCost]]*sales[[#This Row],[QuantitySold]]</f>
        <v>800</v>
      </c>
      <c r="R870" s="7">
        <f>(sales[[#This Row],[unitPrice]]-sales[[#This Row],[unitCost]])/sales[[#This Row],[unitCost]]</f>
        <v>0.3</v>
      </c>
      <c r="S870" t="str">
        <f>TEXT(sales[[#This Row],[SaleDate]],"dd")</f>
        <v>17</v>
      </c>
    </row>
    <row r="871" spans="1:19" x14ac:dyDescent="0.25">
      <c r="A871">
        <v>1190</v>
      </c>
      <c r="B871">
        <v>4</v>
      </c>
      <c r="C871">
        <v>24</v>
      </c>
      <c r="D871">
        <v>3</v>
      </c>
      <c r="E871">
        <v>9</v>
      </c>
      <c r="F871" s="1">
        <v>45333</v>
      </c>
      <c r="G871">
        <v>0</v>
      </c>
      <c r="H871">
        <f>VLOOKUP(sales[[#This Row],[ProductID]],products[],4,FALSE)</f>
        <v>130</v>
      </c>
      <c r="I871">
        <f>VLOOKUP(sales[[#This Row],[ProductID]],products[],5,FALSE)</f>
        <v>100</v>
      </c>
      <c r="J871">
        <f>sales[[#This Row],[QuantitySold]]*sales[[#This Row],[unitPrice]]</f>
        <v>1170</v>
      </c>
      <c r="K871">
        <f>sales[[#This Row],[TotalRevenue]]-sales[[#This Row],[DiscountApplied]]</f>
        <v>1170</v>
      </c>
      <c r="L871" t="str">
        <f>TEXT(sales[[#This Row],[SaleDate]],"yyyy")</f>
        <v>2024</v>
      </c>
      <c r="M871" t="str">
        <f>TEXT(sales[[#This Row],[SaleDate]],"MMM")</f>
        <v>Feb</v>
      </c>
      <c r="N871" t="str">
        <f>TEXT(sales[[#This Row],[SaleDate]],"DDD")</f>
        <v>Sun</v>
      </c>
      <c r="O871" t="str">
        <f t="shared" si="13"/>
        <v>Q1</v>
      </c>
      <c r="P871">
        <f>sales[[#This Row],[netRevenue]]-(sales[[#This Row],[unitCost]]*sales[[#This Row],[QuantitySold]])</f>
        <v>270</v>
      </c>
      <c r="Q871">
        <f>sales[[#This Row],[unitCost]]*sales[[#This Row],[QuantitySold]]</f>
        <v>900</v>
      </c>
      <c r="R871" s="7">
        <f>(sales[[#This Row],[unitPrice]]-sales[[#This Row],[unitCost]])/sales[[#This Row],[unitCost]]</f>
        <v>0.3</v>
      </c>
      <c r="S871" t="str">
        <f>TEXT(sales[[#This Row],[SaleDate]],"dd")</f>
        <v>11</v>
      </c>
    </row>
    <row r="872" spans="1:19" x14ac:dyDescent="0.25">
      <c r="A872">
        <v>1201</v>
      </c>
      <c r="B872">
        <v>4</v>
      </c>
      <c r="C872">
        <v>4</v>
      </c>
      <c r="D872">
        <v>3</v>
      </c>
      <c r="E872">
        <v>7</v>
      </c>
      <c r="F872" s="1">
        <v>45387</v>
      </c>
      <c r="G872">
        <v>0</v>
      </c>
      <c r="H872">
        <f>VLOOKUP(sales[[#This Row],[ProductID]],products[],4,FALSE)</f>
        <v>130</v>
      </c>
      <c r="I872">
        <f>VLOOKUP(sales[[#This Row],[ProductID]],products[],5,FALSE)</f>
        <v>100</v>
      </c>
      <c r="J872">
        <f>sales[[#This Row],[QuantitySold]]*sales[[#This Row],[unitPrice]]</f>
        <v>910</v>
      </c>
      <c r="K872">
        <f>sales[[#This Row],[TotalRevenue]]-sales[[#This Row],[DiscountApplied]]</f>
        <v>910</v>
      </c>
      <c r="L872" t="str">
        <f>TEXT(sales[[#This Row],[SaleDate]],"yyyy")</f>
        <v>2024</v>
      </c>
      <c r="M872" t="str">
        <f>TEXT(sales[[#This Row],[SaleDate]],"MMM")</f>
        <v>Apr</v>
      </c>
      <c r="N872" t="str">
        <f>TEXT(sales[[#This Row],[SaleDate]],"DDD")</f>
        <v>Fri</v>
      </c>
      <c r="O872" t="str">
        <f t="shared" si="13"/>
        <v>Q2</v>
      </c>
      <c r="P872">
        <f>sales[[#This Row],[netRevenue]]-(sales[[#This Row],[unitCost]]*sales[[#This Row],[QuantitySold]])</f>
        <v>210</v>
      </c>
      <c r="Q872">
        <f>sales[[#This Row],[unitCost]]*sales[[#This Row],[QuantitySold]]</f>
        <v>700</v>
      </c>
      <c r="R872" s="7">
        <f>(sales[[#This Row],[unitPrice]]-sales[[#This Row],[unitCost]])/sales[[#This Row],[unitCost]]</f>
        <v>0.3</v>
      </c>
      <c r="S872" t="str">
        <f>TEXT(sales[[#This Row],[SaleDate]],"dd")</f>
        <v>05</v>
      </c>
    </row>
    <row r="873" spans="1:19" x14ac:dyDescent="0.25">
      <c r="A873">
        <v>1286</v>
      </c>
      <c r="B873">
        <v>4</v>
      </c>
      <c r="C873">
        <v>26</v>
      </c>
      <c r="D873">
        <v>3</v>
      </c>
      <c r="E873">
        <v>3</v>
      </c>
      <c r="F873" s="1">
        <v>45546</v>
      </c>
      <c r="G873">
        <v>0</v>
      </c>
      <c r="H873">
        <f>VLOOKUP(sales[[#This Row],[ProductID]],products[],4,FALSE)</f>
        <v>130</v>
      </c>
      <c r="I873">
        <f>VLOOKUP(sales[[#This Row],[ProductID]],products[],5,FALSE)</f>
        <v>100</v>
      </c>
      <c r="J873">
        <f>sales[[#This Row],[QuantitySold]]*sales[[#This Row],[unitPrice]]</f>
        <v>390</v>
      </c>
      <c r="K873">
        <f>sales[[#This Row],[TotalRevenue]]-sales[[#This Row],[DiscountApplied]]</f>
        <v>390</v>
      </c>
      <c r="L873" t="str">
        <f>TEXT(sales[[#This Row],[SaleDate]],"yyyy")</f>
        <v>2024</v>
      </c>
      <c r="M873" t="str">
        <f>TEXT(sales[[#This Row],[SaleDate]],"MMM")</f>
        <v>Sep</v>
      </c>
      <c r="N873" t="str">
        <f>TEXT(sales[[#This Row],[SaleDate]],"DDD")</f>
        <v>Wed</v>
      </c>
      <c r="O873" t="str">
        <f t="shared" si="13"/>
        <v>Q3</v>
      </c>
      <c r="P873">
        <f>sales[[#This Row],[netRevenue]]-(sales[[#This Row],[unitCost]]*sales[[#This Row],[QuantitySold]])</f>
        <v>90</v>
      </c>
      <c r="Q873">
        <f>sales[[#This Row],[unitCost]]*sales[[#This Row],[QuantitySold]]</f>
        <v>300</v>
      </c>
      <c r="R873" s="7">
        <f>(sales[[#This Row],[unitPrice]]-sales[[#This Row],[unitCost]])/sales[[#This Row],[unitCost]]</f>
        <v>0.3</v>
      </c>
      <c r="S873" t="str">
        <f>TEXT(sales[[#This Row],[SaleDate]],"dd")</f>
        <v>11</v>
      </c>
    </row>
    <row r="874" spans="1:19" x14ac:dyDescent="0.25">
      <c r="A874">
        <v>1297</v>
      </c>
      <c r="B874">
        <v>4</v>
      </c>
      <c r="C874">
        <v>2</v>
      </c>
      <c r="D874">
        <v>3</v>
      </c>
      <c r="E874">
        <v>4</v>
      </c>
      <c r="F874" s="1">
        <v>45569</v>
      </c>
      <c r="G874">
        <v>0</v>
      </c>
      <c r="H874">
        <f>VLOOKUP(sales[[#This Row],[ProductID]],products[],4,FALSE)</f>
        <v>130</v>
      </c>
      <c r="I874">
        <f>VLOOKUP(sales[[#This Row],[ProductID]],products[],5,FALSE)</f>
        <v>100</v>
      </c>
      <c r="J874">
        <f>sales[[#This Row],[QuantitySold]]*sales[[#This Row],[unitPrice]]</f>
        <v>520</v>
      </c>
      <c r="K874">
        <f>sales[[#This Row],[TotalRevenue]]-sales[[#This Row],[DiscountApplied]]</f>
        <v>520</v>
      </c>
      <c r="L874" t="str">
        <f>TEXT(sales[[#This Row],[SaleDate]],"yyyy")</f>
        <v>2024</v>
      </c>
      <c r="M874" t="str">
        <f>TEXT(sales[[#This Row],[SaleDate]],"MMM")</f>
        <v>Oct</v>
      </c>
      <c r="N874" t="str">
        <f>TEXT(sales[[#This Row],[SaleDate]],"DDD")</f>
        <v>Fri</v>
      </c>
      <c r="O874" t="str">
        <f t="shared" si="13"/>
        <v>Q4</v>
      </c>
      <c r="P874">
        <f>sales[[#This Row],[netRevenue]]-(sales[[#This Row],[unitCost]]*sales[[#This Row],[QuantitySold]])</f>
        <v>120</v>
      </c>
      <c r="Q874">
        <f>sales[[#This Row],[unitCost]]*sales[[#This Row],[QuantitySold]]</f>
        <v>400</v>
      </c>
      <c r="R874" s="7">
        <f>(sales[[#This Row],[unitPrice]]-sales[[#This Row],[unitCost]])/sales[[#This Row],[unitCost]]</f>
        <v>0.3</v>
      </c>
      <c r="S874" t="str">
        <f>TEXT(sales[[#This Row],[SaleDate]],"dd")</f>
        <v>04</v>
      </c>
    </row>
    <row r="875" spans="1:19" x14ac:dyDescent="0.25">
      <c r="A875">
        <v>1306</v>
      </c>
      <c r="B875">
        <v>4</v>
      </c>
      <c r="C875">
        <v>13</v>
      </c>
      <c r="D875">
        <v>3</v>
      </c>
      <c r="E875">
        <v>5</v>
      </c>
      <c r="F875" s="1">
        <v>45476</v>
      </c>
      <c r="G875">
        <v>0</v>
      </c>
      <c r="H875">
        <f>VLOOKUP(sales[[#This Row],[ProductID]],products[],4,FALSE)</f>
        <v>130</v>
      </c>
      <c r="I875">
        <f>VLOOKUP(sales[[#This Row],[ProductID]],products[],5,FALSE)</f>
        <v>100</v>
      </c>
      <c r="J875">
        <f>sales[[#This Row],[QuantitySold]]*sales[[#This Row],[unitPrice]]</f>
        <v>650</v>
      </c>
      <c r="K875">
        <f>sales[[#This Row],[TotalRevenue]]-sales[[#This Row],[DiscountApplied]]</f>
        <v>650</v>
      </c>
      <c r="L875" t="str">
        <f>TEXT(sales[[#This Row],[SaleDate]],"yyyy")</f>
        <v>2024</v>
      </c>
      <c r="M875" t="str">
        <f>TEXT(sales[[#This Row],[SaleDate]],"MMM")</f>
        <v>Jul</v>
      </c>
      <c r="N875" t="str">
        <f>TEXT(sales[[#This Row],[SaleDate]],"DDD")</f>
        <v>Wed</v>
      </c>
      <c r="O875" t="str">
        <f t="shared" si="13"/>
        <v>Q3</v>
      </c>
      <c r="P875">
        <f>sales[[#This Row],[netRevenue]]-(sales[[#This Row],[unitCost]]*sales[[#This Row],[QuantitySold]])</f>
        <v>150</v>
      </c>
      <c r="Q875">
        <f>sales[[#This Row],[unitCost]]*sales[[#This Row],[QuantitySold]]</f>
        <v>500</v>
      </c>
      <c r="R875" s="7">
        <f>(sales[[#This Row],[unitPrice]]-sales[[#This Row],[unitCost]])/sales[[#This Row],[unitCost]]</f>
        <v>0.3</v>
      </c>
      <c r="S875" t="str">
        <f>TEXT(sales[[#This Row],[SaleDate]],"dd")</f>
        <v>03</v>
      </c>
    </row>
    <row r="876" spans="1:19" x14ac:dyDescent="0.25">
      <c r="A876">
        <v>1322</v>
      </c>
      <c r="B876">
        <v>4</v>
      </c>
      <c r="C876">
        <v>6</v>
      </c>
      <c r="D876">
        <v>3</v>
      </c>
      <c r="E876">
        <v>2</v>
      </c>
      <c r="F876" s="1">
        <v>45520</v>
      </c>
      <c r="G876">
        <v>0</v>
      </c>
      <c r="H876">
        <f>VLOOKUP(sales[[#This Row],[ProductID]],products[],4,FALSE)</f>
        <v>130</v>
      </c>
      <c r="I876">
        <f>VLOOKUP(sales[[#This Row],[ProductID]],products[],5,FALSE)</f>
        <v>100</v>
      </c>
      <c r="J876">
        <f>sales[[#This Row],[QuantitySold]]*sales[[#This Row],[unitPrice]]</f>
        <v>260</v>
      </c>
      <c r="K876">
        <f>sales[[#This Row],[TotalRevenue]]-sales[[#This Row],[DiscountApplied]]</f>
        <v>260</v>
      </c>
      <c r="L876" t="str">
        <f>TEXT(sales[[#This Row],[SaleDate]],"yyyy")</f>
        <v>2024</v>
      </c>
      <c r="M876" t="str">
        <f>TEXT(sales[[#This Row],[SaleDate]],"MMM")</f>
        <v>Aug</v>
      </c>
      <c r="N876" t="str">
        <f>TEXT(sales[[#This Row],[SaleDate]],"DDD")</f>
        <v>Fri</v>
      </c>
      <c r="O876" t="str">
        <f t="shared" si="13"/>
        <v>Q3</v>
      </c>
      <c r="P876">
        <f>sales[[#This Row],[netRevenue]]-(sales[[#This Row],[unitCost]]*sales[[#This Row],[QuantitySold]])</f>
        <v>60</v>
      </c>
      <c r="Q876">
        <f>sales[[#This Row],[unitCost]]*sales[[#This Row],[QuantitySold]]</f>
        <v>200</v>
      </c>
      <c r="R876" s="7">
        <f>(sales[[#This Row],[unitPrice]]-sales[[#This Row],[unitCost]])/sales[[#This Row],[unitCost]]</f>
        <v>0.3</v>
      </c>
      <c r="S876" t="str">
        <f>TEXT(sales[[#This Row],[SaleDate]],"dd")</f>
        <v>16</v>
      </c>
    </row>
    <row r="877" spans="1:19" x14ac:dyDescent="0.25">
      <c r="A877">
        <v>1326</v>
      </c>
      <c r="B877">
        <v>4</v>
      </c>
      <c r="C877">
        <v>12</v>
      </c>
      <c r="D877">
        <v>3</v>
      </c>
      <c r="E877">
        <v>9</v>
      </c>
      <c r="F877" s="1">
        <v>45619</v>
      </c>
      <c r="G877">
        <v>0</v>
      </c>
      <c r="H877">
        <f>VLOOKUP(sales[[#This Row],[ProductID]],products[],4,FALSE)</f>
        <v>130</v>
      </c>
      <c r="I877">
        <f>VLOOKUP(sales[[#This Row],[ProductID]],products[],5,FALSE)</f>
        <v>100</v>
      </c>
      <c r="J877">
        <f>sales[[#This Row],[QuantitySold]]*sales[[#This Row],[unitPrice]]</f>
        <v>1170</v>
      </c>
      <c r="K877">
        <f>sales[[#This Row],[TotalRevenue]]-sales[[#This Row],[DiscountApplied]]</f>
        <v>1170</v>
      </c>
      <c r="L877" t="str">
        <f>TEXT(sales[[#This Row],[SaleDate]],"yyyy")</f>
        <v>2024</v>
      </c>
      <c r="M877" t="str">
        <f>TEXT(sales[[#This Row],[SaleDate]],"MMM")</f>
        <v>Nov</v>
      </c>
      <c r="N877" t="str">
        <f>TEXT(sales[[#This Row],[SaleDate]],"DDD")</f>
        <v>Sat</v>
      </c>
      <c r="O877" t="str">
        <f t="shared" si="13"/>
        <v>Q4</v>
      </c>
      <c r="P877">
        <f>sales[[#This Row],[netRevenue]]-(sales[[#This Row],[unitCost]]*sales[[#This Row],[QuantitySold]])</f>
        <v>270</v>
      </c>
      <c r="Q877">
        <f>sales[[#This Row],[unitCost]]*sales[[#This Row],[QuantitySold]]</f>
        <v>900</v>
      </c>
      <c r="R877" s="7">
        <f>(sales[[#This Row],[unitPrice]]-sales[[#This Row],[unitCost]])/sales[[#This Row],[unitCost]]</f>
        <v>0.3</v>
      </c>
      <c r="S877" t="str">
        <f>TEXT(sales[[#This Row],[SaleDate]],"dd")</f>
        <v>23</v>
      </c>
    </row>
    <row r="878" spans="1:19" x14ac:dyDescent="0.25">
      <c r="A878">
        <v>1344</v>
      </c>
      <c r="B878">
        <v>4</v>
      </c>
      <c r="C878">
        <v>32</v>
      </c>
      <c r="D878">
        <v>3</v>
      </c>
      <c r="E878">
        <v>2</v>
      </c>
      <c r="F878" s="1">
        <v>45645</v>
      </c>
      <c r="G878">
        <v>0</v>
      </c>
      <c r="H878">
        <f>VLOOKUP(sales[[#This Row],[ProductID]],products[],4,FALSE)</f>
        <v>130</v>
      </c>
      <c r="I878">
        <f>VLOOKUP(sales[[#This Row],[ProductID]],products[],5,FALSE)</f>
        <v>100</v>
      </c>
      <c r="J878">
        <f>sales[[#This Row],[QuantitySold]]*sales[[#This Row],[unitPrice]]</f>
        <v>260</v>
      </c>
      <c r="K878">
        <f>sales[[#This Row],[TotalRevenue]]-sales[[#This Row],[DiscountApplied]]</f>
        <v>260</v>
      </c>
      <c r="L878" t="str">
        <f>TEXT(sales[[#This Row],[SaleDate]],"yyyy")</f>
        <v>2024</v>
      </c>
      <c r="M878" t="str">
        <f>TEXT(sales[[#This Row],[SaleDate]],"MMM")</f>
        <v>Dec</v>
      </c>
      <c r="N878" t="str">
        <f>TEXT(sales[[#This Row],[SaleDate]],"DDD")</f>
        <v>Thu</v>
      </c>
      <c r="O878" t="str">
        <f t="shared" si="13"/>
        <v>Q4</v>
      </c>
      <c r="P878">
        <f>sales[[#This Row],[netRevenue]]-(sales[[#This Row],[unitCost]]*sales[[#This Row],[QuantitySold]])</f>
        <v>60</v>
      </c>
      <c r="Q878">
        <f>sales[[#This Row],[unitCost]]*sales[[#This Row],[QuantitySold]]</f>
        <v>200</v>
      </c>
      <c r="R878" s="7">
        <f>(sales[[#This Row],[unitPrice]]-sales[[#This Row],[unitCost]])/sales[[#This Row],[unitCost]]</f>
        <v>0.3</v>
      </c>
      <c r="S878" t="str">
        <f>TEXT(sales[[#This Row],[SaleDate]],"dd")</f>
        <v>19</v>
      </c>
    </row>
    <row r="879" spans="1:19" x14ac:dyDescent="0.25">
      <c r="A879">
        <v>1361</v>
      </c>
      <c r="B879">
        <v>4</v>
      </c>
      <c r="C879">
        <v>45</v>
      </c>
      <c r="D879">
        <v>3</v>
      </c>
      <c r="E879">
        <v>5</v>
      </c>
      <c r="F879" s="1">
        <v>45443</v>
      </c>
      <c r="G879">
        <v>0</v>
      </c>
      <c r="H879">
        <f>VLOOKUP(sales[[#This Row],[ProductID]],products[],4,FALSE)</f>
        <v>130</v>
      </c>
      <c r="I879">
        <f>VLOOKUP(sales[[#This Row],[ProductID]],products[],5,FALSE)</f>
        <v>100</v>
      </c>
      <c r="J879">
        <f>sales[[#This Row],[QuantitySold]]*sales[[#This Row],[unitPrice]]</f>
        <v>650</v>
      </c>
      <c r="K879">
        <f>sales[[#This Row],[TotalRevenue]]-sales[[#This Row],[DiscountApplied]]</f>
        <v>650</v>
      </c>
      <c r="L879" t="str">
        <f>TEXT(sales[[#This Row],[SaleDate]],"yyyy")</f>
        <v>2024</v>
      </c>
      <c r="M879" t="str">
        <f>TEXT(sales[[#This Row],[SaleDate]],"MMM")</f>
        <v>May</v>
      </c>
      <c r="N879" t="str">
        <f>TEXT(sales[[#This Row],[SaleDate]],"DDD")</f>
        <v>Fri</v>
      </c>
      <c r="O879" t="str">
        <f t="shared" si="13"/>
        <v>Q2</v>
      </c>
      <c r="P879">
        <f>sales[[#This Row],[netRevenue]]-(sales[[#This Row],[unitCost]]*sales[[#This Row],[QuantitySold]])</f>
        <v>150</v>
      </c>
      <c r="Q879">
        <f>sales[[#This Row],[unitCost]]*sales[[#This Row],[QuantitySold]]</f>
        <v>500</v>
      </c>
      <c r="R879" s="7">
        <f>(sales[[#This Row],[unitPrice]]-sales[[#This Row],[unitCost]])/sales[[#This Row],[unitCost]]</f>
        <v>0.3</v>
      </c>
      <c r="S879" t="str">
        <f>TEXT(sales[[#This Row],[SaleDate]],"dd")</f>
        <v>31</v>
      </c>
    </row>
    <row r="880" spans="1:19" x14ac:dyDescent="0.25">
      <c r="A880">
        <v>1385</v>
      </c>
      <c r="B880">
        <v>4</v>
      </c>
      <c r="C880">
        <v>41</v>
      </c>
      <c r="D880">
        <v>3</v>
      </c>
      <c r="E880">
        <v>1</v>
      </c>
      <c r="F880" s="1">
        <v>45638</v>
      </c>
      <c r="G880">
        <v>0</v>
      </c>
      <c r="H880">
        <f>VLOOKUP(sales[[#This Row],[ProductID]],products[],4,FALSE)</f>
        <v>130</v>
      </c>
      <c r="I880">
        <f>VLOOKUP(sales[[#This Row],[ProductID]],products[],5,FALSE)</f>
        <v>100</v>
      </c>
      <c r="J880">
        <f>sales[[#This Row],[QuantitySold]]*sales[[#This Row],[unitPrice]]</f>
        <v>130</v>
      </c>
      <c r="K880">
        <f>sales[[#This Row],[TotalRevenue]]-sales[[#This Row],[DiscountApplied]]</f>
        <v>130</v>
      </c>
      <c r="L880" t="str">
        <f>TEXT(sales[[#This Row],[SaleDate]],"yyyy")</f>
        <v>2024</v>
      </c>
      <c r="M880" t="str">
        <f>TEXT(sales[[#This Row],[SaleDate]],"MMM")</f>
        <v>Dec</v>
      </c>
      <c r="N880" t="str">
        <f>TEXT(sales[[#This Row],[SaleDate]],"DDD")</f>
        <v>Thu</v>
      </c>
      <c r="O880" t="str">
        <f t="shared" si="13"/>
        <v>Q4</v>
      </c>
      <c r="P880">
        <f>sales[[#This Row],[netRevenue]]-(sales[[#This Row],[unitCost]]*sales[[#This Row],[QuantitySold]])</f>
        <v>30</v>
      </c>
      <c r="Q880">
        <f>sales[[#This Row],[unitCost]]*sales[[#This Row],[QuantitySold]]</f>
        <v>100</v>
      </c>
      <c r="R880" s="7">
        <f>(sales[[#This Row],[unitPrice]]-sales[[#This Row],[unitCost]])/sales[[#This Row],[unitCost]]</f>
        <v>0.3</v>
      </c>
      <c r="S880" t="str">
        <f>TEXT(sales[[#This Row],[SaleDate]],"dd")</f>
        <v>12</v>
      </c>
    </row>
    <row r="881" spans="1:19" x14ac:dyDescent="0.25">
      <c r="A881">
        <v>1411</v>
      </c>
      <c r="B881">
        <v>4</v>
      </c>
      <c r="C881">
        <v>44</v>
      </c>
      <c r="D881">
        <v>3</v>
      </c>
      <c r="E881">
        <v>8</v>
      </c>
      <c r="F881" s="1">
        <v>45389</v>
      </c>
      <c r="G881">
        <v>0</v>
      </c>
      <c r="H881">
        <f>VLOOKUP(sales[[#This Row],[ProductID]],products[],4,FALSE)</f>
        <v>130</v>
      </c>
      <c r="I881">
        <f>VLOOKUP(sales[[#This Row],[ProductID]],products[],5,FALSE)</f>
        <v>100</v>
      </c>
      <c r="J881">
        <f>sales[[#This Row],[QuantitySold]]*sales[[#This Row],[unitPrice]]</f>
        <v>1040</v>
      </c>
      <c r="K881">
        <f>sales[[#This Row],[TotalRevenue]]-sales[[#This Row],[DiscountApplied]]</f>
        <v>1040</v>
      </c>
      <c r="L881" t="str">
        <f>TEXT(sales[[#This Row],[SaleDate]],"yyyy")</f>
        <v>2024</v>
      </c>
      <c r="M881" t="str">
        <f>TEXT(sales[[#This Row],[SaleDate]],"MMM")</f>
        <v>Apr</v>
      </c>
      <c r="N881" t="str">
        <f>TEXT(sales[[#This Row],[SaleDate]],"DDD")</f>
        <v>Sun</v>
      </c>
      <c r="O881" t="str">
        <f t="shared" si="13"/>
        <v>Q2</v>
      </c>
      <c r="P881">
        <f>sales[[#This Row],[netRevenue]]-(sales[[#This Row],[unitCost]]*sales[[#This Row],[QuantitySold]])</f>
        <v>240</v>
      </c>
      <c r="Q881">
        <f>sales[[#This Row],[unitCost]]*sales[[#This Row],[QuantitySold]]</f>
        <v>800</v>
      </c>
      <c r="R881" s="7">
        <f>(sales[[#This Row],[unitPrice]]-sales[[#This Row],[unitCost]])/sales[[#This Row],[unitCost]]</f>
        <v>0.3</v>
      </c>
      <c r="S881" t="str">
        <f>TEXT(sales[[#This Row],[SaleDate]],"dd")</f>
        <v>07</v>
      </c>
    </row>
    <row r="882" spans="1:19" x14ac:dyDescent="0.25">
      <c r="A882">
        <v>1423</v>
      </c>
      <c r="B882">
        <v>4</v>
      </c>
      <c r="C882">
        <v>28</v>
      </c>
      <c r="D882">
        <v>3</v>
      </c>
      <c r="E882">
        <v>2</v>
      </c>
      <c r="F882" s="1">
        <v>45490</v>
      </c>
      <c r="G882">
        <v>0</v>
      </c>
      <c r="H882">
        <f>VLOOKUP(sales[[#This Row],[ProductID]],products[],4,FALSE)</f>
        <v>130</v>
      </c>
      <c r="I882">
        <f>VLOOKUP(sales[[#This Row],[ProductID]],products[],5,FALSE)</f>
        <v>100</v>
      </c>
      <c r="J882">
        <f>sales[[#This Row],[QuantitySold]]*sales[[#This Row],[unitPrice]]</f>
        <v>260</v>
      </c>
      <c r="K882">
        <f>sales[[#This Row],[TotalRevenue]]-sales[[#This Row],[DiscountApplied]]</f>
        <v>260</v>
      </c>
      <c r="L882" t="str">
        <f>TEXT(sales[[#This Row],[SaleDate]],"yyyy")</f>
        <v>2024</v>
      </c>
      <c r="M882" t="str">
        <f>TEXT(sales[[#This Row],[SaleDate]],"MMM")</f>
        <v>Jul</v>
      </c>
      <c r="N882" t="str">
        <f>TEXT(sales[[#This Row],[SaleDate]],"DDD")</f>
        <v>Wed</v>
      </c>
      <c r="O882" t="str">
        <f t="shared" si="13"/>
        <v>Q3</v>
      </c>
      <c r="P882">
        <f>sales[[#This Row],[netRevenue]]-(sales[[#This Row],[unitCost]]*sales[[#This Row],[QuantitySold]])</f>
        <v>60</v>
      </c>
      <c r="Q882">
        <f>sales[[#This Row],[unitCost]]*sales[[#This Row],[QuantitySold]]</f>
        <v>200</v>
      </c>
      <c r="R882" s="7">
        <f>(sales[[#This Row],[unitPrice]]-sales[[#This Row],[unitCost]])/sales[[#This Row],[unitCost]]</f>
        <v>0.3</v>
      </c>
      <c r="S882" t="str">
        <f>TEXT(sales[[#This Row],[SaleDate]],"dd")</f>
        <v>17</v>
      </c>
    </row>
    <row r="883" spans="1:19" x14ac:dyDescent="0.25">
      <c r="A883">
        <v>1425</v>
      </c>
      <c r="B883">
        <v>4</v>
      </c>
      <c r="C883">
        <v>10</v>
      </c>
      <c r="D883">
        <v>3</v>
      </c>
      <c r="E883">
        <v>3</v>
      </c>
      <c r="F883" s="1">
        <v>45494</v>
      </c>
      <c r="G883">
        <v>0</v>
      </c>
      <c r="H883">
        <f>VLOOKUP(sales[[#This Row],[ProductID]],products[],4,FALSE)</f>
        <v>130</v>
      </c>
      <c r="I883">
        <f>VLOOKUP(sales[[#This Row],[ProductID]],products[],5,FALSE)</f>
        <v>100</v>
      </c>
      <c r="J883">
        <f>sales[[#This Row],[QuantitySold]]*sales[[#This Row],[unitPrice]]</f>
        <v>390</v>
      </c>
      <c r="K883">
        <f>sales[[#This Row],[TotalRevenue]]-sales[[#This Row],[DiscountApplied]]</f>
        <v>390</v>
      </c>
      <c r="L883" t="str">
        <f>TEXT(sales[[#This Row],[SaleDate]],"yyyy")</f>
        <v>2024</v>
      </c>
      <c r="M883" t="str">
        <f>TEXT(sales[[#This Row],[SaleDate]],"MMM")</f>
        <v>Jul</v>
      </c>
      <c r="N883" t="str">
        <f>TEXT(sales[[#This Row],[SaleDate]],"DDD")</f>
        <v>Sun</v>
      </c>
      <c r="O883" t="str">
        <f t="shared" si="13"/>
        <v>Q3</v>
      </c>
      <c r="P883">
        <f>sales[[#This Row],[netRevenue]]-(sales[[#This Row],[unitCost]]*sales[[#This Row],[QuantitySold]])</f>
        <v>90</v>
      </c>
      <c r="Q883">
        <f>sales[[#This Row],[unitCost]]*sales[[#This Row],[QuantitySold]]</f>
        <v>300</v>
      </c>
      <c r="R883" s="7">
        <f>(sales[[#This Row],[unitPrice]]-sales[[#This Row],[unitCost]])/sales[[#This Row],[unitCost]]</f>
        <v>0.3</v>
      </c>
      <c r="S883" t="str">
        <f>TEXT(sales[[#This Row],[SaleDate]],"dd")</f>
        <v>21</v>
      </c>
    </row>
    <row r="884" spans="1:19" x14ac:dyDescent="0.25">
      <c r="A884">
        <v>1427</v>
      </c>
      <c r="B884">
        <v>4</v>
      </c>
      <c r="C884">
        <v>35</v>
      </c>
      <c r="D884">
        <v>3</v>
      </c>
      <c r="E884">
        <v>3</v>
      </c>
      <c r="F884" s="1">
        <v>45345</v>
      </c>
      <c r="G884">
        <v>0</v>
      </c>
      <c r="H884">
        <f>VLOOKUP(sales[[#This Row],[ProductID]],products[],4,FALSE)</f>
        <v>130</v>
      </c>
      <c r="I884">
        <f>VLOOKUP(sales[[#This Row],[ProductID]],products[],5,FALSE)</f>
        <v>100</v>
      </c>
      <c r="J884">
        <f>sales[[#This Row],[QuantitySold]]*sales[[#This Row],[unitPrice]]</f>
        <v>390</v>
      </c>
      <c r="K884">
        <f>sales[[#This Row],[TotalRevenue]]-sales[[#This Row],[DiscountApplied]]</f>
        <v>390</v>
      </c>
      <c r="L884" t="str">
        <f>TEXT(sales[[#This Row],[SaleDate]],"yyyy")</f>
        <v>2024</v>
      </c>
      <c r="M884" t="str">
        <f>TEXT(sales[[#This Row],[SaleDate]],"MMM")</f>
        <v>Feb</v>
      </c>
      <c r="N884" t="str">
        <f>TEXT(sales[[#This Row],[SaleDate]],"DDD")</f>
        <v>Fri</v>
      </c>
      <c r="O884" t="str">
        <f t="shared" si="13"/>
        <v>Q1</v>
      </c>
      <c r="P884">
        <f>sales[[#This Row],[netRevenue]]-(sales[[#This Row],[unitCost]]*sales[[#This Row],[QuantitySold]])</f>
        <v>90</v>
      </c>
      <c r="Q884">
        <f>sales[[#This Row],[unitCost]]*sales[[#This Row],[QuantitySold]]</f>
        <v>300</v>
      </c>
      <c r="R884" s="7">
        <f>(sales[[#This Row],[unitPrice]]-sales[[#This Row],[unitCost]])/sales[[#This Row],[unitCost]]</f>
        <v>0.3</v>
      </c>
      <c r="S884" t="str">
        <f>TEXT(sales[[#This Row],[SaleDate]],"dd")</f>
        <v>23</v>
      </c>
    </row>
    <row r="885" spans="1:19" x14ac:dyDescent="0.25">
      <c r="A885">
        <v>1466</v>
      </c>
      <c r="B885">
        <v>4</v>
      </c>
      <c r="C885">
        <v>34</v>
      </c>
      <c r="D885">
        <v>3</v>
      </c>
      <c r="E885">
        <v>5</v>
      </c>
      <c r="F885" s="1">
        <v>45586</v>
      </c>
      <c r="G885">
        <v>0</v>
      </c>
      <c r="H885">
        <f>VLOOKUP(sales[[#This Row],[ProductID]],products[],4,FALSE)</f>
        <v>130</v>
      </c>
      <c r="I885">
        <f>VLOOKUP(sales[[#This Row],[ProductID]],products[],5,FALSE)</f>
        <v>100</v>
      </c>
      <c r="J885">
        <f>sales[[#This Row],[QuantitySold]]*sales[[#This Row],[unitPrice]]</f>
        <v>650</v>
      </c>
      <c r="K885">
        <f>sales[[#This Row],[TotalRevenue]]-sales[[#This Row],[DiscountApplied]]</f>
        <v>650</v>
      </c>
      <c r="L885" t="str">
        <f>TEXT(sales[[#This Row],[SaleDate]],"yyyy")</f>
        <v>2024</v>
      </c>
      <c r="M885" t="str">
        <f>TEXT(sales[[#This Row],[SaleDate]],"MMM")</f>
        <v>Oct</v>
      </c>
      <c r="N885" t="str">
        <f>TEXT(sales[[#This Row],[SaleDate]],"DDD")</f>
        <v>Mon</v>
      </c>
      <c r="O885" t="str">
        <f t="shared" si="13"/>
        <v>Q4</v>
      </c>
      <c r="P885">
        <f>sales[[#This Row],[netRevenue]]-(sales[[#This Row],[unitCost]]*sales[[#This Row],[QuantitySold]])</f>
        <v>150</v>
      </c>
      <c r="Q885">
        <f>sales[[#This Row],[unitCost]]*sales[[#This Row],[QuantitySold]]</f>
        <v>500</v>
      </c>
      <c r="R885" s="7">
        <f>(sales[[#This Row],[unitPrice]]-sales[[#This Row],[unitCost]])/sales[[#This Row],[unitCost]]</f>
        <v>0.3</v>
      </c>
      <c r="S885" t="str">
        <f>TEXT(sales[[#This Row],[SaleDate]],"dd")</f>
        <v>21</v>
      </c>
    </row>
    <row r="886" spans="1:19" x14ac:dyDescent="0.25">
      <c r="A886">
        <v>1475</v>
      </c>
      <c r="B886">
        <v>4</v>
      </c>
      <c r="C886">
        <v>7</v>
      </c>
      <c r="D886">
        <v>3</v>
      </c>
      <c r="E886">
        <v>1</v>
      </c>
      <c r="F886" s="1">
        <v>45501</v>
      </c>
      <c r="G886">
        <v>0</v>
      </c>
      <c r="H886">
        <f>VLOOKUP(sales[[#This Row],[ProductID]],products[],4,FALSE)</f>
        <v>130</v>
      </c>
      <c r="I886">
        <f>VLOOKUP(sales[[#This Row],[ProductID]],products[],5,FALSE)</f>
        <v>100</v>
      </c>
      <c r="J886">
        <f>sales[[#This Row],[QuantitySold]]*sales[[#This Row],[unitPrice]]</f>
        <v>130</v>
      </c>
      <c r="K886">
        <f>sales[[#This Row],[TotalRevenue]]-sales[[#This Row],[DiscountApplied]]</f>
        <v>130</v>
      </c>
      <c r="L886" t="str">
        <f>TEXT(sales[[#This Row],[SaleDate]],"yyyy")</f>
        <v>2024</v>
      </c>
      <c r="M886" t="str">
        <f>TEXT(sales[[#This Row],[SaleDate]],"MMM")</f>
        <v>Jul</v>
      </c>
      <c r="N886" t="str">
        <f>TEXT(sales[[#This Row],[SaleDate]],"DDD")</f>
        <v>Sun</v>
      </c>
      <c r="O886" t="str">
        <f t="shared" si="13"/>
        <v>Q3</v>
      </c>
      <c r="P886">
        <f>sales[[#This Row],[netRevenue]]-(sales[[#This Row],[unitCost]]*sales[[#This Row],[QuantitySold]])</f>
        <v>30</v>
      </c>
      <c r="Q886">
        <f>sales[[#This Row],[unitCost]]*sales[[#This Row],[QuantitySold]]</f>
        <v>100</v>
      </c>
      <c r="R886" s="7">
        <f>(sales[[#This Row],[unitPrice]]-sales[[#This Row],[unitCost]])/sales[[#This Row],[unitCost]]</f>
        <v>0.3</v>
      </c>
      <c r="S886" t="str">
        <f>TEXT(sales[[#This Row],[SaleDate]],"dd")</f>
        <v>28</v>
      </c>
    </row>
    <row r="887" spans="1:19" x14ac:dyDescent="0.25">
      <c r="A887">
        <v>1503</v>
      </c>
      <c r="B887">
        <v>4</v>
      </c>
      <c r="C887">
        <v>14</v>
      </c>
      <c r="D887">
        <v>3</v>
      </c>
      <c r="E887">
        <v>6</v>
      </c>
      <c r="F887" s="1">
        <v>45620</v>
      </c>
      <c r="G887">
        <v>0</v>
      </c>
      <c r="H887">
        <f>VLOOKUP(sales[[#This Row],[ProductID]],products[],4,FALSE)</f>
        <v>130</v>
      </c>
      <c r="I887">
        <f>VLOOKUP(sales[[#This Row],[ProductID]],products[],5,FALSE)</f>
        <v>100</v>
      </c>
      <c r="J887">
        <f>sales[[#This Row],[QuantitySold]]*sales[[#This Row],[unitPrice]]</f>
        <v>780</v>
      </c>
      <c r="K887">
        <f>sales[[#This Row],[TotalRevenue]]-sales[[#This Row],[DiscountApplied]]</f>
        <v>780</v>
      </c>
      <c r="L887" t="str">
        <f>TEXT(sales[[#This Row],[SaleDate]],"yyyy")</f>
        <v>2024</v>
      </c>
      <c r="M887" t="str">
        <f>TEXT(sales[[#This Row],[SaleDate]],"MMM")</f>
        <v>Nov</v>
      </c>
      <c r="N887" t="str">
        <f>TEXT(sales[[#This Row],[SaleDate]],"DDD")</f>
        <v>Sun</v>
      </c>
      <c r="O887" t="str">
        <f t="shared" si="13"/>
        <v>Q4</v>
      </c>
      <c r="P887">
        <f>sales[[#This Row],[netRevenue]]-(sales[[#This Row],[unitCost]]*sales[[#This Row],[QuantitySold]])</f>
        <v>180</v>
      </c>
      <c r="Q887">
        <f>sales[[#This Row],[unitCost]]*sales[[#This Row],[QuantitySold]]</f>
        <v>600</v>
      </c>
      <c r="R887" s="7">
        <f>(sales[[#This Row],[unitPrice]]-sales[[#This Row],[unitCost]])/sales[[#This Row],[unitCost]]</f>
        <v>0.3</v>
      </c>
      <c r="S887" t="str">
        <f>TEXT(sales[[#This Row],[SaleDate]],"dd")</f>
        <v>24</v>
      </c>
    </row>
    <row r="888" spans="1:19" x14ac:dyDescent="0.25">
      <c r="A888">
        <v>1504</v>
      </c>
      <c r="B888">
        <v>4</v>
      </c>
      <c r="C888">
        <v>33</v>
      </c>
      <c r="D888">
        <v>3</v>
      </c>
      <c r="E888">
        <v>5</v>
      </c>
      <c r="F888" s="1">
        <v>45363</v>
      </c>
      <c r="G888">
        <v>0</v>
      </c>
      <c r="H888">
        <f>VLOOKUP(sales[[#This Row],[ProductID]],products[],4,FALSE)</f>
        <v>130</v>
      </c>
      <c r="I888">
        <f>VLOOKUP(sales[[#This Row],[ProductID]],products[],5,FALSE)</f>
        <v>100</v>
      </c>
      <c r="J888">
        <f>sales[[#This Row],[QuantitySold]]*sales[[#This Row],[unitPrice]]</f>
        <v>650</v>
      </c>
      <c r="K888">
        <f>sales[[#This Row],[TotalRevenue]]-sales[[#This Row],[DiscountApplied]]</f>
        <v>650</v>
      </c>
      <c r="L888" t="str">
        <f>TEXT(sales[[#This Row],[SaleDate]],"yyyy")</f>
        <v>2024</v>
      </c>
      <c r="M888" t="str">
        <f>TEXT(sales[[#This Row],[SaleDate]],"MMM")</f>
        <v>Mar</v>
      </c>
      <c r="N888" t="str">
        <f>TEXT(sales[[#This Row],[SaleDate]],"DDD")</f>
        <v>Tue</v>
      </c>
      <c r="O888" t="str">
        <f t="shared" si="13"/>
        <v>Q1</v>
      </c>
      <c r="P888">
        <f>sales[[#This Row],[netRevenue]]-(sales[[#This Row],[unitCost]]*sales[[#This Row],[QuantitySold]])</f>
        <v>150</v>
      </c>
      <c r="Q888">
        <f>sales[[#This Row],[unitCost]]*sales[[#This Row],[QuantitySold]]</f>
        <v>500</v>
      </c>
      <c r="R888" s="7">
        <f>(sales[[#This Row],[unitPrice]]-sales[[#This Row],[unitCost]])/sales[[#This Row],[unitCost]]</f>
        <v>0.3</v>
      </c>
      <c r="S888" t="str">
        <f>TEXT(sales[[#This Row],[SaleDate]],"dd")</f>
        <v>12</v>
      </c>
    </row>
    <row r="889" spans="1:19" x14ac:dyDescent="0.25">
      <c r="A889">
        <v>1514</v>
      </c>
      <c r="B889">
        <v>4</v>
      </c>
      <c r="C889">
        <v>4</v>
      </c>
      <c r="D889">
        <v>3</v>
      </c>
      <c r="E889">
        <v>2</v>
      </c>
      <c r="F889" s="1">
        <v>45630</v>
      </c>
      <c r="G889">
        <v>0</v>
      </c>
      <c r="H889">
        <f>VLOOKUP(sales[[#This Row],[ProductID]],products[],4,FALSE)</f>
        <v>130</v>
      </c>
      <c r="I889">
        <f>VLOOKUP(sales[[#This Row],[ProductID]],products[],5,FALSE)</f>
        <v>100</v>
      </c>
      <c r="J889">
        <f>sales[[#This Row],[QuantitySold]]*sales[[#This Row],[unitPrice]]</f>
        <v>260</v>
      </c>
      <c r="K889">
        <f>sales[[#This Row],[TotalRevenue]]-sales[[#This Row],[DiscountApplied]]</f>
        <v>260</v>
      </c>
      <c r="L889" t="str">
        <f>TEXT(sales[[#This Row],[SaleDate]],"yyyy")</f>
        <v>2024</v>
      </c>
      <c r="M889" t="str">
        <f>TEXT(sales[[#This Row],[SaleDate]],"MMM")</f>
        <v>Dec</v>
      </c>
      <c r="N889" t="str">
        <f>TEXT(sales[[#This Row],[SaleDate]],"DDD")</f>
        <v>Wed</v>
      </c>
      <c r="O889" t="str">
        <f t="shared" si="13"/>
        <v>Q4</v>
      </c>
      <c r="P889">
        <f>sales[[#This Row],[netRevenue]]-(sales[[#This Row],[unitCost]]*sales[[#This Row],[QuantitySold]])</f>
        <v>60</v>
      </c>
      <c r="Q889">
        <f>sales[[#This Row],[unitCost]]*sales[[#This Row],[QuantitySold]]</f>
        <v>200</v>
      </c>
      <c r="R889" s="7">
        <f>(sales[[#This Row],[unitPrice]]-sales[[#This Row],[unitCost]])/sales[[#This Row],[unitCost]]</f>
        <v>0.3</v>
      </c>
      <c r="S889" t="str">
        <f>TEXT(sales[[#This Row],[SaleDate]],"dd")</f>
        <v>04</v>
      </c>
    </row>
    <row r="890" spans="1:19" x14ac:dyDescent="0.25">
      <c r="A890">
        <v>1522</v>
      </c>
      <c r="B890">
        <v>4</v>
      </c>
      <c r="C890">
        <v>16</v>
      </c>
      <c r="D890">
        <v>3</v>
      </c>
      <c r="E890">
        <v>9</v>
      </c>
      <c r="F890" s="1">
        <v>45474</v>
      </c>
      <c r="G890">
        <v>0</v>
      </c>
      <c r="H890">
        <f>VLOOKUP(sales[[#This Row],[ProductID]],products[],4,FALSE)</f>
        <v>130</v>
      </c>
      <c r="I890">
        <f>VLOOKUP(sales[[#This Row],[ProductID]],products[],5,FALSE)</f>
        <v>100</v>
      </c>
      <c r="J890">
        <f>sales[[#This Row],[QuantitySold]]*sales[[#This Row],[unitPrice]]</f>
        <v>1170</v>
      </c>
      <c r="K890">
        <f>sales[[#This Row],[TotalRevenue]]-sales[[#This Row],[DiscountApplied]]</f>
        <v>1170</v>
      </c>
      <c r="L890" t="str">
        <f>TEXT(sales[[#This Row],[SaleDate]],"yyyy")</f>
        <v>2024</v>
      </c>
      <c r="M890" t="str">
        <f>TEXT(sales[[#This Row],[SaleDate]],"MMM")</f>
        <v>Jul</v>
      </c>
      <c r="N890" t="str">
        <f>TEXT(sales[[#This Row],[SaleDate]],"DDD")</f>
        <v>Mon</v>
      </c>
      <c r="O890" t="str">
        <f t="shared" si="13"/>
        <v>Q3</v>
      </c>
      <c r="P890">
        <f>sales[[#This Row],[netRevenue]]-(sales[[#This Row],[unitCost]]*sales[[#This Row],[QuantitySold]])</f>
        <v>270</v>
      </c>
      <c r="Q890">
        <f>sales[[#This Row],[unitCost]]*sales[[#This Row],[QuantitySold]]</f>
        <v>900</v>
      </c>
      <c r="R890" s="7">
        <f>(sales[[#This Row],[unitPrice]]-sales[[#This Row],[unitCost]])/sales[[#This Row],[unitCost]]</f>
        <v>0.3</v>
      </c>
      <c r="S890" t="str">
        <f>TEXT(sales[[#This Row],[SaleDate]],"dd")</f>
        <v>01</v>
      </c>
    </row>
    <row r="891" spans="1:19" x14ac:dyDescent="0.25">
      <c r="A891">
        <v>1560</v>
      </c>
      <c r="B891">
        <v>4</v>
      </c>
      <c r="C891">
        <v>23</v>
      </c>
      <c r="D891">
        <v>3</v>
      </c>
      <c r="E891">
        <v>3</v>
      </c>
      <c r="F891" s="1">
        <v>45328</v>
      </c>
      <c r="G891">
        <v>0</v>
      </c>
      <c r="H891">
        <f>VLOOKUP(sales[[#This Row],[ProductID]],products[],4,FALSE)</f>
        <v>130</v>
      </c>
      <c r="I891">
        <f>VLOOKUP(sales[[#This Row],[ProductID]],products[],5,FALSE)</f>
        <v>100</v>
      </c>
      <c r="J891">
        <f>sales[[#This Row],[QuantitySold]]*sales[[#This Row],[unitPrice]]</f>
        <v>390</v>
      </c>
      <c r="K891">
        <f>sales[[#This Row],[TotalRevenue]]-sales[[#This Row],[DiscountApplied]]</f>
        <v>390</v>
      </c>
      <c r="L891" t="str">
        <f>TEXT(sales[[#This Row],[SaleDate]],"yyyy")</f>
        <v>2024</v>
      </c>
      <c r="M891" t="str">
        <f>TEXT(sales[[#This Row],[SaleDate]],"MMM")</f>
        <v>Feb</v>
      </c>
      <c r="N891" t="str">
        <f>TEXT(sales[[#This Row],[SaleDate]],"DDD")</f>
        <v>Tue</v>
      </c>
      <c r="O891" t="str">
        <f t="shared" si="13"/>
        <v>Q1</v>
      </c>
      <c r="P891">
        <f>sales[[#This Row],[netRevenue]]-(sales[[#This Row],[unitCost]]*sales[[#This Row],[QuantitySold]])</f>
        <v>90</v>
      </c>
      <c r="Q891">
        <f>sales[[#This Row],[unitCost]]*sales[[#This Row],[QuantitySold]]</f>
        <v>300</v>
      </c>
      <c r="R891" s="7">
        <f>(sales[[#This Row],[unitPrice]]-sales[[#This Row],[unitCost]])/sales[[#This Row],[unitCost]]</f>
        <v>0.3</v>
      </c>
      <c r="S891" t="str">
        <f>TEXT(sales[[#This Row],[SaleDate]],"dd")</f>
        <v>06</v>
      </c>
    </row>
    <row r="892" spans="1:19" x14ac:dyDescent="0.25">
      <c r="A892">
        <v>1609</v>
      </c>
      <c r="B892">
        <v>4</v>
      </c>
      <c r="C892">
        <v>41</v>
      </c>
      <c r="D892">
        <v>3</v>
      </c>
      <c r="E892">
        <v>8</v>
      </c>
      <c r="F892" s="1">
        <v>45493</v>
      </c>
      <c r="G892">
        <v>0</v>
      </c>
      <c r="H892">
        <f>VLOOKUP(sales[[#This Row],[ProductID]],products[],4,FALSE)</f>
        <v>130</v>
      </c>
      <c r="I892">
        <f>VLOOKUP(sales[[#This Row],[ProductID]],products[],5,FALSE)</f>
        <v>100</v>
      </c>
      <c r="J892">
        <f>sales[[#This Row],[QuantitySold]]*sales[[#This Row],[unitPrice]]</f>
        <v>1040</v>
      </c>
      <c r="K892">
        <f>sales[[#This Row],[TotalRevenue]]-sales[[#This Row],[DiscountApplied]]</f>
        <v>1040</v>
      </c>
      <c r="L892" t="str">
        <f>TEXT(sales[[#This Row],[SaleDate]],"yyyy")</f>
        <v>2024</v>
      </c>
      <c r="M892" t="str">
        <f>TEXT(sales[[#This Row],[SaleDate]],"MMM")</f>
        <v>Jul</v>
      </c>
      <c r="N892" t="str">
        <f>TEXT(sales[[#This Row],[SaleDate]],"DDD")</f>
        <v>Sat</v>
      </c>
      <c r="O892" t="str">
        <f t="shared" si="13"/>
        <v>Q3</v>
      </c>
      <c r="P892">
        <f>sales[[#This Row],[netRevenue]]-(sales[[#This Row],[unitCost]]*sales[[#This Row],[QuantitySold]])</f>
        <v>240</v>
      </c>
      <c r="Q892">
        <f>sales[[#This Row],[unitCost]]*sales[[#This Row],[QuantitySold]]</f>
        <v>800</v>
      </c>
      <c r="R892" s="7">
        <f>(sales[[#This Row],[unitPrice]]-sales[[#This Row],[unitCost]])/sales[[#This Row],[unitCost]]</f>
        <v>0.3</v>
      </c>
      <c r="S892" t="str">
        <f>TEXT(sales[[#This Row],[SaleDate]],"dd")</f>
        <v>20</v>
      </c>
    </row>
    <row r="893" spans="1:19" x14ac:dyDescent="0.25">
      <c r="A893">
        <v>1612</v>
      </c>
      <c r="B893">
        <v>4</v>
      </c>
      <c r="C893">
        <v>32</v>
      </c>
      <c r="D893">
        <v>3</v>
      </c>
      <c r="E893">
        <v>9</v>
      </c>
      <c r="F893" s="1">
        <v>45525</v>
      </c>
      <c r="G893">
        <v>0</v>
      </c>
      <c r="H893">
        <f>VLOOKUP(sales[[#This Row],[ProductID]],products[],4,FALSE)</f>
        <v>130</v>
      </c>
      <c r="I893">
        <f>VLOOKUP(sales[[#This Row],[ProductID]],products[],5,FALSE)</f>
        <v>100</v>
      </c>
      <c r="J893">
        <f>sales[[#This Row],[QuantitySold]]*sales[[#This Row],[unitPrice]]</f>
        <v>1170</v>
      </c>
      <c r="K893">
        <f>sales[[#This Row],[TotalRevenue]]-sales[[#This Row],[DiscountApplied]]</f>
        <v>1170</v>
      </c>
      <c r="L893" t="str">
        <f>TEXT(sales[[#This Row],[SaleDate]],"yyyy")</f>
        <v>2024</v>
      </c>
      <c r="M893" t="str">
        <f>TEXT(sales[[#This Row],[SaleDate]],"MMM")</f>
        <v>Aug</v>
      </c>
      <c r="N893" t="str">
        <f>TEXT(sales[[#This Row],[SaleDate]],"DDD")</f>
        <v>Wed</v>
      </c>
      <c r="O893" t="str">
        <f t="shared" si="13"/>
        <v>Q3</v>
      </c>
      <c r="P893">
        <f>sales[[#This Row],[netRevenue]]-(sales[[#This Row],[unitCost]]*sales[[#This Row],[QuantitySold]])</f>
        <v>270</v>
      </c>
      <c r="Q893">
        <f>sales[[#This Row],[unitCost]]*sales[[#This Row],[QuantitySold]]</f>
        <v>900</v>
      </c>
      <c r="R893" s="7">
        <f>(sales[[#This Row],[unitPrice]]-sales[[#This Row],[unitCost]])/sales[[#This Row],[unitCost]]</f>
        <v>0.3</v>
      </c>
      <c r="S893" t="str">
        <f>TEXT(sales[[#This Row],[SaleDate]],"dd")</f>
        <v>21</v>
      </c>
    </row>
    <row r="894" spans="1:19" x14ac:dyDescent="0.25">
      <c r="A894">
        <v>1642</v>
      </c>
      <c r="B894">
        <v>4</v>
      </c>
      <c r="C894">
        <v>13</v>
      </c>
      <c r="D894">
        <v>3</v>
      </c>
      <c r="E894">
        <v>7</v>
      </c>
      <c r="F894" s="1">
        <v>45323</v>
      </c>
      <c r="G894">
        <v>0</v>
      </c>
      <c r="H894">
        <f>VLOOKUP(sales[[#This Row],[ProductID]],products[],4,FALSE)</f>
        <v>130</v>
      </c>
      <c r="I894">
        <f>VLOOKUP(sales[[#This Row],[ProductID]],products[],5,FALSE)</f>
        <v>100</v>
      </c>
      <c r="J894">
        <f>sales[[#This Row],[QuantitySold]]*sales[[#This Row],[unitPrice]]</f>
        <v>910</v>
      </c>
      <c r="K894">
        <f>sales[[#This Row],[TotalRevenue]]-sales[[#This Row],[DiscountApplied]]</f>
        <v>910</v>
      </c>
      <c r="L894" t="str">
        <f>TEXT(sales[[#This Row],[SaleDate]],"yyyy")</f>
        <v>2024</v>
      </c>
      <c r="M894" t="str">
        <f>TEXT(sales[[#This Row],[SaleDate]],"MMM")</f>
        <v>Feb</v>
      </c>
      <c r="N894" t="str">
        <f>TEXT(sales[[#This Row],[SaleDate]],"DDD")</f>
        <v>Thu</v>
      </c>
      <c r="O894" t="str">
        <f t="shared" si="13"/>
        <v>Q1</v>
      </c>
      <c r="P894">
        <f>sales[[#This Row],[netRevenue]]-(sales[[#This Row],[unitCost]]*sales[[#This Row],[QuantitySold]])</f>
        <v>210</v>
      </c>
      <c r="Q894">
        <f>sales[[#This Row],[unitCost]]*sales[[#This Row],[QuantitySold]]</f>
        <v>700</v>
      </c>
      <c r="R894" s="7">
        <f>(sales[[#This Row],[unitPrice]]-sales[[#This Row],[unitCost]])/sales[[#This Row],[unitCost]]</f>
        <v>0.3</v>
      </c>
      <c r="S894" t="str">
        <f>TEXT(sales[[#This Row],[SaleDate]],"dd")</f>
        <v>01</v>
      </c>
    </row>
    <row r="895" spans="1:19" x14ac:dyDescent="0.25">
      <c r="A895">
        <v>1644</v>
      </c>
      <c r="B895">
        <v>4</v>
      </c>
      <c r="C895">
        <v>45</v>
      </c>
      <c r="D895">
        <v>3</v>
      </c>
      <c r="E895">
        <v>11</v>
      </c>
      <c r="F895" s="1">
        <v>45407</v>
      </c>
      <c r="G895">
        <v>0</v>
      </c>
      <c r="H895">
        <f>VLOOKUP(sales[[#This Row],[ProductID]],products[],4,FALSE)</f>
        <v>130</v>
      </c>
      <c r="I895">
        <f>VLOOKUP(sales[[#This Row],[ProductID]],products[],5,FALSE)</f>
        <v>100</v>
      </c>
      <c r="J895">
        <f>sales[[#This Row],[QuantitySold]]*sales[[#This Row],[unitPrice]]</f>
        <v>1430</v>
      </c>
      <c r="K895">
        <f>sales[[#This Row],[TotalRevenue]]-sales[[#This Row],[DiscountApplied]]</f>
        <v>1430</v>
      </c>
      <c r="L895" t="str">
        <f>TEXT(sales[[#This Row],[SaleDate]],"yyyy")</f>
        <v>2024</v>
      </c>
      <c r="M895" t="str">
        <f>TEXT(sales[[#This Row],[SaleDate]],"MMM")</f>
        <v>Apr</v>
      </c>
      <c r="N895" t="str">
        <f>TEXT(sales[[#This Row],[SaleDate]],"DDD")</f>
        <v>Thu</v>
      </c>
      <c r="O895" t="str">
        <f t="shared" si="13"/>
        <v>Q2</v>
      </c>
      <c r="P895">
        <f>sales[[#This Row],[netRevenue]]-(sales[[#This Row],[unitCost]]*sales[[#This Row],[QuantitySold]])</f>
        <v>330</v>
      </c>
      <c r="Q895">
        <f>sales[[#This Row],[unitCost]]*sales[[#This Row],[QuantitySold]]</f>
        <v>1100</v>
      </c>
      <c r="R895" s="7">
        <f>(sales[[#This Row],[unitPrice]]-sales[[#This Row],[unitCost]])/sales[[#This Row],[unitCost]]</f>
        <v>0.3</v>
      </c>
      <c r="S895" t="str">
        <f>TEXT(sales[[#This Row],[SaleDate]],"dd")</f>
        <v>25</v>
      </c>
    </row>
    <row r="896" spans="1:19" x14ac:dyDescent="0.25">
      <c r="A896">
        <v>1667</v>
      </c>
      <c r="B896">
        <v>4</v>
      </c>
      <c r="C896">
        <v>22</v>
      </c>
      <c r="D896">
        <v>3</v>
      </c>
      <c r="E896">
        <v>3</v>
      </c>
      <c r="F896" s="1">
        <v>45598</v>
      </c>
      <c r="G896">
        <v>0</v>
      </c>
      <c r="H896">
        <f>VLOOKUP(sales[[#This Row],[ProductID]],products[],4,FALSE)</f>
        <v>130</v>
      </c>
      <c r="I896">
        <f>VLOOKUP(sales[[#This Row],[ProductID]],products[],5,FALSE)</f>
        <v>100</v>
      </c>
      <c r="J896">
        <f>sales[[#This Row],[QuantitySold]]*sales[[#This Row],[unitPrice]]</f>
        <v>390</v>
      </c>
      <c r="K896">
        <f>sales[[#This Row],[TotalRevenue]]-sales[[#This Row],[DiscountApplied]]</f>
        <v>390</v>
      </c>
      <c r="L896" t="str">
        <f>TEXT(sales[[#This Row],[SaleDate]],"yyyy")</f>
        <v>2024</v>
      </c>
      <c r="M896" t="str">
        <f>TEXT(sales[[#This Row],[SaleDate]],"MMM")</f>
        <v>Nov</v>
      </c>
      <c r="N896" t="str">
        <f>TEXT(sales[[#This Row],[SaleDate]],"DDD")</f>
        <v>Sat</v>
      </c>
      <c r="O896" t="str">
        <f t="shared" si="13"/>
        <v>Q4</v>
      </c>
      <c r="P896">
        <f>sales[[#This Row],[netRevenue]]-(sales[[#This Row],[unitCost]]*sales[[#This Row],[QuantitySold]])</f>
        <v>90</v>
      </c>
      <c r="Q896">
        <f>sales[[#This Row],[unitCost]]*sales[[#This Row],[QuantitySold]]</f>
        <v>300</v>
      </c>
      <c r="R896" s="7">
        <f>(sales[[#This Row],[unitPrice]]-sales[[#This Row],[unitCost]])/sales[[#This Row],[unitCost]]</f>
        <v>0.3</v>
      </c>
      <c r="S896" t="str">
        <f>TEXT(sales[[#This Row],[SaleDate]],"dd")</f>
        <v>02</v>
      </c>
    </row>
    <row r="897" spans="1:19" x14ac:dyDescent="0.25">
      <c r="A897">
        <v>1677</v>
      </c>
      <c r="B897">
        <v>4</v>
      </c>
      <c r="C897">
        <v>33</v>
      </c>
      <c r="D897">
        <v>3</v>
      </c>
      <c r="E897">
        <v>4</v>
      </c>
      <c r="F897" s="1">
        <v>45460</v>
      </c>
      <c r="G897">
        <v>0</v>
      </c>
      <c r="H897">
        <f>VLOOKUP(sales[[#This Row],[ProductID]],products[],4,FALSE)</f>
        <v>130</v>
      </c>
      <c r="I897">
        <f>VLOOKUP(sales[[#This Row],[ProductID]],products[],5,FALSE)</f>
        <v>100</v>
      </c>
      <c r="J897">
        <f>sales[[#This Row],[QuantitySold]]*sales[[#This Row],[unitPrice]]</f>
        <v>520</v>
      </c>
      <c r="K897">
        <f>sales[[#This Row],[TotalRevenue]]-sales[[#This Row],[DiscountApplied]]</f>
        <v>520</v>
      </c>
      <c r="L897" t="str">
        <f>TEXT(sales[[#This Row],[SaleDate]],"yyyy")</f>
        <v>2024</v>
      </c>
      <c r="M897" t="str">
        <f>TEXT(sales[[#This Row],[SaleDate]],"MMM")</f>
        <v>Jun</v>
      </c>
      <c r="N897" t="str">
        <f>TEXT(sales[[#This Row],[SaleDate]],"DDD")</f>
        <v>Mon</v>
      </c>
      <c r="O897" t="str">
        <f t="shared" si="13"/>
        <v>Q2</v>
      </c>
      <c r="P897">
        <f>sales[[#This Row],[netRevenue]]-(sales[[#This Row],[unitCost]]*sales[[#This Row],[QuantitySold]])</f>
        <v>120</v>
      </c>
      <c r="Q897">
        <f>sales[[#This Row],[unitCost]]*sales[[#This Row],[QuantitySold]]</f>
        <v>400</v>
      </c>
      <c r="R897" s="7">
        <f>(sales[[#This Row],[unitPrice]]-sales[[#This Row],[unitCost]])/sales[[#This Row],[unitCost]]</f>
        <v>0.3</v>
      </c>
      <c r="S897" t="str">
        <f>TEXT(sales[[#This Row],[SaleDate]],"dd")</f>
        <v>17</v>
      </c>
    </row>
    <row r="898" spans="1:19" x14ac:dyDescent="0.25">
      <c r="A898">
        <v>1698</v>
      </c>
      <c r="B898">
        <v>4</v>
      </c>
      <c r="C898">
        <v>3</v>
      </c>
      <c r="D898">
        <v>3</v>
      </c>
      <c r="E898">
        <v>3</v>
      </c>
      <c r="F898" s="1">
        <v>45457</v>
      </c>
      <c r="G898">
        <v>0</v>
      </c>
      <c r="H898">
        <f>VLOOKUP(sales[[#This Row],[ProductID]],products[],4,FALSE)</f>
        <v>130</v>
      </c>
      <c r="I898">
        <f>VLOOKUP(sales[[#This Row],[ProductID]],products[],5,FALSE)</f>
        <v>100</v>
      </c>
      <c r="J898">
        <f>sales[[#This Row],[QuantitySold]]*sales[[#This Row],[unitPrice]]</f>
        <v>390</v>
      </c>
      <c r="K898">
        <f>sales[[#This Row],[TotalRevenue]]-sales[[#This Row],[DiscountApplied]]</f>
        <v>390</v>
      </c>
      <c r="L898" t="str">
        <f>TEXT(sales[[#This Row],[SaleDate]],"yyyy")</f>
        <v>2024</v>
      </c>
      <c r="M898" t="str">
        <f>TEXT(sales[[#This Row],[SaleDate]],"MMM")</f>
        <v>Jun</v>
      </c>
      <c r="N898" t="str">
        <f>TEXT(sales[[#This Row],[SaleDate]],"DDD")</f>
        <v>Fri</v>
      </c>
      <c r="O898" t="str">
        <f t="shared" ref="O898:O961" si="14">"Q"&amp;ROUNDUP(MONTH(F898)/3,0)</f>
        <v>Q2</v>
      </c>
      <c r="P898">
        <f>sales[[#This Row],[netRevenue]]-(sales[[#This Row],[unitCost]]*sales[[#This Row],[QuantitySold]])</f>
        <v>90</v>
      </c>
      <c r="Q898">
        <f>sales[[#This Row],[unitCost]]*sales[[#This Row],[QuantitySold]]</f>
        <v>300</v>
      </c>
      <c r="R898" s="7">
        <f>(sales[[#This Row],[unitPrice]]-sales[[#This Row],[unitCost]])/sales[[#This Row],[unitCost]]</f>
        <v>0.3</v>
      </c>
      <c r="S898" t="str">
        <f>TEXT(sales[[#This Row],[SaleDate]],"dd")</f>
        <v>14</v>
      </c>
    </row>
    <row r="899" spans="1:19" x14ac:dyDescent="0.25">
      <c r="A899">
        <v>1821</v>
      </c>
      <c r="B899">
        <v>4</v>
      </c>
      <c r="C899">
        <v>1</v>
      </c>
      <c r="D899">
        <v>3</v>
      </c>
      <c r="E899">
        <v>5</v>
      </c>
      <c r="F899" s="1">
        <v>45435</v>
      </c>
      <c r="G899">
        <v>0</v>
      </c>
      <c r="H899">
        <f>VLOOKUP(sales[[#This Row],[ProductID]],products[],4,FALSE)</f>
        <v>130</v>
      </c>
      <c r="I899">
        <f>VLOOKUP(sales[[#This Row],[ProductID]],products[],5,FALSE)</f>
        <v>100</v>
      </c>
      <c r="J899">
        <f>sales[[#This Row],[QuantitySold]]*sales[[#This Row],[unitPrice]]</f>
        <v>650</v>
      </c>
      <c r="K899">
        <f>sales[[#This Row],[TotalRevenue]]-sales[[#This Row],[DiscountApplied]]</f>
        <v>650</v>
      </c>
      <c r="L899" t="str">
        <f>TEXT(sales[[#This Row],[SaleDate]],"yyyy")</f>
        <v>2024</v>
      </c>
      <c r="M899" t="str">
        <f>TEXT(sales[[#This Row],[SaleDate]],"MMM")</f>
        <v>May</v>
      </c>
      <c r="N899" t="str">
        <f>TEXT(sales[[#This Row],[SaleDate]],"DDD")</f>
        <v>Thu</v>
      </c>
      <c r="O899" t="str">
        <f t="shared" si="14"/>
        <v>Q2</v>
      </c>
      <c r="P899">
        <f>sales[[#This Row],[netRevenue]]-(sales[[#This Row],[unitCost]]*sales[[#This Row],[QuantitySold]])</f>
        <v>150</v>
      </c>
      <c r="Q899">
        <f>sales[[#This Row],[unitCost]]*sales[[#This Row],[QuantitySold]]</f>
        <v>500</v>
      </c>
      <c r="R899" s="7">
        <f>(sales[[#This Row],[unitPrice]]-sales[[#This Row],[unitCost]])/sales[[#This Row],[unitCost]]</f>
        <v>0.3</v>
      </c>
      <c r="S899" t="str">
        <f>TEXT(sales[[#This Row],[SaleDate]],"dd")</f>
        <v>23</v>
      </c>
    </row>
    <row r="900" spans="1:19" x14ac:dyDescent="0.25">
      <c r="A900">
        <v>1827</v>
      </c>
      <c r="B900">
        <v>4</v>
      </c>
      <c r="C900">
        <v>22</v>
      </c>
      <c r="D900">
        <v>3</v>
      </c>
      <c r="E900">
        <v>11</v>
      </c>
      <c r="F900" s="1">
        <v>45351</v>
      </c>
      <c r="G900">
        <v>0</v>
      </c>
      <c r="H900">
        <f>VLOOKUP(sales[[#This Row],[ProductID]],products[],4,FALSE)</f>
        <v>130</v>
      </c>
      <c r="I900">
        <f>VLOOKUP(sales[[#This Row],[ProductID]],products[],5,FALSE)</f>
        <v>100</v>
      </c>
      <c r="J900">
        <f>sales[[#This Row],[QuantitySold]]*sales[[#This Row],[unitPrice]]</f>
        <v>1430</v>
      </c>
      <c r="K900">
        <f>sales[[#This Row],[TotalRevenue]]-sales[[#This Row],[DiscountApplied]]</f>
        <v>1430</v>
      </c>
      <c r="L900" t="str">
        <f>TEXT(sales[[#This Row],[SaleDate]],"yyyy")</f>
        <v>2024</v>
      </c>
      <c r="M900" t="str">
        <f>TEXT(sales[[#This Row],[SaleDate]],"MMM")</f>
        <v>Feb</v>
      </c>
      <c r="N900" t="str">
        <f>TEXT(sales[[#This Row],[SaleDate]],"DDD")</f>
        <v>Thu</v>
      </c>
      <c r="O900" t="str">
        <f t="shared" si="14"/>
        <v>Q1</v>
      </c>
      <c r="P900">
        <f>sales[[#This Row],[netRevenue]]-(sales[[#This Row],[unitCost]]*sales[[#This Row],[QuantitySold]])</f>
        <v>330</v>
      </c>
      <c r="Q900">
        <f>sales[[#This Row],[unitCost]]*sales[[#This Row],[QuantitySold]]</f>
        <v>1100</v>
      </c>
      <c r="R900" s="7">
        <f>(sales[[#This Row],[unitPrice]]-sales[[#This Row],[unitCost]])/sales[[#This Row],[unitCost]]</f>
        <v>0.3</v>
      </c>
      <c r="S900" t="str">
        <f>TEXT(sales[[#This Row],[SaleDate]],"dd")</f>
        <v>29</v>
      </c>
    </row>
    <row r="901" spans="1:19" x14ac:dyDescent="0.25">
      <c r="A901">
        <v>1828</v>
      </c>
      <c r="B901">
        <v>4</v>
      </c>
      <c r="C901">
        <v>10</v>
      </c>
      <c r="D901">
        <v>3</v>
      </c>
      <c r="E901">
        <v>9</v>
      </c>
      <c r="F901" s="1">
        <v>45353</v>
      </c>
      <c r="G901">
        <v>0</v>
      </c>
      <c r="H901">
        <f>VLOOKUP(sales[[#This Row],[ProductID]],products[],4,FALSE)</f>
        <v>130</v>
      </c>
      <c r="I901">
        <f>VLOOKUP(sales[[#This Row],[ProductID]],products[],5,FALSE)</f>
        <v>100</v>
      </c>
      <c r="J901">
        <f>sales[[#This Row],[QuantitySold]]*sales[[#This Row],[unitPrice]]</f>
        <v>1170</v>
      </c>
      <c r="K901">
        <f>sales[[#This Row],[TotalRevenue]]-sales[[#This Row],[DiscountApplied]]</f>
        <v>1170</v>
      </c>
      <c r="L901" t="str">
        <f>TEXT(sales[[#This Row],[SaleDate]],"yyyy")</f>
        <v>2024</v>
      </c>
      <c r="M901" t="str">
        <f>TEXT(sales[[#This Row],[SaleDate]],"MMM")</f>
        <v>Mar</v>
      </c>
      <c r="N901" t="str">
        <f>TEXT(sales[[#This Row],[SaleDate]],"DDD")</f>
        <v>Sat</v>
      </c>
      <c r="O901" t="str">
        <f t="shared" si="14"/>
        <v>Q1</v>
      </c>
      <c r="P901">
        <f>sales[[#This Row],[netRevenue]]-(sales[[#This Row],[unitCost]]*sales[[#This Row],[QuantitySold]])</f>
        <v>270</v>
      </c>
      <c r="Q901">
        <f>sales[[#This Row],[unitCost]]*sales[[#This Row],[QuantitySold]]</f>
        <v>900</v>
      </c>
      <c r="R901" s="7">
        <f>(sales[[#This Row],[unitPrice]]-sales[[#This Row],[unitCost]])/sales[[#This Row],[unitCost]]</f>
        <v>0.3</v>
      </c>
      <c r="S901" t="str">
        <f>TEXT(sales[[#This Row],[SaleDate]],"dd")</f>
        <v>02</v>
      </c>
    </row>
    <row r="902" spans="1:19" x14ac:dyDescent="0.25">
      <c r="A902">
        <v>1911</v>
      </c>
      <c r="B902">
        <v>4</v>
      </c>
      <c r="C902">
        <v>12</v>
      </c>
      <c r="D902">
        <v>3</v>
      </c>
      <c r="E902">
        <v>7</v>
      </c>
      <c r="F902" s="1">
        <v>45417</v>
      </c>
      <c r="G902">
        <v>0</v>
      </c>
      <c r="H902">
        <f>VLOOKUP(sales[[#This Row],[ProductID]],products[],4,FALSE)</f>
        <v>130</v>
      </c>
      <c r="I902">
        <f>VLOOKUP(sales[[#This Row],[ProductID]],products[],5,FALSE)</f>
        <v>100</v>
      </c>
      <c r="J902">
        <f>sales[[#This Row],[QuantitySold]]*sales[[#This Row],[unitPrice]]</f>
        <v>910</v>
      </c>
      <c r="K902">
        <f>sales[[#This Row],[TotalRevenue]]-sales[[#This Row],[DiscountApplied]]</f>
        <v>910</v>
      </c>
      <c r="L902" t="str">
        <f>TEXT(sales[[#This Row],[SaleDate]],"yyyy")</f>
        <v>2024</v>
      </c>
      <c r="M902" t="str">
        <f>TEXT(sales[[#This Row],[SaleDate]],"MMM")</f>
        <v>May</v>
      </c>
      <c r="N902" t="str">
        <f>TEXT(sales[[#This Row],[SaleDate]],"DDD")</f>
        <v>Sun</v>
      </c>
      <c r="O902" t="str">
        <f t="shared" si="14"/>
        <v>Q2</v>
      </c>
      <c r="P902">
        <f>sales[[#This Row],[netRevenue]]-(sales[[#This Row],[unitCost]]*sales[[#This Row],[QuantitySold]])</f>
        <v>210</v>
      </c>
      <c r="Q902">
        <f>sales[[#This Row],[unitCost]]*sales[[#This Row],[QuantitySold]]</f>
        <v>700</v>
      </c>
      <c r="R902" s="7">
        <f>(sales[[#This Row],[unitPrice]]-sales[[#This Row],[unitCost]])/sales[[#This Row],[unitCost]]</f>
        <v>0.3</v>
      </c>
      <c r="S902" t="str">
        <f>TEXT(sales[[#This Row],[SaleDate]],"dd")</f>
        <v>05</v>
      </c>
    </row>
    <row r="903" spans="1:19" x14ac:dyDescent="0.25">
      <c r="A903">
        <v>38</v>
      </c>
      <c r="B903">
        <v>5</v>
      </c>
      <c r="C903">
        <v>34</v>
      </c>
      <c r="D903">
        <v>3</v>
      </c>
      <c r="E903">
        <v>9</v>
      </c>
      <c r="F903" s="1">
        <v>45255</v>
      </c>
      <c r="G903">
        <v>0</v>
      </c>
      <c r="H903">
        <f>VLOOKUP(sales[[#This Row],[ProductID]],products[],4,FALSE)</f>
        <v>310</v>
      </c>
      <c r="I903">
        <f>VLOOKUP(sales[[#This Row],[ProductID]],products[],5,FALSE)</f>
        <v>280</v>
      </c>
      <c r="J903">
        <f>sales[[#This Row],[QuantitySold]]*sales[[#This Row],[unitPrice]]</f>
        <v>2790</v>
      </c>
      <c r="K903">
        <f>sales[[#This Row],[TotalRevenue]]-sales[[#This Row],[DiscountApplied]]</f>
        <v>2790</v>
      </c>
      <c r="L903" t="str">
        <f>TEXT(sales[[#This Row],[SaleDate]],"yyyy")</f>
        <v>2023</v>
      </c>
      <c r="M903" t="str">
        <f>TEXT(sales[[#This Row],[SaleDate]],"MMM")</f>
        <v>Nov</v>
      </c>
      <c r="N903" t="str">
        <f>TEXT(sales[[#This Row],[SaleDate]],"DDD")</f>
        <v>Sat</v>
      </c>
      <c r="O903" t="str">
        <f t="shared" si="14"/>
        <v>Q4</v>
      </c>
      <c r="P903">
        <f>sales[[#This Row],[netRevenue]]-(sales[[#This Row],[unitCost]]*sales[[#This Row],[QuantitySold]])</f>
        <v>270</v>
      </c>
      <c r="Q903">
        <f>sales[[#This Row],[unitCost]]*sales[[#This Row],[QuantitySold]]</f>
        <v>2520</v>
      </c>
      <c r="R903" s="7">
        <f>(sales[[#This Row],[unitPrice]]-sales[[#This Row],[unitCost]])/sales[[#This Row],[unitCost]]</f>
        <v>0.10714285714285714</v>
      </c>
      <c r="S903" t="str">
        <f>TEXT(sales[[#This Row],[SaleDate]],"dd")</f>
        <v>25</v>
      </c>
    </row>
    <row r="904" spans="1:19" x14ac:dyDescent="0.25">
      <c r="A904">
        <v>45</v>
      </c>
      <c r="B904">
        <v>5</v>
      </c>
      <c r="C904">
        <v>22</v>
      </c>
      <c r="D904">
        <v>3</v>
      </c>
      <c r="E904">
        <v>8</v>
      </c>
      <c r="F904" s="1">
        <v>45249</v>
      </c>
      <c r="G904">
        <v>0</v>
      </c>
      <c r="H904">
        <f>VLOOKUP(sales[[#This Row],[ProductID]],products[],4,FALSE)</f>
        <v>310</v>
      </c>
      <c r="I904">
        <f>VLOOKUP(sales[[#This Row],[ProductID]],products[],5,FALSE)</f>
        <v>280</v>
      </c>
      <c r="J904">
        <f>sales[[#This Row],[QuantitySold]]*sales[[#This Row],[unitPrice]]</f>
        <v>2480</v>
      </c>
      <c r="K904">
        <f>sales[[#This Row],[TotalRevenue]]-sales[[#This Row],[DiscountApplied]]</f>
        <v>2480</v>
      </c>
      <c r="L904" t="str">
        <f>TEXT(sales[[#This Row],[SaleDate]],"yyyy")</f>
        <v>2023</v>
      </c>
      <c r="M904" t="str">
        <f>TEXT(sales[[#This Row],[SaleDate]],"MMM")</f>
        <v>Nov</v>
      </c>
      <c r="N904" t="str">
        <f>TEXT(sales[[#This Row],[SaleDate]],"DDD")</f>
        <v>Sun</v>
      </c>
      <c r="O904" t="str">
        <f t="shared" si="14"/>
        <v>Q4</v>
      </c>
      <c r="P904">
        <f>sales[[#This Row],[netRevenue]]-(sales[[#This Row],[unitCost]]*sales[[#This Row],[QuantitySold]])</f>
        <v>240</v>
      </c>
      <c r="Q904">
        <f>sales[[#This Row],[unitCost]]*sales[[#This Row],[QuantitySold]]</f>
        <v>2240</v>
      </c>
      <c r="R904" s="7">
        <f>(sales[[#This Row],[unitPrice]]-sales[[#This Row],[unitCost]])/sales[[#This Row],[unitCost]]</f>
        <v>0.10714285714285714</v>
      </c>
      <c r="S904" t="str">
        <f>TEXT(sales[[#This Row],[SaleDate]],"dd")</f>
        <v>19</v>
      </c>
    </row>
    <row r="905" spans="1:19" x14ac:dyDescent="0.25">
      <c r="A905">
        <v>47</v>
      </c>
      <c r="B905">
        <v>5</v>
      </c>
      <c r="C905">
        <v>19</v>
      </c>
      <c r="D905">
        <v>3</v>
      </c>
      <c r="E905">
        <v>1</v>
      </c>
      <c r="F905" s="1">
        <v>45275</v>
      </c>
      <c r="G905">
        <v>0</v>
      </c>
      <c r="H905">
        <f>VLOOKUP(sales[[#This Row],[ProductID]],products[],4,FALSE)</f>
        <v>310</v>
      </c>
      <c r="I905">
        <f>VLOOKUP(sales[[#This Row],[ProductID]],products[],5,FALSE)</f>
        <v>280</v>
      </c>
      <c r="J905">
        <f>sales[[#This Row],[QuantitySold]]*sales[[#This Row],[unitPrice]]</f>
        <v>310</v>
      </c>
      <c r="K905">
        <f>sales[[#This Row],[TotalRevenue]]-sales[[#This Row],[DiscountApplied]]</f>
        <v>310</v>
      </c>
      <c r="L905" t="str">
        <f>TEXT(sales[[#This Row],[SaleDate]],"yyyy")</f>
        <v>2023</v>
      </c>
      <c r="M905" t="str">
        <f>TEXT(sales[[#This Row],[SaleDate]],"MMM")</f>
        <v>Dec</v>
      </c>
      <c r="N905" t="str">
        <f>TEXT(sales[[#This Row],[SaleDate]],"DDD")</f>
        <v>Fri</v>
      </c>
      <c r="O905" t="str">
        <f t="shared" si="14"/>
        <v>Q4</v>
      </c>
      <c r="P905">
        <f>sales[[#This Row],[netRevenue]]-(sales[[#This Row],[unitCost]]*sales[[#This Row],[QuantitySold]])</f>
        <v>30</v>
      </c>
      <c r="Q905">
        <f>sales[[#This Row],[unitCost]]*sales[[#This Row],[QuantitySold]]</f>
        <v>280</v>
      </c>
      <c r="R905" s="7">
        <f>(sales[[#This Row],[unitPrice]]-sales[[#This Row],[unitCost]])/sales[[#This Row],[unitCost]]</f>
        <v>0.10714285714285714</v>
      </c>
      <c r="S905" t="str">
        <f>TEXT(sales[[#This Row],[SaleDate]],"dd")</f>
        <v>15</v>
      </c>
    </row>
    <row r="906" spans="1:19" x14ac:dyDescent="0.25">
      <c r="A906">
        <v>54</v>
      </c>
      <c r="B906">
        <v>5</v>
      </c>
      <c r="C906">
        <v>18</v>
      </c>
      <c r="D906">
        <v>3</v>
      </c>
      <c r="E906">
        <v>7</v>
      </c>
      <c r="F906" s="1">
        <v>45156</v>
      </c>
      <c r="G906">
        <v>0</v>
      </c>
      <c r="H906">
        <f>VLOOKUP(sales[[#This Row],[ProductID]],products[],4,FALSE)</f>
        <v>310</v>
      </c>
      <c r="I906">
        <f>VLOOKUP(sales[[#This Row],[ProductID]],products[],5,FALSE)</f>
        <v>280</v>
      </c>
      <c r="J906">
        <f>sales[[#This Row],[QuantitySold]]*sales[[#This Row],[unitPrice]]</f>
        <v>2170</v>
      </c>
      <c r="K906">
        <f>sales[[#This Row],[TotalRevenue]]-sales[[#This Row],[DiscountApplied]]</f>
        <v>2170</v>
      </c>
      <c r="L906" t="str">
        <f>TEXT(sales[[#This Row],[SaleDate]],"yyyy")</f>
        <v>2023</v>
      </c>
      <c r="M906" t="str">
        <f>TEXT(sales[[#This Row],[SaleDate]],"MMM")</f>
        <v>Aug</v>
      </c>
      <c r="N906" t="str">
        <f>TEXT(sales[[#This Row],[SaleDate]],"DDD")</f>
        <v>Fri</v>
      </c>
      <c r="O906" t="str">
        <f t="shared" si="14"/>
        <v>Q3</v>
      </c>
      <c r="P906">
        <f>sales[[#This Row],[netRevenue]]-(sales[[#This Row],[unitCost]]*sales[[#This Row],[QuantitySold]])</f>
        <v>210</v>
      </c>
      <c r="Q906">
        <f>sales[[#This Row],[unitCost]]*sales[[#This Row],[QuantitySold]]</f>
        <v>1960</v>
      </c>
      <c r="R906" s="7">
        <f>(sales[[#This Row],[unitPrice]]-sales[[#This Row],[unitCost]])/sales[[#This Row],[unitCost]]</f>
        <v>0.10714285714285714</v>
      </c>
      <c r="S906" t="str">
        <f>TEXT(sales[[#This Row],[SaleDate]],"dd")</f>
        <v>18</v>
      </c>
    </row>
    <row r="907" spans="1:19" x14ac:dyDescent="0.25">
      <c r="A907">
        <v>70</v>
      </c>
      <c r="B907">
        <v>5</v>
      </c>
      <c r="C907">
        <v>5</v>
      </c>
      <c r="D907">
        <v>3</v>
      </c>
      <c r="E907">
        <v>10</v>
      </c>
      <c r="F907" s="1">
        <v>45058</v>
      </c>
      <c r="G907">
        <v>0</v>
      </c>
      <c r="H907">
        <f>VLOOKUP(sales[[#This Row],[ProductID]],products[],4,FALSE)</f>
        <v>310</v>
      </c>
      <c r="I907">
        <f>VLOOKUP(sales[[#This Row],[ProductID]],products[],5,FALSE)</f>
        <v>280</v>
      </c>
      <c r="J907">
        <f>sales[[#This Row],[QuantitySold]]*sales[[#This Row],[unitPrice]]</f>
        <v>3100</v>
      </c>
      <c r="K907">
        <f>sales[[#This Row],[TotalRevenue]]-sales[[#This Row],[DiscountApplied]]</f>
        <v>3100</v>
      </c>
      <c r="L907" t="str">
        <f>TEXT(sales[[#This Row],[SaleDate]],"yyyy")</f>
        <v>2023</v>
      </c>
      <c r="M907" t="str">
        <f>TEXT(sales[[#This Row],[SaleDate]],"MMM")</f>
        <v>May</v>
      </c>
      <c r="N907" t="str">
        <f>TEXT(sales[[#This Row],[SaleDate]],"DDD")</f>
        <v>Fri</v>
      </c>
      <c r="O907" t="str">
        <f t="shared" si="14"/>
        <v>Q2</v>
      </c>
      <c r="P907">
        <f>sales[[#This Row],[netRevenue]]-(sales[[#This Row],[unitCost]]*sales[[#This Row],[QuantitySold]])</f>
        <v>300</v>
      </c>
      <c r="Q907">
        <f>sales[[#This Row],[unitCost]]*sales[[#This Row],[QuantitySold]]</f>
        <v>2800</v>
      </c>
      <c r="R907" s="7">
        <f>(sales[[#This Row],[unitPrice]]-sales[[#This Row],[unitCost]])/sales[[#This Row],[unitCost]]</f>
        <v>0.10714285714285714</v>
      </c>
      <c r="S907" t="str">
        <f>TEXT(sales[[#This Row],[SaleDate]],"dd")</f>
        <v>12</v>
      </c>
    </row>
    <row r="908" spans="1:19" x14ac:dyDescent="0.25">
      <c r="A908">
        <v>132</v>
      </c>
      <c r="B908">
        <v>5</v>
      </c>
      <c r="C908">
        <v>43</v>
      </c>
      <c r="D908">
        <v>3</v>
      </c>
      <c r="E908">
        <v>9</v>
      </c>
      <c r="F908" s="1">
        <v>45000</v>
      </c>
      <c r="G908">
        <v>0</v>
      </c>
      <c r="H908">
        <f>VLOOKUP(sales[[#This Row],[ProductID]],products[],4,FALSE)</f>
        <v>310</v>
      </c>
      <c r="I908">
        <f>VLOOKUP(sales[[#This Row],[ProductID]],products[],5,FALSE)</f>
        <v>280</v>
      </c>
      <c r="J908">
        <f>sales[[#This Row],[QuantitySold]]*sales[[#This Row],[unitPrice]]</f>
        <v>2790</v>
      </c>
      <c r="K908">
        <f>sales[[#This Row],[TotalRevenue]]-sales[[#This Row],[DiscountApplied]]</f>
        <v>2790</v>
      </c>
      <c r="L908" t="str">
        <f>TEXT(sales[[#This Row],[SaleDate]],"yyyy")</f>
        <v>2023</v>
      </c>
      <c r="M908" t="str">
        <f>TEXT(sales[[#This Row],[SaleDate]],"MMM")</f>
        <v>Mar</v>
      </c>
      <c r="N908" t="str">
        <f>TEXT(sales[[#This Row],[SaleDate]],"DDD")</f>
        <v>Wed</v>
      </c>
      <c r="O908" t="str">
        <f t="shared" si="14"/>
        <v>Q1</v>
      </c>
      <c r="P908">
        <f>sales[[#This Row],[netRevenue]]-(sales[[#This Row],[unitCost]]*sales[[#This Row],[QuantitySold]])</f>
        <v>270</v>
      </c>
      <c r="Q908">
        <f>sales[[#This Row],[unitCost]]*sales[[#This Row],[QuantitySold]]</f>
        <v>2520</v>
      </c>
      <c r="R908" s="7">
        <f>(sales[[#This Row],[unitPrice]]-sales[[#This Row],[unitCost]])/sales[[#This Row],[unitCost]]</f>
        <v>0.10714285714285714</v>
      </c>
      <c r="S908" t="str">
        <f>TEXT(sales[[#This Row],[SaleDate]],"dd")</f>
        <v>15</v>
      </c>
    </row>
    <row r="909" spans="1:19" x14ac:dyDescent="0.25">
      <c r="A909">
        <v>136</v>
      </c>
      <c r="B909">
        <v>5</v>
      </c>
      <c r="C909">
        <v>26</v>
      </c>
      <c r="D909">
        <v>3</v>
      </c>
      <c r="E909">
        <v>2</v>
      </c>
      <c r="F909" s="1">
        <v>45023</v>
      </c>
      <c r="G909">
        <v>0</v>
      </c>
      <c r="H909">
        <f>VLOOKUP(sales[[#This Row],[ProductID]],products[],4,FALSE)</f>
        <v>310</v>
      </c>
      <c r="I909">
        <f>VLOOKUP(sales[[#This Row],[ProductID]],products[],5,FALSE)</f>
        <v>280</v>
      </c>
      <c r="J909">
        <f>sales[[#This Row],[QuantitySold]]*sales[[#This Row],[unitPrice]]</f>
        <v>620</v>
      </c>
      <c r="K909">
        <f>sales[[#This Row],[TotalRevenue]]-sales[[#This Row],[DiscountApplied]]</f>
        <v>620</v>
      </c>
      <c r="L909" t="str">
        <f>TEXT(sales[[#This Row],[SaleDate]],"yyyy")</f>
        <v>2023</v>
      </c>
      <c r="M909" t="str">
        <f>TEXT(sales[[#This Row],[SaleDate]],"MMM")</f>
        <v>Apr</v>
      </c>
      <c r="N909" t="str">
        <f>TEXT(sales[[#This Row],[SaleDate]],"DDD")</f>
        <v>Fri</v>
      </c>
      <c r="O909" t="str">
        <f t="shared" si="14"/>
        <v>Q2</v>
      </c>
      <c r="P909">
        <f>sales[[#This Row],[netRevenue]]-(sales[[#This Row],[unitCost]]*sales[[#This Row],[QuantitySold]])</f>
        <v>60</v>
      </c>
      <c r="Q909">
        <f>sales[[#This Row],[unitCost]]*sales[[#This Row],[QuantitySold]]</f>
        <v>560</v>
      </c>
      <c r="R909" s="7">
        <f>(sales[[#This Row],[unitPrice]]-sales[[#This Row],[unitCost]])/sales[[#This Row],[unitCost]]</f>
        <v>0.10714285714285714</v>
      </c>
      <c r="S909" t="str">
        <f>TEXT(sales[[#This Row],[SaleDate]],"dd")</f>
        <v>07</v>
      </c>
    </row>
    <row r="910" spans="1:19" x14ac:dyDescent="0.25">
      <c r="A910">
        <v>147</v>
      </c>
      <c r="B910">
        <v>5</v>
      </c>
      <c r="C910">
        <v>32</v>
      </c>
      <c r="D910">
        <v>3</v>
      </c>
      <c r="E910">
        <v>10</v>
      </c>
      <c r="F910" s="1">
        <v>44938</v>
      </c>
      <c r="G910">
        <v>0</v>
      </c>
      <c r="H910">
        <f>VLOOKUP(sales[[#This Row],[ProductID]],products[],4,FALSE)</f>
        <v>310</v>
      </c>
      <c r="I910">
        <f>VLOOKUP(sales[[#This Row],[ProductID]],products[],5,FALSE)</f>
        <v>280</v>
      </c>
      <c r="J910">
        <f>sales[[#This Row],[QuantitySold]]*sales[[#This Row],[unitPrice]]</f>
        <v>3100</v>
      </c>
      <c r="K910">
        <f>sales[[#This Row],[TotalRevenue]]-sales[[#This Row],[DiscountApplied]]</f>
        <v>3100</v>
      </c>
      <c r="L910" t="str">
        <f>TEXT(sales[[#This Row],[SaleDate]],"yyyy")</f>
        <v>2023</v>
      </c>
      <c r="M910" t="str">
        <f>TEXT(sales[[#This Row],[SaleDate]],"MMM")</f>
        <v>Jan</v>
      </c>
      <c r="N910" t="str">
        <f>TEXT(sales[[#This Row],[SaleDate]],"DDD")</f>
        <v>Thu</v>
      </c>
      <c r="O910" t="str">
        <f t="shared" si="14"/>
        <v>Q1</v>
      </c>
      <c r="P910">
        <f>sales[[#This Row],[netRevenue]]-(sales[[#This Row],[unitCost]]*sales[[#This Row],[QuantitySold]])</f>
        <v>300</v>
      </c>
      <c r="Q910">
        <f>sales[[#This Row],[unitCost]]*sales[[#This Row],[QuantitySold]]</f>
        <v>2800</v>
      </c>
      <c r="R910" s="7">
        <f>(sales[[#This Row],[unitPrice]]-sales[[#This Row],[unitCost]])/sales[[#This Row],[unitCost]]</f>
        <v>0.10714285714285714</v>
      </c>
      <c r="S910" t="str">
        <f>TEXT(sales[[#This Row],[SaleDate]],"dd")</f>
        <v>12</v>
      </c>
    </row>
    <row r="911" spans="1:19" x14ac:dyDescent="0.25">
      <c r="A911">
        <v>167</v>
      </c>
      <c r="B911">
        <v>5</v>
      </c>
      <c r="C911">
        <v>26</v>
      </c>
      <c r="D911">
        <v>3</v>
      </c>
      <c r="E911">
        <v>10</v>
      </c>
      <c r="F911" s="1">
        <v>45263</v>
      </c>
      <c r="G911">
        <v>0</v>
      </c>
      <c r="H911">
        <f>VLOOKUP(sales[[#This Row],[ProductID]],products[],4,FALSE)</f>
        <v>310</v>
      </c>
      <c r="I911">
        <f>VLOOKUP(sales[[#This Row],[ProductID]],products[],5,FALSE)</f>
        <v>280</v>
      </c>
      <c r="J911">
        <f>sales[[#This Row],[QuantitySold]]*sales[[#This Row],[unitPrice]]</f>
        <v>3100</v>
      </c>
      <c r="K911">
        <f>sales[[#This Row],[TotalRevenue]]-sales[[#This Row],[DiscountApplied]]</f>
        <v>3100</v>
      </c>
      <c r="L911" t="str">
        <f>TEXT(sales[[#This Row],[SaleDate]],"yyyy")</f>
        <v>2023</v>
      </c>
      <c r="M911" t="str">
        <f>TEXT(sales[[#This Row],[SaleDate]],"MMM")</f>
        <v>Dec</v>
      </c>
      <c r="N911" t="str">
        <f>TEXT(sales[[#This Row],[SaleDate]],"DDD")</f>
        <v>Sun</v>
      </c>
      <c r="O911" t="str">
        <f t="shared" si="14"/>
        <v>Q4</v>
      </c>
      <c r="P911">
        <f>sales[[#This Row],[netRevenue]]-(sales[[#This Row],[unitCost]]*sales[[#This Row],[QuantitySold]])</f>
        <v>300</v>
      </c>
      <c r="Q911">
        <f>sales[[#This Row],[unitCost]]*sales[[#This Row],[QuantitySold]]</f>
        <v>2800</v>
      </c>
      <c r="R911" s="7">
        <f>(sales[[#This Row],[unitPrice]]-sales[[#This Row],[unitCost]])/sales[[#This Row],[unitCost]]</f>
        <v>0.10714285714285714</v>
      </c>
      <c r="S911" t="str">
        <f>TEXT(sales[[#This Row],[SaleDate]],"dd")</f>
        <v>03</v>
      </c>
    </row>
    <row r="912" spans="1:19" x14ac:dyDescent="0.25">
      <c r="A912">
        <v>168</v>
      </c>
      <c r="B912">
        <v>5</v>
      </c>
      <c r="C912">
        <v>38</v>
      </c>
      <c r="D912">
        <v>3</v>
      </c>
      <c r="E912">
        <v>1</v>
      </c>
      <c r="F912" s="1">
        <v>45094</v>
      </c>
      <c r="G912">
        <v>0</v>
      </c>
      <c r="H912">
        <f>VLOOKUP(sales[[#This Row],[ProductID]],products[],4,FALSE)</f>
        <v>310</v>
      </c>
      <c r="I912">
        <f>VLOOKUP(sales[[#This Row],[ProductID]],products[],5,FALSE)</f>
        <v>280</v>
      </c>
      <c r="J912">
        <f>sales[[#This Row],[QuantitySold]]*sales[[#This Row],[unitPrice]]</f>
        <v>310</v>
      </c>
      <c r="K912">
        <f>sales[[#This Row],[TotalRevenue]]-sales[[#This Row],[DiscountApplied]]</f>
        <v>310</v>
      </c>
      <c r="L912" t="str">
        <f>TEXT(sales[[#This Row],[SaleDate]],"yyyy")</f>
        <v>2023</v>
      </c>
      <c r="M912" t="str">
        <f>TEXT(sales[[#This Row],[SaleDate]],"MMM")</f>
        <v>Jun</v>
      </c>
      <c r="N912" t="str">
        <f>TEXT(sales[[#This Row],[SaleDate]],"DDD")</f>
        <v>Sat</v>
      </c>
      <c r="O912" t="str">
        <f t="shared" si="14"/>
        <v>Q2</v>
      </c>
      <c r="P912">
        <f>sales[[#This Row],[netRevenue]]-(sales[[#This Row],[unitCost]]*sales[[#This Row],[QuantitySold]])</f>
        <v>30</v>
      </c>
      <c r="Q912">
        <f>sales[[#This Row],[unitCost]]*sales[[#This Row],[QuantitySold]]</f>
        <v>280</v>
      </c>
      <c r="R912" s="7">
        <f>(sales[[#This Row],[unitPrice]]-sales[[#This Row],[unitCost]])/sales[[#This Row],[unitCost]]</f>
        <v>0.10714285714285714</v>
      </c>
      <c r="S912" t="str">
        <f>TEXT(sales[[#This Row],[SaleDate]],"dd")</f>
        <v>17</v>
      </c>
    </row>
    <row r="913" spans="1:19" x14ac:dyDescent="0.25">
      <c r="A913">
        <v>215</v>
      </c>
      <c r="B913">
        <v>5</v>
      </c>
      <c r="C913">
        <v>49</v>
      </c>
      <c r="D913">
        <v>3</v>
      </c>
      <c r="E913">
        <v>5</v>
      </c>
      <c r="F913" s="1">
        <v>44989</v>
      </c>
      <c r="G913">
        <v>0</v>
      </c>
      <c r="H913">
        <f>VLOOKUP(sales[[#This Row],[ProductID]],products[],4,FALSE)</f>
        <v>310</v>
      </c>
      <c r="I913">
        <f>VLOOKUP(sales[[#This Row],[ProductID]],products[],5,FALSE)</f>
        <v>280</v>
      </c>
      <c r="J913">
        <f>sales[[#This Row],[QuantitySold]]*sales[[#This Row],[unitPrice]]</f>
        <v>1550</v>
      </c>
      <c r="K913">
        <f>sales[[#This Row],[TotalRevenue]]-sales[[#This Row],[DiscountApplied]]</f>
        <v>1550</v>
      </c>
      <c r="L913" t="str">
        <f>TEXT(sales[[#This Row],[SaleDate]],"yyyy")</f>
        <v>2023</v>
      </c>
      <c r="M913" t="str">
        <f>TEXT(sales[[#This Row],[SaleDate]],"MMM")</f>
        <v>Mar</v>
      </c>
      <c r="N913" t="str">
        <f>TEXT(sales[[#This Row],[SaleDate]],"DDD")</f>
        <v>Sat</v>
      </c>
      <c r="O913" t="str">
        <f t="shared" si="14"/>
        <v>Q1</v>
      </c>
      <c r="P913">
        <f>sales[[#This Row],[netRevenue]]-(sales[[#This Row],[unitCost]]*sales[[#This Row],[QuantitySold]])</f>
        <v>150</v>
      </c>
      <c r="Q913">
        <f>sales[[#This Row],[unitCost]]*sales[[#This Row],[QuantitySold]]</f>
        <v>1400</v>
      </c>
      <c r="R913" s="7">
        <f>(sales[[#This Row],[unitPrice]]-sales[[#This Row],[unitCost]])/sales[[#This Row],[unitCost]]</f>
        <v>0.10714285714285714</v>
      </c>
      <c r="S913" t="str">
        <f>TEXT(sales[[#This Row],[SaleDate]],"dd")</f>
        <v>04</v>
      </c>
    </row>
    <row r="914" spans="1:19" x14ac:dyDescent="0.25">
      <c r="A914">
        <v>275</v>
      </c>
      <c r="B914">
        <v>5</v>
      </c>
      <c r="C914">
        <v>33</v>
      </c>
      <c r="D914">
        <v>3</v>
      </c>
      <c r="E914">
        <v>3</v>
      </c>
      <c r="F914" s="1">
        <v>45117</v>
      </c>
      <c r="G914">
        <v>0</v>
      </c>
      <c r="H914">
        <f>VLOOKUP(sales[[#This Row],[ProductID]],products[],4,FALSE)</f>
        <v>310</v>
      </c>
      <c r="I914">
        <f>VLOOKUP(sales[[#This Row],[ProductID]],products[],5,FALSE)</f>
        <v>280</v>
      </c>
      <c r="J914">
        <f>sales[[#This Row],[QuantitySold]]*sales[[#This Row],[unitPrice]]</f>
        <v>930</v>
      </c>
      <c r="K914">
        <f>sales[[#This Row],[TotalRevenue]]-sales[[#This Row],[DiscountApplied]]</f>
        <v>930</v>
      </c>
      <c r="L914" t="str">
        <f>TEXT(sales[[#This Row],[SaleDate]],"yyyy")</f>
        <v>2023</v>
      </c>
      <c r="M914" t="str">
        <f>TEXT(sales[[#This Row],[SaleDate]],"MMM")</f>
        <v>Jul</v>
      </c>
      <c r="N914" t="str">
        <f>TEXT(sales[[#This Row],[SaleDate]],"DDD")</f>
        <v>Mon</v>
      </c>
      <c r="O914" t="str">
        <f t="shared" si="14"/>
        <v>Q3</v>
      </c>
      <c r="P914">
        <f>sales[[#This Row],[netRevenue]]-(sales[[#This Row],[unitCost]]*sales[[#This Row],[QuantitySold]])</f>
        <v>90</v>
      </c>
      <c r="Q914">
        <f>sales[[#This Row],[unitCost]]*sales[[#This Row],[QuantitySold]]</f>
        <v>840</v>
      </c>
      <c r="R914" s="7">
        <f>(sales[[#This Row],[unitPrice]]-sales[[#This Row],[unitCost]])/sales[[#This Row],[unitCost]]</f>
        <v>0.10714285714285714</v>
      </c>
      <c r="S914" t="str">
        <f>TEXT(sales[[#This Row],[SaleDate]],"dd")</f>
        <v>10</v>
      </c>
    </row>
    <row r="915" spans="1:19" x14ac:dyDescent="0.25">
      <c r="A915">
        <v>277</v>
      </c>
      <c r="B915">
        <v>5</v>
      </c>
      <c r="C915">
        <v>40</v>
      </c>
      <c r="D915">
        <v>3</v>
      </c>
      <c r="E915">
        <v>10</v>
      </c>
      <c r="F915" s="1">
        <v>45287</v>
      </c>
      <c r="G915">
        <v>0</v>
      </c>
      <c r="H915">
        <f>VLOOKUP(sales[[#This Row],[ProductID]],products[],4,FALSE)</f>
        <v>310</v>
      </c>
      <c r="I915">
        <f>VLOOKUP(sales[[#This Row],[ProductID]],products[],5,FALSE)</f>
        <v>280</v>
      </c>
      <c r="J915">
        <f>sales[[#This Row],[QuantitySold]]*sales[[#This Row],[unitPrice]]</f>
        <v>3100</v>
      </c>
      <c r="K915">
        <f>sales[[#This Row],[TotalRevenue]]-sales[[#This Row],[DiscountApplied]]</f>
        <v>3100</v>
      </c>
      <c r="L915" t="str">
        <f>TEXT(sales[[#This Row],[SaleDate]],"yyyy")</f>
        <v>2023</v>
      </c>
      <c r="M915" t="str">
        <f>TEXT(sales[[#This Row],[SaleDate]],"MMM")</f>
        <v>Dec</v>
      </c>
      <c r="N915" t="str">
        <f>TEXT(sales[[#This Row],[SaleDate]],"DDD")</f>
        <v>Wed</v>
      </c>
      <c r="O915" t="str">
        <f t="shared" si="14"/>
        <v>Q4</v>
      </c>
      <c r="P915">
        <f>sales[[#This Row],[netRevenue]]-(sales[[#This Row],[unitCost]]*sales[[#This Row],[QuantitySold]])</f>
        <v>300</v>
      </c>
      <c r="Q915">
        <f>sales[[#This Row],[unitCost]]*sales[[#This Row],[QuantitySold]]</f>
        <v>2800</v>
      </c>
      <c r="R915" s="7">
        <f>(sales[[#This Row],[unitPrice]]-sales[[#This Row],[unitCost]])/sales[[#This Row],[unitCost]]</f>
        <v>0.10714285714285714</v>
      </c>
      <c r="S915" t="str">
        <f>TEXT(sales[[#This Row],[SaleDate]],"dd")</f>
        <v>27</v>
      </c>
    </row>
    <row r="916" spans="1:19" x14ac:dyDescent="0.25">
      <c r="A916">
        <v>285</v>
      </c>
      <c r="B916">
        <v>5</v>
      </c>
      <c r="C916">
        <v>49</v>
      </c>
      <c r="D916">
        <v>3</v>
      </c>
      <c r="E916">
        <v>4</v>
      </c>
      <c r="F916" s="1">
        <v>45077</v>
      </c>
      <c r="G916">
        <v>0</v>
      </c>
      <c r="H916">
        <f>VLOOKUP(sales[[#This Row],[ProductID]],products[],4,FALSE)</f>
        <v>310</v>
      </c>
      <c r="I916">
        <f>VLOOKUP(sales[[#This Row],[ProductID]],products[],5,FALSE)</f>
        <v>280</v>
      </c>
      <c r="J916">
        <f>sales[[#This Row],[QuantitySold]]*sales[[#This Row],[unitPrice]]</f>
        <v>1240</v>
      </c>
      <c r="K916">
        <f>sales[[#This Row],[TotalRevenue]]-sales[[#This Row],[DiscountApplied]]</f>
        <v>1240</v>
      </c>
      <c r="L916" t="str">
        <f>TEXT(sales[[#This Row],[SaleDate]],"yyyy")</f>
        <v>2023</v>
      </c>
      <c r="M916" t="str">
        <f>TEXT(sales[[#This Row],[SaleDate]],"MMM")</f>
        <v>May</v>
      </c>
      <c r="N916" t="str">
        <f>TEXT(sales[[#This Row],[SaleDate]],"DDD")</f>
        <v>Wed</v>
      </c>
      <c r="O916" t="str">
        <f t="shared" si="14"/>
        <v>Q2</v>
      </c>
      <c r="P916">
        <f>sales[[#This Row],[netRevenue]]-(sales[[#This Row],[unitCost]]*sales[[#This Row],[QuantitySold]])</f>
        <v>120</v>
      </c>
      <c r="Q916">
        <f>sales[[#This Row],[unitCost]]*sales[[#This Row],[QuantitySold]]</f>
        <v>1120</v>
      </c>
      <c r="R916" s="7">
        <f>(sales[[#This Row],[unitPrice]]-sales[[#This Row],[unitCost]])/sales[[#This Row],[unitCost]]</f>
        <v>0.10714285714285714</v>
      </c>
      <c r="S916" t="str">
        <f>TEXT(sales[[#This Row],[SaleDate]],"dd")</f>
        <v>31</v>
      </c>
    </row>
    <row r="917" spans="1:19" x14ac:dyDescent="0.25">
      <c r="A917">
        <v>302</v>
      </c>
      <c r="B917">
        <v>5</v>
      </c>
      <c r="C917">
        <v>17</v>
      </c>
      <c r="D917">
        <v>3</v>
      </c>
      <c r="E917">
        <v>9</v>
      </c>
      <c r="F917" s="1">
        <v>45049</v>
      </c>
      <c r="G917">
        <v>0</v>
      </c>
      <c r="H917">
        <f>VLOOKUP(sales[[#This Row],[ProductID]],products[],4,FALSE)</f>
        <v>310</v>
      </c>
      <c r="I917">
        <f>VLOOKUP(sales[[#This Row],[ProductID]],products[],5,FALSE)</f>
        <v>280</v>
      </c>
      <c r="J917">
        <f>sales[[#This Row],[QuantitySold]]*sales[[#This Row],[unitPrice]]</f>
        <v>2790</v>
      </c>
      <c r="K917">
        <f>sales[[#This Row],[TotalRevenue]]-sales[[#This Row],[DiscountApplied]]</f>
        <v>2790</v>
      </c>
      <c r="L917" t="str">
        <f>TEXT(sales[[#This Row],[SaleDate]],"yyyy")</f>
        <v>2023</v>
      </c>
      <c r="M917" t="str">
        <f>TEXT(sales[[#This Row],[SaleDate]],"MMM")</f>
        <v>May</v>
      </c>
      <c r="N917" t="str">
        <f>TEXT(sales[[#This Row],[SaleDate]],"DDD")</f>
        <v>Wed</v>
      </c>
      <c r="O917" t="str">
        <f t="shared" si="14"/>
        <v>Q2</v>
      </c>
      <c r="P917">
        <f>sales[[#This Row],[netRevenue]]-(sales[[#This Row],[unitCost]]*sales[[#This Row],[QuantitySold]])</f>
        <v>270</v>
      </c>
      <c r="Q917">
        <f>sales[[#This Row],[unitCost]]*sales[[#This Row],[QuantitySold]]</f>
        <v>2520</v>
      </c>
      <c r="R917" s="7">
        <f>(sales[[#This Row],[unitPrice]]-sales[[#This Row],[unitCost]])/sales[[#This Row],[unitCost]]</f>
        <v>0.10714285714285714</v>
      </c>
      <c r="S917" t="str">
        <f>TEXT(sales[[#This Row],[SaleDate]],"dd")</f>
        <v>03</v>
      </c>
    </row>
    <row r="918" spans="1:19" x14ac:dyDescent="0.25">
      <c r="A918">
        <v>328</v>
      </c>
      <c r="B918">
        <v>5</v>
      </c>
      <c r="C918">
        <v>37</v>
      </c>
      <c r="D918">
        <v>3</v>
      </c>
      <c r="E918">
        <v>11</v>
      </c>
      <c r="F918" s="1">
        <v>45115</v>
      </c>
      <c r="G918">
        <v>0</v>
      </c>
      <c r="H918">
        <f>VLOOKUP(sales[[#This Row],[ProductID]],products[],4,FALSE)</f>
        <v>310</v>
      </c>
      <c r="I918">
        <f>VLOOKUP(sales[[#This Row],[ProductID]],products[],5,FALSE)</f>
        <v>280</v>
      </c>
      <c r="J918">
        <f>sales[[#This Row],[QuantitySold]]*sales[[#This Row],[unitPrice]]</f>
        <v>3410</v>
      </c>
      <c r="K918">
        <f>sales[[#This Row],[TotalRevenue]]-sales[[#This Row],[DiscountApplied]]</f>
        <v>3410</v>
      </c>
      <c r="L918" t="str">
        <f>TEXT(sales[[#This Row],[SaleDate]],"yyyy")</f>
        <v>2023</v>
      </c>
      <c r="M918" t="str">
        <f>TEXT(sales[[#This Row],[SaleDate]],"MMM")</f>
        <v>Jul</v>
      </c>
      <c r="N918" t="str">
        <f>TEXT(sales[[#This Row],[SaleDate]],"DDD")</f>
        <v>Sat</v>
      </c>
      <c r="O918" t="str">
        <f t="shared" si="14"/>
        <v>Q3</v>
      </c>
      <c r="P918">
        <f>sales[[#This Row],[netRevenue]]-(sales[[#This Row],[unitCost]]*sales[[#This Row],[QuantitySold]])</f>
        <v>330</v>
      </c>
      <c r="Q918">
        <f>sales[[#This Row],[unitCost]]*sales[[#This Row],[QuantitySold]]</f>
        <v>3080</v>
      </c>
      <c r="R918" s="7">
        <f>(sales[[#This Row],[unitPrice]]-sales[[#This Row],[unitCost]])/sales[[#This Row],[unitCost]]</f>
        <v>0.10714285714285714</v>
      </c>
      <c r="S918" t="str">
        <f>TEXT(sales[[#This Row],[SaleDate]],"dd")</f>
        <v>08</v>
      </c>
    </row>
    <row r="919" spans="1:19" x14ac:dyDescent="0.25">
      <c r="A919">
        <v>340</v>
      </c>
      <c r="B919">
        <v>5</v>
      </c>
      <c r="C919">
        <v>48</v>
      </c>
      <c r="D919">
        <v>3</v>
      </c>
      <c r="E919">
        <v>5</v>
      </c>
      <c r="F919" s="1">
        <v>45073</v>
      </c>
      <c r="G919">
        <v>0</v>
      </c>
      <c r="H919">
        <f>VLOOKUP(sales[[#This Row],[ProductID]],products[],4,FALSE)</f>
        <v>310</v>
      </c>
      <c r="I919">
        <f>VLOOKUP(sales[[#This Row],[ProductID]],products[],5,FALSE)</f>
        <v>280</v>
      </c>
      <c r="J919">
        <f>sales[[#This Row],[QuantitySold]]*sales[[#This Row],[unitPrice]]</f>
        <v>1550</v>
      </c>
      <c r="K919">
        <f>sales[[#This Row],[TotalRevenue]]-sales[[#This Row],[DiscountApplied]]</f>
        <v>1550</v>
      </c>
      <c r="L919" t="str">
        <f>TEXT(sales[[#This Row],[SaleDate]],"yyyy")</f>
        <v>2023</v>
      </c>
      <c r="M919" t="str">
        <f>TEXT(sales[[#This Row],[SaleDate]],"MMM")</f>
        <v>May</v>
      </c>
      <c r="N919" t="str">
        <f>TEXT(sales[[#This Row],[SaleDate]],"DDD")</f>
        <v>Sat</v>
      </c>
      <c r="O919" t="str">
        <f t="shared" si="14"/>
        <v>Q2</v>
      </c>
      <c r="P919">
        <f>sales[[#This Row],[netRevenue]]-(sales[[#This Row],[unitCost]]*sales[[#This Row],[QuantitySold]])</f>
        <v>150</v>
      </c>
      <c r="Q919">
        <f>sales[[#This Row],[unitCost]]*sales[[#This Row],[QuantitySold]]</f>
        <v>1400</v>
      </c>
      <c r="R919" s="7">
        <f>(sales[[#This Row],[unitPrice]]-sales[[#This Row],[unitCost]])/sales[[#This Row],[unitCost]]</f>
        <v>0.10714285714285714</v>
      </c>
      <c r="S919" t="str">
        <f>TEXT(sales[[#This Row],[SaleDate]],"dd")</f>
        <v>27</v>
      </c>
    </row>
    <row r="920" spans="1:19" x14ac:dyDescent="0.25">
      <c r="A920">
        <v>349</v>
      </c>
      <c r="B920">
        <v>5</v>
      </c>
      <c r="C920">
        <v>7</v>
      </c>
      <c r="D920">
        <v>3</v>
      </c>
      <c r="E920">
        <v>9</v>
      </c>
      <c r="F920" s="1">
        <v>44938</v>
      </c>
      <c r="G920">
        <v>0</v>
      </c>
      <c r="H920">
        <f>VLOOKUP(sales[[#This Row],[ProductID]],products[],4,FALSE)</f>
        <v>310</v>
      </c>
      <c r="I920">
        <f>VLOOKUP(sales[[#This Row],[ProductID]],products[],5,FALSE)</f>
        <v>280</v>
      </c>
      <c r="J920">
        <f>sales[[#This Row],[QuantitySold]]*sales[[#This Row],[unitPrice]]</f>
        <v>2790</v>
      </c>
      <c r="K920">
        <f>sales[[#This Row],[TotalRevenue]]-sales[[#This Row],[DiscountApplied]]</f>
        <v>2790</v>
      </c>
      <c r="L920" t="str">
        <f>TEXT(sales[[#This Row],[SaleDate]],"yyyy")</f>
        <v>2023</v>
      </c>
      <c r="M920" t="str">
        <f>TEXT(sales[[#This Row],[SaleDate]],"MMM")</f>
        <v>Jan</v>
      </c>
      <c r="N920" t="str">
        <f>TEXT(sales[[#This Row],[SaleDate]],"DDD")</f>
        <v>Thu</v>
      </c>
      <c r="O920" t="str">
        <f t="shared" si="14"/>
        <v>Q1</v>
      </c>
      <c r="P920">
        <f>sales[[#This Row],[netRevenue]]-(sales[[#This Row],[unitCost]]*sales[[#This Row],[QuantitySold]])</f>
        <v>270</v>
      </c>
      <c r="Q920">
        <f>sales[[#This Row],[unitCost]]*sales[[#This Row],[QuantitySold]]</f>
        <v>2520</v>
      </c>
      <c r="R920" s="7">
        <f>(sales[[#This Row],[unitPrice]]-sales[[#This Row],[unitCost]])/sales[[#This Row],[unitCost]]</f>
        <v>0.10714285714285714</v>
      </c>
      <c r="S920" t="str">
        <f>TEXT(sales[[#This Row],[SaleDate]],"dd")</f>
        <v>12</v>
      </c>
    </row>
    <row r="921" spans="1:19" x14ac:dyDescent="0.25">
      <c r="A921">
        <v>387</v>
      </c>
      <c r="B921">
        <v>5</v>
      </c>
      <c r="C921">
        <v>26</v>
      </c>
      <c r="D921">
        <v>3</v>
      </c>
      <c r="E921">
        <v>8</v>
      </c>
      <c r="F921" s="1">
        <v>44982</v>
      </c>
      <c r="G921">
        <v>0</v>
      </c>
      <c r="H921">
        <f>VLOOKUP(sales[[#This Row],[ProductID]],products[],4,FALSE)</f>
        <v>310</v>
      </c>
      <c r="I921">
        <f>VLOOKUP(sales[[#This Row],[ProductID]],products[],5,FALSE)</f>
        <v>280</v>
      </c>
      <c r="J921">
        <f>sales[[#This Row],[QuantitySold]]*sales[[#This Row],[unitPrice]]</f>
        <v>2480</v>
      </c>
      <c r="K921">
        <f>sales[[#This Row],[TotalRevenue]]-sales[[#This Row],[DiscountApplied]]</f>
        <v>2480</v>
      </c>
      <c r="L921" t="str">
        <f>TEXT(sales[[#This Row],[SaleDate]],"yyyy")</f>
        <v>2023</v>
      </c>
      <c r="M921" t="str">
        <f>TEXT(sales[[#This Row],[SaleDate]],"MMM")</f>
        <v>Feb</v>
      </c>
      <c r="N921" t="str">
        <f>TEXT(sales[[#This Row],[SaleDate]],"DDD")</f>
        <v>Sat</v>
      </c>
      <c r="O921" t="str">
        <f t="shared" si="14"/>
        <v>Q1</v>
      </c>
      <c r="P921">
        <f>sales[[#This Row],[netRevenue]]-(sales[[#This Row],[unitCost]]*sales[[#This Row],[QuantitySold]])</f>
        <v>240</v>
      </c>
      <c r="Q921">
        <f>sales[[#This Row],[unitCost]]*sales[[#This Row],[QuantitySold]]</f>
        <v>2240</v>
      </c>
      <c r="R921" s="7">
        <f>(sales[[#This Row],[unitPrice]]-sales[[#This Row],[unitCost]])/sales[[#This Row],[unitCost]]</f>
        <v>0.10714285714285714</v>
      </c>
      <c r="S921" t="str">
        <f>TEXT(sales[[#This Row],[SaleDate]],"dd")</f>
        <v>25</v>
      </c>
    </row>
    <row r="922" spans="1:19" x14ac:dyDescent="0.25">
      <c r="A922">
        <v>408</v>
      </c>
      <c r="B922">
        <v>5</v>
      </c>
      <c r="C922">
        <v>22</v>
      </c>
      <c r="D922">
        <v>3</v>
      </c>
      <c r="E922">
        <v>8</v>
      </c>
      <c r="F922" s="1">
        <v>45251</v>
      </c>
      <c r="G922">
        <v>0</v>
      </c>
      <c r="H922">
        <f>VLOOKUP(sales[[#This Row],[ProductID]],products[],4,FALSE)</f>
        <v>310</v>
      </c>
      <c r="I922">
        <f>VLOOKUP(sales[[#This Row],[ProductID]],products[],5,FALSE)</f>
        <v>280</v>
      </c>
      <c r="J922">
        <f>sales[[#This Row],[QuantitySold]]*sales[[#This Row],[unitPrice]]</f>
        <v>2480</v>
      </c>
      <c r="K922">
        <f>sales[[#This Row],[TotalRevenue]]-sales[[#This Row],[DiscountApplied]]</f>
        <v>2480</v>
      </c>
      <c r="L922" t="str">
        <f>TEXT(sales[[#This Row],[SaleDate]],"yyyy")</f>
        <v>2023</v>
      </c>
      <c r="M922" t="str">
        <f>TEXT(sales[[#This Row],[SaleDate]],"MMM")</f>
        <v>Nov</v>
      </c>
      <c r="N922" t="str">
        <f>TEXT(sales[[#This Row],[SaleDate]],"DDD")</f>
        <v>Tue</v>
      </c>
      <c r="O922" t="str">
        <f t="shared" si="14"/>
        <v>Q4</v>
      </c>
      <c r="P922">
        <f>sales[[#This Row],[netRevenue]]-(sales[[#This Row],[unitCost]]*sales[[#This Row],[QuantitySold]])</f>
        <v>240</v>
      </c>
      <c r="Q922">
        <f>sales[[#This Row],[unitCost]]*sales[[#This Row],[QuantitySold]]</f>
        <v>2240</v>
      </c>
      <c r="R922" s="7">
        <f>(sales[[#This Row],[unitPrice]]-sales[[#This Row],[unitCost]])/sales[[#This Row],[unitCost]]</f>
        <v>0.10714285714285714</v>
      </c>
      <c r="S922" t="str">
        <f>TEXT(sales[[#This Row],[SaleDate]],"dd")</f>
        <v>21</v>
      </c>
    </row>
    <row r="923" spans="1:19" x14ac:dyDescent="0.25">
      <c r="A923">
        <v>417</v>
      </c>
      <c r="B923">
        <v>5</v>
      </c>
      <c r="C923">
        <v>29</v>
      </c>
      <c r="D923">
        <v>3</v>
      </c>
      <c r="E923">
        <v>7</v>
      </c>
      <c r="F923" s="1">
        <v>45021</v>
      </c>
      <c r="G923">
        <v>0</v>
      </c>
      <c r="H923">
        <f>VLOOKUP(sales[[#This Row],[ProductID]],products[],4,FALSE)</f>
        <v>310</v>
      </c>
      <c r="I923">
        <f>VLOOKUP(sales[[#This Row],[ProductID]],products[],5,FALSE)</f>
        <v>280</v>
      </c>
      <c r="J923">
        <f>sales[[#This Row],[QuantitySold]]*sales[[#This Row],[unitPrice]]</f>
        <v>2170</v>
      </c>
      <c r="K923">
        <f>sales[[#This Row],[TotalRevenue]]-sales[[#This Row],[DiscountApplied]]</f>
        <v>2170</v>
      </c>
      <c r="L923" t="str">
        <f>TEXT(sales[[#This Row],[SaleDate]],"yyyy")</f>
        <v>2023</v>
      </c>
      <c r="M923" t="str">
        <f>TEXT(sales[[#This Row],[SaleDate]],"MMM")</f>
        <v>Apr</v>
      </c>
      <c r="N923" t="str">
        <f>TEXT(sales[[#This Row],[SaleDate]],"DDD")</f>
        <v>Wed</v>
      </c>
      <c r="O923" t="str">
        <f t="shared" si="14"/>
        <v>Q2</v>
      </c>
      <c r="P923">
        <f>sales[[#This Row],[netRevenue]]-(sales[[#This Row],[unitCost]]*sales[[#This Row],[QuantitySold]])</f>
        <v>210</v>
      </c>
      <c r="Q923">
        <f>sales[[#This Row],[unitCost]]*sales[[#This Row],[QuantitySold]]</f>
        <v>1960</v>
      </c>
      <c r="R923" s="7">
        <f>(sales[[#This Row],[unitPrice]]-sales[[#This Row],[unitCost]])/sales[[#This Row],[unitCost]]</f>
        <v>0.10714285714285714</v>
      </c>
      <c r="S923" t="str">
        <f>TEXT(sales[[#This Row],[SaleDate]],"dd")</f>
        <v>05</v>
      </c>
    </row>
    <row r="924" spans="1:19" x14ac:dyDescent="0.25">
      <c r="A924">
        <v>438</v>
      </c>
      <c r="B924">
        <v>5</v>
      </c>
      <c r="C924">
        <v>49</v>
      </c>
      <c r="D924">
        <v>3</v>
      </c>
      <c r="E924">
        <v>8</v>
      </c>
      <c r="F924" s="1">
        <v>45263</v>
      </c>
      <c r="G924">
        <v>0</v>
      </c>
      <c r="H924">
        <f>VLOOKUP(sales[[#This Row],[ProductID]],products[],4,FALSE)</f>
        <v>310</v>
      </c>
      <c r="I924">
        <f>VLOOKUP(sales[[#This Row],[ProductID]],products[],5,FALSE)</f>
        <v>280</v>
      </c>
      <c r="J924">
        <f>sales[[#This Row],[QuantitySold]]*sales[[#This Row],[unitPrice]]</f>
        <v>2480</v>
      </c>
      <c r="K924">
        <f>sales[[#This Row],[TotalRevenue]]-sales[[#This Row],[DiscountApplied]]</f>
        <v>2480</v>
      </c>
      <c r="L924" t="str">
        <f>TEXT(sales[[#This Row],[SaleDate]],"yyyy")</f>
        <v>2023</v>
      </c>
      <c r="M924" t="str">
        <f>TEXT(sales[[#This Row],[SaleDate]],"MMM")</f>
        <v>Dec</v>
      </c>
      <c r="N924" t="str">
        <f>TEXT(sales[[#This Row],[SaleDate]],"DDD")</f>
        <v>Sun</v>
      </c>
      <c r="O924" t="str">
        <f t="shared" si="14"/>
        <v>Q4</v>
      </c>
      <c r="P924">
        <f>sales[[#This Row],[netRevenue]]-(sales[[#This Row],[unitCost]]*sales[[#This Row],[QuantitySold]])</f>
        <v>240</v>
      </c>
      <c r="Q924">
        <f>sales[[#This Row],[unitCost]]*sales[[#This Row],[QuantitySold]]</f>
        <v>2240</v>
      </c>
      <c r="R924" s="7">
        <f>(sales[[#This Row],[unitPrice]]-sales[[#This Row],[unitCost]])/sales[[#This Row],[unitCost]]</f>
        <v>0.10714285714285714</v>
      </c>
      <c r="S924" t="str">
        <f>TEXT(sales[[#This Row],[SaleDate]],"dd")</f>
        <v>03</v>
      </c>
    </row>
    <row r="925" spans="1:19" x14ac:dyDescent="0.25">
      <c r="A925">
        <v>456</v>
      </c>
      <c r="B925">
        <v>5</v>
      </c>
      <c r="C925">
        <v>7</v>
      </c>
      <c r="D925">
        <v>3</v>
      </c>
      <c r="E925">
        <v>7</v>
      </c>
      <c r="F925" s="1">
        <v>45123</v>
      </c>
      <c r="G925">
        <v>0</v>
      </c>
      <c r="H925">
        <f>VLOOKUP(sales[[#This Row],[ProductID]],products[],4,FALSE)</f>
        <v>310</v>
      </c>
      <c r="I925">
        <f>VLOOKUP(sales[[#This Row],[ProductID]],products[],5,FALSE)</f>
        <v>280</v>
      </c>
      <c r="J925">
        <f>sales[[#This Row],[QuantitySold]]*sales[[#This Row],[unitPrice]]</f>
        <v>2170</v>
      </c>
      <c r="K925">
        <f>sales[[#This Row],[TotalRevenue]]-sales[[#This Row],[DiscountApplied]]</f>
        <v>2170</v>
      </c>
      <c r="L925" t="str">
        <f>TEXT(sales[[#This Row],[SaleDate]],"yyyy")</f>
        <v>2023</v>
      </c>
      <c r="M925" t="str">
        <f>TEXT(sales[[#This Row],[SaleDate]],"MMM")</f>
        <v>Jul</v>
      </c>
      <c r="N925" t="str">
        <f>TEXT(sales[[#This Row],[SaleDate]],"DDD")</f>
        <v>Sun</v>
      </c>
      <c r="O925" t="str">
        <f t="shared" si="14"/>
        <v>Q3</v>
      </c>
      <c r="P925">
        <f>sales[[#This Row],[netRevenue]]-(sales[[#This Row],[unitCost]]*sales[[#This Row],[QuantitySold]])</f>
        <v>210</v>
      </c>
      <c r="Q925">
        <f>sales[[#This Row],[unitCost]]*sales[[#This Row],[QuantitySold]]</f>
        <v>1960</v>
      </c>
      <c r="R925" s="7">
        <f>(sales[[#This Row],[unitPrice]]-sales[[#This Row],[unitCost]])/sales[[#This Row],[unitCost]]</f>
        <v>0.10714285714285714</v>
      </c>
      <c r="S925" t="str">
        <f>TEXT(sales[[#This Row],[SaleDate]],"dd")</f>
        <v>16</v>
      </c>
    </row>
    <row r="926" spans="1:19" x14ac:dyDescent="0.25">
      <c r="A926">
        <v>468</v>
      </c>
      <c r="B926">
        <v>5</v>
      </c>
      <c r="C926">
        <v>9</v>
      </c>
      <c r="D926">
        <v>3</v>
      </c>
      <c r="E926">
        <v>7</v>
      </c>
      <c r="F926" s="1">
        <v>44997</v>
      </c>
      <c r="G926">
        <v>0</v>
      </c>
      <c r="H926">
        <f>VLOOKUP(sales[[#This Row],[ProductID]],products[],4,FALSE)</f>
        <v>310</v>
      </c>
      <c r="I926">
        <f>VLOOKUP(sales[[#This Row],[ProductID]],products[],5,FALSE)</f>
        <v>280</v>
      </c>
      <c r="J926">
        <f>sales[[#This Row],[QuantitySold]]*sales[[#This Row],[unitPrice]]</f>
        <v>2170</v>
      </c>
      <c r="K926">
        <f>sales[[#This Row],[TotalRevenue]]-sales[[#This Row],[DiscountApplied]]</f>
        <v>2170</v>
      </c>
      <c r="L926" t="str">
        <f>TEXT(sales[[#This Row],[SaleDate]],"yyyy")</f>
        <v>2023</v>
      </c>
      <c r="M926" t="str">
        <f>TEXT(sales[[#This Row],[SaleDate]],"MMM")</f>
        <v>Mar</v>
      </c>
      <c r="N926" t="str">
        <f>TEXT(sales[[#This Row],[SaleDate]],"DDD")</f>
        <v>Sun</v>
      </c>
      <c r="O926" t="str">
        <f t="shared" si="14"/>
        <v>Q1</v>
      </c>
      <c r="P926">
        <f>sales[[#This Row],[netRevenue]]-(sales[[#This Row],[unitCost]]*sales[[#This Row],[QuantitySold]])</f>
        <v>210</v>
      </c>
      <c r="Q926">
        <f>sales[[#This Row],[unitCost]]*sales[[#This Row],[QuantitySold]]</f>
        <v>1960</v>
      </c>
      <c r="R926" s="7">
        <f>(sales[[#This Row],[unitPrice]]-sales[[#This Row],[unitCost]])/sales[[#This Row],[unitCost]]</f>
        <v>0.10714285714285714</v>
      </c>
      <c r="S926" t="str">
        <f>TEXT(sales[[#This Row],[SaleDate]],"dd")</f>
        <v>12</v>
      </c>
    </row>
    <row r="927" spans="1:19" x14ac:dyDescent="0.25">
      <c r="A927">
        <v>471</v>
      </c>
      <c r="B927">
        <v>5</v>
      </c>
      <c r="C927">
        <v>49</v>
      </c>
      <c r="D927">
        <v>3</v>
      </c>
      <c r="E927">
        <v>9</v>
      </c>
      <c r="F927" s="1">
        <v>45073</v>
      </c>
      <c r="G927">
        <v>0</v>
      </c>
      <c r="H927">
        <f>VLOOKUP(sales[[#This Row],[ProductID]],products[],4,FALSE)</f>
        <v>310</v>
      </c>
      <c r="I927">
        <f>VLOOKUP(sales[[#This Row],[ProductID]],products[],5,FALSE)</f>
        <v>280</v>
      </c>
      <c r="J927">
        <f>sales[[#This Row],[QuantitySold]]*sales[[#This Row],[unitPrice]]</f>
        <v>2790</v>
      </c>
      <c r="K927">
        <f>sales[[#This Row],[TotalRevenue]]-sales[[#This Row],[DiscountApplied]]</f>
        <v>2790</v>
      </c>
      <c r="L927" t="str">
        <f>TEXT(sales[[#This Row],[SaleDate]],"yyyy")</f>
        <v>2023</v>
      </c>
      <c r="M927" t="str">
        <f>TEXT(sales[[#This Row],[SaleDate]],"MMM")</f>
        <v>May</v>
      </c>
      <c r="N927" t="str">
        <f>TEXT(sales[[#This Row],[SaleDate]],"DDD")</f>
        <v>Sat</v>
      </c>
      <c r="O927" t="str">
        <f t="shared" si="14"/>
        <v>Q2</v>
      </c>
      <c r="P927">
        <f>sales[[#This Row],[netRevenue]]-(sales[[#This Row],[unitCost]]*sales[[#This Row],[QuantitySold]])</f>
        <v>270</v>
      </c>
      <c r="Q927">
        <f>sales[[#This Row],[unitCost]]*sales[[#This Row],[QuantitySold]]</f>
        <v>2520</v>
      </c>
      <c r="R927" s="7">
        <f>(sales[[#This Row],[unitPrice]]-sales[[#This Row],[unitCost]])/sales[[#This Row],[unitCost]]</f>
        <v>0.10714285714285714</v>
      </c>
      <c r="S927" t="str">
        <f>TEXT(sales[[#This Row],[SaleDate]],"dd")</f>
        <v>27</v>
      </c>
    </row>
    <row r="928" spans="1:19" x14ac:dyDescent="0.25">
      <c r="A928">
        <v>478</v>
      </c>
      <c r="B928">
        <v>5</v>
      </c>
      <c r="C928">
        <v>26</v>
      </c>
      <c r="D928">
        <v>3</v>
      </c>
      <c r="E928">
        <v>7</v>
      </c>
      <c r="F928" s="1">
        <v>45184</v>
      </c>
      <c r="G928">
        <v>0</v>
      </c>
      <c r="H928">
        <f>VLOOKUP(sales[[#This Row],[ProductID]],products[],4,FALSE)</f>
        <v>310</v>
      </c>
      <c r="I928">
        <f>VLOOKUP(sales[[#This Row],[ProductID]],products[],5,FALSE)</f>
        <v>280</v>
      </c>
      <c r="J928">
        <f>sales[[#This Row],[QuantitySold]]*sales[[#This Row],[unitPrice]]</f>
        <v>2170</v>
      </c>
      <c r="K928">
        <f>sales[[#This Row],[TotalRevenue]]-sales[[#This Row],[DiscountApplied]]</f>
        <v>2170</v>
      </c>
      <c r="L928" t="str">
        <f>TEXT(sales[[#This Row],[SaleDate]],"yyyy")</f>
        <v>2023</v>
      </c>
      <c r="M928" t="str">
        <f>TEXT(sales[[#This Row],[SaleDate]],"MMM")</f>
        <v>Sep</v>
      </c>
      <c r="N928" t="str">
        <f>TEXT(sales[[#This Row],[SaleDate]],"DDD")</f>
        <v>Fri</v>
      </c>
      <c r="O928" t="str">
        <f t="shared" si="14"/>
        <v>Q3</v>
      </c>
      <c r="P928">
        <f>sales[[#This Row],[netRevenue]]-(sales[[#This Row],[unitCost]]*sales[[#This Row],[QuantitySold]])</f>
        <v>210</v>
      </c>
      <c r="Q928">
        <f>sales[[#This Row],[unitCost]]*sales[[#This Row],[QuantitySold]]</f>
        <v>1960</v>
      </c>
      <c r="R928" s="7">
        <f>(sales[[#This Row],[unitPrice]]-sales[[#This Row],[unitCost]])/sales[[#This Row],[unitCost]]</f>
        <v>0.10714285714285714</v>
      </c>
      <c r="S928" t="str">
        <f>TEXT(sales[[#This Row],[SaleDate]],"dd")</f>
        <v>15</v>
      </c>
    </row>
    <row r="929" spans="1:19" x14ac:dyDescent="0.25">
      <c r="A929">
        <v>490</v>
      </c>
      <c r="B929">
        <v>5</v>
      </c>
      <c r="C929">
        <v>49</v>
      </c>
      <c r="D929">
        <v>3</v>
      </c>
      <c r="E929">
        <v>4</v>
      </c>
      <c r="F929" s="1">
        <v>45053</v>
      </c>
      <c r="G929">
        <v>0</v>
      </c>
      <c r="H929">
        <f>VLOOKUP(sales[[#This Row],[ProductID]],products[],4,FALSE)</f>
        <v>310</v>
      </c>
      <c r="I929">
        <f>VLOOKUP(sales[[#This Row],[ProductID]],products[],5,FALSE)</f>
        <v>280</v>
      </c>
      <c r="J929">
        <f>sales[[#This Row],[QuantitySold]]*sales[[#This Row],[unitPrice]]</f>
        <v>1240</v>
      </c>
      <c r="K929">
        <f>sales[[#This Row],[TotalRevenue]]-sales[[#This Row],[DiscountApplied]]</f>
        <v>1240</v>
      </c>
      <c r="L929" t="str">
        <f>TEXT(sales[[#This Row],[SaleDate]],"yyyy")</f>
        <v>2023</v>
      </c>
      <c r="M929" t="str">
        <f>TEXT(sales[[#This Row],[SaleDate]],"MMM")</f>
        <v>May</v>
      </c>
      <c r="N929" t="str">
        <f>TEXT(sales[[#This Row],[SaleDate]],"DDD")</f>
        <v>Sun</v>
      </c>
      <c r="O929" t="str">
        <f t="shared" si="14"/>
        <v>Q2</v>
      </c>
      <c r="P929">
        <f>sales[[#This Row],[netRevenue]]-(sales[[#This Row],[unitCost]]*sales[[#This Row],[QuantitySold]])</f>
        <v>120</v>
      </c>
      <c r="Q929">
        <f>sales[[#This Row],[unitCost]]*sales[[#This Row],[QuantitySold]]</f>
        <v>1120</v>
      </c>
      <c r="R929" s="7">
        <f>(sales[[#This Row],[unitPrice]]-sales[[#This Row],[unitCost]])/sales[[#This Row],[unitCost]]</f>
        <v>0.10714285714285714</v>
      </c>
      <c r="S929" t="str">
        <f>TEXT(sales[[#This Row],[SaleDate]],"dd")</f>
        <v>07</v>
      </c>
    </row>
    <row r="930" spans="1:19" x14ac:dyDescent="0.25">
      <c r="A930">
        <v>516</v>
      </c>
      <c r="B930">
        <v>5</v>
      </c>
      <c r="C930">
        <v>18</v>
      </c>
      <c r="D930">
        <v>3</v>
      </c>
      <c r="E930">
        <v>8</v>
      </c>
      <c r="F930" s="1">
        <v>45289</v>
      </c>
      <c r="G930">
        <v>0</v>
      </c>
      <c r="H930">
        <f>VLOOKUP(sales[[#This Row],[ProductID]],products[],4,FALSE)</f>
        <v>310</v>
      </c>
      <c r="I930">
        <f>VLOOKUP(sales[[#This Row],[ProductID]],products[],5,FALSE)</f>
        <v>280</v>
      </c>
      <c r="J930">
        <f>sales[[#This Row],[QuantitySold]]*sales[[#This Row],[unitPrice]]</f>
        <v>2480</v>
      </c>
      <c r="K930">
        <f>sales[[#This Row],[TotalRevenue]]-sales[[#This Row],[DiscountApplied]]</f>
        <v>2480</v>
      </c>
      <c r="L930" t="str">
        <f>TEXT(sales[[#This Row],[SaleDate]],"yyyy")</f>
        <v>2023</v>
      </c>
      <c r="M930" t="str">
        <f>TEXT(sales[[#This Row],[SaleDate]],"MMM")</f>
        <v>Dec</v>
      </c>
      <c r="N930" t="str">
        <f>TEXT(sales[[#This Row],[SaleDate]],"DDD")</f>
        <v>Fri</v>
      </c>
      <c r="O930" t="str">
        <f t="shared" si="14"/>
        <v>Q4</v>
      </c>
      <c r="P930">
        <f>sales[[#This Row],[netRevenue]]-(sales[[#This Row],[unitCost]]*sales[[#This Row],[QuantitySold]])</f>
        <v>240</v>
      </c>
      <c r="Q930">
        <f>sales[[#This Row],[unitCost]]*sales[[#This Row],[QuantitySold]]</f>
        <v>2240</v>
      </c>
      <c r="R930" s="7">
        <f>(sales[[#This Row],[unitPrice]]-sales[[#This Row],[unitCost]])/sales[[#This Row],[unitCost]]</f>
        <v>0.10714285714285714</v>
      </c>
      <c r="S930" t="str">
        <f>TEXT(sales[[#This Row],[SaleDate]],"dd")</f>
        <v>29</v>
      </c>
    </row>
    <row r="931" spans="1:19" x14ac:dyDescent="0.25">
      <c r="A931">
        <v>525</v>
      </c>
      <c r="B931">
        <v>5</v>
      </c>
      <c r="C931">
        <v>35</v>
      </c>
      <c r="D931">
        <v>3</v>
      </c>
      <c r="E931">
        <v>1</v>
      </c>
      <c r="F931" s="1">
        <v>45098</v>
      </c>
      <c r="G931">
        <v>0</v>
      </c>
      <c r="H931">
        <f>VLOOKUP(sales[[#This Row],[ProductID]],products[],4,FALSE)</f>
        <v>310</v>
      </c>
      <c r="I931">
        <f>VLOOKUP(sales[[#This Row],[ProductID]],products[],5,FALSE)</f>
        <v>280</v>
      </c>
      <c r="J931">
        <f>sales[[#This Row],[QuantitySold]]*sales[[#This Row],[unitPrice]]</f>
        <v>310</v>
      </c>
      <c r="K931">
        <f>sales[[#This Row],[TotalRevenue]]-sales[[#This Row],[DiscountApplied]]</f>
        <v>310</v>
      </c>
      <c r="L931" t="str">
        <f>TEXT(sales[[#This Row],[SaleDate]],"yyyy")</f>
        <v>2023</v>
      </c>
      <c r="M931" t="str">
        <f>TEXT(sales[[#This Row],[SaleDate]],"MMM")</f>
        <v>Jun</v>
      </c>
      <c r="N931" t="str">
        <f>TEXT(sales[[#This Row],[SaleDate]],"DDD")</f>
        <v>Wed</v>
      </c>
      <c r="O931" t="str">
        <f t="shared" si="14"/>
        <v>Q2</v>
      </c>
      <c r="P931">
        <f>sales[[#This Row],[netRevenue]]-(sales[[#This Row],[unitCost]]*sales[[#This Row],[QuantitySold]])</f>
        <v>30</v>
      </c>
      <c r="Q931">
        <f>sales[[#This Row],[unitCost]]*sales[[#This Row],[QuantitySold]]</f>
        <v>280</v>
      </c>
      <c r="R931" s="7">
        <f>(sales[[#This Row],[unitPrice]]-sales[[#This Row],[unitCost]])/sales[[#This Row],[unitCost]]</f>
        <v>0.10714285714285714</v>
      </c>
      <c r="S931" t="str">
        <f>TEXT(sales[[#This Row],[SaleDate]],"dd")</f>
        <v>21</v>
      </c>
    </row>
    <row r="932" spans="1:19" x14ac:dyDescent="0.25">
      <c r="A932">
        <v>529</v>
      </c>
      <c r="B932">
        <v>5</v>
      </c>
      <c r="C932">
        <v>18</v>
      </c>
      <c r="D932">
        <v>3</v>
      </c>
      <c r="E932">
        <v>3</v>
      </c>
      <c r="F932" s="1">
        <v>44974</v>
      </c>
      <c r="G932">
        <v>0</v>
      </c>
      <c r="H932">
        <f>VLOOKUP(sales[[#This Row],[ProductID]],products[],4,FALSE)</f>
        <v>310</v>
      </c>
      <c r="I932">
        <f>VLOOKUP(sales[[#This Row],[ProductID]],products[],5,FALSE)</f>
        <v>280</v>
      </c>
      <c r="J932">
        <f>sales[[#This Row],[QuantitySold]]*sales[[#This Row],[unitPrice]]</f>
        <v>930</v>
      </c>
      <c r="K932">
        <f>sales[[#This Row],[TotalRevenue]]-sales[[#This Row],[DiscountApplied]]</f>
        <v>930</v>
      </c>
      <c r="L932" t="str">
        <f>TEXT(sales[[#This Row],[SaleDate]],"yyyy")</f>
        <v>2023</v>
      </c>
      <c r="M932" t="str">
        <f>TEXT(sales[[#This Row],[SaleDate]],"MMM")</f>
        <v>Feb</v>
      </c>
      <c r="N932" t="str">
        <f>TEXT(sales[[#This Row],[SaleDate]],"DDD")</f>
        <v>Fri</v>
      </c>
      <c r="O932" t="str">
        <f t="shared" si="14"/>
        <v>Q1</v>
      </c>
      <c r="P932">
        <f>sales[[#This Row],[netRevenue]]-(sales[[#This Row],[unitCost]]*sales[[#This Row],[QuantitySold]])</f>
        <v>90</v>
      </c>
      <c r="Q932">
        <f>sales[[#This Row],[unitCost]]*sales[[#This Row],[QuantitySold]]</f>
        <v>840</v>
      </c>
      <c r="R932" s="7">
        <f>(sales[[#This Row],[unitPrice]]-sales[[#This Row],[unitCost]])/sales[[#This Row],[unitCost]]</f>
        <v>0.10714285714285714</v>
      </c>
      <c r="S932" t="str">
        <f>TEXT(sales[[#This Row],[SaleDate]],"dd")</f>
        <v>17</v>
      </c>
    </row>
    <row r="933" spans="1:19" x14ac:dyDescent="0.25">
      <c r="A933">
        <v>530</v>
      </c>
      <c r="B933">
        <v>5</v>
      </c>
      <c r="C933">
        <v>44</v>
      </c>
      <c r="D933">
        <v>3</v>
      </c>
      <c r="E933">
        <v>6</v>
      </c>
      <c r="F933" s="1">
        <v>45181</v>
      </c>
      <c r="G933">
        <v>0</v>
      </c>
      <c r="H933">
        <f>VLOOKUP(sales[[#This Row],[ProductID]],products[],4,FALSE)</f>
        <v>310</v>
      </c>
      <c r="I933">
        <f>VLOOKUP(sales[[#This Row],[ProductID]],products[],5,FALSE)</f>
        <v>280</v>
      </c>
      <c r="J933">
        <f>sales[[#This Row],[QuantitySold]]*sales[[#This Row],[unitPrice]]</f>
        <v>1860</v>
      </c>
      <c r="K933">
        <f>sales[[#This Row],[TotalRevenue]]-sales[[#This Row],[DiscountApplied]]</f>
        <v>1860</v>
      </c>
      <c r="L933" t="str">
        <f>TEXT(sales[[#This Row],[SaleDate]],"yyyy")</f>
        <v>2023</v>
      </c>
      <c r="M933" t="str">
        <f>TEXT(sales[[#This Row],[SaleDate]],"MMM")</f>
        <v>Sep</v>
      </c>
      <c r="N933" t="str">
        <f>TEXT(sales[[#This Row],[SaleDate]],"DDD")</f>
        <v>Tue</v>
      </c>
      <c r="O933" t="str">
        <f t="shared" si="14"/>
        <v>Q3</v>
      </c>
      <c r="P933">
        <f>sales[[#This Row],[netRevenue]]-(sales[[#This Row],[unitCost]]*sales[[#This Row],[QuantitySold]])</f>
        <v>180</v>
      </c>
      <c r="Q933">
        <f>sales[[#This Row],[unitCost]]*sales[[#This Row],[QuantitySold]]</f>
        <v>1680</v>
      </c>
      <c r="R933" s="7">
        <f>(sales[[#This Row],[unitPrice]]-sales[[#This Row],[unitCost]])/sales[[#This Row],[unitCost]]</f>
        <v>0.10714285714285714</v>
      </c>
      <c r="S933" t="str">
        <f>TEXT(sales[[#This Row],[SaleDate]],"dd")</f>
        <v>12</v>
      </c>
    </row>
    <row r="934" spans="1:19" x14ac:dyDescent="0.25">
      <c r="A934">
        <v>540</v>
      </c>
      <c r="B934">
        <v>5</v>
      </c>
      <c r="C934">
        <v>10</v>
      </c>
      <c r="D934">
        <v>3</v>
      </c>
      <c r="E934">
        <v>5</v>
      </c>
      <c r="F934" s="1">
        <v>45136</v>
      </c>
      <c r="G934">
        <v>0</v>
      </c>
      <c r="H934">
        <f>VLOOKUP(sales[[#This Row],[ProductID]],products[],4,FALSE)</f>
        <v>310</v>
      </c>
      <c r="I934">
        <f>VLOOKUP(sales[[#This Row],[ProductID]],products[],5,FALSE)</f>
        <v>280</v>
      </c>
      <c r="J934">
        <f>sales[[#This Row],[QuantitySold]]*sales[[#This Row],[unitPrice]]</f>
        <v>1550</v>
      </c>
      <c r="K934">
        <f>sales[[#This Row],[TotalRevenue]]-sales[[#This Row],[DiscountApplied]]</f>
        <v>1550</v>
      </c>
      <c r="L934" t="str">
        <f>TEXT(sales[[#This Row],[SaleDate]],"yyyy")</f>
        <v>2023</v>
      </c>
      <c r="M934" t="str">
        <f>TEXT(sales[[#This Row],[SaleDate]],"MMM")</f>
        <v>Jul</v>
      </c>
      <c r="N934" t="str">
        <f>TEXT(sales[[#This Row],[SaleDate]],"DDD")</f>
        <v>Sat</v>
      </c>
      <c r="O934" t="str">
        <f t="shared" si="14"/>
        <v>Q3</v>
      </c>
      <c r="P934">
        <f>sales[[#This Row],[netRevenue]]-(sales[[#This Row],[unitCost]]*sales[[#This Row],[QuantitySold]])</f>
        <v>150</v>
      </c>
      <c r="Q934">
        <f>sales[[#This Row],[unitCost]]*sales[[#This Row],[QuantitySold]]</f>
        <v>1400</v>
      </c>
      <c r="R934" s="7">
        <f>(sales[[#This Row],[unitPrice]]-sales[[#This Row],[unitCost]])/sales[[#This Row],[unitCost]]</f>
        <v>0.10714285714285714</v>
      </c>
      <c r="S934" t="str">
        <f>TEXT(sales[[#This Row],[SaleDate]],"dd")</f>
        <v>29</v>
      </c>
    </row>
    <row r="935" spans="1:19" x14ac:dyDescent="0.25">
      <c r="A935">
        <v>579</v>
      </c>
      <c r="B935">
        <v>5</v>
      </c>
      <c r="C935">
        <v>15</v>
      </c>
      <c r="D935">
        <v>3</v>
      </c>
      <c r="E935">
        <v>8</v>
      </c>
      <c r="F935" s="1">
        <v>45169</v>
      </c>
      <c r="G935">
        <v>0</v>
      </c>
      <c r="H935">
        <f>VLOOKUP(sales[[#This Row],[ProductID]],products[],4,FALSE)</f>
        <v>310</v>
      </c>
      <c r="I935">
        <f>VLOOKUP(sales[[#This Row],[ProductID]],products[],5,FALSE)</f>
        <v>280</v>
      </c>
      <c r="J935">
        <f>sales[[#This Row],[QuantitySold]]*sales[[#This Row],[unitPrice]]</f>
        <v>2480</v>
      </c>
      <c r="K935">
        <f>sales[[#This Row],[TotalRevenue]]-sales[[#This Row],[DiscountApplied]]</f>
        <v>2480</v>
      </c>
      <c r="L935" t="str">
        <f>TEXT(sales[[#This Row],[SaleDate]],"yyyy")</f>
        <v>2023</v>
      </c>
      <c r="M935" t="str">
        <f>TEXT(sales[[#This Row],[SaleDate]],"MMM")</f>
        <v>Aug</v>
      </c>
      <c r="N935" t="str">
        <f>TEXT(sales[[#This Row],[SaleDate]],"DDD")</f>
        <v>Thu</v>
      </c>
      <c r="O935" t="str">
        <f t="shared" si="14"/>
        <v>Q3</v>
      </c>
      <c r="P935">
        <f>sales[[#This Row],[netRevenue]]-(sales[[#This Row],[unitCost]]*sales[[#This Row],[QuantitySold]])</f>
        <v>240</v>
      </c>
      <c r="Q935">
        <f>sales[[#This Row],[unitCost]]*sales[[#This Row],[QuantitySold]]</f>
        <v>2240</v>
      </c>
      <c r="R935" s="7">
        <f>(sales[[#This Row],[unitPrice]]-sales[[#This Row],[unitCost]])/sales[[#This Row],[unitCost]]</f>
        <v>0.10714285714285714</v>
      </c>
      <c r="S935" t="str">
        <f>TEXT(sales[[#This Row],[SaleDate]],"dd")</f>
        <v>31</v>
      </c>
    </row>
    <row r="936" spans="1:19" x14ac:dyDescent="0.25">
      <c r="A936">
        <v>586</v>
      </c>
      <c r="B936">
        <v>5</v>
      </c>
      <c r="C936">
        <v>7</v>
      </c>
      <c r="D936">
        <v>3</v>
      </c>
      <c r="E936">
        <v>8</v>
      </c>
      <c r="F936" s="1">
        <v>45138</v>
      </c>
      <c r="G936">
        <v>0</v>
      </c>
      <c r="H936">
        <f>VLOOKUP(sales[[#This Row],[ProductID]],products[],4,FALSE)</f>
        <v>310</v>
      </c>
      <c r="I936">
        <f>VLOOKUP(sales[[#This Row],[ProductID]],products[],5,FALSE)</f>
        <v>280</v>
      </c>
      <c r="J936">
        <f>sales[[#This Row],[QuantitySold]]*sales[[#This Row],[unitPrice]]</f>
        <v>2480</v>
      </c>
      <c r="K936">
        <f>sales[[#This Row],[TotalRevenue]]-sales[[#This Row],[DiscountApplied]]</f>
        <v>2480</v>
      </c>
      <c r="L936" t="str">
        <f>TEXT(sales[[#This Row],[SaleDate]],"yyyy")</f>
        <v>2023</v>
      </c>
      <c r="M936" t="str">
        <f>TEXT(sales[[#This Row],[SaleDate]],"MMM")</f>
        <v>Jul</v>
      </c>
      <c r="N936" t="str">
        <f>TEXT(sales[[#This Row],[SaleDate]],"DDD")</f>
        <v>Mon</v>
      </c>
      <c r="O936" t="str">
        <f t="shared" si="14"/>
        <v>Q3</v>
      </c>
      <c r="P936">
        <f>sales[[#This Row],[netRevenue]]-(sales[[#This Row],[unitCost]]*sales[[#This Row],[QuantitySold]])</f>
        <v>240</v>
      </c>
      <c r="Q936">
        <f>sales[[#This Row],[unitCost]]*sales[[#This Row],[QuantitySold]]</f>
        <v>2240</v>
      </c>
      <c r="R936" s="7">
        <f>(sales[[#This Row],[unitPrice]]-sales[[#This Row],[unitCost]])/sales[[#This Row],[unitCost]]</f>
        <v>0.10714285714285714</v>
      </c>
      <c r="S936" t="str">
        <f>TEXT(sales[[#This Row],[SaleDate]],"dd")</f>
        <v>31</v>
      </c>
    </row>
    <row r="937" spans="1:19" x14ac:dyDescent="0.25">
      <c r="A937">
        <v>602</v>
      </c>
      <c r="B937">
        <v>5</v>
      </c>
      <c r="C937">
        <v>30</v>
      </c>
      <c r="D937">
        <v>3</v>
      </c>
      <c r="E937">
        <v>8</v>
      </c>
      <c r="F937" s="1">
        <v>45059</v>
      </c>
      <c r="G937">
        <v>0</v>
      </c>
      <c r="H937">
        <f>VLOOKUP(sales[[#This Row],[ProductID]],products[],4,FALSE)</f>
        <v>310</v>
      </c>
      <c r="I937">
        <f>VLOOKUP(sales[[#This Row],[ProductID]],products[],5,FALSE)</f>
        <v>280</v>
      </c>
      <c r="J937">
        <f>sales[[#This Row],[QuantitySold]]*sales[[#This Row],[unitPrice]]</f>
        <v>2480</v>
      </c>
      <c r="K937">
        <f>sales[[#This Row],[TotalRevenue]]-sales[[#This Row],[DiscountApplied]]</f>
        <v>2480</v>
      </c>
      <c r="L937" t="str">
        <f>TEXT(sales[[#This Row],[SaleDate]],"yyyy")</f>
        <v>2023</v>
      </c>
      <c r="M937" t="str">
        <f>TEXT(sales[[#This Row],[SaleDate]],"MMM")</f>
        <v>May</v>
      </c>
      <c r="N937" t="str">
        <f>TEXT(sales[[#This Row],[SaleDate]],"DDD")</f>
        <v>Sat</v>
      </c>
      <c r="O937" t="str">
        <f t="shared" si="14"/>
        <v>Q2</v>
      </c>
      <c r="P937">
        <f>sales[[#This Row],[netRevenue]]-(sales[[#This Row],[unitCost]]*sales[[#This Row],[QuantitySold]])</f>
        <v>240</v>
      </c>
      <c r="Q937">
        <f>sales[[#This Row],[unitCost]]*sales[[#This Row],[QuantitySold]]</f>
        <v>2240</v>
      </c>
      <c r="R937" s="7">
        <f>(sales[[#This Row],[unitPrice]]-sales[[#This Row],[unitCost]])/sales[[#This Row],[unitCost]]</f>
        <v>0.10714285714285714</v>
      </c>
      <c r="S937" t="str">
        <f>TEXT(sales[[#This Row],[SaleDate]],"dd")</f>
        <v>13</v>
      </c>
    </row>
    <row r="938" spans="1:19" x14ac:dyDescent="0.25">
      <c r="A938">
        <v>618</v>
      </c>
      <c r="B938">
        <v>5</v>
      </c>
      <c r="C938">
        <v>25</v>
      </c>
      <c r="D938">
        <v>3</v>
      </c>
      <c r="E938">
        <v>10</v>
      </c>
      <c r="F938" s="1">
        <v>45062</v>
      </c>
      <c r="G938">
        <v>0</v>
      </c>
      <c r="H938">
        <f>VLOOKUP(sales[[#This Row],[ProductID]],products[],4,FALSE)</f>
        <v>310</v>
      </c>
      <c r="I938">
        <f>VLOOKUP(sales[[#This Row],[ProductID]],products[],5,FALSE)</f>
        <v>280</v>
      </c>
      <c r="J938">
        <f>sales[[#This Row],[QuantitySold]]*sales[[#This Row],[unitPrice]]</f>
        <v>3100</v>
      </c>
      <c r="K938">
        <f>sales[[#This Row],[TotalRevenue]]-sales[[#This Row],[DiscountApplied]]</f>
        <v>3100</v>
      </c>
      <c r="L938" t="str">
        <f>TEXT(sales[[#This Row],[SaleDate]],"yyyy")</f>
        <v>2023</v>
      </c>
      <c r="M938" t="str">
        <f>TEXT(sales[[#This Row],[SaleDate]],"MMM")</f>
        <v>May</v>
      </c>
      <c r="N938" t="str">
        <f>TEXT(sales[[#This Row],[SaleDate]],"DDD")</f>
        <v>Tue</v>
      </c>
      <c r="O938" t="str">
        <f t="shared" si="14"/>
        <v>Q2</v>
      </c>
      <c r="P938">
        <f>sales[[#This Row],[netRevenue]]-(sales[[#This Row],[unitCost]]*sales[[#This Row],[QuantitySold]])</f>
        <v>300</v>
      </c>
      <c r="Q938">
        <f>sales[[#This Row],[unitCost]]*sales[[#This Row],[QuantitySold]]</f>
        <v>2800</v>
      </c>
      <c r="R938" s="7">
        <f>(sales[[#This Row],[unitPrice]]-sales[[#This Row],[unitCost]])/sales[[#This Row],[unitCost]]</f>
        <v>0.10714285714285714</v>
      </c>
      <c r="S938" t="str">
        <f>TEXT(sales[[#This Row],[SaleDate]],"dd")</f>
        <v>16</v>
      </c>
    </row>
    <row r="939" spans="1:19" x14ac:dyDescent="0.25">
      <c r="A939">
        <v>631</v>
      </c>
      <c r="B939">
        <v>5</v>
      </c>
      <c r="C939">
        <v>27</v>
      </c>
      <c r="D939">
        <v>3</v>
      </c>
      <c r="E939">
        <v>9</v>
      </c>
      <c r="F939" s="1">
        <v>45184</v>
      </c>
      <c r="G939">
        <v>0</v>
      </c>
      <c r="H939">
        <f>VLOOKUP(sales[[#This Row],[ProductID]],products[],4,FALSE)</f>
        <v>310</v>
      </c>
      <c r="I939">
        <f>VLOOKUP(sales[[#This Row],[ProductID]],products[],5,FALSE)</f>
        <v>280</v>
      </c>
      <c r="J939">
        <f>sales[[#This Row],[QuantitySold]]*sales[[#This Row],[unitPrice]]</f>
        <v>2790</v>
      </c>
      <c r="K939">
        <f>sales[[#This Row],[TotalRevenue]]-sales[[#This Row],[DiscountApplied]]</f>
        <v>2790</v>
      </c>
      <c r="L939" t="str">
        <f>TEXT(sales[[#This Row],[SaleDate]],"yyyy")</f>
        <v>2023</v>
      </c>
      <c r="M939" t="str">
        <f>TEXT(sales[[#This Row],[SaleDate]],"MMM")</f>
        <v>Sep</v>
      </c>
      <c r="N939" t="str">
        <f>TEXT(sales[[#This Row],[SaleDate]],"DDD")</f>
        <v>Fri</v>
      </c>
      <c r="O939" t="str">
        <f t="shared" si="14"/>
        <v>Q3</v>
      </c>
      <c r="P939">
        <f>sales[[#This Row],[netRevenue]]-(sales[[#This Row],[unitCost]]*sales[[#This Row],[QuantitySold]])</f>
        <v>270</v>
      </c>
      <c r="Q939">
        <f>sales[[#This Row],[unitCost]]*sales[[#This Row],[QuantitySold]]</f>
        <v>2520</v>
      </c>
      <c r="R939" s="7">
        <f>(sales[[#This Row],[unitPrice]]-sales[[#This Row],[unitCost]])/sales[[#This Row],[unitCost]]</f>
        <v>0.10714285714285714</v>
      </c>
      <c r="S939" t="str">
        <f>TEXT(sales[[#This Row],[SaleDate]],"dd")</f>
        <v>15</v>
      </c>
    </row>
    <row r="940" spans="1:19" x14ac:dyDescent="0.25">
      <c r="A940">
        <v>648</v>
      </c>
      <c r="B940">
        <v>5</v>
      </c>
      <c r="C940">
        <v>37</v>
      </c>
      <c r="D940">
        <v>3</v>
      </c>
      <c r="E940">
        <v>9</v>
      </c>
      <c r="F940" s="1">
        <v>45013</v>
      </c>
      <c r="G940">
        <v>0</v>
      </c>
      <c r="H940">
        <f>VLOOKUP(sales[[#This Row],[ProductID]],products[],4,FALSE)</f>
        <v>310</v>
      </c>
      <c r="I940">
        <f>VLOOKUP(sales[[#This Row],[ProductID]],products[],5,FALSE)</f>
        <v>280</v>
      </c>
      <c r="J940">
        <f>sales[[#This Row],[QuantitySold]]*sales[[#This Row],[unitPrice]]</f>
        <v>2790</v>
      </c>
      <c r="K940">
        <f>sales[[#This Row],[TotalRevenue]]-sales[[#This Row],[DiscountApplied]]</f>
        <v>2790</v>
      </c>
      <c r="L940" t="str">
        <f>TEXT(sales[[#This Row],[SaleDate]],"yyyy")</f>
        <v>2023</v>
      </c>
      <c r="M940" t="str">
        <f>TEXT(sales[[#This Row],[SaleDate]],"MMM")</f>
        <v>Mar</v>
      </c>
      <c r="N940" t="str">
        <f>TEXT(sales[[#This Row],[SaleDate]],"DDD")</f>
        <v>Tue</v>
      </c>
      <c r="O940" t="str">
        <f t="shared" si="14"/>
        <v>Q1</v>
      </c>
      <c r="P940">
        <f>sales[[#This Row],[netRevenue]]-(sales[[#This Row],[unitCost]]*sales[[#This Row],[QuantitySold]])</f>
        <v>270</v>
      </c>
      <c r="Q940">
        <f>sales[[#This Row],[unitCost]]*sales[[#This Row],[QuantitySold]]</f>
        <v>2520</v>
      </c>
      <c r="R940" s="7">
        <f>(sales[[#This Row],[unitPrice]]-sales[[#This Row],[unitCost]])/sales[[#This Row],[unitCost]]</f>
        <v>0.10714285714285714</v>
      </c>
      <c r="S940" t="str">
        <f>TEXT(sales[[#This Row],[SaleDate]],"dd")</f>
        <v>28</v>
      </c>
    </row>
    <row r="941" spans="1:19" x14ac:dyDescent="0.25">
      <c r="A941">
        <v>659</v>
      </c>
      <c r="B941">
        <v>5</v>
      </c>
      <c r="C941">
        <v>29</v>
      </c>
      <c r="D941">
        <v>3</v>
      </c>
      <c r="E941">
        <v>6</v>
      </c>
      <c r="F941" s="1">
        <v>45075</v>
      </c>
      <c r="G941">
        <v>0</v>
      </c>
      <c r="H941">
        <f>VLOOKUP(sales[[#This Row],[ProductID]],products[],4,FALSE)</f>
        <v>310</v>
      </c>
      <c r="I941">
        <f>VLOOKUP(sales[[#This Row],[ProductID]],products[],5,FALSE)</f>
        <v>280</v>
      </c>
      <c r="J941">
        <f>sales[[#This Row],[QuantitySold]]*sales[[#This Row],[unitPrice]]</f>
        <v>1860</v>
      </c>
      <c r="K941">
        <f>sales[[#This Row],[TotalRevenue]]-sales[[#This Row],[DiscountApplied]]</f>
        <v>1860</v>
      </c>
      <c r="L941" t="str">
        <f>TEXT(sales[[#This Row],[SaleDate]],"yyyy")</f>
        <v>2023</v>
      </c>
      <c r="M941" t="str">
        <f>TEXT(sales[[#This Row],[SaleDate]],"MMM")</f>
        <v>May</v>
      </c>
      <c r="N941" t="str">
        <f>TEXT(sales[[#This Row],[SaleDate]],"DDD")</f>
        <v>Mon</v>
      </c>
      <c r="O941" t="str">
        <f t="shared" si="14"/>
        <v>Q2</v>
      </c>
      <c r="P941">
        <f>sales[[#This Row],[netRevenue]]-(sales[[#This Row],[unitCost]]*sales[[#This Row],[QuantitySold]])</f>
        <v>180</v>
      </c>
      <c r="Q941">
        <f>sales[[#This Row],[unitCost]]*sales[[#This Row],[QuantitySold]]</f>
        <v>1680</v>
      </c>
      <c r="R941" s="7">
        <f>(sales[[#This Row],[unitPrice]]-sales[[#This Row],[unitCost]])/sales[[#This Row],[unitCost]]</f>
        <v>0.10714285714285714</v>
      </c>
      <c r="S941" t="str">
        <f>TEXT(sales[[#This Row],[SaleDate]],"dd")</f>
        <v>29</v>
      </c>
    </row>
    <row r="942" spans="1:19" x14ac:dyDescent="0.25">
      <c r="A942">
        <v>666</v>
      </c>
      <c r="B942">
        <v>5</v>
      </c>
      <c r="C942">
        <v>6</v>
      </c>
      <c r="D942">
        <v>3</v>
      </c>
      <c r="E942">
        <v>4</v>
      </c>
      <c r="F942" s="1">
        <v>45034</v>
      </c>
      <c r="G942">
        <v>0</v>
      </c>
      <c r="H942">
        <f>VLOOKUP(sales[[#This Row],[ProductID]],products[],4,FALSE)</f>
        <v>310</v>
      </c>
      <c r="I942">
        <f>VLOOKUP(sales[[#This Row],[ProductID]],products[],5,FALSE)</f>
        <v>280</v>
      </c>
      <c r="J942">
        <f>sales[[#This Row],[QuantitySold]]*sales[[#This Row],[unitPrice]]</f>
        <v>1240</v>
      </c>
      <c r="K942">
        <f>sales[[#This Row],[TotalRevenue]]-sales[[#This Row],[DiscountApplied]]</f>
        <v>1240</v>
      </c>
      <c r="L942" t="str">
        <f>TEXT(sales[[#This Row],[SaleDate]],"yyyy")</f>
        <v>2023</v>
      </c>
      <c r="M942" t="str">
        <f>TEXT(sales[[#This Row],[SaleDate]],"MMM")</f>
        <v>Apr</v>
      </c>
      <c r="N942" t="str">
        <f>TEXT(sales[[#This Row],[SaleDate]],"DDD")</f>
        <v>Tue</v>
      </c>
      <c r="O942" t="str">
        <f t="shared" si="14"/>
        <v>Q2</v>
      </c>
      <c r="P942">
        <f>sales[[#This Row],[netRevenue]]-(sales[[#This Row],[unitCost]]*sales[[#This Row],[QuantitySold]])</f>
        <v>120</v>
      </c>
      <c r="Q942">
        <f>sales[[#This Row],[unitCost]]*sales[[#This Row],[QuantitySold]]</f>
        <v>1120</v>
      </c>
      <c r="R942" s="7">
        <f>(sales[[#This Row],[unitPrice]]-sales[[#This Row],[unitCost]])/sales[[#This Row],[unitCost]]</f>
        <v>0.10714285714285714</v>
      </c>
      <c r="S942" t="str">
        <f>TEXT(sales[[#This Row],[SaleDate]],"dd")</f>
        <v>18</v>
      </c>
    </row>
    <row r="943" spans="1:19" x14ac:dyDescent="0.25">
      <c r="A943">
        <v>677</v>
      </c>
      <c r="B943">
        <v>5</v>
      </c>
      <c r="C943">
        <v>50</v>
      </c>
      <c r="D943">
        <v>3</v>
      </c>
      <c r="E943">
        <v>9</v>
      </c>
      <c r="F943" s="1">
        <v>45053</v>
      </c>
      <c r="G943">
        <v>0</v>
      </c>
      <c r="H943">
        <f>VLOOKUP(sales[[#This Row],[ProductID]],products[],4,FALSE)</f>
        <v>310</v>
      </c>
      <c r="I943">
        <f>VLOOKUP(sales[[#This Row],[ProductID]],products[],5,FALSE)</f>
        <v>280</v>
      </c>
      <c r="J943">
        <f>sales[[#This Row],[QuantitySold]]*sales[[#This Row],[unitPrice]]</f>
        <v>2790</v>
      </c>
      <c r="K943">
        <f>sales[[#This Row],[TotalRevenue]]-sales[[#This Row],[DiscountApplied]]</f>
        <v>2790</v>
      </c>
      <c r="L943" t="str">
        <f>TEXT(sales[[#This Row],[SaleDate]],"yyyy")</f>
        <v>2023</v>
      </c>
      <c r="M943" t="str">
        <f>TEXT(sales[[#This Row],[SaleDate]],"MMM")</f>
        <v>May</v>
      </c>
      <c r="N943" t="str">
        <f>TEXT(sales[[#This Row],[SaleDate]],"DDD")</f>
        <v>Sun</v>
      </c>
      <c r="O943" t="str">
        <f t="shared" si="14"/>
        <v>Q2</v>
      </c>
      <c r="P943">
        <f>sales[[#This Row],[netRevenue]]-(sales[[#This Row],[unitCost]]*sales[[#This Row],[QuantitySold]])</f>
        <v>270</v>
      </c>
      <c r="Q943">
        <f>sales[[#This Row],[unitCost]]*sales[[#This Row],[QuantitySold]]</f>
        <v>2520</v>
      </c>
      <c r="R943" s="7">
        <f>(sales[[#This Row],[unitPrice]]-sales[[#This Row],[unitCost]])/sales[[#This Row],[unitCost]]</f>
        <v>0.10714285714285714</v>
      </c>
      <c r="S943" t="str">
        <f>TEXT(sales[[#This Row],[SaleDate]],"dd")</f>
        <v>07</v>
      </c>
    </row>
    <row r="944" spans="1:19" x14ac:dyDescent="0.25">
      <c r="A944">
        <v>686</v>
      </c>
      <c r="B944">
        <v>5</v>
      </c>
      <c r="C944">
        <v>38</v>
      </c>
      <c r="D944">
        <v>3</v>
      </c>
      <c r="E944">
        <v>3</v>
      </c>
      <c r="F944" s="1">
        <v>45145</v>
      </c>
      <c r="G944">
        <v>0</v>
      </c>
      <c r="H944">
        <f>VLOOKUP(sales[[#This Row],[ProductID]],products[],4,FALSE)</f>
        <v>310</v>
      </c>
      <c r="I944">
        <f>VLOOKUP(sales[[#This Row],[ProductID]],products[],5,FALSE)</f>
        <v>280</v>
      </c>
      <c r="J944">
        <f>sales[[#This Row],[QuantitySold]]*sales[[#This Row],[unitPrice]]</f>
        <v>930</v>
      </c>
      <c r="K944">
        <f>sales[[#This Row],[TotalRevenue]]-sales[[#This Row],[DiscountApplied]]</f>
        <v>930</v>
      </c>
      <c r="L944" t="str">
        <f>TEXT(sales[[#This Row],[SaleDate]],"yyyy")</f>
        <v>2023</v>
      </c>
      <c r="M944" t="str">
        <f>TEXT(sales[[#This Row],[SaleDate]],"MMM")</f>
        <v>Aug</v>
      </c>
      <c r="N944" t="str">
        <f>TEXT(sales[[#This Row],[SaleDate]],"DDD")</f>
        <v>Mon</v>
      </c>
      <c r="O944" t="str">
        <f t="shared" si="14"/>
        <v>Q3</v>
      </c>
      <c r="P944">
        <f>sales[[#This Row],[netRevenue]]-(sales[[#This Row],[unitCost]]*sales[[#This Row],[QuantitySold]])</f>
        <v>90</v>
      </c>
      <c r="Q944">
        <f>sales[[#This Row],[unitCost]]*sales[[#This Row],[QuantitySold]]</f>
        <v>840</v>
      </c>
      <c r="R944" s="7">
        <f>(sales[[#This Row],[unitPrice]]-sales[[#This Row],[unitCost]])/sales[[#This Row],[unitCost]]</f>
        <v>0.10714285714285714</v>
      </c>
      <c r="S944" t="str">
        <f>TEXT(sales[[#This Row],[SaleDate]],"dd")</f>
        <v>07</v>
      </c>
    </row>
    <row r="945" spans="1:19" x14ac:dyDescent="0.25">
      <c r="A945">
        <v>695</v>
      </c>
      <c r="B945">
        <v>5</v>
      </c>
      <c r="C945">
        <v>26</v>
      </c>
      <c r="D945">
        <v>3</v>
      </c>
      <c r="E945">
        <v>8</v>
      </c>
      <c r="F945" s="1">
        <v>45081</v>
      </c>
      <c r="G945">
        <v>0</v>
      </c>
      <c r="H945">
        <f>VLOOKUP(sales[[#This Row],[ProductID]],products[],4,FALSE)</f>
        <v>310</v>
      </c>
      <c r="I945">
        <f>VLOOKUP(sales[[#This Row],[ProductID]],products[],5,FALSE)</f>
        <v>280</v>
      </c>
      <c r="J945">
        <f>sales[[#This Row],[QuantitySold]]*sales[[#This Row],[unitPrice]]</f>
        <v>2480</v>
      </c>
      <c r="K945">
        <f>sales[[#This Row],[TotalRevenue]]-sales[[#This Row],[DiscountApplied]]</f>
        <v>2480</v>
      </c>
      <c r="L945" t="str">
        <f>TEXT(sales[[#This Row],[SaleDate]],"yyyy")</f>
        <v>2023</v>
      </c>
      <c r="M945" t="str">
        <f>TEXT(sales[[#This Row],[SaleDate]],"MMM")</f>
        <v>Jun</v>
      </c>
      <c r="N945" t="str">
        <f>TEXT(sales[[#This Row],[SaleDate]],"DDD")</f>
        <v>Sun</v>
      </c>
      <c r="O945" t="str">
        <f t="shared" si="14"/>
        <v>Q2</v>
      </c>
      <c r="P945">
        <f>sales[[#This Row],[netRevenue]]-(sales[[#This Row],[unitCost]]*sales[[#This Row],[QuantitySold]])</f>
        <v>240</v>
      </c>
      <c r="Q945">
        <f>sales[[#This Row],[unitCost]]*sales[[#This Row],[QuantitySold]]</f>
        <v>2240</v>
      </c>
      <c r="R945" s="7">
        <f>(sales[[#This Row],[unitPrice]]-sales[[#This Row],[unitCost]])/sales[[#This Row],[unitCost]]</f>
        <v>0.10714285714285714</v>
      </c>
      <c r="S945" t="str">
        <f>TEXT(sales[[#This Row],[SaleDate]],"dd")</f>
        <v>04</v>
      </c>
    </row>
    <row r="946" spans="1:19" x14ac:dyDescent="0.25">
      <c r="A946">
        <v>709</v>
      </c>
      <c r="B946">
        <v>5</v>
      </c>
      <c r="C946">
        <v>5</v>
      </c>
      <c r="D946">
        <v>3</v>
      </c>
      <c r="E946">
        <v>6</v>
      </c>
      <c r="F946" s="1">
        <v>45149</v>
      </c>
      <c r="G946">
        <v>0</v>
      </c>
      <c r="H946">
        <f>VLOOKUP(sales[[#This Row],[ProductID]],products[],4,FALSE)</f>
        <v>310</v>
      </c>
      <c r="I946">
        <f>VLOOKUP(sales[[#This Row],[ProductID]],products[],5,FALSE)</f>
        <v>280</v>
      </c>
      <c r="J946">
        <f>sales[[#This Row],[QuantitySold]]*sales[[#This Row],[unitPrice]]</f>
        <v>1860</v>
      </c>
      <c r="K946">
        <f>sales[[#This Row],[TotalRevenue]]-sales[[#This Row],[DiscountApplied]]</f>
        <v>1860</v>
      </c>
      <c r="L946" t="str">
        <f>TEXT(sales[[#This Row],[SaleDate]],"yyyy")</f>
        <v>2023</v>
      </c>
      <c r="M946" t="str">
        <f>TEXT(sales[[#This Row],[SaleDate]],"MMM")</f>
        <v>Aug</v>
      </c>
      <c r="N946" t="str">
        <f>TEXT(sales[[#This Row],[SaleDate]],"DDD")</f>
        <v>Fri</v>
      </c>
      <c r="O946" t="str">
        <f t="shared" si="14"/>
        <v>Q3</v>
      </c>
      <c r="P946">
        <f>sales[[#This Row],[netRevenue]]-(sales[[#This Row],[unitCost]]*sales[[#This Row],[QuantitySold]])</f>
        <v>180</v>
      </c>
      <c r="Q946">
        <f>sales[[#This Row],[unitCost]]*sales[[#This Row],[QuantitySold]]</f>
        <v>1680</v>
      </c>
      <c r="R946" s="7">
        <f>(sales[[#This Row],[unitPrice]]-sales[[#This Row],[unitCost]])/sales[[#This Row],[unitCost]]</f>
        <v>0.10714285714285714</v>
      </c>
      <c r="S946" t="str">
        <f>TEXT(sales[[#This Row],[SaleDate]],"dd")</f>
        <v>11</v>
      </c>
    </row>
    <row r="947" spans="1:19" x14ac:dyDescent="0.25">
      <c r="A947">
        <v>719</v>
      </c>
      <c r="B947">
        <v>5</v>
      </c>
      <c r="C947">
        <v>32</v>
      </c>
      <c r="D947">
        <v>3</v>
      </c>
      <c r="E947">
        <v>4</v>
      </c>
      <c r="F947" s="1">
        <v>44947</v>
      </c>
      <c r="G947">
        <v>0</v>
      </c>
      <c r="H947">
        <f>VLOOKUP(sales[[#This Row],[ProductID]],products[],4,FALSE)</f>
        <v>310</v>
      </c>
      <c r="I947">
        <f>VLOOKUP(sales[[#This Row],[ProductID]],products[],5,FALSE)</f>
        <v>280</v>
      </c>
      <c r="J947">
        <f>sales[[#This Row],[QuantitySold]]*sales[[#This Row],[unitPrice]]</f>
        <v>1240</v>
      </c>
      <c r="K947">
        <f>sales[[#This Row],[TotalRevenue]]-sales[[#This Row],[DiscountApplied]]</f>
        <v>1240</v>
      </c>
      <c r="L947" t="str">
        <f>TEXT(sales[[#This Row],[SaleDate]],"yyyy")</f>
        <v>2023</v>
      </c>
      <c r="M947" t="str">
        <f>TEXT(sales[[#This Row],[SaleDate]],"MMM")</f>
        <v>Jan</v>
      </c>
      <c r="N947" t="str">
        <f>TEXT(sales[[#This Row],[SaleDate]],"DDD")</f>
        <v>Sat</v>
      </c>
      <c r="O947" t="str">
        <f t="shared" si="14"/>
        <v>Q1</v>
      </c>
      <c r="P947">
        <f>sales[[#This Row],[netRevenue]]-(sales[[#This Row],[unitCost]]*sales[[#This Row],[QuantitySold]])</f>
        <v>120</v>
      </c>
      <c r="Q947">
        <f>sales[[#This Row],[unitCost]]*sales[[#This Row],[QuantitySold]]</f>
        <v>1120</v>
      </c>
      <c r="R947" s="7">
        <f>(sales[[#This Row],[unitPrice]]-sales[[#This Row],[unitCost]])/sales[[#This Row],[unitCost]]</f>
        <v>0.10714285714285714</v>
      </c>
      <c r="S947" t="str">
        <f>TEXT(sales[[#This Row],[SaleDate]],"dd")</f>
        <v>21</v>
      </c>
    </row>
    <row r="948" spans="1:19" x14ac:dyDescent="0.25">
      <c r="A948">
        <v>723</v>
      </c>
      <c r="B948">
        <v>5</v>
      </c>
      <c r="C948">
        <v>7</v>
      </c>
      <c r="D948">
        <v>3</v>
      </c>
      <c r="E948">
        <v>7</v>
      </c>
      <c r="F948" s="1">
        <v>44956</v>
      </c>
      <c r="G948">
        <v>0</v>
      </c>
      <c r="H948">
        <f>VLOOKUP(sales[[#This Row],[ProductID]],products[],4,FALSE)</f>
        <v>310</v>
      </c>
      <c r="I948">
        <f>VLOOKUP(sales[[#This Row],[ProductID]],products[],5,FALSE)</f>
        <v>280</v>
      </c>
      <c r="J948">
        <f>sales[[#This Row],[QuantitySold]]*sales[[#This Row],[unitPrice]]</f>
        <v>2170</v>
      </c>
      <c r="K948">
        <f>sales[[#This Row],[TotalRevenue]]-sales[[#This Row],[DiscountApplied]]</f>
        <v>2170</v>
      </c>
      <c r="L948" t="str">
        <f>TEXT(sales[[#This Row],[SaleDate]],"yyyy")</f>
        <v>2023</v>
      </c>
      <c r="M948" t="str">
        <f>TEXT(sales[[#This Row],[SaleDate]],"MMM")</f>
        <v>Jan</v>
      </c>
      <c r="N948" t="str">
        <f>TEXT(sales[[#This Row],[SaleDate]],"DDD")</f>
        <v>Mon</v>
      </c>
      <c r="O948" t="str">
        <f t="shared" si="14"/>
        <v>Q1</v>
      </c>
      <c r="P948">
        <f>sales[[#This Row],[netRevenue]]-(sales[[#This Row],[unitCost]]*sales[[#This Row],[QuantitySold]])</f>
        <v>210</v>
      </c>
      <c r="Q948">
        <f>sales[[#This Row],[unitCost]]*sales[[#This Row],[QuantitySold]]</f>
        <v>1960</v>
      </c>
      <c r="R948" s="7">
        <f>(sales[[#This Row],[unitPrice]]-sales[[#This Row],[unitCost]])/sales[[#This Row],[unitCost]]</f>
        <v>0.10714285714285714</v>
      </c>
      <c r="S948" t="str">
        <f>TEXT(sales[[#This Row],[SaleDate]],"dd")</f>
        <v>30</v>
      </c>
    </row>
    <row r="949" spans="1:19" x14ac:dyDescent="0.25">
      <c r="A949">
        <v>740</v>
      </c>
      <c r="B949">
        <v>5</v>
      </c>
      <c r="C949">
        <v>2</v>
      </c>
      <c r="D949">
        <v>3</v>
      </c>
      <c r="E949">
        <v>10</v>
      </c>
      <c r="F949" s="1">
        <v>45226</v>
      </c>
      <c r="G949">
        <v>0</v>
      </c>
      <c r="H949">
        <f>VLOOKUP(sales[[#This Row],[ProductID]],products[],4,FALSE)</f>
        <v>310</v>
      </c>
      <c r="I949">
        <f>VLOOKUP(sales[[#This Row],[ProductID]],products[],5,FALSE)</f>
        <v>280</v>
      </c>
      <c r="J949">
        <f>sales[[#This Row],[QuantitySold]]*sales[[#This Row],[unitPrice]]</f>
        <v>3100</v>
      </c>
      <c r="K949">
        <f>sales[[#This Row],[TotalRevenue]]-sales[[#This Row],[DiscountApplied]]</f>
        <v>3100</v>
      </c>
      <c r="L949" t="str">
        <f>TEXT(sales[[#This Row],[SaleDate]],"yyyy")</f>
        <v>2023</v>
      </c>
      <c r="M949" t="str">
        <f>TEXT(sales[[#This Row],[SaleDate]],"MMM")</f>
        <v>Oct</v>
      </c>
      <c r="N949" t="str">
        <f>TEXT(sales[[#This Row],[SaleDate]],"DDD")</f>
        <v>Fri</v>
      </c>
      <c r="O949" t="str">
        <f t="shared" si="14"/>
        <v>Q4</v>
      </c>
      <c r="P949">
        <f>sales[[#This Row],[netRevenue]]-(sales[[#This Row],[unitCost]]*sales[[#This Row],[QuantitySold]])</f>
        <v>300</v>
      </c>
      <c r="Q949">
        <f>sales[[#This Row],[unitCost]]*sales[[#This Row],[QuantitySold]]</f>
        <v>2800</v>
      </c>
      <c r="R949" s="7">
        <f>(sales[[#This Row],[unitPrice]]-sales[[#This Row],[unitCost]])/sales[[#This Row],[unitCost]]</f>
        <v>0.10714285714285714</v>
      </c>
      <c r="S949" t="str">
        <f>TEXT(sales[[#This Row],[SaleDate]],"dd")</f>
        <v>27</v>
      </c>
    </row>
    <row r="950" spans="1:19" x14ac:dyDescent="0.25">
      <c r="A950">
        <v>759</v>
      </c>
      <c r="B950">
        <v>5</v>
      </c>
      <c r="C950">
        <v>37</v>
      </c>
      <c r="D950">
        <v>3</v>
      </c>
      <c r="E950">
        <v>8</v>
      </c>
      <c r="F950" s="1">
        <v>45280</v>
      </c>
      <c r="G950">
        <v>0</v>
      </c>
      <c r="H950">
        <f>VLOOKUP(sales[[#This Row],[ProductID]],products[],4,FALSE)</f>
        <v>310</v>
      </c>
      <c r="I950">
        <f>VLOOKUP(sales[[#This Row],[ProductID]],products[],5,FALSE)</f>
        <v>280</v>
      </c>
      <c r="J950">
        <f>sales[[#This Row],[QuantitySold]]*sales[[#This Row],[unitPrice]]</f>
        <v>2480</v>
      </c>
      <c r="K950">
        <f>sales[[#This Row],[TotalRevenue]]-sales[[#This Row],[DiscountApplied]]</f>
        <v>2480</v>
      </c>
      <c r="L950" t="str">
        <f>TEXT(sales[[#This Row],[SaleDate]],"yyyy")</f>
        <v>2023</v>
      </c>
      <c r="M950" t="str">
        <f>TEXT(sales[[#This Row],[SaleDate]],"MMM")</f>
        <v>Dec</v>
      </c>
      <c r="N950" t="str">
        <f>TEXT(sales[[#This Row],[SaleDate]],"DDD")</f>
        <v>Wed</v>
      </c>
      <c r="O950" t="str">
        <f t="shared" si="14"/>
        <v>Q4</v>
      </c>
      <c r="P950">
        <f>sales[[#This Row],[netRevenue]]-(sales[[#This Row],[unitCost]]*sales[[#This Row],[QuantitySold]])</f>
        <v>240</v>
      </c>
      <c r="Q950">
        <f>sales[[#This Row],[unitCost]]*sales[[#This Row],[QuantitySold]]</f>
        <v>2240</v>
      </c>
      <c r="R950" s="7">
        <f>(sales[[#This Row],[unitPrice]]-sales[[#This Row],[unitCost]])/sales[[#This Row],[unitCost]]</f>
        <v>0.10714285714285714</v>
      </c>
      <c r="S950" t="str">
        <f>TEXT(sales[[#This Row],[SaleDate]],"dd")</f>
        <v>20</v>
      </c>
    </row>
    <row r="951" spans="1:19" x14ac:dyDescent="0.25">
      <c r="A951">
        <v>768</v>
      </c>
      <c r="B951">
        <v>5</v>
      </c>
      <c r="C951">
        <v>19</v>
      </c>
      <c r="D951">
        <v>3</v>
      </c>
      <c r="E951">
        <v>4</v>
      </c>
      <c r="F951" s="1">
        <v>45243</v>
      </c>
      <c r="G951">
        <v>0</v>
      </c>
      <c r="H951">
        <f>VLOOKUP(sales[[#This Row],[ProductID]],products[],4,FALSE)</f>
        <v>310</v>
      </c>
      <c r="I951">
        <f>VLOOKUP(sales[[#This Row],[ProductID]],products[],5,FALSE)</f>
        <v>280</v>
      </c>
      <c r="J951">
        <f>sales[[#This Row],[QuantitySold]]*sales[[#This Row],[unitPrice]]</f>
        <v>1240</v>
      </c>
      <c r="K951">
        <f>sales[[#This Row],[TotalRevenue]]-sales[[#This Row],[DiscountApplied]]</f>
        <v>1240</v>
      </c>
      <c r="L951" t="str">
        <f>TEXT(sales[[#This Row],[SaleDate]],"yyyy")</f>
        <v>2023</v>
      </c>
      <c r="M951" t="str">
        <f>TEXT(sales[[#This Row],[SaleDate]],"MMM")</f>
        <v>Nov</v>
      </c>
      <c r="N951" t="str">
        <f>TEXT(sales[[#This Row],[SaleDate]],"DDD")</f>
        <v>Mon</v>
      </c>
      <c r="O951" t="str">
        <f t="shared" si="14"/>
        <v>Q4</v>
      </c>
      <c r="P951">
        <f>sales[[#This Row],[netRevenue]]-(sales[[#This Row],[unitCost]]*sales[[#This Row],[QuantitySold]])</f>
        <v>120</v>
      </c>
      <c r="Q951">
        <f>sales[[#This Row],[unitCost]]*sales[[#This Row],[QuantitySold]]</f>
        <v>1120</v>
      </c>
      <c r="R951" s="7">
        <f>(sales[[#This Row],[unitPrice]]-sales[[#This Row],[unitCost]])/sales[[#This Row],[unitCost]]</f>
        <v>0.10714285714285714</v>
      </c>
      <c r="S951" t="str">
        <f>TEXT(sales[[#This Row],[SaleDate]],"dd")</f>
        <v>13</v>
      </c>
    </row>
    <row r="952" spans="1:19" x14ac:dyDescent="0.25">
      <c r="A952">
        <v>779</v>
      </c>
      <c r="B952">
        <v>5</v>
      </c>
      <c r="C952">
        <v>46</v>
      </c>
      <c r="D952">
        <v>3</v>
      </c>
      <c r="E952">
        <v>4</v>
      </c>
      <c r="F952" s="1">
        <v>45188</v>
      </c>
      <c r="G952">
        <v>0</v>
      </c>
      <c r="H952">
        <f>VLOOKUP(sales[[#This Row],[ProductID]],products[],4,FALSE)</f>
        <v>310</v>
      </c>
      <c r="I952">
        <f>VLOOKUP(sales[[#This Row],[ProductID]],products[],5,FALSE)</f>
        <v>280</v>
      </c>
      <c r="J952">
        <f>sales[[#This Row],[QuantitySold]]*sales[[#This Row],[unitPrice]]</f>
        <v>1240</v>
      </c>
      <c r="K952">
        <f>sales[[#This Row],[TotalRevenue]]-sales[[#This Row],[DiscountApplied]]</f>
        <v>1240</v>
      </c>
      <c r="L952" t="str">
        <f>TEXT(sales[[#This Row],[SaleDate]],"yyyy")</f>
        <v>2023</v>
      </c>
      <c r="M952" t="str">
        <f>TEXT(sales[[#This Row],[SaleDate]],"MMM")</f>
        <v>Sep</v>
      </c>
      <c r="N952" t="str">
        <f>TEXT(sales[[#This Row],[SaleDate]],"DDD")</f>
        <v>Tue</v>
      </c>
      <c r="O952" t="str">
        <f t="shared" si="14"/>
        <v>Q3</v>
      </c>
      <c r="P952">
        <f>sales[[#This Row],[netRevenue]]-(sales[[#This Row],[unitCost]]*sales[[#This Row],[QuantitySold]])</f>
        <v>120</v>
      </c>
      <c r="Q952">
        <f>sales[[#This Row],[unitCost]]*sales[[#This Row],[QuantitySold]]</f>
        <v>1120</v>
      </c>
      <c r="R952" s="7">
        <f>(sales[[#This Row],[unitPrice]]-sales[[#This Row],[unitCost]])/sales[[#This Row],[unitCost]]</f>
        <v>0.10714285714285714</v>
      </c>
      <c r="S952" t="str">
        <f>TEXT(sales[[#This Row],[SaleDate]],"dd")</f>
        <v>19</v>
      </c>
    </row>
    <row r="953" spans="1:19" x14ac:dyDescent="0.25">
      <c r="A953">
        <v>781</v>
      </c>
      <c r="B953">
        <v>5</v>
      </c>
      <c r="C953">
        <v>17</v>
      </c>
      <c r="D953">
        <v>3</v>
      </c>
      <c r="E953">
        <v>8</v>
      </c>
      <c r="F953" s="1">
        <v>44941</v>
      </c>
      <c r="G953">
        <v>0</v>
      </c>
      <c r="H953">
        <f>VLOOKUP(sales[[#This Row],[ProductID]],products[],4,FALSE)</f>
        <v>310</v>
      </c>
      <c r="I953">
        <f>VLOOKUP(sales[[#This Row],[ProductID]],products[],5,FALSE)</f>
        <v>280</v>
      </c>
      <c r="J953">
        <f>sales[[#This Row],[QuantitySold]]*sales[[#This Row],[unitPrice]]</f>
        <v>2480</v>
      </c>
      <c r="K953">
        <f>sales[[#This Row],[TotalRevenue]]-sales[[#This Row],[DiscountApplied]]</f>
        <v>2480</v>
      </c>
      <c r="L953" t="str">
        <f>TEXT(sales[[#This Row],[SaleDate]],"yyyy")</f>
        <v>2023</v>
      </c>
      <c r="M953" t="str">
        <f>TEXT(sales[[#This Row],[SaleDate]],"MMM")</f>
        <v>Jan</v>
      </c>
      <c r="N953" t="str">
        <f>TEXT(sales[[#This Row],[SaleDate]],"DDD")</f>
        <v>Sun</v>
      </c>
      <c r="O953" t="str">
        <f t="shared" si="14"/>
        <v>Q1</v>
      </c>
      <c r="P953">
        <f>sales[[#This Row],[netRevenue]]-(sales[[#This Row],[unitCost]]*sales[[#This Row],[QuantitySold]])</f>
        <v>240</v>
      </c>
      <c r="Q953">
        <f>sales[[#This Row],[unitCost]]*sales[[#This Row],[QuantitySold]]</f>
        <v>2240</v>
      </c>
      <c r="R953" s="7">
        <f>(sales[[#This Row],[unitPrice]]-sales[[#This Row],[unitCost]])/sales[[#This Row],[unitCost]]</f>
        <v>0.10714285714285714</v>
      </c>
      <c r="S953" t="str">
        <f>TEXT(sales[[#This Row],[SaleDate]],"dd")</f>
        <v>15</v>
      </c>
    </row>
    <row r="954" spans="1:19" x14ac:dyDescent="0.25">
      <c r="A954">
        <v>802</v>
      </c>
      <c r="B954">
        <v>5</v>
      </c>
      <c r="C954">
        <v>31</v>
      </c>
      <c r="D954">
        <v>3</v>
      </c>
      <c r="E954">
        <v>1</v>
      </c>
      <c r="F954" s="1">
        <v>45209</v>
      </c>
      <c r="G954">
        <v>0</v>
      </c>
      <c r="H954">
        <f>VLOOKUP(sales[[#This Row],[ProductID]],products[],4,FALSE)</f>
        <v>310</v>
      </c>
      <c r="I954">
        <f>VLOOKUP(sales[[#This Row],[ProductID]],products[],5,FALSE)</f>
        <v>280</v>
      </c>
      <c r="J954">
        <f>sales[[#This Row],[QuantitySold]]*sales[[#This Row],[unitPrice]]</f>
        <v>310</v>
      </c>
      <c r="K954">
        <f>sales[[#This Row],[TotalRevenue]]-sales[[#This Row],[DiscountApplied]]</f>
        <v>310</v>
      </c>
      <c r="L954" t="str">
        <f>TEXT(sales[[#This Row],[SaleDate]],"yyyy")</f>
        <v>2023</v>
      </c>
      <c r="M954" t="str">
        <f>TEXT(sales[[#This Row],[SaleDate]],"MMM")</f>
        <v>Oct</v>
      </c>
      <c r="N954" t="str">
        <f>TEXT(sales[[#This Row],[SaleDate]],"DDD")</f>
        <v>Tue</v>
      </c>
      <c r="O954" t="str">
        <f t="shared" si="14"/>
        <v>Q4</v>
      </c>
      <c r="P954">
        <f>sales[[#This Row],[netRevenue]]-(sales[[#This Row],[unitCost]]*sales[[#This Row],[QuantitySold]])</f>
        <v>30</v>
      </c>
      <c r="Q954">
        <f>sales[[#This Row],[unitCost]]*sales[[#This Row],[QuantitySold]]</f>
        <v>280</v>
      </c>
      <c r="R954" s="7">
        <f>(sales[[#This Row],[unitPrice]]-sales[[#This Row],[unitCost]])/sales[[#This Row],[unitCost]]</f>
        <v>0.10714285714285714</v>
      </c>
      <c r="S954" t="str">
        <f>TEXT(sales[[#This Row],[SaleDate]],"dd")</f>
        <v>10</v>
      </c>
    </row>
    <row r="955" spans="1:19" x14ac:dyDescent="0.25">
      <c r="A955">
        <v>807</v>
      </c>
      <c r="B955">
        <v>5</v>
      </c>
      <c r="C955">
        <v>21</v>
      </c>
      <c r="D955">
        <v>3</v>
      </c>
      <c r="E955">
        <v>10</v>
      </c>
      <c r="F955" s="1">
        <v>45029</v>
      </c>
      <c r="G955">
        <v>0</v>
      </c>
      <c r="H955">
        <f>VLOOKUP(sales[[#This Row],[ProductID]],products[],4,FALSE)</f>
        <v>310</v>
      </c>
      <c r="I955">
        <f>VLOOKUP(sales[[#This Row],[ProductID]],products[],5,FALSE)</f>
        <v>280</v>
      </c>
      <c r="J955">
        <f>sales[[#This Row],[QuantitySold]]*sales[[#This Row],[unitPrice]]</f>
        <v>3100</v>
      </c>
      <c r="K955">
        <f>sales[[#This Row],[TotalRevenue]]-sales[[#This Row],[DiscountApplied]]</f>
        <v>3100</v>
      </c>
      <c r="L955" t="str">
        <f>TEXT(sales[[#This Row],[SaleDate]],"yyyy")</f>
        <v>2023</v>
      </c>
      <c r="M955" t="str">
        <f>TEXT(sales[[#This Row],[SaleDate]],"MMM")</f>
        <v>Apr</v>
      </c>
      <c r="N955" t="str">
        <f>TEXT(sales[[#This Row],[SaleDate]],"DDD")</f>
        <v>Thu</v>
      </c>
      <c r="O955" t="str">
        <f t="shared" si="14"/>
        <v>Q2</v>
      </c>
      <c r="P955">
        <f>sales[[#This Row],[netRevenue]]-(sales[[#This Row],[unitCost]]*sales[[#This Row],[QuantitySold]])</f>
        <v>300</v>
      </c>
      <c r="Q955">
        <f>sales[[#This Row],[unitCost]]*sales[[#This Row],[QuantitySold]]</f>
        <v>2800</v>
      </c>
      <c r="R955" s="7">
        <f>(sales[[#This Row],[unitPrice]]-sales[[#This Row],[unitCost]])/sales[[#This Row],[unitCost]]</f>
        <v>0.10714285714285714</v>
      </c>
      <c r="S955" t="str">
        <f>TEXT(sales[[#This Row],[SaleDate]],"dd")</f>
        <v>13</v>
      </c>
    </row>
    <row r="956" spans="1:19" x14ac:dyDescent="0.25">
      <c r="A956">
        <v>821</v>
      </c>
      <c r="B956">
        <v>5</v>
      </c>
      <c r="C956">
        <v>20</v>
      </c>
      <c r="D956">
        <v>3</v>
      </c>
      <c r="E956">
        <v>2</v>
      </c>
      <c r="F956" s="1">
        <v>44954</v>
      </c>
      <c r="G956">
        <v>0</v>
      </c>
      <c r="H956">
        <f>VLOOKUP(sales[[#This Row],[ProductID]],products[],4,FALSE)</f>
        <v>310</v>
      </c>
      <c r="I956">
        <f>VLOOKUP(sales[[#This Row],[ProductID]],products[],5,FALSE)</f>
        <v>280</v>
      </c>
      <c r="J956">
        <f>sales[[#This Row],[QuantitySold]]*sales[[#This Row],[unitPrice]]</f>
        <v>620</v>
      </c>
      <c r="K956">
        <f>sales[[#This Row],[TotalRevenue]]-sales[[#This Row],[DiscountApplied]]</f>
        <v>620</v>
      </c>
      <c r="L956" t="str">
        <f>TEXT(sales[[#This Row],[SaleDate]],"yyyy")</f>
        <v>2023</v>
      </c>
      <c r="M956" t="str">
        <f>TEXT(sales[[#This Row],[SaleDate]],"MMM")</f>
        <v>Jan</v>
      </c>
      <c r="N956" t="str">
        <f>TEXT(sales[[#This Row],[SaleDate]],"DDD")</f>
        <v>Sat</v>
      </c>
      <c r="O956" t="str">
        <f t="shared" si="14"/>
        <v>Q1</v>
      </c>
      <c r="P956">
        <f>sales[[#This Row],[netRevenue]]-(sales[[#This Row],[unitCost]]*sales[[#This Row],[QuantitySold]])</f>
        <v>60</v>
      </c>
      <c r="Q956">
        <f>sales[[#This Row],[unitCost]]*sales[[#This Row],[QuantitySold]]</f>
        <v>560</v>
      </c>
      <c r="R956" s="7">
        <f>(sales[[#This Row],[unitPrice]]-sales[[#This Row],[unitCost]])/sales[[#This Row],[unitCost]]</f>
        <v>0.10714285714285714</v>
      </c>
      <c r="S956" t="str">
        <f>TEXT(sales[[#This Row],[SaleDate]],"dd")</f>
        <v>28</v>
      </c>
    </row>
    <row r="957" spans="1:19" x14ac:dyDescent="0.25">
      <c r="A957">
        <v>827</v>
      </c>
      <c r="B957">
        <v>5</v>
      </c>
      <c r="C957">
        <v>29</v>
      </c>
      <c r="D957">
        <v>3</v>
      </c>
      <c r="E957">
        <v>3</v>
      </c>
      <c r="F957" s="1">
        <v>45155</v>
      </c>
      <c r="G957">
        <v>0</v>
      </c>
      <c r="H957">
        <f>VLOOKUP(sales[[#This Row],[ProductID]],products[],4,FALSE)</f>
        <v>310</v>
      </c>
      <c r="I957">
        <f>VLOOKUP(sales[[#This Row],[ProductID]],products[],5,FALSE)</f>
        <v>280</v>
      </c>
      <c r="J957">
        <f>sales[[#This Row],[QuantitySold]]*sales[[#This Row],[unitPrice]]</f>
        <v>930</v>
      </c>
      <c r="K957">
        <f>sales[[#This Row],[TotalRevenue]]-sales[[#This Row],[DiscountApplied]]</f>
        <v>930</v>
      </c>
      <c r="L957" t="str">
        <f>TEXT(sales[[#This Row],[SaleDate]],"yyyy")</f>
        <v>2023</v>
      </c>
      <c r="M957" t="str">
        <f>TEXT(sales[[#This Row],[SaleDate]],"MMM")</f>
        <v>Aug</v>
      </c>
      <c r="N957" t="str">
        <f>TEXT(sales[[#This Row],[SaleDate]],"DDD")</f>
        <v>Thu</v>
      </c>
      <c r="O957" t="str">
        <f t="shared" si="14"/>
        <v>Q3</v>
      </c>
      <c r="P957">
        <f>sales[[#This Row],[netRevenue]]-(sales[[#This Row],[unitCost]]*sales[[#This Row],[QuantitySold]])</f>
        <v>90</v>
      </c>
      <c r="Q957">
        <f>sales[[#This Row],[unitCost]]*sales[[#This Row],[QuantitySold]]</f>
        <v>840</v>
      </c>
      <c r="R957" s="7">
        <f>(sales[[#This Row],[unitPrice]]-sales[[#This Row],[unitCost]])/sales[[#This Row],[unitCost]]</f>
        <v>0.10714285714285714</v>
      </c>
      <c r="S957" t="str">
        <f>TEXT(sales[[#This Row],[SaleDate]],"dd")</f>
        <v>17</v>
      </c>
    </row>
    <row r="958" spans="1:19" x14ac:dyDescent="0.25">
      <c r="A958">
        <v>841</v>
      </c>
      <c r="B958">
        <v>5</v>
      </c>
      <c r="C958">
        <v>40</v>
      </c>
      <c r="D958">
        <v>3</v>
      </c>
      <c r="E958">
        <v>8</v>
      </c>
      <c r="F958" s="1">
        <v>45054</v>
      </c>
      <c r="G958">
        <v>0</v>
      </c>
      <c r="H958">
        <f>VLOOKUP(sales[[#This Row],[ProductID]],products[],4,FALSE)</f>
        <v>310</v>
      </c>
      <c r="I958">
        <f>VLOOKUP(sales[[#This Row],[ProductID]],products[],5,FALSE)</f>
        <v>280</v>
      </c>
      <c r="J958">
        <f>sales[[#This Row],[QuantitySold]]*sales[[#This Row],[unitPrice]]</f>
        <v>2480</v>
      </c>
      <c r="K958">
        <f>sales[[#This Row],[TotalRevenue]]-sales[[#This Row],[DiscountApplied]]</f>
        <v>2480</v>
      </c>
      <c r="L958" t="str">
        <f>TEXT(sales[[#This Row],[SaleDate]],"yyyy")</f>
        <v>2023</v>
      </c>
      <c r="M958" t="str">
        <f>TEXT(sales[[#This Row],[SaleDate]],"MMM")</f>
        <v>May</v>
      </c>
      <c r="N958" t="str">
        <f>TEXT(sales[[#This Row],[SaleDate]],"DDD")</f>
        <v>Mon</v>
      </c>
      <c r="O958" t="str">
        <f t="shared" si="14"/>
        <v>Q2</v>
      </c>
      <c r="P958">
        <f>sales[[#This Row],[netRevenue]]-(sales[[#This Row],[unitCost]]*sales[[#This Row],[QuantitySold]])</f>
        <v>240</v>
      </c>
      <c r="Q958">
        <f>sales[[#This Row],[unitCost]]*sales[[#This Row],[QuantitySold]]</f>
        <v>2240</v>
      </c>
      <c r="R958" s="7">
        <f>(sales[[#This Row],[unitPrice]]-sales[[#This Row],[unitCost]])/sales[[#This Row],[unitCost]]</f>
        <v>0.10714285714285714</v>
      </c>
      <c r="S958" t="str">
        <f>TEXT(sales[[#This Row],[SaleDate]],"dd")</f>
        <v>08</v>
      </c>
    </row>
    <row r="959" spans="1:19" x14ac:dyDescent="0.25">
      <c r="A959">
        <v>868</v>
      </c>
      <c r="B959">
        <v>5</v>
      </c>
      <c r="C959">
        <v>29</v>
      </c>
      <c r="D959">
        <v>3</v>
      </c>
      <c r="E959">
        <v>5</v>
      </c>
      <c r="F959" s="1">
        <v>45086</v>
      </c>
      <c r="G959">
        <v>0</v>
      </c>
      <c r="H959">
        <f>VLOOKUP(sales[[#This Row],[ProductID]],products[],4,FALSE)</f>
        <v>310</v>
      </c>
      <c r="I959">
        <f>VLOOKUP(sales[[#This Row],[ProductID]],products[],5,FALSE)</f>
        <v>280</v>
      </c>
      <c r="J959">
        <f>sales[[#This Row],[QuantitySold]]*sales[[#This Row],[unitPrice]]</f>
        <v>1550</v>
      </c>
      <c r="K959">
        <f>sales[[#This Row],[TotalRevenue]]-sales[[#This Row],[DiscountApplied]]</f>
        <v>1550</v>
      </c>
      <c r="L959" t="str">
        <f>TEXT(sales[[#This Row],[SaleDate]],"yyyy")</f>
        <v>2023</v>
      </c>
      <c r="M959" t="str">
        <f>TEXT(sales[[#This Row],[SaleDate]],"MMM")</f>
        <v>Jun</v>
      </c>
      <c r="N959" t="str">
        <f>TEXT(sales[[#This Row],[SaleDate]],"DDD")</f>
        <v>Fri</v>
      </c>
      <c r="O959" t="str">
        <f t="shared" si="14"/>
        <v>Q2</v>
      </c>
      <c r="P959">
        <f>sales[[#This Row],[netRevenue]]-(sales[[#This Row],[unitCost]]*sales[[#This Row],[QuantitySold]])</f>
        <v>150</v>
      </c>
      <c r="Q959">
        <f>sales[[#This Row],[unitCost]]*sales[[#This Row],[QuantitySold]]</f>
        <v>1400</v>
      </c>
      <c r="R959" s="7">
        <f>(sales[[#This Row],[unitPrice]]-sales[[#This Row],[unitCost]])/sales[[#This Row],[unitCost]]</f>
        <v>0.10714285714285714</v>
      </c>
      <c r="S959" t="str">
        <f>TEXT(sales[[#This Row],[SaleDate]],"dd")</f>
        <v>09</v>
      </c>
    </row>
    <row r="960" spans="1:19" x14ac:dyDescent="0.25">
      <c r="A960">
        <v>878</v>
      </c>
      <c r="B960">
        <v>5</v>
      </c>
      <c r="C960">
        <v>50</v>
      </c>
      <c r="D960">
        <v>3</v>
      </c>
      <c r="E960">
        <v>2</v>
      </c>
      <c r="F960" s="1">
        <v>44942</v>
      </c>
      <c r="G960">
        <v>0</v>
      </c>
      <c r="H960">
        <f>VLOOKUP(sales[[#This Row],[ProductID]],products[],4,FALSE)</f>
        <v>310</v>
      </c>
      <c r="I960">
        <f>VLOOKUP(sales[[#This Row],[ProductID]],products[],5,FALSE)</f>
        <v>280</v>
      </c>
      <c r="J960">
        <f>sales[[#This Row],[QuantitySold]]*sales[[#This Row],[unitPrice]]</f>
        <v>620</v>
      </c>
      <c r="K960">
        <f>sales[[#This Row],[TotalRevenue]]-sales[[#This Row],[DiscountApplied]]</f>
        <v>620</v>
      </c>
      <c r="L960" t="str">
        <f>TEXT(sales[[#This Row],[SaleDate]],"yyyy")</f>
        <v>2023</v>
      </c>
      <c r="M960" t="str">
        <f>TEXT(sales[[#This Row],[SaleDate]],"MMM")</f>
        <v>Jan</v>
      </c>
      <c r="N960" t="str">
        <f>TEXT(sales[[#This Row],[SaleDate]],"DDD")</f>
        <v>Mon</v>
      </c>
      <c r="O960" t="str">
        <f t="shared" si="14"/>
        <v>Q1</v>
      </c>
      <c r="P960">
        <f>sales[[#This Row],[netRevenue]]-(sales[[#This Row],[unitCost]]*sales[[#This Row],[QuantitySold]])</f>
        <v>60</v>
      </c>
      <c r="Q960">
        <f>sales[[#This Row],[unitCost]]*sales[[#This Row],[QuantitySold]]</f>
        <v>560</v>
      </c>
      <c r="R960" s="7">
        <f>(sales[[#This Row],[unitPrice]]-sales[[#This Row],[unitCost]])/sales[[#This Row],[unitCost]]</f>
        <v>0.10714285714285714</v>
      </c>
      <c r="S960" t="str">
        <f>TEXT(sales[[#This Row],[SaleDate]],"dd")</f>
        <v>16</v>
      </c>
    </row>
    <row r="961" spans="1:19" x14ac:dyDescent="0.25">
      <c r="A961">
        <v>900</v>
      </c>
      <c r="B961">
        <v>5</v>
      </c>
      <c r="C961">
        <v>37</v>
      </c>
      <c r="D961">
        <v>3</v>
      </c>
      <c r="E961">
        <v>6</v>
      </c>
      <c r="F961" s="1">
        <v>44957</v>
      </c>
      <c r="G961">
        <v>0</v>
      </c>
      <c r="H961">
        <f>VLOOKUP(sales[[#This Row],[ProductID]],products[],4,FALSE)</f>
        <v>310</v>
      </c>
      <c r="I961">
        <f>VLOOKUP(sales[[#This Row],[ProductID]],products[],5,FALSE)</f>
        <v>280</v>
      </c>
      <c r="J961">
        <f>sales[[#This Row],[QuantitySold]]*sales[[#This Row],[unitPrice]]</f>
        <v>1860</v>
      </c>
      <c r="K961">
        <f>sales[[#This Row],[TotalRevenue]]-sales[[#This Row],[DiscountApplied]]</f>
        <v>1860</v>
      </c>
      <c r="L961" t="str">
        <f>TEXT(sales[[#This Row],[SaleDate]],"yyyy")</f>
        <v>2023</v>
      </c>
      <c r="M961" t="str">
        <f>TEXT(sales[[#This Row],[SaleDate]],"MMM")</f>
        <v>Jan</v>
      </c>
      <c r="N961" t="str">
        <f>TEXT(sales[[#This Row],[SaleDate]],"DDD")</f>
        <v>Tue</v>
      </c>
      <c r="O961" t="str">
        <f t="shared" si="14"/>
        <v>Q1</v>
      </c>
      <c r="P961">
        <f>sales[[#This Row],[netRevenue]]-(sales[[#This Row],[unitCost]]*sales[[#This Row],[QuantitySold]])</f>
        <v>180</v>
      </c>
      <c r="Q961">
        <f>sales[[#This Row],[unitCost]]*sales[[#This Row],[QuantitySold]]</f>
        <v>1680</v>
      </c>
      <c r="R961" s="7">
        <f>(sales[[#This Row],[unitPrice]]-sales[[#This Row],[unitCost]])/sales[[#This Row],[unitCost]]</f>
        <v>0.10714285714285714</v>
      </c>
      <c r="S961" t="str">
        <f>TEXT(sales[[#This Row],[SaleDate]],"dd")</f>
        <v>31</v>
      </c>
    </row>
    <row r="962" spans="1:19" x14ac:dyDescent="0.25">
      <c r="A962">
        <v>957</v>
      </c>
      <c r="B962">
        <v>5</v>
      </c>
      <c r="C962">
        <v>1</v>
      </c>
      <c r="D962">
        <v>3</v>
      </c>
      <c r="E962">
        <v>3</v>
      </c>
      <c r="F962" s="1">
        <v>45402</v>
      </c>
      <c r="G962">
        <v>0</v>
      </c>
      <c r="H962">
        <f>VLOOKUP(sales[[#This Row],[ProductID]],products[],4,FALSE)</f>
        <v>310</v>
      </c>
      <c r="I962">
        <f>VLOOKUP(sales[[#This Row],[ProductID]],products[],5,FALSE)</f>
        <v>280</v>
      </c>
      <c r="J962">
        <f>sales[[#This Row],[QuantitySold]]*sales[[#This Row],[unitPrice]]</f>
        <v>930</v>
      </c>
      <c r="K962">
        <f>sales[[#This Row],[TotalRevenue]]-sales[[#This Row],[DiscountApplied]]</f>
        <v>930</v>
      </c>
      <c r="L962" t="str">
        <f>TEXT(sales[[#This Row],[SaleDate]],"yyyy")</f>
        <v>2024</v>
      </c>
      <c r="M962" t="str">
        <f>TEXT(sales[[#This Row],[SaleDate]],"MMM")</f>
        <v>Apr</v>
      </c>
      <c r="N962" t="str">
        <f>TEXT(sales[[#This Row],[SaleDate]],"DDD")</f>
        <v>Sat</v>
      </c>
      <c r="O962" t="str">
        <f t="shared" ref="O962:O1025" si="15">"Q"&amp;ROUNDUP(MONTH(F962)/3,0)</f>
        <v>Q2</v>
      </c>
      <c r="P962">
        <f>sales[[#This Row],[netRevenue]]-(sales[[#This Row],[unitCost]]*sales[[#This Row],[QuantitySold]])</f>
        <v>90</v>
      </c>
      <c r="Q962">
        <f>sales[[#This Row],[unitCost]]*sales[[#This Row],[QuantitySold]]</f>
        <v>840</v>
      </c>
      <c r="R962" s="7">
        <f>(sales[[#This Row],[unitPrice]]-sales[[#This Row],[unitCost]])/sales[[#This Row],[unitCost]]</f>
        <v>0.10714285714285714</v>
      </c>
      <c r="S962" t="str">
        <f>TEXT(sales[[#This Row],[SaleDate]],"dd")</f>
        <v>20</v>
      </c>
    </row>
    <row r="963" spans="1:19" x14ac:dyDescent="0.25">
      <c r="A963">
        <v>987</v>
      </c>
      <c r="B963">
        <v>5</v>
      </c>
      <c r="C963">
        <v>50</v>
      </c>
      <c r="D963">
        <v>3</v>
      </c>
      <c r="E963">
        <v>6</v>
      </c>
      <c r="F963" s="1">
        <v>45444</v>
      </c>
      <c r="G963">
        <v>0</v>
      </c>
      <c r="H963">
        <f>VLOOKUP(sales[[#This Row],[ProductID]],products[],4,FALSE)</f>
        <v>310</v>
      </c>
      <c r="I963">
        <f>VLOOKUP(sales[[#This Row],[ProductID]],products[],5,FALSE)</f>
        <v>280</v>
      </c>
      <c r="J963">
        <f>sales[[#This Row],[QuantitySold]]*sales[[#This Row],[unitPrice]]</f>
        <v>1860</v>
      </c>
      <c r="K963">
        <f>sales[[#This Row],[TotalRevenue]]-sales[[#This Row],[DiscountApplied]]</f>
        <v>1860</v>
      </c>
      <c r="L963" t="str">
        <f>TEXT(sales[[#This Row],[SaleDate]],"yyyy")</f>
        <v>2024</v>
      </c>
      <c r="M963" t="str">
        <f>TEXT(sales[[#This Row],[SaleDate]],"MMM")</f>
        <v>Jun</v>
      </c>
      <c r="N963" t="str">
        <f>TEXT(sales[[#This Row],[SaleDate]],"DDD")</f>
        <v>Sat</v>
      </c>
      <c r="O963" t="str">
        <f t="shared" si="15"/>
        <v>Q2</v>
      </c>
      <c r="P963">
        <f>sales[[#This Row],[netRevenue]]-(sales[[#This Row],[unitCost]]*sales[[#This Row],[QuantitySold]])</f>
        <v>180</v>
      </c>
      <c r="Q963">
        <f>sales[[#This Row],[unitCost]]*sales[[#This Row],[QuantitySold]]</f>
        <v>1680</v>
      </c>
      <c r="R963" s="7">
        <f>(sales[[#This Row],[unitPrice]]-sales[[#This Row],[unitCost]])/sales[[#This Row],[unitCost]]</f>
        <v>0.10714285714285714</v>
      </c>
      <c r="S963" t="str">
        <f>TEXT(sales[[#This Row],[SaleDate]],"dd")</f>
        <v>01</v>
      </c>
    </row>
    <row r="964" spans="1:19" x14ac:dyDescent="0.25">
      <c r="A964">
        <v>1021</v>
      </c>
      <c r="B964">
        <v>5</v>
      </c>
      <c r="C964">
        <v>1</v>
      </c>
      <c r="D964">
        <v>3</v>
      </c>
      <c r="E964">
        <v>2</v>
      </c>
      <c r="F964" s="1">
        <v>45579</v>
      </c>
      <c r="G964">
        <v>0</v>
      </c>
      <c r="H964">
        <f>VLOOKUP(sales[[#This Row],[ProductID]],products[],4,FALSE)</f>
        <v>310</v>
      </c>
      <c r="I964">
        <f>VLOOKUP(sales[[#This Row],[ProductID]],products[],5,FALSE)</f>
        <v>280</v>
      </c>
      <c r="J964">
        <f>sales[[#This Row],[QuantitySold]]*sales[[#This Row],[unitPrice]]</f>
        <v>620</v>
      </c>
      <c r="K964">
        <f>sales[[#This Row],[TotalRevenue]]-sales[[#This Row],[DiscountApplied]]</f>
        <v>620</v>
      </c>
      <c r="L964" t="str">
        <f>TEXT(sales[[#This Row],[SaleDate]],"yyyy")</f>
        <v>2024</v>
      </c>
      <c r="M964" t="str">
        <f>TEXT(sales[[#This Row],[SaleDate]],"MMM")</f>
        <v>Oct</v>
      </c>
      <c r="N964" t="str">
        <f>TEXT(sales[[#This Row],[SaleDate]],"DDD")</f>
        <v>Mon</v>
      </c>
      <c r="O964" t="str">
        <f t="shared" si="15"/>
        <v>Q4</v>
      </c>
      <c r="P964">
        <f>sales[[#This Row],[netRevenue]]-(sales[[#This Row],[unitCost]]*sales[[#This Row],[QuantitySold]])</f>
        <v>60</v>
      </c>
      <c r="Q964">
        <f>sales[[#This Row],[unitCost]]*sales[[#This Row],[QuantitySold]]</f>
        <v>560</v>
      </c>
      <c r="R964" s="7">
        <f>(sales[[#This Row],[unitPrice]]-sales[[#This Row],[unitCost]])/sales[[#This Row],[unitCost]]</f>
        <v>0.10714285714285714</v>
      </c>
      <c r="S964" t="str">
        <f>TEXT(sales[[#This Row],[SaleDate]],"dd")</f>
        <v>14</v>
      </c>
    </row>
    <row r="965" spans="1:19" x14ac:dyDescent="0.25">
      <c r="A965">
        <v>1044</v>
      </c>
      <c r="B965">
        <v>5</v>
      </c>
      <c r="C965">
        <v>19</v>
      </c>
      <c r="D965">
        <v>3</v>
      </c>
      <c r="E965">
        <v>2</v>
      </c>
      <c r="F965" s="1">
        <v>45480</v>
      </c>
      <c r="G965">
        <v>0</v>
      </c>
      <c r="H965">
        <f>VLOOKUP(sales[[#This Row],[ProductID]],products[],4,FALSE)</f>
        <v>310</v>
      </c>
      <c r="I965">
        <f>VLOOKUP(sales[[#This Row],[ProductID]],products[],5,FALSE)</f>
        <v>280</v>
      </c>
      <c r="J965">
        <f>sales[[#This Row],[QuantitySold]]*sales[[#This Row],[unitPrice]]</f>
        <v>620</v>
      </c>
      <c r="K965">
        <f>sales[[#This Row],[TotalRevenue]]-sales[[#This Row],[DiscountApplied]]</f>
        <v>620</v>
      </c>
      <c r="L965" t="str">
        <f>TEXT(sales[[#This Row],[SaleDate]],"yyyy")</f>
        <v>2024</v>
      </c>
      <c r="M965" t="str">
        <f>TEXT(sales[[#This Row],[SaleDate]],"MMM")</f>
        <v>Jul</v>
      </c>
      <c r="N965" t="str">
        <f>TEXT(sales[[#This Row],[SaleDate]],"DDD")</f>
        <v>Sun</v>
      </c>
      <c r="O965" t="str">
        <f t="shared" si="15"/>
        <v>Q3</v>
      </c>
      <c r="P965">
        <f>sales[[#This Row],[netRevenue]]-(sales[[#This Row],[unitCost]]*sales[[#This Row],[QuantitySold]])</f>
        <v>60</v>
      </c>
      <c r="Q965">
        <f>sales[[#This Row],[unitCost]]*sales[[#This Row],[QuantitySold]]</f>
        <v>560</v>
      </c>
      <c r="R965" s="7">
        <f>(sales[[#This Row],[unitPrice]]-sales[[#This Row],[unitCost]])/sales[[#This Row],[unitCost]]</f>
        <v>0.10714285714285714</v>
      </c>
      <c r="S965" t="str">
        <f>TEXT(sales[[#This Row],[SaleDate]],"dd")</f>
        <v>07</v>
      </c>
    </row>
    <row r="966" spans="1:19" x14ac:dyDescent="0.25">
      <c r="A966">
        <v>1055</v>
      </c>
      <c r="B966">
        <v>5</v>
      </c>
      <c r="C966">
        <v>28</v>
      </c>
      <c r="D966">
        <v>3</v>
      </c>
      <c r="E966">
        <v>5</v>
      </c>
      <c r="F966" s="1">
        <v>45305</v>
      </c>
      <c r="G966">
        <v>0</v>
      </c>
      <c r="H966">
        <f>VLOOKUP(sales[[#This Row],[ProductID]],products[],4,FALSE)</f>
        <v>310</v>
      </c>
      <c r="I966">
        <f>VLOOKUP(sales[[#This Row],[ProductID]],products[],5,FALSE)</f>
        <v>280</v>
      </c>
      <c r="J966">
        <f>sales[[#This Row],[QuantitySold]]*sales[[#This Row],[unitPrice]]</f>
        <v>1550</v>
      </c>
      <c r="K966">
        <f>sales[[#This Row],[TotalRevenue]]-sales[[#This Row],[DiscountApplied]]</f>
        <v>1550</v>
      </c>
      <c r="L966" t="str">
        <f>TEXT(sales[[#This Row],[SaleDate]],"yyyy")</f>
        <v>2024</v>
      </c>
      <c r="M966" t="str">
        <f>TEXT(sales[[#This Row],[SaleDate]],"MMM")</f>
        <v>Jan</v>
      </c>
      <c r="N966" t="str">
        <f>TEXT(sales[[#This Row],[SaleDate]],"DDD")</f>
        <v>Sun</v>
      </c>
      <c r="O966" t="str">
        <f t="shared" si="15"/>
        <v>Q1</v>
      </c>
      <c r="P966">
        <f>sales[[#This Row],[netRevenue]]-(sales[[#This Row],[unitCost]]*sales[[#This Row],[QuantitySold]])</f>
        <v>150</v>
      </c>
      <c r="Q966">
        <f>sales[[#This Row],[unitCost]]*sales[[#This Row],[QuantitySold]]</f>
        <v>1400</v>
      </c>
      <c r="R966" s="7">
        <f>(sales[[#This Row],[unitPrice]]-sales[[#This Row],[unitCost]])/sales[[#This Row],[unitCost]]</f>
        <v>0.10714285714285714</v>
      </c>
      <c r="S966" t="str">
        <f>TEXT(sales[[#This Row],[SaleDate]],"dd")</f>
        <v>14</v>
      </c>
    </row>
    <row r="967" spans="1:19" x14ac:dyDescent="0.25">
      <c r="A967">
        <v>1058</v>
      </c>
      <c r="B967">
        <v>5</v>
      </c>
      <c r="C967">
        <v>49</v>
      </c>
      <c r="D967">
        <v>3</v>
      </c>
      <c r="E967">
        <v>10</v>
      </c>
      <c r="F967" s="1">
        <v>45441</v>
      </c>
      <c r="G967">
        <v>0</v>
      </c>
      <c r="H967">
        <f>VLOOKUP(sales[[#This Row],[ProductID]],products[],4,FALSE)</f>
        <v>310</v>
      </c>
      <c r="I967">
        <f>VLOOKUP(sales[[#This Row],[ProductID]],products[],5,FALSE)</f>
        <v>280</v>
      </c>
      <c r="J967">
        <f>sales[[#This Row],[QuantitySold]]*sales[[#This Row],[unitPrice]]</f>
        <v>3100</v>
      </c>
      <c r="K967">
        <f>sales[[#This Row],[TotalRevenue]]-sales[[#This Row],[DiscountApplied]]</f>
        <v>3100</v>
      </c>
      <c r="L967" t="str">
        <f>TEXT(sales[[#This Row],[SaleDate]],"yyyy")</f>
        <v>2024</v>
      </c>
      <c r="M967" t="str">
        <f>TEXT(sales[[#This Row],[SaleDate]],"MMM")</f>
        <v>May</v>
      </c>
      <c r="N967" t="str">
        <f>TEXT(sales[[#This Row],[SaleDate]],"DDD")</f>
        <v>Wed</v>
      </c>
      <c r="O967" t="str">
        <f t="shared" si="15"/>
        <v>Q2</v>
      </c>
      <c r="P967">
        <f>sales[[#This Row],[netRevenue]]-(sales[[#This Row],[unitCost]]*sales[[#This Row],[QuantitySold]])</f>
        <v>300</v>
      </c>
      <c r="Q967">
        <f>sales[[#This Row],[unitCost]]*sales[[#This Row],[QuantitySold]]</f>
        <v>2800</v>
      </c>
      <c r="R967" s="7">
        <f>(sales[[#This Row],[unitPrice]]-sales[[#This Row],[unitCost]])/sales[[#This Row],[unitCost]]</f>
        <v>0.10714285714285714</v>
      </c>
      <c r="S967" t="str">
        <f>TEXT(sales[[#This Row],[SaleDate]],"dd")</f>
        <v>29</v>
      </c>
    </row>
    <row r="968" spans="1:19" x14ac:dyDescent="0.25">
      <c r="A968">
        <v>1063</v>
      </c>
      <c r="B968">
        <v>5</v>
      </c>
      <c r="C968">
        <v>7</v>
      </c>
      <c r="D968">
        <v>3</v>
      </c>
      <c r="E968">
        <v>4</v>
      </c>
      <c r="F968" s="1">
        <v>45340</v>
      </c>
      <c r="G968">
        <v>0</v>
      </c>
      <c r="H968">
        <f>VLOOKUP(sales[[#This Row],[ProductID]],products[],4,FALSE)</f>
        <v>310</v>
      </c>
      <c r="I968">
        <f>VLOOKUP(sales[[#This Row],[ProductID]],products[],5,FALSE)</f>
        <v>280</v>
      </c>
      <c r="J968">
        <f>sales[[#This Row],[QuantitySold]]*sales[[#This Row],[unitPrice]]</f>
        <v>1240</v>
      </c>
      <c r="K968">
        <f>sales[[#This Row],[TotalRevenue]]-sales[[#This Row],[DiscountApplied]]</f>
        <v>1240</v>
      </c>
      <c r="L968" t="str">
        <f>TEXT(sales[[#This Row],[SaleDate]],"yyyy")</f>
        <v>2024</v>
      </c>
      <c r="M968" t="str">
        <f>TEXT(sales[[#This Row],[SaleDate]],"MMM")</f>
        <v>Feb</v>
      </c>
      <c r="N968" t="str">
        <f>TEXT(sales[[#This Row],[SaleDate]],"DDD")</f>
        <v>Sun</v>
      </c>
      <c r="O968" t="str">
        <f t="shared" si="15"/>
        <v>Q1</v>
      </c>
      <c r="P968">
        <f>sales[[#This Row],[netRevenue]]-(sales[[#This Row],[unitCost]]*sales[[#This Row],[QuantitySold]])</f>
        <v>120</v>
      </c>
      <c r="Q968">
        <f>sales[[#This Row],[unitCost]]*sales[[#This Row],[QuantitySold]]</f>
        <v>1120</v>
      </c>
      <c r="R968" s="7">
        <f>(sales[[#This Row],[unitPrice]]-sales[[#This Row],[unitCost]])/sales[[#This Row],[unitCost]]</f>
        <v>0.10714285714285714</v>
      </c>
      <c r="S968" t="str">
        <f>TEXT(sales[[#This Row],[SaleDate]],"dd")</f>
        <v>18</v>
      </c>
    </row>
    <row r="969" spans="1:19" x14ac:dyDescent="0.25">
      <c r="A969">
        <v>1076</v>
      </c>
      <c r="B969">
        <v>5</v>
      </c>
      <c r="C969">
        <v>31</v>
      </c>
      <c r="D969">
        <v>3</v>
      </c>
      <c r="E969">
        <v>10</v>
      </c>
      <c r="F969" s="1">
        <v>45383</v>
      </c>
      <c r="G969">
        <v>0</v>
      </c>
      <c r="H969">
        <f>VLOOKUP(sales[[#This Row],[ProductID]],products[],4,FALSE)</f>
        <v>310</v>
      </c>
      <c r="I969">
        <f>VLOOKUP(sales[[#This Row],[ProductID]],products[],5,FALSE)</f>
        <v>280</v>
      </c>
      <c r="J969">
        <f>sales[[#This Row],[QuantitySold]]*sales[[#This Row],[unitPrice]]</f>
        <v>3100</v>
      </c>
      <c r="K969">
        <f>sales[[#This Row],[TotalRevenue]]-sales[[#This Row],[DiscountApplied]]</f>
        <v>3100</v>
      </c>
      <c r="L969" t="str">
        <f>TEXT(sales[[#This Row],[SaleDate]],"yyyy")</f>
        <v>2024</v>
      </c>
      <c r="M969" t="str">
        <f>TEXT(sales[[#This Row],[SaleDate]],"MMM")</f>
        <v>Apr</v>
      </c>
      <c r="N969" t="str">
        <f>TEXT(sales[[#This Row],[SaleDate]],"DDD")</f>
        <v>Mon</v>
      </c>
      <c r="O969" t="str">
        <f t="shared" si="15"/>
        <v>Q2</v>
      </c>
      <c r="P969">
        <f>sales[[#This Row],[netRevenue]]-(sales[[#This Row],[unitCost]]*sales[[#This Row],[QuantitySold]])</f>
        <v>300</v>
      </c>
      <c r="Q969">
        <f>sales[[#This Row],[unitCost]]*sales[[#This Row],[QuantitySold]]</f>
        <v>2800</v>
      </c>
      <c r="R969" s="7">
        <f>(sales[[#This Row],[unitPrice]]-sales[[#This Row],[unitCost]])/sales[[#This Row],[unitCost]]</f>
        <v>0.10714285714285714</v>
      </c>
      <c r="S969" t="str">
        <f>TEXT(sales[[#This Row],[SaleDate]],"dd")</f>
        <v>01</v>
      </c>
    </row>
    <row r="970" spans="1:19" x14ac:dyDescent="0.25">
      <c r="A970">
        <v>1128</v>
      </c>
      <c r="B970">
        <v>5</v>
      </c>
      <c r="C970">
        <v>5</v>
      </c>
      <c r="D970">
        <v>3</v>
      </c>
      <c r="E970">
        <v>9</v>
      </c>
      <c r="F970" s="1">
        <v>45654</v>
      </c>
      <c r="G970">
        <v>0</v>
      </c>
      <c r="H970">
        <f>VLOOKUP(sales[[#This Row],[ProductID]],products[],4,FALSE)</f>
        <v>310</v>
      </c>
      <c r="I970">
        <f>VLOOKUP(sales[[#This Row],[ProductID]],products[],5,FALSE)</f>
        <v>280</v>
      </c>
      <c r="J970">
        <f>sales[[#This Row],[QuantitySold]]*sales[[#This Row],[unitPrice]]</f>
        <v>2790</v>
      </c>
      <c r="K970">
        <f>sales[[#This Row],[TotalRevenue]]-sales[[#This Row],[DiscountApplied]]</f>
        <v>2790</v>
      </c>
      <c r="L970" t="str">
        <f>TEXT(sales[[#This Row],[SaleDate]],"yyyy")</f>
        <v>2024</v>
      </c>
      <c r="M970" t="str">
        <f>TEXT(sales[[#This Row],[SaleDate]],"MMM")</f>
        <v>Dec</v>
      </c>
      <c r="N970" t="str">
        <f>TEXT(sales[[#This Row],[SaleDate]],"DDD")</f>
        <v>Sat</v>
      </c>
      <c r="O970" t="str">
        <f t="shared" si="15"/>
        <v>Q4</v>
      </c>
      <c r="P970">
        <f>sales[[#This Row],[netRevenue]]-(sales[[#This Row],[unitCost]]*sales[[#This Row],[QuantitySold]])</f>
        <v>270</v>
      </c>
      <c r="Q970">
        <f>sales[[#This Row],[unitCost]]*sales[[#This Row],[QuantitySold]]</f>
        <v>2520</v>
      </c>
      <c r="R970" s="7">
        <f>(sales[[#This Row],[unitPrice]]-sales[[#This Row],[unitCost]])/sales[[#This Row],[unitCost]]</f>
        <v>0.10714285714285714</v>
      </c>
      <c r="S970" t="str">
        <f>TEXT(sales[[#This Row],[SaleDate]],"dd")</f>
        <v>28</v>
      </c>
    </row>
    <row r="971" spans="1:19" x14ac:dyDescent="0.25">
      <c r="A971">
        <v>1136</v>
      </c>
      <c r="B971">
        <v>5</v>
      </c>
      <c r="C971">
        <v>30</v>
      </c>
      <c r="D971">
        <v>3</v>
      </c>
      <c r="E971">
        <v>5</v>
      </c>
      <c r="F971" s="1">
        <v>45488</v>
      </c>
      <c r="G971">
        <v>0</v>
      </c>
      <c r="H971">
        <f>VLOOKUP(sales[[#This Row],[ProductID]],products[],4,FALSE)</f>
        <v>310</v>
      </c>
      <c r="I971">
        <f>VLOOKUP(sales[[#This Row],[ProductID]],products[],5,FALSE)</f>
        <v>280</v>
      </c>
      <c r="J971">
        <f>sales[[#This Row],[QuantitySold]]*sales[[#This Row],[unitPrice]]</f>
        <v>1550</v>
      </c>
      <c r="K971">
        <f>sales[[#This Row],[TotalRevenue]]-sales[[#This Row],[DiscountApplied]]</f>
        <v>1550</v>
      </c>
      <c r="L971" t="str">
        <f>TEXT(sales[[#This Row],[SaleDate]],"yyyy")</f>
        <v>2024</v>
      </c>
      <c r="M971" t="str">
        <f>TEXT(sales[[#This Row],[SaleDate]],"MMM")</f>
        <v>Jul</v>
      </c>
      <c r="N971" t="str">
        <f>TEXT(sales[[#This Row],[SaleDate]],"DDD")</f>
        <v>Mon</v>
      </c>
      <c r="O971" t="str">
        <f t="shared" si="15"/>
        <v>Q3</v>
      </c>
      <c r="P971">
        <f>sales[[#This Row],[netRevenue]]-(sales[[#This Row],[unitCost]]*sales[[#This Row],[QuantitySold]])</f>
        <v>150</v>
      </c>
      <c r="Q971">
        <f>sales[[#This Row],[unitCost]]*sales[[#This Row],[QuantitySold]]</f>
        <v>1400</v>
      </c>
      <c r="R971" s="7">
        <f>(sales[[#This Row],[unitPrice]]-sales[[#This Row],[unitCost]])/sales[[#This Row],[unitCost]]</f>
        <v>0.10714285714285714</v>
      </c>
      <c r="S971" t="str">
        <f>TEXT(sales[[#This Row],[SaleDate]],"dd")</f>
        <v>15</v>
      </c>
    </row>
    <row r="972" spans="1:19" x14ac:dyDescent="0.25">
      <c r="A972">
        <v>1142</v>
      </c>
      <c r="B972">
        <v>5</v>
      </c>
      <c r="C972">
        <v>18</v>
      </c>
      <c r="D972">
        <v>3</v>
      </c>
      <c r="E972">
        <v>1</v>
      </c>
      <c r="F972" s="1">
        <v>45542</v>
      </c>
      <c r="G972">
        <v>0</v>
      </c>
      <c r="H972">
        <f>VLOOKUP(sales[[#This Row],[ProductID]],products[],4,FALSE)</f>
        <v>310</v>
      </c>
      <c r="I972">
        <f>VLOOKUP(sales[[#This Row],[ProductID]],products[],5,FALSE)</f>
        <v>280</v>
      </c>
      <c r="J972">
        <f>sales[[#This Row],[QuantitySold]]*sales[[#This Row],[unitPrice]]</f>
        <v>310</v>
      </c>
      <c r="K972">
        <f>sales[[#This Row],[TotalRevenue]]-sales[[#This Row],[DiscountApplied]]</f>
        <v>310</v>
      </c>
      <c r="L972" t="str">
        <f>TEXT(sales[[#This Row],[SaleDate]],"yyyy")</f>
        <v>2024</v>
      </c>
      <c r="M972" t="str">
        <f>TEXT(sales[[#This Row],[SaleDate]],"MMM")</f>
        <v>Sep</v>
      </c>
      <c r="N972" t="str">
        <f>TEXT(sales[[#This Row],[SaleDate]],"DDD")</f>
        <v>Sat</v>
      </c>
      <c r="O972" t="str">
        <f t="shared" si="15"/>
        <v>Q3</v>
      </c>
      <c r="P972">
        <f>sales[[#This Row],[netRevenue]]-(sales[[#This Row],[unitCost]]*sales[[#This Row],[QuantitySold]])</f>
        <v>30</v>
      </c>
      <c r="Q972">
        <f>sales[[#This Row],[unitCost]]*sales[[#This Row],[QuantitySold]]</f>
        <v>280</v>
      </c>
      <c r="R972" s="7">
        <f>(sales[[#This Row],[unitPrice]]-sales[[#This Row],[unitCost]])/sales[[#This Row],[unitCost]]</f>
        <v>0.10714285714285714</v>
      </c>
      <c r="S972" t="str">
        <f>TEXT(sales[[#This Row],[SaleDate]],"dd")</f>
        <v>07</v>
      </c>
    </row>
    <row r="973" spans="1:19" x14ac:dyDescent="0.25">
      <c r="A973">
        <v>1144</v>
      </c>
      <c r="B973">
        <v>5</v>
      </c>
      <c r="C973">
        <v>49</v>
      </c>
      <c r="D973">
        <v>3</v>
      </c>
      <c r="E973">
        <v>5</v>
      </c>
      <c r="F973" s="1">
        <v>45596</v>
      </c>
      <c r="G973">
        <v>0</v>
      </c>
      <c r="H973">
        <f>VLOOKUP(sales[[#This Row],[ProductID]],products[],4,FALSE)</f>
        <v>310</v>
      </c>
      <c r="I973">
        <f>VLOOKUP(sales[[#This Row],[ProductID]],products[],5,FALSE)</f>
        <v>280</v>
      </c>
      <c r="J973">
        <f>sales[[#This Row],[QuantitySold]]*sales[[#This Row],[unitPrice]]</f>
        <v>1550</v>
      </c>
      <c r="K973">
        <f>sales[[#This Row],[TotalRevenue]]-sales[[#This Row],[DiscountApplied]]</f>
        <v>1550</v>
      </c>
      <c r="L973" t="str">
        <f>TEXT(sales[[#This Row],[SaleDate]],"yyyy")</f>
        <v>2024</v>
      </c>
      <c r="M973" t="str">
        <f>TEXT(sales[[#This Row],[SaleDate]],"MMM")</f>
        <v>Oct</v>
      </c>
      <c r="N973" t="str">
        <f>TEXT(sales[[#This Row],[SaleDate]],"DDD")</f>
        <v>Thu</v>
      </c>
      <c r="O973" t="str">
        <f t="shared" si="15"/>
        <v>Q4</v>
      </c>
      <c r="P973">
        <f>sales[[#This Row],[netRevenue]]-(sales[[#This Row],[unitCost]]*sales[[#This Row],[QuantitySold]])</f>
        <v>150</v>
      </c>
      <c r="Q973">
        <f>sales[[#This Row],[unitCost]]*sales[[#This Row],[QuantitySold]]</f>
        <v>1400</v>
      </c>
      <c r="R973" s="7">
        <f>(sales[[#This Row],[unitPrice]]-sales[[#This Row],[unitCost]])/sales[[#This Row],[unitCost]]</f>
        <v>0.10714285714285714</v>
      </c>
      <c r="S973" t="str">
        <f>TEXT(sales[[#This Row],[SaleDate]],"dd")</f>
        <v>31</v>
      </c>
    </row>
    <row r="974" spans="1:19" x14ac:dyDescent="0.25">
      <c r="A974">
        <v>1146</v>
      </c>
      <c r="B974">
        <v>5</v>
      </c>
      <c r="C974">
        <v>21</v>
      </c>
      <c r="D974">
        <v>3</v>
      </c>
      <c r="E974">
        <v>3</v>
      </c>
      <c r="F974" s="1">
        <v>45384</v>
      </c>
      <c r="G974">
        <v>0</v>
      </c>
      <c r="H974">
        <f>VLOOKUP(sales[[#This Row],[ProductID]],products[],4,FALSE)</f>
        <v>310</v>
      </c>
      <c r="I974">
        <f>VLOOKUP(sales[[#This Row],[ProductID]],products[],5,FALSE)</f>
        <v>280</v>
      </c>
      <c r="J974">
        <f>sales[[#This Row],[QuantitySold]]*sales[[#This Row],[unitPrice]]</f>
        <v>930</v>
      </c>
      <c r="K974">
        <f>sales[[#This Row],[TotalRevenue]]-sales[[#This Row],[DiscountApplied]]</f>
        <v>930</v>
      </c>
      <c r="L974" t="str">
        <f>TEXT(sales[[#This Row],[SaleDate]],"yyyy")</f>
        <v>2024</v>
      </c>
      <c r="M974" t="str">
        <f>TEXT(sales[[#This Row],[SaleDate]],"MMM")</f>
        <v>Apr</v>
      </c>
      <c r="N974" t="str">
        <f>TEXT(sales[[#This Row],[SaleDate]],"DDD")</f>
        <v>Tue</v>
      </c>
      <c r="O974" t="str">
        <f t="shared" si="15"/>
        <v>Q2</v>
      </c>
      <c r="P974">
        <f>sales[[#This Row],[netRevenue]]-(sales[[#This Row],[unitCost]]*sales[[#This Row],[QuantitySold]])</f>
        <v>90</v>
      </c>
      <c r="Q974">
        <f>sales[[#This Row],[unitCost]]*sales[[#This Row],[QuantitySold]]</f>
        <v>840</v>
      </c>
      <c r="R974" s="7">
        <f>(sales[[#This Row],[unitPrice]]-sales[[#This Row],[unitCost]])/sales[[#This Row],[unitCost]]</f>
        <v>0.10714285714285714</v>
      </c>
      <c r="S974" t="str">
        <f>TEXT(sales[[#This Row],[SaleDate]],"dd")</f>
        <v>02</v>
      </c>
    </row>
    <row r="975" spans="1:19" x14ac:dyDescent="0.25">
      <c r="A975">
        <v>1159</v>
      </c>
      <c r="B975">
        <v>5</v>
      </c>
      <c r="C975">
        <v>1</v>
      </c>
      <c r="D975">
        <v>3</v>
      </c>
      <c r="E975">
        <v>7</v>
      </c>
      <c r="F975" s="1">
        <v>45477</v>
      </c>
      <c r="G975">
        <v>0</v>
      </c>
      <c r="H975">
        <f>VLOOKUP(sales[[#This Row],[ProductID]],products[],4,FALSE)</f>
        <v>310</v>
      </c>
      <c r="I975">
        <f>VLOOKUP(sales[[#This Row],[ProductID]],products[],5,FALSE)</f>
        <v>280</v>
      </c>
      <c r="J975">
        <f>sales[[#This Row],[QuantitySold]]*sales[[#This Row],[unitPrice]]</f>
        <v>2170</v>
      </c>
      <c r="K975">
        <f>sales[[#This Row],[TotalRevenue]]-sales[[#This Row],[DiscountApplied]]</f>
        <v>2170</v>
      </c>
      <c r="L975" t="str">
        <f>TEXT(sales[[#This Row],[SaleDate]],"yyyy")</f>
        <v>2024</v>
      </c>
      <c r="M975" t="str">
        <f>TEXT(sales[[#This Row],[SaleDate]],"MMM")</f>
        <v>Jul</v>
      </c>
      <c r="N975" t="str">
        <f>TEXT(sales[[#This Row],[SaleDate]],"DDD")</f>
        <v>Thu</v>
      </c>
      <c r="O975" t="str">
        <f t="shared" si="15"/>
        <v>Q3</v>
      </c>
      <c r="P975">
        <f>sales[[#This Row],[netRevenue]]-(sales[[#This Row],[unitCost]]*sales[[#This Row],[QuantitySold]])</f>
        <v>210</v>
      </c>
      <c r="Q975">
        <f>sales[[#This Row],[unitCost]]*sales[[#This Row],[QuantitySold]]</f>
        <v>1960</v>
      </c>
      <c r="R975" s="7">
        <f>(sales[[#This Row],[unitPrice]]-sales[[#This Row],[unitCost]])/sales[[#This Row],[unitCost]]</f>
        <v>0.10714285714285714</v>
      </c>
      <c r="S975" t="str">
        <f>TEXT(sales[[#This Row],[SaleDate]],"dd")</f>
        <v>04</v>
      </c>
    </row>
    <row r="976" spans="1:19" x14ac:dyDescent="0.25">
      <c r="A976">
        <v>1175</v>
      </c>
      <c r="B976">
        <v>5</v>
      </c>
      <c r="C976">
        <v>47</v>
      </c>
      <c r="D976">
        <v>3</v>
      </c>
      <c r="E976">
        <v>4</v>
      </c>
      <c r="F976" s="1">
        <v>45333</v>
      </c>
      <c r="G976">
        <v>0</v>
      </c>
      <c r="H976">
        <f>VLOOKUP(sales[[#This Row],[ProductID]],products[],4,FALSE)</f>
        <v>310</v>
      </c>
      <c r="I976">
        <f>VLOOKUP(sales[[#This Row],[ProductID]],products[],5,FALSE)</f>
        <v>280</v>
      </c>
      <c r="J976">
        <f>sales[[#This Row],[QuantitySold]]*sales[[#This Row],[unitPrice]]</f>
        <v>1240</v>
      </c>
      <c r="K976">
        <f>sales[[#This Row],[TotalRevenue]]-sales[[#This Row],[DiscountApplied]]</f>
        <v>1240</v>
      </c>
      <c r="L976" t="str">
        <f>TEXT(sales[[#This Row],[SaleDate]],"yyyy")</f>
        <v>2024</v>
      </c>
      <c r="M976" t="str">
        <f>TEXT(sales[[#This Row],[SaleDate]],"MMM")</f>
        <v>Feb</v>
      </c>
      <c r="N976" t="str">
        <f>TEXT(sales[[#This Row],[SaleDate]],"DDD")</f>
        <v>Sun</v>
      </c>
      <c r="O976" t="str">
        <f t="shared" si="15"/>
        <v>Q1</v>
      </c>
      <c r="P976">
        <f>sales[[#This Row],[netRevenue]]-(sales[[#This Row],[unitCost]]*sales[[#This Row],[QuantitySold]])</f>
        <v>120</v>
      </c>
      <c r="Q976">
        <f>sales[[#This Row],[unitCost]]*sales[[#This Row],[QuantitySold]]</f>
        <v>1120</v>
      </c>
      <c r="R976" s="7">
        <f>(sales[[#This Row],[unitPrice]]-sales[[#This Row],[unitCost]])/sales[[#This Row],[unitCost]]</f>
        <v>0.10714285714285714</v>
      </c>
      <c r="S976" t="str">
        <f>TEXT(sales[[#This Row],[SaleDate]],"dd")</f>
        <v>11</v>
      </c>
    </row>
    <row r="977" spans="1:19" x14ac:dyDescent="0.25">
      <c r="A977">
        <v>1180</v>
      </c>
      <c r="B977">
        <v>5</v>
      </c>
      <c r="C977">
        <v>8</v>
      </c>
      <c r="D977">
        <v>3</v>
      </c>
      <c r="E977">
        <v>1</v>
      </c>
      <c r="F977" s="1">
        <v>45634</v>
      </c>
      <c r="G977">
        <v>0</v>
      </c>
      <c r="H977">
        <f>VLOOKUP(sales[[#This Row],[ProductID]],products[],4,FALSE)</f>
        <v>310</v>
      </c>
      <c r="I977">
        <f>VLOOKUP(sales[[#This Row],[ProductID]],products[],5,FALSE)</f>
        <v>280</v>
      </c>
      <c r="J977">
        <f>sales[[#This Row],[QuantitySold]]*sales[[#This Row],[unitPrice]]</f>
        <v>310</v>
      </c>
      <c r="K977">
        <f>sales[[#This Row],[TotalRevenue]]-sales[[#This Row],[DiscountApplied]]</f>
        <v>310</v>
      </c>
      <c r="L977" t="str">
        <f>TEXT(sales[[#This Row],[SaleDate]],"yyyy")</f>
        <v>2024</v>
      </c>
      <c r="M977" t="str">
        <f>TEXT(sales[[#This Row],[SaleDate]],"MMM")</f>
        <v>Dec</v>
      </c>
      <c r="N977" t="str">
        <f>TEXT(sales[[#This Row],[SaleDate]],"DDD")</f>
        <v>Sun</v>
      </c>
      <c r="O977" t="str">
        <f t="shared" si="15"/>
        <v>Q4</v>
      </c>
      <c r="P977">
        <f>sales[[#This Row],[netRevenue]]-(sales[[#This Row],[unitCost]]*sales[[#This Row],[QuantitySold]])</f>
        <v>30</v>
      </c>
      <c r="Q977">
        <f>sales[[#This Row],[unitCost]]*sales[[#This Row],[QuantitySold]]</f>
        <v>280</v>
      </c>
      <c r="R977" s="7">
        <f>(sales[[#This Row],[unitPrice]]-sales[[#This Row],[unitCost]])/sales[[#This Row],[unitCost]]</f>
        <v>0.10714285714285714</v>
      </c>
      <c r="S977" t="str">
        <f>TEXT(sales[[#This Row],[SaleDate]],"dd")</f>
        <v>08</v>
      </c>
    </row>
    <row r="978" spans="1:19" x14ac:dyDescent="0.25">
      <c r="A978">
        <v>1181</v>
      </c>
      <c r="B978">
        <v>5</v>
      </c>
      <c r="C978">
        <v>50</v>
      </c>
      <c r="D978">
        <v>3</v>
      </c>
      <c r="E978">
        <v>10</v>
      </c>
      <c r="F978" s="1">
        <v>45589</v>
      </c>
      <c r="G978">
        <v>0</v>
      </c>
      <c r="H978">
        <f>VLOOKUP(sales[[#This Row],[ProductID]],products[],4,FALSE)</f>
        <v>310</v>
      </c>
      <c r="I978">
        <f>VLOOKUP(sales[[#This Row],[ProductID]],products[],5,FALSE)</f>
        <v>280</v>
      </c>
      <c r="J978">
        <f>sales[[#This Row],[QuantitySold]]*sales[[#This Row],[unitPrice]]</f>
        <v>3100</v>
      </c>
      <c r="K978">
        <f>sales[[#This Row],[TotalRevenue]]-sales[[#This Row],[DiscountApplied]]</f>
        <v>3100</v>
      </c>
      <c r="L978" t="str">
        <f>TEXT(sales[[#This Row],[SaleDate]],"yyyy")</f>
        <v>2024</v>
      </c>
      <c r="M978" t="str">
        <f>TEXT(sales[[#This Row],[SaleDate]],"MMM")</f>
        <v>Oct</v>
      </c>
      <c r="N978" t="str">
        <f>TEXT(sales[[#This Row],[SaleDate]],"DDD")</f>
        <v>Thu</v>
      </c>
      <c r="O978" t="str">
        <f t="shared" si="15"/>
        <v>Q4</v>
      </c>
      <c r="P978">
        <f>sales[[#This Row],[netRevenue]]-(sales[[#This Row],[unitCost]]*sales[[#This Row],[QuantitySold]])</f>
        <v>300</v>
      </c>
      <c r="Q978">
        <f>sales[[#This Row],[unitCost]]*sales[[#This Row],[QuantitySold]]</f>
        <v>2800</v>
      </c>
      <c r="R978" s="7">
        <f>(sales[[#This Row],[unitPrice]]-sales[[#This Row],[unitCost]])/sales[[#This Row],[unitCost]]</f>
        <v>0.10714285714285714</v>
      </c>
      <c r="S978" t="str">
        <f>TEXT(sales[[#This Row],[SaleDate]],"dd")</f>
        <v>24</v>
      </c>
    </row>
    <row r="979" spans="1:19" x14ac:dyDescent="0.25">
      <c r="A979">
        <v>1184</v>
      </c>
      <c r="B979">
        <v>5</v>
      </c>
      <c r="C979">
        <v>38</v>
      </c>
      <c r="D979">
        <v>3</v>
      </c>
      <c r="E979">
        <v>1</v>
      </c>
      <c r="F979" s="1">
        <v>45652</v>
      </c>
      <c r="G979">
        <v>0</v>
      </c>
      <c r="H979">
        <f>VLOOKUP(sales[[#This Row],[ProductID]],products[],4,FALSE)</f>
        <v>310</v>
      </c>
      <c r="I979">
        <f>VLOOKUP(sales[[#This Row],[ProductID]],products[],5,FALSE)</f>
        <v>280</v>
      </c>
      <c r="J979">
        <f>sales[[#This Row],[QuantitySold]]*sales[[#This Row],[unitPrice]]</f>
        <v>310</v>
      </c>
      <c r="K979">
        <f>sales[[#This Row],[TotalRevenue]]-sales[[#This Row],[DiscountApplied]]</f>
        <v>310</v>
      </c>
      <c r="L979" t="str">
        <f>TEXT(sales[[#This Row],[SaleDate]],"yyyy")</f>
        <v>2024</v>
      </c>
      <c r="M979" t="str">
        <f>TEXT(sales[[#This Row],[SaleDate]],"MMM")</f>
        <v>Dec</v>
      </c>
      <c r="N979" t="str">
        <f>TEXT(sales[[#This Row],[SaleDate]],"DDD")</f>
        <v>Thu</v>
      </c>
      <c r="O979" t="str">
        <f t="shared" si="15"/>
        <v>Q4</v>
      </c>
      <c r="P979">
        <f>sales[[#This Row],[netRevenue]]-(sales[[#This Row],[unitCost]]*sales[[#This Row],[QuantitySold]])</f>
        <v>30</v>
      </c>
      <c r="Q979">
        <f>sales[[#This Row],[unitCost]]*sales[[#This Row],[QuantitySold]]</f>
        <v>280</v>
      </c>
      <c r="R979" s="7">
        <f>(sales[[#This Row],[unitPrice]]-sales[[#This Row],[unitCost]])/sales[[#This Row],[unitCost]]</f>
        <v>0.10714285714285714</v>
      </c>
      <c r="S979" t="str">
        <f>TEXT(sales[[#This Row],[SaleDate]],"dd")</f>
        <v>26</v>
      </c>
    </row>
    <row r="980" spans="1:19" x14ac:dyDescent="0.25">
      <c r="A980">
        <v>1240</v>
      </c>
      <c r="B980">
        <v>5</v>
      </c>
      <c r="C980">
        <v>20</v>
      </c>
      <c r="D980">
        <v>3</v>
      </c>
      <c r="E980">
        <v>10</v>
      </c>
      <c r="F980" s="1">
        <v>45605</v>
      </c>
      <c r="G980">
        <v>0</v>
      </c>
      <c r="H980">
        <f>VLOOKUP(sales[[#This Row],[ProductID]],products[],4,FALSE)</f>
        <v>310</v>
      </c>
      <c r="I980">
        <f>VLOOKUP(sales[[#This Row],[ProductID]],products[],5,FALSE)</f>
        <v>280</v>
      </c>
      <c r="J980">
        <f>sales[[#This Row],[QuantitySold]]*sales[[#This Row],[unitPrice]]</f>
        <v>3100</v>
      </c>
      <c r="K980">
        <f>sales[[#This Row],[TotalRevenue]]-sales[[#This Row],[DiscountApplied]]</f>
        <v>3100</v>
      </c>
      <c r="L980" t="str">
        <f>TEXT(sales[[#This Row],[SaleDate]],"yyyy")</f>
        <v>2024</v>
      </c>
      <c r="M980" t="str">
        <f>TEXT(sales[[#This Row],[SaleDate]],"MMM")</f>
        <v>Nov</v>
      </c>
      <c r="N980" t="str">
        <f>TEXT(sales[[#This Row],[SaleDate]],"DDD")</f>
        <v>Sat</v>
      </c>
      <c r="O980" t="str">
        <f t="shared" si="15"/>
        <v>Q4</v>
      </c>
      <c r="P980">
        <f>sales[[#This Row],[netRevenue]]-(sales[[#This Row],[unitCost]]*sales[[#This Row],[QuantitySold]])</f>
        <v>300</v>
      </c>
      <c r="Q980">
        <f>sales[[#This Row],[unitCost]]*sales[[#This Row],[QuantitySold]]</f>
        <v>2800</v>
      </c>
      <c r="R980" s="7">
        <f>(sales[[#This Row],[unitPrice]]-sales[[#This Row],[unitCost]])/sales[[#This Row],[unitCost]]</f>
        <v>0.10714285714285714</v>
      </c>
      <c r="S980" t="str">
        <f>TEXT(sales[[#This Row],[SaleDate]],"dd")</f>
        <v>09</v>
      </c>
    </row>
    <row r="981" spans="1:19" x14ac:dyDescent="0.25">
      <c r="A981">
        <v>1252</v>
      </c>
      <c r="B981">
        <v>5</v>
      </c>
      <c r="C981">
        <v>3</v>
      </c>
      <c r="D981">
        <v>3</v>
      </c>
      <c r="E981">
        <v>2</v>
      </c>
      <c r="F981" s="1">
        <v>45652</v>
      </c>
      <c r="G981">
        <v>0</v>
      </c>
      <c r="H981">
        <f>VLOOKUP(sales[[#This Row],[ProductID]],products[],4,FALSE)</f>
        <v>310</v>
      </c>
      <c r="I981">
        <f>VLOOKUP(sales[[#This Row],[ProductID]],products[],5,FALSE)</f>
        <v>280</v>
      </c>
      <c r="J981">
        <f>sales[[#This Row],[QuantitySold]]*sales[[#This Row],[unitPrice]]</f>
        <v>620</v>
      </c>
      <c r="K981">
        <f>sales[[#This Row],[TotalRevenue]]-sales[[#This Row],[DiscountApplied]]</f>
        <v>620</v>
      </c>
      <c r="L981" t="str">
        <f>TEXT(sales[[#This Row],[SaleDate]],"yyyy")</f>
        <v>2024</v>
      </c>
      <c r="M981" t="str">
        <f>TEXT(sales[[#This Row],[SaleDate]],"MMM")</f>
        <v>Dec</v>
      </c>
      <c r="N981" t="str">
        <f>TEXT(sales[[#This Row],[SaleDate]],"DDD")</f>
        <v>Thu</v>
      </c>
      <c r="O981" t="str">
        <f t="shared" si="15"/>
        <v>Q4</v>
      </c>
      <c r="P981">
        <f>sales[[#This Row],[netRevenue]]-(sales[[#This Row],[unitCost]]*sales[[#This Row],[QuantitySold]])</f>
        <v>60</v>
      </c>
      <c r="Q981">
        <f>sales[[#This Row],[unitCost]]*sales[[#This Row],[QuantitySold]]</f>
        <v>560</v>
      </c>
      <c r="R981" s="7">
        <f>(sales[[#This Row],[unitPrice]]-sales[[#This Row],[unitCost]])/sales[[#This Row],[unitCost]]</f>
        <v>0.10714285714285714</v>
      </c>
      <c r="S981" t="str">
        <f>TEXT(sales[[#This Row],[SaleDate]],"dd")</f>
        <v>26</v>
      </c>
    </row>
    <row r="982" spans="1:19" x14ac:dyDescent="0.25">
      <c r="A982">
        <v>1256</v>
      </c>
      <c r="B982">
        <v>5</v>
      </c>
      <c r="C982">
        <v>22</v>
      </c>
      <c r="D982">
        <v>3</v>
      </c>
      <c r="E982">
        <v>6</v>
      </c>
      <c r="F982" s="1">
        <v>45634</v>
      </c>
      <c r="G982">
        <v>0</v>
      </c>
      <c r="H982">
        <f>VLOOKUP(sales[[#This Row],[ProductID]],products[],4,FALSE)</f>
        <v>310</v>
      </c>
      <c r="I982">
        <f>VLOOKUP(sales[[#This Row],[ProductID]],products[],5,FALSE)</f>
        <v>280</v>
      </c>
      <c r="J982">
        <f>sales[[#This Row],[QuantitySold]]*sales[[#This Row],[unitPrice]]</f>
        <v>1860</v>
      </c>
      <c r="K982">
        <f>sales[[#This Row],[TotalRevenue]]-sales[[#This Row],[DiscountApplied]]</f>
        <v>1860</v>
      </c>
      <c r="L982" t="str">
        <f>TEXT(sales[[#This Row],[SaleDate]],"yyyy")</f>
        <v>2024</v>
      </c>
      <c r="M982" t="str">
        <f>TEXT(sales[[#This Row],[SaleDate]],"MMM")</f>
        <v>Dec</v>
      </c>
      <c r="N982" t="str">
        <f>TEXT(sales[[#This Row],[SaleDate]],"DDD")</f>
        <v>Sun</v>
      </c>
      <c r="O982" t="str">
        <f t="shared" si="15"/>
        <v>Q4</v>
      </c>
      <c r="P982">
        <f>sales[[#This Row],[netRevenue]]-(sales[[#This Row],[unitCost]]*sales[[#This Row],[QuantitySold]])</f>
        <v>180</v>
      </c>
      <c r="Q982">
        <f>sales[[#This Row],[unitCost]]*sales[[#This Row],[QuantitySold]]</f>
        <v>1680</v>
      </c>
      <c r="R982" s="7">
        <f>(sales[[#This Row],[unitPrice]]-sales[[#This Row],[unitCost]])/sales[[#This Row],[unitCost]]</f>
        <v>0.10714285714285714</v>
      </c>
      <c r="S982" t="str">
        <f>TEXT(sales[[#This Row],[SaleDate]],"dd")</f>
        <v>08</v>
      </c>
    </row>
    <row r="983" spans="1:19" x14ac:dyDescent="0.25">
      <c r="A983">
        <v>1270</v>
      </c>
      <c r="B983">
        <v>5</v>
      </c>
      <c r="C983">
        <v>47</v>
      </c>
      <c r="D983">
        <v>3</v>
      </c>
      <c r="E983">
        <v>6</v>
      </c>
      <c r="F983" s="1">
        <v>45494</v>
      </c>
      <c r="G983">
        <v>0</v>
      </c>
      <c r="H983">
        <f>VLOOKUP(sales[[#This Row],[ProductID]],products[],4,FALSE)</f>
        <v>310</v>
      </c>
      <c r="I983">
        <f>VLOOKUP(sales[[#This Row],[ProductID]],products[],5,FALSE)</f>
        <v>280</v>
      </c>
      <c r="J983">
        <f>sales[[#This Row],[QuantitySold]]*sales[[#This Row],[unitPrice]]</f>
        <v>1860</v>
      </c>
      <c r="K983">
        <f>sales[[#This Row],[TotalRevenue]]-sales[[#This Row],[DiscountApplied]]</f>
        <v>1860</v>
      </c>
      <c r="L983" t="str">
        <f>TEXT(sales[[#This Row],[SaleDate]],"yyyy")</f>
        <v>2024</v>
      </c>
      <c r="M983" t="str">
        <f>TEXT(sales[[#This Row],[SaleDate]],"MMM")</f>
        <v>Jul</v>
      </c>
      <c r="N983" t="str">
        <f>TEXT(sales[[#This Row],[SaleDate]],"DDD")</f>
        <v>Sun</v>
      </c>
      <c r="O983" t="str">
        <f t="shared" si="15"/>
        <v>Q3</v>
      </c>
      <c r="P983">
        <f>sales[[#This Row],[netRevenue]]-(sales[[#This Row],[unitCost]]*sales[[#This Row],[QuantitySold]])</f>
        <v>180</v>
      </c>
      <c r="Q983">
        <f>sales[[#This Row],[unitCost]]*sales[[#This Row],[QuantitySold]]</f>
        <v>1680</v>
      </c>
      <c r="R983" s="7">
        <f>(sales[[#This Row],[unitPrice]]-sales[[#This Row],[unitCost]])/sales[[#This Row],[unitCost]]</f>
        <v>0.10714285714285714</v>
      </c>
      <c r="S983" t="str">
        <f>TEXT(sales[[#This Row],[SaleDate]],"dd")</f>
        <v>21</v>
      </c>
    </row>
    <row r="984" spans="1:19" x14ac:dyDescent="0.25">
      <c r="A984">
        <v>1287</v>
      </c>
      <c r="B984">
        <v>5</v>
      </c>
      <c r="C984">
        <v>9</v>
      </c>
      <c r="D984">
        <v>3</v>
      </c>
      <c r="E984">
        <v>11</v>
      </c>
      <c r="F984" s="1">
        <v>45530</v>
      </c>
      <c r="G984">
        <v>0</v>
      </c>
      <c r="H984">
        <f>VLOOKUP(sales[[#This Row],[ProductID]],products[],4,FALSE)</f>
        <v>310</v>
      </c>
      <c r="I984">
        <f>VLOOKUP(sales[[#This Row],[ProductID]],products[],5,FALSE)</f>
        <v>280</v>
      </c>
      <c r="J984">
        <f>sales[[#This Row],[QuantitySold]]*sales[[#This Row],[unitPrice]]</f>
        <v>3410</v>
      </c>
      <c r="K984">
        <f>sales[[#This Row],[TotalRevenue]]-sales[[#This Row],[DiscountApplied]]</f>
        <v>3410</v>
      </c>
      <c r="L984" t="str">
        <f>TEXT(sales[[#This Row],[SaleDate]],"yyyy")</f>
        <v>2024</v>
      </c>
      <c r="M984" t="str">
        <f>TEXT(sales[[#This Row],[SaleDate]],"MMM")</f>
        <v>Aug</v>
      </c>
      <c r="N984" t="str">
        <f>TEXT(sales[[#This Row],[SaleDate]],"DDD")</f>
        <v>Mon</v>
      </c>
      <c r="O984" t="str">
        <f t="shared" si="15"/>
        <v>Q3</v>
      </c>
      <c r="P984">
        <f>sales[[#This Row],[netRevenue]]-(sales[[#This Row],[unitCost]]*sales[[#This Row],[QuantitySold]])</f>
        <v>330</v>
      </c>
      <c r="Q984">
        <f>sales[[#This Row],[unitCost]]*sales[[#This Row],[QuantitySold]]</f>
        <v>3080</v>
      </c>
      <c r="R984" s="7">
        <f>(sales[[#This Row],[unitPrice]]-sales[[#This Row],[unitCost]])/sales[[#This Row],[unitCost]]</f>
        <v>0.10714285714285714</v>
      </c>
      <c r="S984" t="str">
        <f>TEXT(sales[[#This Row],[SaleDate]],"dd")</f>
        <v>26</v>
      </c>
    </row>
    <row r="985" spans="1:19" x14ac:dyDescent="0.25">
      <c r="A985">
        <v>1299</v>
      </c>
      <c r="B985">
        <v>5</v>
      </c>
      <c r="C985">
        <v>40</v>
      </c>
      <c r="D985">
        <v>3</v>
      </c>
      <c r="E985">
        <v>4</v>
      </c>
      <c r="F985" s="1">
        <v>45579</v>
      </c>
      <c r="G985">
        <v>0</v>
      </c>
      <c r="H985">
        <f>VLOOKUP(sales[[#This Row],[ProductID]],products[],4,FALSE)</f>
        <v>310</v>
      </c>
      <c r="I985">
        <f>VLOOKUP(sales[[#This Row],[ProductID]],products[],5,FALSE)</f>
        <v>280</v>
      </c>
      <c r="J985">
        <f>sales[[#This Row],[QuantitySold]]*sales[[#This Row],[unitPrice]]</f>
        <v>1240</v>
      </c>
      <c r="K985">
        <f>sales[[#This Row],[TotalRevenue]]-sales[[#This Row],[DiscountApplied]]</f>
        <v>1240</v>
      </c>
      <c r="L985" t="str">
        <f>TEXT(sales[[#This Row],[SaleDate]],"yyyy")</f>
        <v>2024</v>
      </c>
      <c r="M985" t="str">
        <f>TEXT(sales[[#This Row],[SaleDate]],"MMM")</f>
        <v>Oct</v>
      </c>
      <c r="N985" t="str">
        <f>TEXT(sales[[#This Row],[SaleDate]],"DDD")</f>
        <v>Mon</v>
      </c>
      <c r="O985" t="str">
        <f t="shared" si="15"/>
        <v>Q4</v>
      </c>
      <c r="P985">
        <f>sales[[#This Row],[netRevenue]]-(sales[[#This Row],[unitCost]]*sales[[#This Row],[QuantitySold]])</f>
        <v>120</v>
      </c>
      <c r="Q985">
        <f>sales[[#This Row],[unitCost]]*sales[[#This Row],[QuantitySold]]</f>
        <v>1120</v>
      </c>
      <c r="R985" s="7">
        <f>(sales[[#This Row],[unitPrice]]-sales[[#This Row],[unitCost]])/sales[[#This Row],[unitCost]]</f>
        <v>0.10714285714285714</v>
      </c>
      <c r="S985" t="str">
        <f>TEXT(sales[[#This Row],[SaleDate]],"dd")</f>
        <v>14</v>
      </c>
    </row>
    <row r="986" spans="1:19" x14ac:dyDescent="0.25">
      <c r="A986">
        <v>1312</v>
      </c>
      <c r="B986">
        <v>5</v>
      </c>
      <c r="C986">
        <v>19</v>
      </c>
      <c r="D986">
        <v>3</v>
      </c>
      <c r="E986">
        <v>6</v>
      </c>
      <c r="F986" s="1">
        <v>45548</v>
      </c>
      <c r="G986">
        <v>0</v>
      </c>
      <c r="H986">
        <f>VLOOKUP(sales[[#This Row],[ProductID]],products[],4,FALSE)</f>
        <v>310</v>
      </c>
      <c r="I986">
        <f>VLOOKUP(sales[[#This Row],[ProductID]],products[],5,FALSE)</f>
        <v>280</v>
      </c>
      <c r="J986">
        <f>sales[[#This Row],[QuantitySold]]*sales[[#This Row],[unitPrice]]</f>
        <v>1860</v>
      </c>
      <c r="K986">
        <f>sales[[#This Row],[TotalRevenue]]-sales[[#This Row],[DiscountApplied]]</f>
        <v>1860</v>
      </c>
      <c r="L986" t="str">
        <f>TEXT(sales[[#This Row],[SaleDate]],"yyyy")</f>
        <v>2024</v>
      </c>
      <c r="M986" t="str">
        <f>TEXT(sales[[#This Row],[SaleDate]],"MMM")</f>
        <v>Sep</v>
      </c>
      <c r="N986" t="str">
        <f>TEXT(sales[[#This Row],[SaleDate]],"DDD")</f>
        <v>Fri</v>
      </c>
      <c r="O986" t="str">
        <f t="shared" si="15"/>
        <v>Q3</v>
      </c>
      <c r="P986">
        <f>sales[[#This Row],[netRevenue]]-(sales[[#This Row],[unitCost]]*sales[[#This Row],[QuantitySold]])</f>
        <v>180</v>
      </c>
      <c r="Q986">
        <f>sales[[#This Row],[unitCost]]*sales[[#This Row],[QuantitySold]]</f>
        <v>1680</v>
      </c>
      <c r="R986" s="7">
        <f>(sales[[#This Row],[unitPrice]]-sales[[#This Row],[unitCost]])/sales[[#This Row],[unitCost]]</f>
        <v>0.10714285714285714</v>
      </c>
      <c r="S986" t="str">
        <f>TEXT(sales[[#This Row],[SaleDate]],"dd")</f>
        <v>13</v>
      </c>
    </row>
    <row r="987" spans="1:19" x14ac:dyDescent="0.25">
      <c r="A987">
        <v>1328</v>
      </c>
      <c r="B987">
        <v>5</v>
      </c>
      <c r="C987">
        <v>9</v>
      </c>
      <c r="D987">
        <v>3</v>
      </c>
      <c r="E987">
        <v>6</v>
      </c>
      <c r="F987" s="1">
        <v>45301</v>
      </c>
      <c r="G987">
        <v>0</v>
      </c>
      <c r="H987">
        <f>VLOOKUP(sales[[#This Row],[ProductID]],products[],4,FALSE)</f>
        <v>310</v>
      </c>
      <c r="I987">
        <f>VLOOKUP(sales[[#This Row],[ProductID]],products[],5,FALSE)</f>
        <v>280</v>
      </c>
      <c r="J987">
        <f>sales[[#This Row],[QuantitySold]]*sales[[#This Row],[unitPrice]]</f>
        <v>1860</v>
      </c>
      <c r="K987">
        <f>sales[[#This Row],[TotalRevenue]]-sales[[#This Row],[DiscountApplied]]</f>
        <v>1860</v>
      </c>
      <c r="L987" t="str">
        <f>TEXT(sales[[#This Row],[SaleDate]],"yyyy")</f>
        <v>2024</v>
      </c>
      <c r="M987" t="str">
        <f>TEXT(sales[[#This Row],[SaleDate]],"MMM")</f>
        <v>Jan</v>
      </c>
      <c r="N987" t="str">
        <f>TEXT(sales[[#This Row],[SaleDate]],"DDD")</f>
        <v>Wed</v>
      </c>
      <c r="O987" t="str">
        <f t="shared" si="15"/>
        <v>Q1</v>
      </c>
      <c r="P987">
        <f>sales[[#This Row],[netRevenue]]-(sales[[#This Row],[unitCost]]*sales[[#This Row],[QuantitySold]])</f>
        <v>180</v>
      </c>
      <c r="Q987">
        <f>sales[[#This Row],[unitCost]]*sales[[#This Row],[QuantitySold]]</f>
        <v>1680</v>
      </c>
      <c r="R987" s="7">
        <f>(sales[[#This Row],[unitPrice]]-sales[[#This Row],[unitCost]])/sales[[#This Row],[unitCost]]</f>
        <v>0.10714285714285714</v>
      </c>
      <c r="S987" t="str">
        <f>TEXT(sales[[#This Row],[SaleDate]],"dd")</f>
        <v>10</v>
      </c>
    </row>
    <row r="988" spans="1:19" x14ac:dyDescent="0.25">
      <c r="A988">
        <v>1368</v>
      </c>
      <c r="B988">
        <v>5</v>
      </c>
      <c r="C988">
        <v>41</v>
      </c>
      <c r="D988">
        <v>3</v>
      </c>
      <c r="E988">
        <v>10</v>
      </c>
      <c r="F988" s="1">
        <v>45530</v>
      </c>
      <c r="G988">
        <v>0</v>
      </c>
      <c r="H988">
        <f>VLOOKUP(sales[[#This Row],[ProductID]],products[],4,FALSE)</f>
        <v>310</v>
      </c>
      <c r="I988">
        <f>VLOOKUP(sales[[#This Row],[ProductID]],products[],5,FALSE)</f>
        <v>280</v>
      </c>
      <c r="J988">
        <f>sales[[#This Row],[QuantitySold]]*sales[[#This Row],[unitPrice]]</f>
        <v>3100</v>
      </c>
      <c r="K988">
        <f>sales[[#This Row],[TotalRevenue]]-sales[[#This Row],[DiscountApplied]]</f>
        <v>3100</v>
      </c>
      <c r="L988" t="str">
        <f>TEXT(sales[[#This Row],[SaleDate]],"yyyy")</f>
        <v>2024</v>
      </c>
      <c r="M988" t="str">
        <f>TEXT(sales[[#This Row],[SaleDate]],"MMM")</f>
        <v>Aug</v>
      </c>
      <c r="N988" t="str">
        <f>TEXT(sales[[#This Row],[SaleDate]],"DDD")</f>
        <v>Mon</v>
      </c>
      <c r="O988" t="str">
        <f t="shared" si="15"/>
        <v>Q3</v>
      </c>
      <c r="P988">
        <f>sales[[#This Row],[netRevenue]]-(sales[[#This Row],[unitCost]]*sales[[#This Row],[QuantitySold]])</f>
        <v>300</v>
      </c>
      <c r="Q988">
        <f>sales[[#This Row],[unitCost]]*sales[[#This Row],[QuantitySold]]</f>
        <v>2800</v>
      </c>
      <c r="R988" s="7">
        <f>(sales[[#This Row],[unitPrice]]-sales[[#This Row],[unitCost]])/sales[[#This Row],[unitCost]]</f>
        <v>0.10714285714285714</v>
      </c>
      <c r="S988" t="str">
        <f>TEXT(sales[[#This Row],[SaleDate]],"dd")</f>
        <v>26</v>
      </c>
    </row>
    <row r="989" spans="1:19" x14ac:dyDescent="0.25">
      <c r="A989">
        <v>1390</v>
      </c>
      <c r="B989">
        <v>5</v>
      </c>
      <c r="C989">
        <v>9</v>
      </c>
      <c r="D989">
        <v>3</v>
      </c>
      <c r="E989">
        <v>10</v>
      </c>
      <c r="F989" s="1">
        <v>45349</v>
      </c>
      <c r="G989">
        <v>0</v>
      </c>
      <c r="H989">
        <f>VLOOKUP(sales[[#This Row],[ProductID]],products[],4,FALSE)</f>
        <v>310</v>
      </c>
      <c r="I989">
        <f>VLOOKUP(sales[[#This Row],[ProductID]],products[],5,FALSE)</f>
        <v>280</v>
      </c>
      <c r="J989">
        <f>sales[[#This Row],[QuantitySold]]*sales[[#This Row],[unitPrice]]</f>
        <v>3100</v>
      </c>
      <c r="K989">
        <f>sales[[#This Row],[TotalRevenue]]-sales[[#This Row],[DiscountApplied]]</f>
        <v>3100</v>
      </c>
      <c r="L989" t="str">
        <f>TEXT(sales[[#This Row],[SaleDate]],"yyyy")</f>
        <v>2024</v>
      </c>
      <c r="M989" t="str">
        <f>TEXT(sales[[#This Row],[SaleDate]],"MMM")</f>
        <v>Feb</v>
      </c>
      <c r="N989" t="str">
        <f>TEXT(sales[[#This Row],[SaleDate]],"DDD")</f>
        <v>Tue</v>
      </c>
      <c r="O989" t="str">
        <f t="shared" si="15"/>
        <v>Q1</v>
      </c>
      <c r="P989">
        <f>sales[[#This Row],[netRevenue]]-(sales[[#This Row],[unitCost]]*sales[[#This Row],[QuantitySold]])</f>
        <v>300</v>
      </c>
      <c r="Q989">
        <f>sales[[#This Row],[unitCost]]*sales[[#This Row],[QuantitySold]]</f>
        <v>2800</v>
      </c>
      <c r="R989" s="7">
        <f>(sales[[#This Row],[unitPrice]]-sales[[#This Row],[unitCost]])/sales[[#This Row],[unitCost]]</f>
        <v>0.10714285714285714</v>
      </c>
      <c r="S989" t="str">
        <f>TEXT(sales[[#This Row],[SaleDate]],"dd")</f>
        <v>27</v>
      </c>
    </row>
    <row r="990" spans="1:19" x14ac:dyDescent="0.25">
      <c r="A990">
        <v>1408</v>
      </c>
      <c r="B990">
        <v>5</v>
      </c>
      <c r="C990">
        <v>19</v>
      </c>
      <c r="D990">
        <v>3</v>
      </c>
      <c r="E990">
        <v>10</v>
      </c>
      <c r="F990" s="1">
        <v>45574</v>
      </c>
      <c r="G990">
        <v>0</v>
      </c>
      <c r="H990">
        <f>VLOOKUP(sales[[#This Row],[ProductID]],products[],4,FALSE)</f>
        <v>310</v>
      </c>
      <c r="I990">
        <f>VLOOKUP(sales[[#This Row],[ProductID]],products[],5,FALSE)</f>
        <v>280</v>
      </c>
      <c r="J990">
        <f>sales[[#This Row],[QuantitySold]]*sales[[#This Row],[unitPrice]]</f>
        <v>3100</v>
      </c>
      <c r="K990">
        <f>sales[[#This Row],[TotalRevenue]]-sales[[#This Row],[DiscountApplied]]</f>
        <v>3100</v>
      </c>
      <c r="L990" t="str">
        <f>TEXT(sales[[#This Row],[SaleDate]],"yyyy")</f>
        <v>2024</v>
      </c>
      <c r="M990" t="str">
        <f>TEXT(sales[[#This Row],[SaleDate]],"MMM")</f>
        <v>Oct</v>
      </c>
      <c r="N990" t="str">
        <f>TEXT(sales[[#This Row],[SaleDate]],"DDD")</f>
        <v>Wed</v>
      </c>
      <c r="O990" t="str">
        <f t="shared" si="15"/>
        <v>Q4</v>
      </c>
      <c r="P990">
        <f>sales[[#This Row],[netRevenue]]-(sales[[#This Row],[unitCost]]*sales[[#This Row],[QuantitySold]])</f>
        <v>300</v>
      </c>
      <c r="Q990">
        <f>sales[[#This Row],[unitCost]]*sales[[#This Row],[QuantitySold]]</f>
        <v>2800</v>
      </c>
      <c r="R990" s="7">
        <f>(sales[[#This Row],[unitPrice]]-sales[[#This Row],[unitCost]])/sales[[#This Row],[unitCost]]</f>
        <v>0.10714285714285714</v>
      </c>
      <c r="S990" t="str">
        <f>TEXT(sales[[#This Row],[SaleDate]],"dd")</f>
        <v>09</v>
      </c>
    </row>
    <row r="991" spans="1:19" x14ac:dyDescent="0.25">
      <c r="A991">
        <v>1419</v>
      </c>
      <c r="B991">
        <v>5</v>
      </c>
      <c r="C991">
        <v>21</v>
      </c>
      <c r="D991">
        <v>3</v>
      </c>
      <c r="E991">
        <v>9</v>
      </c>
      <c r="F991" s="1">
        <v>45385</v>
      </c>
      <c r="G991">
        <v>0</v>
      </c>
      <c r="H991">
        <f>VLOOKUP(sales[[#This Row],[ProductID]],products[],4,FALSE)</f>
        <v>310</v>
      </c>
      <c r="I991">
        <f>VLOOKUP(sales[[#This Row],[ProductID]],products[],5,FALSE)</f>
        <v>280</v>
      </c>
      <c r="J991">
        <f>sales[[#This Row],[QuantitySold]]*sales[[#This Row],[unitPrice]]</f>
        <v>2790</v>
      </c>
      <c r="K991">
        <f>sales[[#This Row],[TotalRevenue]]-sales[[#This Row],[DiscountApplied]]</f>
        <v>2790</v>
      </c>
      <c r="L991" t="str">
        <f>TEXT(sales[[#This Row],[SaleDate]],"yyyy")</f>
        <v>2024</v>
      </c>
      <c r="M991" t="str">
        <f>TEXT(sales[[#This Row],[SaleDate]],"MMM")</f>
        <v>Apr</v>
      </c>
      <c r="N991" t="str">
        <f>TEXT(sales[[#This Row],[SaleDate]],"DDD")</f>
        <v>Wed</v>
      </c>
      <c r="O991" t="str">
        <f t="shared" si="15"/>
        <v>Q2</v>
      </c>
      <c r="P991">
        <f>sales[[#This Row],[netRevenue]]-(sales[[#This Row],[unitCost]]*sales[[#This Row],[QuantitySold]])</f>
        <v>270</v>
      </c>
      <c r="Q991">
        <f>sales[[#This Row],[unitCost]]*sales[[#This Row],[QuantitySold]]</f>
        <v>2520</v>
      </c>
      <c r="R991" s="7">
        <f>(sales[[#This Row],[unitPrice]]-sales[[#This Row],[unitCost]])/sales[[#This Row],[unitCost]]</f>
        <v>0.10714285714285714</v>
      </c>
      <c r="S991" t="str">
        <f>TEXT(sales[[#This Row],[SaleDate]],"dd")</f>
        <v>03</v>
      </c>
    </row>
    <row r="992" spans="1:19" x14ac:dyDescent="0.25">
      <c r="A992">
        <v>1438</v>
      </c>
      <c r="B992">
        <v>5</v>
      </c>
      <c r="C992">
        <v>49</v>
      </c>
      <c r="D992">
        <v>3</v>
      </c>
      <c r="E992">
        <v>5</v>
      </c>
      <c r="F992" s="1">
        <v>45357</v>
      </c>
      <c r="G992">
        <v>0</v>
      </c>
      <c r="H992">
        <f>VLOOKUP(sales[[#This Row],[ProductID]],products[],4,FALSE)</f>
        <v>310</v>
      </c>
      <c r="I992">
        <f>VLOOKUP(sales[[#This Row],[ProductID]],products[],5,FALSE)</f>
        <v>280</v>
      </c>
      <c r="J992">
        <f>sales[[#This Row],[QuantitySold]]*sales[[#This Row],[unitPrice]]</f>
        <v>1550</v>
      </c>
      <c r="K992">
        <f>sales[[#This Row],[TotalRevenue]]-sales[[#This Row],[DiscountApplied]]</f>
        <v>1550</v>
      </c>
      <c r="L992" t="str">
        <f>TEXT(sales[[#This Row],[SaleDate]],"yyyy")</f>
        <v>2024</v>
      </c>
      <c r="M992" t="str">
        <f>TEXT(sales[[#This Row],[SaleDate]],"MMM")</f>
        <v>Mar</v>
      </c>
      <c r="N992" t="str">
        <f>TEXT(sales[[#This Row],[SaleDate]],"DDD")</f>
        <v>Wed</v>
      </c>
      <c r="O992" t="str">
        <f t="shared" si="15"/>
        <v>Q1</v>
      </c>
      <c r="P992">
        <f>sales[[#This Row],[netRevenue]]-(sales[[#This Row],[unitCost]]*sales[[#This Row],[QuantitySold]])</f>
        <v>150</v>
      </c>
      <c r="Q992">
        <f>sales[[#This Row],[unitCost]]*sales[[#This Row],[QuantitySold]]</f>
        <v>1400</v>
      </c>
      <c r="R992" s="7">
        <f>(sales[[#This Row],[unitPrice]]-sales[[#This Row],[unitCost]])/sales[[#This Row],[unitCost]]</f>
        <v>0.10714285714285714</v>
      </c>
      <c r="S992" t="str">
        <f>TEXT(sales[[#This Row],[SaleDate]],"dd")</f>
        <v>06</v>
      </c>
    </row>
    <row r="993" spans="1:19" x14ac:dyDescent="0.25">
      <c r="A993">
        <v>1442</v>
      </c>
      <c r="B993">
        <v>5</v>
      </c>
      <c r="C993">
        <v>27</v>
      </c>
      <c r="D993">
        <v>3</v>
      </c>
      <c r="E993">
        <v>11</v>
      </c>
      <c r="F993" s="1">
        <v>45405</v>
      </c>
      <c r="G993">
        <v>0</v>
      </c>
      <c r="H993">
        <f>VLOOKUP(sales[[#This Row],[ProductID]],products[],4,FALSE)</f>
        <v>310</v>
      </c>
      <c r="I993">
        <f>VLOOKUP(sales[[#This Row],[ProductID]],products[],5,FALSE)</f>
        <v>280</v>
      </c>
      <c r="J993">
        <f>sales[[#This Row],[QuantitySold]]*sales[[#This Row],[unitPrice]]</f>
        <v>3410</v>
      </c>
      <c r="K993">
        <f>sales[[#This Row],[TotalRevenue]]-sales[[#This Row],[DiscountApplied]]</f>
        <v>3410</v>
      </c>
      <c r="L993" t="str">
        <f>TEXT(sales[[#This Row],[SaleDate]],"yyyy")</f>
        <v>2024</v>
      </c>
      <c r="M993" t="str">
        <f>TEXT(sales[[#This Row],[SaleDate]],"MMM")</f>
        <v>Apr</v>
      </c>
      <c r="N993" t="str">
        <f>TEXT(sales[[#This Row],[SaleDate]],"DDD")</f>
        <v>Tue</v>
      </c>
      <c r="O993" t="str">
        <f t="shared" si="15"/>
        <v>Q2</v>
      </c>
      <c r="P993">
        <f>sales[[#This Row],[netRevenue]]-(sales[[#This Row],[unitCost]]*sales[[#This Row],[QuantitySold]])</f>
        <v>330</v>
      </c>
      <c r="Q993">
        <f>sales[[#This Row],[unitCost]]*sales[[#This Row],[QuantitySold]]</f>
        <v>3080</v>
      </c>
      <c r="R993" s="7">
        <f>(sales[[#This Row],[unitPrice]]-sales[[#This Row],[unitCost]])/sales[[#This Row],[unitCost]]</f>
        <v>0.10714285714285714</v>
      </c>
      <c r="S993" t="str">
        <f>TEXT(sales[[#This Row],[SaleDate]],"dd")</f>
        <v>23</v>
      </c>
    </row>
    <row r="994" spans="1:19" x14ac:dyDescent="0.25">
      <c r="A994">
        <v>1480</v>
      </c>
      <c r="B994">
        <v>5</v>
      </c>
      <c r="C994">
        <v>21</v>
      </c>
      <c r="D994">
        <v>3</v>
      </c>
      <c r="E994">
        <v>5</v>
      </c>
      <c r="F994" s="1">
        <v>45459</v>
      </c>
      <c r="G994">
        <v>0</v>
      </c>
      <c r="H994">
        <f>VLOOKUP(sales[[#This Row],[ProductID]],products[],4,FALSE)</f>
        <v>310</v>
      </c>
      <c r="I994">
        <f>VLOOKUP(sales[[#This Row],[ProductID]],products[],5,FALSE)</f>
        <v>280</v>
      </c>
      <c r="J994">
        <f>sales[[#This Row],[QuantitySold]]*sales[[#This Row],[unitPrice]]</f>
        <v>1550</v>
      </c>
      <c r="K994">
        <f>sales[[#This Row],[TotalRevenue]]-sales[[#This Row],[DiscountApplied]]</f>
        <v>1550</v>
      </c>
      <c r="L994" t="str">
        <f>TEXT(sales[[#This Row],[SaleDate]],"yyyy")</f>
        <v>2024</v>
      </c>
      <c r="M994" t="str">
        <f>TEXT(sales[[#This Row],[SaleDate]],"MMM")</f>
        <v>Jun</v>
      </c>
      <c r="N994" t="str">
        <f>TEXT(sales[[#This Row],[SaleDate]],"DDD")</f>
        <v>Sun</v>
      </c>
      <c r="O994" t="str">
        <f t="shared" si="15"/>
        <v>Q2</v>
      </c>
      <c r="P994">
        <f>sales[[#This Row],[netRevenue]]-(sales[[#This Row],[unitCost]]*sales[[#This Row],[QuantitySold]])</f>
        <v>150</v>
      </c>
      <c r="Q994">
        <f>sales[[#This Row],[unitCost]]*sales[[#This Row],[QuantitySold]]</f>
        <v>1400</v>
      </c>
      <c r="R994" s="7">
        <f>(sales[[#This Row],[unitPrice]]-sales[[#This Row],[unitCost]])/sales[[#This Row],[unitCost]]</f>
        <v>0.10714285714285714</v>
      </c>
      <c r="S994" t="str">
        <f>TEXT(sales[[#This Row],[SaleDate]],"dd")</f>
        <v>16</v>
      </c>
    </row>
    <row r="995" spans="1:19" x14ac:dyDescent="0.25">
      <c r="A995">
        <v>1490</v>
      </c>
      <c r="B995">
        <v>5</v>
      </c>
      <c r="C995">
        <v>32</v>
      </c>
      <c r="D995">
        <v>3</v>
      </c>
      <c r="E995">
        <v>10</v>
      </c>
      <c r="F995" s="1">
        <v>45401</v>
      </c>
      <c r="G995">
        <v>0</v>
      </c>
      <c r="H995">
        <f>VLOOKUP(sales[[#This Row],[ProductID]],products[],4,FALSE)</f>
        <v>310</v>
      </c>
      <c r="I995">
        <f>VLOOKUP(sales[[#This Row],[ProductID]],products[],5,FALSE)</f>
        <v>280</v>
      </c>
      <c r="J995">
        <f>sales[[#This Row],[QuantitySold]]*sales[[#This Row],[unitPrice]]</f>
        <v>3100</v>
      </c>
      <c r="K995">
        <f>sales[[#This Row],[TotalRevenue]]-sales[[#This Row],[DiscountApplied]]</f>
        <v>3100</v>
      </c>
      <c r="L995" t="str">
        <f>TEXT(sales[[#This Row],[SaleDate]],"yyyy")</f>
        <v>2024</v>
      </c>
      <c r="M995" t="str">
        <f>TEXT(sales[[#This Row],[SaleDate]],"MMM")</f>
        <v>Apr</v>
      </c>
      <c r="N995" t="str">
        <f>TEXT(sales[[#This Row],[SaleDate]],"DDD")</f>
        <v>Fri</v>
      </c>
      <c r="O995" t="str">
        <f t="shared" si="15"/>
        <v>Q2</v>
      </c>
      <c r="P995">
        <f>sales[[#This Row],[netRevenue]]-(sales[[#This Row],[unitCost]]*sales[[#This Row],[QuantitySold]])</f>
        <v>300</v>
      </c>
      <c r="Q995">
        <f>sales[[#This Row],[unitCost]]*sales[[#This Row],[QuantitySold]]</f>
        <v>2800</v>
      </c>
      <c r="R995" s="7">
        <f>(sales[[#This Row],[unitPrice]]-sales[[#This Row],[unitCost]])/sales[[#This Row],[unitCost]]</f>
        <v>0.10714285714285714</v>
      </c>
      <c r="S995" t="str">
        <f>TEXT(sales[[#This Row],[SaleDate]],"dd")</f>
        <v>19</v>
      </c>
    </row>
    <row r="996" spans="1:19" x14ac:dyDescent="0.25">
      <c r="A996">
        <v>1496</v>
      </c>
      <c r="B996">
        <v>5</v>
      </c>
      <c r="C996">
        <v>20</v>
      </c>
      <c r="D996">
        <v>3</v>
      </c>
      <c r="E996">
        <v>4</v>
      </c>
      <c r="F996" s="1">
        <v>45347</v>
      </c>
      <c r="G996">
        <v>0</v>
      </c>
      <c r="H996">
        <f>VLOOKUP(sales[[#This Row],[ProductID]],products[],4,FALSE)</f>
        <v>310</v>
      </c>
      <c r="I996">
        <f>VLOOKUP(sales[[#This Row],[ProductID]],products[],5,FALSE)</f>
        <v>280</v>
      </c>
      <c r="J996">
        <f>sales[[#This Row],[QuantitySold]]*sales[[#This Row],[unitPrice]]</f>
        <v>1240</v>
      </c>
      <c r="K996">
        <f>sales[[#This Row],[TotalRevenue]]-sales[[#This Row],[DiscountApplied]]</f>
        <v>1240</v>
      </c>
      <c r="L996" t="str">
        <f>TEXT(sales[[#This Row],[SaleDate]],"yyyy")</f>
        <v>2024</v>
      </c>
      <c r="M996" t="str">
        <f>TEXT(sales[[#This Row],[SaleDate]],"MMM")</f>
        <v>Feb</v>
      </c>
      <c r="N996" t="str">
        <f>TEXT(sales[[#This Row],[SaleDate]],"DDD")</f>
        <v>Sun</v>
      </c>
      <c r="O996" t="str">
        <f t="shared" si="15"/>
        <v>Q1</v>
      </c>
      <c r="P996">
        <f>sales[[#This Row],[netRevenue]]-(sales[[#This Row],[unitCost]]*sales[[#This Row],[QuantitySold]])</f>
        <v>120</v>
      </c>
      <c r="Q996">
        <f>sales[[#This Row],[unitCost]]*sales[[#This Row],[QuantitySold]]</f>
        <v>1120</v>
      </c>
      <c r="R996" s="7">
        <f>(sales[[#This Row],[unitPrice]]-sales[[#This Row],[unitCost]])/sales[[#This Row],[unitCost]]</f>
        <v>0.10714285714285714</v>
      </c>
      <c r="S996" t="str">
        <f>TEXT(sales[[#This Row],[SaleDate]],"dd")</f>
        <v>25</v>
      </c>
    </row>
    <row r="997" spans="1:19" x14ac:dyDescent="0.25">
      <c r="A997">
        <v>1499</v>
      </c>
      <c r="B997">
        <v>5</v>
      </c>
      <c r="C997">
        <v>28</v>
      </c>
      <c r="D997">
        <v>3</v>
      </c>
      <c r="E997">
        <v>9</v>
      </c>
      <c r="F997" s="1">
        <v>45529</v>
      </c>
      <c r="G997">
        <v>0</v>
      </c>
      <c r="H997">
        <f>VLOOKUP(sales[[#This Row],[ProductID]],products[],4,FALSE)</f>
        <v>310</v>
      </c>
      <c r="I997">
        <f>VLOOKUP(sales[[#This Row],[ProductID]],products[],5,FALSE)</f>
        <v>280</v>
      </c>
      <c r="J997">
        <f>sales[[#This Row],[QuantitySold]]*sales[[#This Row],[unitPrice]]</f>
        <v>2790</v>
      </c>
      <c r="K997">
        <f>sales[[#This Row],[TotalRevenue]]-sales[[#This Row],[DiscountApplied]]</f>
        <v>2790</v>
      </c>
      <c r="L997" t="str">
        <f>TEXT(sales[[#This Row],[SaleDate]],"yyyy")</f>
        <v>2024</v>
      </c>
      <c r="M997" t="str">
        <f>TEXT(sales[[#This Row],[SaleDate]],"MMM")</f>
        <v>Aug</v>
      </c>
      <c r="N997" t="str">
        <f>TEXT(sales[[#This Row],[SaleDate]],"DDD")</f>
        <v>Sun</v>
      </c>
      <c r="O997" t="str">
        <f t="shared" si="15"/>
        <v>Q3</v>
      </c>
      <c r="P997">
        <f>sales[[#This Row],[netRevenue]]-(sales[[#This Row],[unitCost]]*sales[[#This Row],[QuantitySold]])</f>
        <v>270</v>
      </c>
      <c r="Q997">
        <f>sales[[#This Row],[unitCost]]*sales[[#This Row],[QuantitySold]]</f>
        <v>2520</v>
      </c>
      <c r="R997" s="7">
        <f>(sales[[#This Row],[unitPrice]]-sales[[#This Row],[unitCost]])/sales[[#This Row],[unitCost]]</f>
        <v>0.10714285714285714</v>
      </c>
      <c r="S997" t="str">
        <f>TEXT(sales[[#This Row],[SaleDate]],"dd")</f>
        <v>25</v>
      </c>
    </row>
    <row r="998" spans="1:19" x14ac:dyDescent="0.25">
      <c r="A998">
        <v>1510</v>
      </c>
      <c r="B998">
        <v>5</v>
      </c>
      <c r="C998">
        <v>40</v>
      </c>
      <c r="D998">
        <v>3</v>
      </c>
      <c r="E998">
        <v>9</v>
      </c>
      <c r="F998" s="1">
        <v>45506</v>
      </c>
      <c r="G998">
        <v>0</v>
      </c>
      <c r="H998">
        <f>VLOOKUP(sales[[#This Row],[ProductID]],products[],4,FALSE)</f>
        <v>310</v>
      </c>
      <c r="I998">
        <f>VLOOKUP(sales[[#This Row],[ProductID]],products[],5,FALSE)</f>
        <v>280</v>
      </c>
      <c r="J998">
        <f>sales[[#This Row],[QuantitySold]]*sales[[#This Row],[unitPrice]]</f>
        <v>2790</v>
      </c>
      <c r="K998">
        <f>sales[[#This Row],[TotalRevenue]]-sales[[#This Row],[DiscountApplied]]</f>
        <v>2790</v>
      </c>
      <c r="L998" t="str">
        <f>TEXT(sales[[#This Row],[SaleDate]],"yyyy")</f>
        <v>2024</v>
      </c>
      <c r="M998" t="str">
        <f>TEXT(sales[[#This Row],[SaleDate]],"MMM")</f>
        <v>Aug</v>
      </c>
      <c r="N998" t="str">
        <f>TEXT(sales[[#This Row],[SaleDate]],"DDD")</f>
        <v>Fri</v>
      </c>
      <c r="O998" t="str">
        <f t="shared" si="15"/>
        <v>Q3</v>
      </c>
      <c r="P998">
        <f>sales[[#This Row],[netRevenue]]-(sales[[#This Row],[unitCost]]*sales[[#This Row],[QuantitySold]])</f>
        <v>270</v>
      </c>
      <c r="Q998">
        <f>sales[[#This Row],[unitCost]]*sales[[#This Row],[QuantitySold]]</f>
        <v>2520</v>
      </c>
      <c r="R998" s="7">
        <f>(sales[[#This Row],[unitPrice]]-sales[[#This Row],[unitCost]])/sales[[#This Row],[unitCost]]</f>
        <v>0.10714285714285714</v>
      </c>
      <c r="S998" t="str">
        <f>TEXT(sales[[#This Row],[SaleDate]],"dd")</f>
        <v>02</v>
      </c>
    </row>
    <row r="999" spans="1:19" x14ac:dyDescent="0.25">
      <c r="A999">
        <v>1519</v>
      </c>
      <c r="B999">
        <v>5</v>
      </c>
      <c r="C999">
        <v>41</v>
      </c>
      <c r="D999">
        <v>3</v>
      </c>
      <c r="E999">
        <v>5</v>
      </c>
      <c r="F999" s="1">
        <v>45514</v>
      </c>
      <c r="G999">
        <v>0</v>
      </c>
      <c r="H999">
        <f>VLOOKUP(sales[[#This Row],[ProductID]],products[],4,FALSE)</f>
        <v>310</v>
      </c>
      <c r="I999">
        <f>VLOOKUP(sales[[#This Row],[ProductID]],products[],5,FALSE)</f>
        <v>280</v>
      </c>
      <c r="J999">
        <f>sales[[#This Row],[QuantitySold]]*sales[[#This Row],[unitPrice]]</f>
        <v>1550</v>
      </c>
      <c r="K999">
        <f>sales[[#This Row],[TotalRevenue]]-sales[[#This Row],[DiscountApplied]]</f>
        <v>1550</v>
      </c>
      <c r="L999" t="str">
        <f>TEXT(sales[[#This Row],[SaleDate]],"yyyy")</f>
        <v>2024</v>
      </c>
      <c r="M999" t="str">
        <f>TEXT(sales[[#This Row],[SaleDate]],"MMM")</f>
        <v>Aug</v>
      </c>
      <c r="N999" t="str">
        <f>TEXT(sales[[#This Row],[SaleDate]],"DDD")</f>
        <v>Sat</v>
      </c>
      <c r="O999" t="str">
        <f t="shared" si="15"/>
        <v>Q3</v>
      </c>
      <c r="P999">
        <f>sales[[#This Row],[netRevenue]]-(sales[[#This Row],[unitCost]]*sales[[#This Row],[QuantitySold]])</f>
        <v>150</v>
      </c>
      <c r="Q999">
        <f>sales[[#This Row],[unitCost]]*sales[[#This Row],[QuantitySold]]</f>
        <v>1400</v>
      </c>
      <c r="R999" s="7">
        <f>(sales[[#This Row],[unitPrice]]-sales[[#This Row],[unitCost]])/sales[[#This Row],[unitCost]]</f>
        <v>0.10714285714285714</v>
      </c>
      <c r="S999" t="str">
        <f>TEXT(sales[[#This Row],[SaleDate]],"dd")</f>
        <v>10</v>
      </c>
    </row>
    <row r="1000" spans="1:19" x14ac:dyDescent="0.25">
      <c r="A1000">
        <v>1537</v>
      </c>
      <c r="B1000">
        <v>5</v>
      </c>
      <c r="C1000">
        <v>9</v>
      </c>
      <c r="D1000">
        <v>3</v>
      </c>
      <c r="E1000">
        <v>6</v>
      </c>
      <c r="F1000" s="1">
        <v>45434</v>
      </c>
      <c r="G1000">
        <v>0</v>
      </c>
      <c r="H1000">
        <f>VLOOKUP(sales[[#This Row],[ProductID]],products[],4,FALSE)</f>
        <v>310</v>
      </c>
      <c r="I1000">
        <f>VLOOKUP(sales[[#This Row],[ProductID]],products[],5,FALSE)</f>
        <v>280</v>
      </c>
      <c r="J1000">
        <f>sales[[#This Row],[QuantitySold]]*sales[[#This Row],[unitPrice]]</f>
        <v>1860</v>
      </c>
      <c r="K1000">
        <f>sales[[#This Row],[TotalRevenue]]-sales[[#This Row],[DiscountApplied]]</f>
        <v>1860</v>
      </c>
      <c r="L1000" t="str">
        <f>TEXT(sales[[#This Row],[SaleDate]],"yyyy")</f>
        <v>2024</v>
      </c>
      <c r="M1000" t="str">
        <f>TEXT(sales[[#This Row],[SaleDate]],"MMM")</f>
        <v>May</v>
      </c>
      <c r="N1000" t="str">
        <f>TEXT(sales[[#This Row],[SaleDate]],"DDD")</f>
        <v>Wed</v>
      </c>
      <c r="O1000" t="str">
        <f t="shared" si="15"/>
        <v>Q2</v>
      </c>
      <c r="P1000">
        <f>sales[[#This Row],[netRevenue]]-(sales[[#This Row],[unitCost]]*sales[[#This Row],[QuantitySold]])</f>
        <v>180</v>
      </c>
      <c r="Q1000">
        <f>sales[[#This Row],[unitCost]]*sales[[#This Row],[QuantitySold]]</f>
        <v>1680</v>
      </c>
      <c r="R1000" s="7">
        <f>(sales[[#This Row],[unitPrice]]-sales[[#This Row],[unitCost]])/sales[[#This Row],[unitCost]]</f>
        <v>0.10714285714285714</v>
      </c>
      <c r="S1000" t="str">
        <f>TEXT(sales[[#This Row],[SaleDate]],"dd")</f>
        <v>22</v>
      </c>
    </row>
    <row r="1001" spans="1:19" x14ac:dyDescent="0.25">
      <c r="A1001">
        <v>1540</v>
      </c>
      <c r="B1001">
        <v>5</v>
      </c>
      <c r="C1001">
        <v>19</v>
      </c>
      <c r="D1001">
        <v>3</v>
      </c>
      <c r="E1001">
        <v>2</v>
      </c>
      <c r="F1001" s="1">
        <v>45593</v>
      </c>
      <c r="G1001">
        <v>0</v>
      </c>
      <c r="H1001">
        <f>VLOOKUP(sales[[#This Row],[ProductID]],products[],4,FALSE)</f>
        <v>310</v>
      </c>
      <c r="I1001">
        <f>VLOOKUP(sales[[#This Row],[ProductID]],products[],5,FALSE)</f>
        <v>280</v>
      </c>
      <c r="J1001">
        <f>sales[[#This Row],[QuantitySold]]*sales[[#This Row],[unitPrice]]</f>
        <v>620</v>
      </c>
      <c r="K1001">
        <f>sales[[#This Row],[TotalRevenue]]-sales[[#This Row],[DiscountApplied]]</f>
        <v>620</v>
      </c>
      <c r="L1001" t="str">
        <f>TEXT(sales[[#This Row],[SaleDate]],"yyyy")</f>
        <v>2024</v>
      </c>
      <c r="M1001" t="str">
        <f>TEXT(sales[[#This Row],[SaleDate]],"MMM")</f>
        <v>Oct</v>
      </c>
      <c r="N1001" t="str">
        <f>TEXT(sales[[#This Row],[SaleDate]],"DDD")</f>
        <v>Mon</v>
      </c>
      <c r="O1001" t="str">
        <f t="shared" si="15"/>
        <v>Q4</v>
      </c>
      <c r="P1001">
        <f>sales[[#This Row],[netRevenue]]-(sales[[#This Row],[unitCost]]*sales[[#This Row],[QuantitySold]])</f>
        <v>60</v>
      </c>
      <c r="Q1001">
        <f>sales[[#This Row],[unitCost]]*sales[[#This Row],[QuantitySold]]</f>
        <v>560</v>
      </c>
      <c r="R1001" s="7">
        <f>(sales[[#This Row],[unitPrice]]-sales[[#This Row],[unitCost]])/sales[[#This Row],[unitCost]]</f>
        <v>0.10714285714285714</v>
      </c>
      <c r="S1001" t="str">
        <f>TEXT(sales[[#This Row],[SaleDate]],"dd")</f>
        <v>28</v>
      </c>
    </row>
    <row r="1002" spans="1:19" x14ac:dyDescent="0.25">
      <c r="A1002">
        <v>1581</v>
      </c>
      <c r="B1002">
        <v>5</v>
      </c>
      <c r="C1002">
        <v>49</v>
      </c>
      <c r="D1002">
        <v>3</v>
      </c>
      <c r="E1002">
        <v>8</v>
      </c>
      <c r="F1002" s="1">
        <v>45621</v>
      </c>
      <c r="G1002">
        <v>0</v>
      </c>
      <c r="H1002">
        <f>VLOOKUP(sales[[#This Row],[ProductID]],products[],4,FALSE)</f>
        <v>310</v>
      </c>
      <c r="I1002">
        <f>VLOOKUP(sales[[#This Row],[ProductID]],products[],5,FALSE)</f>
        <v>280</v>
      </c>
      <c r="J1002">
        <f>sales[[#This Row],[QuantitySold]]*sales[[#This Row],[unitPrice]]</f>
        <v>2480</v>
      </c>
      <c r="K1002">
        <f>sales[[#This Row],[TotalRevenue]]-sales[[#This Row],[DiscountApplied]]</f>
        <v>2480</v>
      </c>
      <c r="L1002" t="str">
        <f>TEXT(sales[[#This Row],[SaleDate]],"yyyy")</f>
        <v>2024</v>
      </c>
      <c r="M1002" t="str">
        <f>TEXT(sales[[#This Row],[SaleDate]],"MMM")</f>
        <v>Nov</v>
      </c>
      <c r="N1002" t="str">
        <f>TEXT(sales[[#This Row],[SaleDate]],"DDD")</f>
        <v>Mon</v>
      </c>
      <c r="O1002" t="str">
        <f t="shared" si="15"/>
        <v>Q4</v>
      </c>
      <c r="P1002">
        <f>sales[[#This Row],[netRevenue]]-(sales[[#This Row],[unitCost]]*sales[[#This Row],[QuantitySold]])</f>
        <v>240</v>
      </c>
      <c r="Q1002">
        <f>sales[[#This Row],[unitCost]]*sales[[#This Row],[QuantitySold]]</f>
        <v>2240</v>
      </c>
      <c r="R1002" s="7">
        <f>(sales[[#This Row],[unitPrice]]-sales[[#This Row],[unitCost]])/sales[[#This Row],[unitCost]]</f>
        <v>0.10714285714285714</v>
      </c>
      <c r="S1002" t="str">
        <f>TEXT(sales[[#This Row],[SaleDate]],"dd")</f>
        <v>25</v>
      </c>
    </row>
    <row r="1003" spans="1:19" x14ac:dyDescent="0.25">
      <c r="A1003">
        <v>1615</v>
      </c>
      <c r="B1003">
        <v>5</v>
      </c>
      <c r="C1003">
        <v>37</v>
      </c>
      <c r="D1003">
        <v>3</v>
      </c>
      <c r="E1003">
        <v>9</v>
      </c>
      <c r="F1003" s="1">
        <v>45454</v>
      </c>
      <c r="G1003">
        <v>0</v>
      </c>
      <c r="H1003">
        <f>VLOOKUP(sales[[#This Row],[ProductID]],products[],4,FALSE)</f>
        <v>310</v>
      </c>
      <c r="I1003">
        <f>VLOOKUP(sales[[#This Row],[ProductID]],products[],5,FALSE)</f>
        <v>280</v>
      </c>
      <c r="J1003">
        <f>sales[[#This Row],[QuantitySold]]*sales[[#This Row],[unitPrice]]</f>
        <v>2790</v>
      </c>
      <c r="K1003">
        <f>sales[[#This Row],[TotalRevenue]]-sales[[#This Row],[DiscountApplied]]</f>
        <v>2790</v>
      </c>
      <c r="L1003" t="str">
        <f>TEXT(sales[[#This Row],[SaleDate]],"yyyy")</f>
        <v>2024</v>
      </c>
      <c r="M1003" t="str">
        <f>TEXT(sales[[#This Row],[SaleDate]],"MMM")</f>
        <v>Jun</v>
      </c>
      <c r="N1003" t="str">
        <f>TEXT(sales[[#This Row],[SaleDate]],"DDD")</f>
        <v>Tue</v>
      </c>
      <c r="O1003" t="str">
        <f t="shared" si="15"/>
        <v>Q2</v>
      </c>
      <c r="P1003">
        <f>sales[[#This Row],[netRevenue]]-(sales[[#This Row],[unitCost]]*sales[[#This Row],[QuantitySold]])</f>
        <v>270</v>
      </c>
      <c r="Q1003">
        <f>sales[[#This Row],[unitCost]]*sales[[#This Row],[QuantitySold]]</f>
        <v>2520</v>
      </c>
      <c r="R1003" s="7">
        <f>(sales[[#This Row],[unitPrice]]-sales[[#This Row],[unitCost]])/sales[[#This Row],[unitCost]]</f>
        <v>0.10714285714285714</v>
      </c>
      <c r="S1003" t="str">
        <f>TEXT(sales[[#This Row],[SaleDate]],"dd")</f>
        <v>11</v>
      </c>
    </row>
    <row r="1004" spans="1:19" x14ac:dyDescent="0.25">
      <c r="A1004">
        <v>1630</v>
      </c>
      <c r="B1004">
        <v>5</v>
      </c>
      <c r="C1004">
        <v>50</v>
      </c>
      <c r="D1004">
        <v>3</v>
      </c>
      <c r="E1004">
        <v>10</v>
      </c>
      <c r="F1004" s="1">
        <v>45617</v>
      </c>
      <c r="G1004">
        <v>0</v>
      </c>
      <c r="H1004">
        <f>VLOOKUP(sales[[#This Row],[ProductID]],products[],4,FALSE)</f>
        <v>310</v>
      </c>
      <c r="I1004">
        <f>VLOOKUP(sales[[#This Row],[ProductID]],products[],5,FALSE)</f>
        <v>280</v>
      </c>
      <c r="J1004">
        <f>sales[[#This Row],[QuantitySold]]*sales[[#This Row],[unitPrice]]</f>
        <v>3100</v>
      </c>
      <c r="K1004">
        <f>sales[[#This Row],[TotalRevenue]]-sales[[#This Row],[DiscountApplied]]</f>
        <v>3100</v>
      </c>
      <c r="L1004" t="str">
        <f>TEXT(sales[[#This Row],[SaleDate]],"yyyy")</f>
        <v>2024</v>
      </c>
      <c r="M1004" t="str">
        <f>TEXT(sales[[#This Row],[SaleDate]],"MMM")</f>
        <v>Nov</v>
      </c>
      <c r="N1004" t="str">
        <f>TEXT(sales[[#This Row],[SaleDate]],"DDD")</f>
        <v>Thu</v>
      </c>
      <c r="O1004" t="str">
        <f t="shared" si="15"/>
        <v>Q4</v>
      </c>
      <c r="P1004">
        <f>sales[[#This Row],[netRevenue]]-(sales[[#This Row],[unitCost]]*sales[[#This Row],[QuantitySold]])</f>
        <v>300</v>
      </c>
      <c r="Q1004">
        <f>sales[[#This Row],[unitCost]]*sales[[#This Row],[QuantitySold]]</f>
        <v>2800</v>
      </c>
      <c r="R1004" s="7">
        <f>(sales[[#This Row],[unitPrice]]-sales[[#This Row],[unitCost]])/sales[[#This Row],[unitCost]]</f>
        <v>0.10714285714285714</v>
      </c>
      <c r="S1004" t="str">
        <f>TEXT(sales[[#This Row],[SaleDate]],"dd")</f>
        <v>21</v>
      </c>
    </row>
    <row r="1005" spans="1:19" x14ac:dyDescent="0.25">
      <c r="A1005">
        <v>1632</v>
      </c>
      <c r="B1005">
        <v>5</v>
      </c>
      <c r="C1005">
        <v>29</v>
      </c>
      <c r="D1005">
        <v>3</v>
      </c>
      <c r="E1005">
        <v>1</v>
      </c>
      <c r="F1005" s="1">
        <v>45372</v>
      </c>
      <c r="G1005">
        <v>0</v>
      </c>
      <c r="H1005">
        <f>VLOOKUP(sales[[#This Row],[ProductID]],products[],4,FALSE)</f>
        <v>310</v>
      </c>
      <c r="I1005">
        <f>VLOOKUP(sales[[#This Row],[ProductID]],products[],5,FALSE)</f>
        <v>280</v>
      </c>
      <c r="J1005">
        <f>sales[[#This Row],[QuantitySold]]*sales[[#This Row],[unitPrice]]</f>
        <v>310</v>
      </c>
      <c r="K1005">
        <f>sales[[#This Row],[TotalRevenue]]-sales[[#This Row],[DiscountApplied]]</f>
        <v>310</v>
      </c>
      <c r="L1005" t="str">
        <f>TEXT(sales[[#This Row],[SaleDate]],"yyyy")</f>
        <v>2024</v>
      </c>
      <c r="M1005" t="str">
        <f>TEXT(sales[[#This Row],[SaleDate]],"MMM")</f>
        <v>Mar</v>
      </c>
      <c r="N1005" t="str">
        <f>TEXT(sales[[#This Row],[SaleDate]],"DDD")</f>
        <v>Thu</v>
      </c>
      <c r="O1005" t="str">
        <f t="shared" si="15"/>
        <v>Q1</v>
      </c>
      <c r="P1005">
        <f>sales[[#This Row],[netRevenue]]-(sales[[#This Row],[unitCost]]*sales[[#This Row],[QuantitySold]])</f>
        <v>30</v>
      </c>
      <c r="Q1005">
        <f>sales[[#This Row],[unitCost]]*sales[[#This Row],[QuantitySold]]</f>
        <v>280</v>
      </c>
      <c r="R1005" s="7">
        <f>(sales[[#This Row],[unitPrice]]-sales[[#This Row],[unitCost]])/sales[[#This Row],[unitCost]]</f>
        <v>0.10714285714285714</v>
      </c>
      <c r="S1005" t="str">
        <f>TEXT(sales[[#This Row],[SaleDate]],"dd")</f>
        <v>21</v>
      </c>
    </row>
    <row r="1006" spans="1:19" x14ac:dyDescent="0.25">
      <c r="A1006">
        <v>1637</v>
      </c>
      <c r="B1006">
        <v>5</v>
      </c>
      <c r="C1006">
        <v>39</v>
      </c>
      <c r="D1006">
        <v>3</v>
      </c>
      <c r="E1006">
        <v>6</v>
      </c>
      <c r="F1006" s="1">
        <v>45586</v>
      </c>
      <c r="G1006">
        <v>0</v>
      </c>
      <c r="H1006">
        <f>VLOOKUP(sales[[#This Row],[ProductID]],products[],4,FALSE)</f>
        <v>310</v>
      </c>
      <c r="I1006">
        <f>VLOOKUP(sales[[#This Row],[ProductID]],products[],5,FALSE)</f>
        <v>280</v>
      </c>
      <c r="J1006">
        <f>sales[[#This Row],[QuantitySold]]*sales[[#This Row],[unitPrice]]</f>
        <v>1860</v>
      </c>
      <c r="K1006">
        <f>sales[[#This Row],[TotalRevenue]]-sales[[#This Row],[DiscountApplied]]</f>
        <v>1860</v>
      </c>
      <c r="L1006" t="str">
        <f>TEXT(sales[[#This Row],[SaleDate]],"yyyy")</f>
        <v>2024</v>
      </c>
      <c r="M1006" t="str">
        <f>TEXT(sales[[#This Row],[SaleDate]],"MMM")</f>
        <v>Oct</v>
      </c>
      <c r="N1006" t="str">
        <f>TEXT(sales[[#This Row],[SaleDate]],"DDD")</f>
        <v>Mon</v>
      </c>
      <c r="O1006" t="str">
        <f t="shared" si="15"/>
        <v>Q4</v>
      </c>
      <c r="P1006">
        <f>sales[[#This Row],[netRevenue]]-(sales[[#This Row],[unitCost]]*sales[[#This Row],[QuantitySold]])</f>
        <v>180</v>
      </c>
      <c r="Q1006">
        <f>sales[[#This Row],[unitCost]]*sales[[#This Row],[QuantitySold]]</f>
        <v>1680</v>
      </c>
      <c r="R1006" s="7">
        <f>(sales[[#This Row],[unitPrice]]-sales[[#This Row],[unitCost]])/sales[[#This Row],[unitCost]]</f>
        <v>0.10714285714285714</v>
      </c>
      <c r="S1006" t="str">
        <f>TEXT(sales[[#This Row],[SaleDate]],"dd")</f>
        <v>21</v>
      </c>
    </row>
    <row r="1007" spans="1:19" x14ac:dyDescent="0.25">
      <c r="A1007">
        <v>1639</v>
      </c>
      <c r="B1007">
        <v>5</v>
      </c>
      <c r="C1007">
        <v>8</v>
      </c>
      <c r="D1007">
        <v>3</v>
      </c>
      <c r="E1007">
        <v>7</v>
      </c>
      <c r="F1007" s="1">
        <v>45461</v>
      </c>
      <c r="G1007">
        <v>0</v>
      </c>
      <c r="H1007">
        <f>VLOOKUP(sales[[#This Row],[ProductID]],products[],4,FALSE)</f>
        <v>310</v>
      </c>
      <c r="I1007">
        <f>VLOOKUP(sales[[#This Row],[ProductID]],products[],5,FALSE)</f>
        <v>280</v>
      </c>
      <c r="J1007">
        <f>sales[[#This Row],[QuantitySold]]*sales[[#This Row],[unitPrice]]</f>
        <v>2170</v>
      </c>
      <c r="K1007">
        <f>sales[[#This Row],[TotalRevenue]]-sales[[#This Row],[DiscountApplied]]</f>
        <v>2170</v>
      </c>
      <c r="L1007" t="str">
        <f>TEXT(sales[[#This Row],[SaleDate]],"yyyy")</f>
        <v>2024</v>
      </c>
      <c r="M1007" t="str">
        <f>TEXT(sales[[#This Row],[SaleDate]],"MMM")</f>
        <v>Jun</v>
      </c>
      <c r="N1007" t="str">
        <f>TEXT(sales[[#This Row],[SaleDate]],"DDD")</f>
        <v>Tue</v>
      </c>
      <c r="O1007" t="str">
        <f t="shared" si="15"/>
        <v>Q2</v>
      </c>
      <c r="P1007">
        <f>sales[[#This Row],[netRevenue]]-(sales[[#This Row],[unitCost]]*sales[[#This Row],[QuantitySold]])</f>
        <v>210</v>
      </c>
      <c r="Q1007">
        <f>sales[[#This Row],[unitCost]]*sales[[#This Row],[QuantitySold]]</f>
        <v>1960</v>
      </c>
      <c r="R1007" s="7">
        <f>(sales[[#This Row],[unitPrice]]-sales[[#This Row],[unitCost]])/sales[[#This Row],[unitCost]]</f>
        <v>0.10714285714285714</v>
      </c>
      <c r="S1007" t="str">
        <f>TEXT(sales[[#This Row],[SaleDate]],"dd")</f>
        <v>18</v>
      </c>
    </row>
    <row r="1008" spans="1:19" x14ac:dyDescent="0.25">
      <c r="A1008">
        <v>1645</v>
      </c>
      <c r="B1008">
        <v>5</v>
      </c>
      <c r="C1008">
        <v>19</v>
      </c>
      <c r="D1008">
        <v>3</v>
      </c>
      <c r="E1008">
        <v>2</v>
      </c>
      <c r="F1008" s="1">
        <v>45429</v>
      </c>
      <c r="G1008">
        <v>0</v>
      </c>
      <c r="H1008">
        <f>VLOOKUP(sales[[#This Row],[ProductID]],products[],4,FALSE)</f>
        <v>310</v>
      </c>
      <c r="I1008">
        <f>VLOOKUP(sales[[#This Row],[ProductID]],products[],5,FALSE)</f>
        <v>280</v>
      </c>
      <c r="J1008">
        <f>sales[[#This Row],[QuantitySold]]*sales[[#This Row],[unitPrice]]</f>
        <v>620</v>
      </c>
      <c r="K1008">
        <f>sales[[#This Row],[TotalRevenue]]-sales[[#This Row],[DiscountApplied]]</f>
        <v>620</v>
      </c>
      <c r="L1008" t="str">
        <f>TEXT(sales[[#This Row],[SaleDate]],"yyyy")</f>
        <v>2024</v>
      </c>
      <c r="M1008" t="str">
        <f>TEXT(sales[[#This Row],[SaleDate]],"MMM")</f>
        <v>May</v>
      </c>
      <c r="N1008" t="str">
        <f>TEXT(sales[[#This Row],[SaleDate]],"DDD")</f>
        <v>Fri</v>
      </c>
      <c r="O1008" t="str">
        <f t="shared" si="15"/>
        <v>Q2</v>
      </c>
      <c r="P1008">
        <f>sales[[#This Row],[netRevenue]]-(sales[[#This Row],[unitCost]]*sales[[#This Row],[QuantitySold]])</f>
        <v>60</v>
      </c>
      <c r="Q1008">
        <f>sales[[#This Row],[unitCost]]*sales[[#This Row],[QuantitySold]]</f>
        <v>560</v>
      </c>
      <c r="R1008" s="7">
        <f>(sales[[#This Row],[unitPrice]]-sales[[#This Row],[unitCost]])/sales[[#This Row],[unitCost]]</f>
        <v>0.10714285714285714</v>
      </c>
      <c r="S1008" t="str">
        <f>TEXT(sales[[#This Row],[SaleDate]],"dd")</f>
        <v>17</v>
      </c>
    </row>
    <row r="1009" spans="1:19" x14ac:dyDescent="0.25">
      <c r="A1009">
        <v>1665</v>
      </c>
      <c r="B1009">
        <v>5</v>
      </c>
      <c r="C1009">
        <v>47</v>
      </c>
      <c r="D1009">
        <v>3</v>
      </c>
      <c r="E1009">
        <v>3</v>
      </c>
      <c r="F1009" s="1">
        <v>45410</v>
      </c>
      <c r="G1009">
        <v>0</v>
      </c>
      <c r="H1009">
        <f>VLOOKUP(sales[[#This Row],[ProductID]],products[],4,FALSE)</f>
        <v>310</v>
      </c>
      <c r="I1009">
        <f>VLOOKUP(sales[[#This Row],[ProductID]],products[],5,FALSE)</f>
        <v>280</v>
      </c>
      <c r="J1009">
        <f>sales[[#This Row],[QuantitySold]]*sales[[#This Row],[unitPrice]]</f>
        <v>930</v>
      </c>
      <c r="K1009">
        <f>sales[[#This Row],[TotalRevenue]]-sales[[#This Row],[DiscountApplied]]</f>
        <v>930</v>
      </c>
      <c r="L1009" t="str">
        <f>TEXT(sales[[#This Row],[SaleDate]],"yyyy")</f>
        <v>2024</v>
      </c>
      <c r="M1009" t="str">
        <f>TEXT(sales[[#This Row],[SaleDate]],"MMM")</f>
        <v>Apr</v>
      </c>
      <c r="N1009" t="str">
        <f>TEXT(sales[[#This Row],[SaleDate]],"DDD")</f>
        <v>Sun</v>
      </c>
      <c r="O1009" t="str">
        <f t="shared" si="15"/>
        <v>Q2</v>
      </c>
      <c r="P1009">
        <f>sales[[#This Row],[netRevenue]]-(sales[[#This Row],[unitCost]]*sales[[#This Row],[QuantitySold]])</f>
        <v>90</v>
      </c>
      <c r="Q1009">
        <f>sales[[#This Row],[unitCost]]*sales[[#This Row],[QuantitySold]]</f>
        <v>840</v>
      </c>
      <c r="R1009" s="7">
        <f>(sales[[#This Row],[unitPrice]]-sales[[#This Row],[unitCost]])/sales[[#This Row],[unitCost]]</f>
        <v>0.10714285714285714</v>
      </c>
      <c r="S1009" t="str">
        <f>TEXT(sales[[#This Row],[SaleDate]],"dd")</f>
        <v>28</v>
      </c>
    </row>
    <row r="1010" spans="1:19" x14ac:dyDescent="0.25">
      <c r="A1010">
        <v>1668</v>
      </c>
      <c r="B1010">
        <v>5</v>
      </c>
      <c r="C1010">
        <v>24</v>
      </c>
      <c r="D1010">
        <v>3</v>
      </c>
      <c r="E1010">
        <v>4</v>
      </c>
      <c r="F1010" s="1">
        <v>45485</v>
      </c>
      <c r="G1010">
        <v>0</v>
      </c>
      <c r="H1010">
        <f>VLOOKUP(sales[[#This Row],[ProductID]],products[],4,FALSE)</f>
        <v>310</v>
      </c>
      <c r="I1010">
        <f>VLOOKUP(sales[[#This Row],[ProductID]],products[],5,FALSE)</f>
        <v>280</v>
      </c>
      <c r="J1010">
        <f>sales[[#This Row],[QuantitySold]]*sales[[#This Row],[unitPrice]]</f>
        <v>1240</v>
      </c>
      <c r="K1010">
        <f>sales[[#This Row],[TotalRevenue]]-sales[[#This Row],[DiscountApplied]]</f>
        <v>1240</v>
      </c>
      <c r="L1010" t="str">
        <f>TEXT(sales[[#This Row],[SaleDate]],"yyyy")</f>
        <v>2024</v>
      </c>
      <c r="M1010" t="str">
        <f>TEXT(sales[[#This Row],[SaleDate]],"MMM")</f>
        <v>Jul</v>
      </c>
      <c r="N1010" t="str">
        <f>TEXT(sales[[#This Row],[SaleDate]],"DDD")</f>
        <v>Fri</v>
      </c>
      <c r="O1010" t="str">
        <f t="shared" si="15"/>
        <v>Q3</v>
      </c>
      <c r="P1010">
        <f>sales[[#This Row],[netRevenue]]-(sales[[#This Row],[unitCost]]*sales[[#This Row],[QuantitySold]])</f>
        <v>120</v>
      </c>
      <c r="Q1010">
        <f>sales[[#This Row],[unitCost]]*sales[[#This Row],[QuantitySold]]</f>
        <v>1120</v>
      </c>
      <c r="R1010" s="7">
        <f>(sales[[#This Row],[unitPrice]]-sales[[#This Row],[unitCost]])/sales[[#This Row],[unitCost]]</f>
        <v>0.10714285714285714</v>
      </c>
      <c r="S1010" t="str">
        <f>TEXT(sales[[#This Row],[SaleDate]],"dd")</f>
        <v>12</v>
      </c>
    </row>
    <row r="1011" spans="1:19" x14ac:dyDescent="0.25">
      <c r="A1011">
        <v>1673</v>
      </c>
      <c r="B1011">
        <v>5</v>
      </c>
      <c r="C1011">
        <v>49</v>
      </c>
      <c r="D1011">
        <v>3</v>
      </c>
      <c r="E1011">
        <v>7</v>
      </c>
      <c r="F1011" s="1">
        <v>45296</v>
      </c>
      <c r="G1011">
        <v>0</v>
      </c>
      <c r="H1011">
        <f>VLOOKUP(sales[[#This Row],[ProductID]],products[],4,FALSE)</f>
        <v>310</v>
      </c>
      <c r="I1011">
        <f>VLOOKUP(sales[[#This Row],[ProductID]],products[],5,FALSE)</f>
        <v>280</v>
      </c>
      <c r="J1011">
        <f>sales[[#This Row],[QuantitySold]]*sales[[#This Row],[unitPrice]]</f>
        <v>2170</v>
      </c>
      <c r="K1011">
        <f>sales[[#This Row],[TotalRevenue]]-sales[[#This Row],[DiscountApplied]]</f>
        <v>2170</v>
      </c>
      <c r="L1011" t="str">
        <f>TEXT(sales[[#This Row],[SaleDate]],"yyyy")</f>
        <v>2024</v>
      </c>
      <c r="M1011" t="str">
        <f>TEXT(sales[[#This Row],[SaleDate]],"MMM")</f>
        <v>Jan</v>
      </c>
      <c r="N1011" t="str">
        <f>TEXT(sales[[#This Row],[SaleDate]],"DDD")</f>
        <v>Fri</v>
      </c>
      <c r="O1011" t="str">
        <f t="shared" si="15"/>
        <v>Q1</v>
      </c>
      <c r="P1011">
        <f>sales[[#This Row],[netRevenue]]-(sales[[#This Row],[unitCost]]*sales[[#This Row],[QuantitySold]])</f>
        <v>210</v>
      </c>
      <c r="Q1011">
        <f>sales[[#This Row],[unitCost]]*sales[[#This Row],[QuantitySold]]</f>
        <v>1960</v>
      </c>
      <c r="R1011" s="7">
        <f>(sales[[#This Row],[unitPrice]]-sales[[#This Row],[unitCost]])/sales[[#This Row],[unitCost]]</f>
        <v>0.10714285714285714</v>
      </c>
      <c r="S1011" t="str">
        <f>TEXT(sales[[#This Row],[SaleDate]],"dd")</f>
        <v>05</v>
      </c>
    </row>
    <row r="1012" spans="1:19" x14ac:dyDescent="0.25">
      <c r="A1012">
        <v>1675</v>
      </c>
      <c r="B1012">
        <v>5</v>
      </c>
      <c r="C1012">
        <v>22</v>
      </c>
      <c r="D1012">
        <v>3</v>
      </c>
      <c r="E1012">
        <v>5</v>
      </c>
      <c r="F1012" s="1">
        <v>45346</v>
      </c>
      <c r="G1012">
        <v>0</v>
      </c>
      <c r="H1012">
        <f>VLOOKUP(sales[[#This Row],[ProductID]],products[],4,FALSE)</f>
        <v>310</v>
      </c>
      <c r="I1012">
        <f>VLOOKUP(sales[[#This Row],[ProductID]],products[],5,FALSE)</f>
        <v>280</v>
      </c>
      <c r="J1012">
        <f>sales[[#This Row],[QuantitySold]]*sales[[#This Row],[unitPrice]]</f>
        <v>1550</v>
      </c>
      <c r="K1012">
        <f>sales[[#This Row],[TotalRevenue]]-sales[[#This Row],[DiscountApplied]]</f>
        <v>1550</v>
      </c>
      <c r="L1012" t="str">
        <f>TEXT(sales[[#This Row],[SaleDate]],"yyyy")</f>
        <v>2024</v>
      </c>
      <c r="M1012" t="str">
        <f>TEXT(sales[[#This Row],[SaleDate]],"MMM")</f>
        <v>Feb</v>
      </c>
      <c r="N1012" t="str">
        <f>TEXT(sales[[#This Row],[SaleDate]],"DDD")</f>
        <v>Sat</v>
      </c>
      <c r="O1012" t="str">
        <f t="shared" si="15"/>
        <v>Q1</v>
      </c>
      <c r="P1012">
        <f>sales[[#This Row],[netRevenue]]-(sales[[#This Row],[unitCost]]*sales[[#This Row],[QuantitySold]])</f>
        <v>150</v>
      </c>
      <c r="Q1012">
        <f>sales[[#This Row],[unitCost]]*sales[[#This Row],[QuantitySold]]</f>
        <v>1400</v>
      </c>
      <c r="R1012" s="7">
        <f>(sales[[#This Row],[unitPrice]]-sales[[#This Row],[unitCost]])/sales[[#This Row],[unitCost]]</f>
        <v>0.10714285714285714</v>
      </c>
      <c r="S1012" t="str">
        <f>TEXT(sales[[#This Row],[SaleDate]],"dd")</f>
        <v>24</v>
      </c>
    </row>
    <row r="1013" spans="1:19" x14ac:dyDescent="0.25">
      <c r="A1013">
        <v>1691</v>
      </c>
      <c r="B1013">
        <v>5</v>
      </c>
      <c r="C1013">
        <v>42</v>
      </c>
      <c r="D1013">
        <v>3</v>
      </c>
      <c r="E1013">
        <v>1</v>
      </c>
      <c r="F1013" s="1">
        <v>45417</v>
      </c>
      <c r="G1013">
        <v>0</v>
      </c>
      <c r="H1013">
        <f>VLOOKUP(sales[[#This Row],[ProductID]],products[],4,FALSE)</f>
        <v>310</v>
      </c>
      <c r="I1013">
        <f>VLOOKUP(sales[[#This Row],[ProductID]],products[],5,FALSE)</f>
        <v>280</v>
      </c>
      <c r="J1013">
        <f>sales[[#This Row],[QuantitySold]]*sales[[#This Row],[unitPrice]]</f>
        <v>310</v>
      </c>
      <c r="K1013">
        <f>sales[[#This Row],[TotalRevenue]]-sales[[#This Row],[DiscountApplied]]</f>
        <v>310</v>
      </c>
      <c r="L1013" t="str">
        <f>TEXT(sales[[#This Row],[SaleDate]],"yyyy")</f>
        <v>2024</v>
      </c>
      <c r="M1013" t="str">
        <f>TEXT(sales[[#This Row],[SaleDate]],"MMM")</f>
        <v>May</v>
      </c>
      <c r="N1013" t="str">
        <f>TEXT(sales[[#This Row],[SaleDate]],"DDD")</f>
        <v>Sun</v>
      </c>
      <c r="O1013" t="str">
        <f t="shared" si="15"/>
        <v>Q2</v>
      </c>
      <c r="P1013">
        <f>sales[[#This Row],[netRevenue]]-(sales[[#This Row],[unitCost]]*sales[[#This Row],[QuantitySold]])</f>
        <v>30</v>
      </c>
      <c r="Q1013">
        <f>sales[[#This Row],[unitCost]]*sales[[#This Row],[QuantitySold]]</f>
        <v>280</v>
      </c>
      <c r="R1013" s="7">
        <f>(sales[[#This Row],[unitPrice]]-sales[[#This Row],[unitCost]])/sales[[#This Row],[unitCost]]</f>
        <v>0.10714285714285714</v>
      </c>
      <c r="S1013" t="str">
        <f>TEXT(sales[[#This Row],[SaleDate]],"dd")</f>
        <v>05</v>
      </c>
    </row>
    <row r="1014" spans="1:19" x14ac:dyDescent="0.25">
      <c r="A1014">
        <v>1702</v>
      </c>
      <c r="B1014">
        <v>5</v>
      </c>
      <c r="C1014">
        <v>17</v>
      </c>
      <c r="D1014">
        <v>3</v>
      </c>
      <c r="E1014">
        <v>9</v>
      </c>
      <c r="F1014" s="1">
        <v>45508</v>
      </c>
      <c r="G1014">
        <v>0</v>
      </c>
      <c r="H1014">
        <f>VLOOKUP(sales[[#This Row],[ProductID]],products[],4,FALSE)</f>
        <v>310</v>
      </c>
      <c r="I1014">
        <f>VLOOKUP(sales[[#This Row],[ProductID]],products[],5,FALSE)</f>
        <v>280</v>
      </c>
      <c r="J1014">
        <f>sales[[#This Row],[QuantitySold]]*sales[[#This Row],[unitPrice]]</f>
        <v>2790</v>
      </c>
      <c r="K1014">
        <f>sales[[#This Row],[TotalRevenue]]-sales[[#This Row],[DiscountApplied]]</f>
        <v>2790</v>
      </c>
      <c r="L1014" t="str">
        <f>TEXT(sales[[#This Row],[SaleDate]],"yyyy")</f>
        <v>2024</v>
      </c>
      <c r="M1014" t="str">
        <f>TEXT(sales[[#This Row],[SaleDate]],"MMM")</f>
        <v>Aug</v>
      </c>
      <c r="N1014" t="str">
        <f>TEXT(sales[[#This Row],[SaleDate]],"DDD")</f>
        <v>Sun</v>
      </c>
      <c r="O1014" t="str">
        <f t="shared" si="15"/>
        <v>Q3</v>
      </c>
      <c r="P1014">
        <f>sales[[#This Row],[netRevenue]]-(sales[[#This Row],[unitCost]]*sales[[#This Row],[QuantitySold]])</f>
        <v>270</v>
      </c>
      <c r="Q1014">
        <f>sales[[#This Row],[unitCost]]*sales[[#This Row],[QuantitySold]]</f>
        <v>2520</v>
      </c>
      <c r="R1014" s="7">
        <f>(sales[[#This Row],[unitPrice]]-sales[[#This Row],[unitCost]])/sales[[#This Row],[unitCost]]</f>
        <v>0.10714285714285714</v>
      </c>
      <c r="S1014" t="str">
        <f>TEXT(sales[[#This Row],[SaleDate]],"dd")</f>
        <v>04</v>
      </c>
    </row>
    <row r="1015" spans="1:19" x14ac:dyDescent="0.25">
      <c r="A1015">
        <v>1705</v>
      </c>
      <c r="B1015">
        <v>5</v>
      </c>
      <c r="C1015">
        <v>49</v>
      </c>
      <c r="D1015">
        <v>3</v>
      </c>
      <c r="E1015">
        <v>5</v>
      </c>
      <c r="F1015" s="1">
        <v>45450</v>
      </c>
      <c r="G1015">
        <v>0</v>
      </c>
      <c r="H1015">
        <f>VLOOKUP(sales[[#This Row],[ProductID]],products[],4,FALSE)</f>
        <v>310</v>
      </c>
      <c r="I1015">
        <f>VLOOKUP(sales[[#This Row],[ProductID]],products[],5,FALSE)</f>
        <v>280</v>
      </c>
      <c r="J1015">
        <f>sales[[#This Row],[QuantitySold]]*sales[[#This Row],[unitPrice]]</f>
        <v>1550</v>
      </c>
      <c r="K1015">
        <f>sales[[#This Row],[TotalRevenue]]-sales[[#This Row],[DiscountApplied]]</f>
        <v>1550</v>
      </c>
      <c r="L1015" t="str">
        <f>TEXT(sales[[#This Row],[SaleDate]],"yyyy")</f>
        <v>2024</v>
      </c>
      <c r="M1015" t="str">
        <f>TEXT(sales[[#This Row],[SaleDate]],"MMM")</f>
        <v>Jun</v>
      </c>
      <c r="N1015" t="str">
        <f>TEXT(sales[[#This Row],[SaleDate]],"DDD")</f>
        <v>Fri</v>
      </c>
      <c r="O1015" t="str">
        <f t="shared" si="15"/>
        <v>Q2</v>
      </c>
      <c r="P1015">
        <f>sales[[#This Row],[netRevenue]]-(sales[[#This Row],[unitCost]]*sales[[#This Row],[QuantitySold]])</f>
        <v>150</v>
      </c>
      <c r="Q1015">
        <f>sales[[#This Row],[unitCost]]*sales[[#This Row],[QuantitySold]]</f>
        <v>1400</v>
      </c>
      <c r="R1015" s="7">
        <f>(sales[[#This Row],[unitPrice]]-sales[[#This Row],[unitCost]])/sales[[#This Row],[unitCost]]</f>
        <v>0.10714285714285714</v>
      </c>
      <c r="S1015" t="str">
        <f>TEXT(sales[[#This Row],[SaleDate]],"dd")</f>
        <v>07</v>
      </c>
    </row>
    <row r="1016" spans="1:19" x14ac:dyDescent="0.25">
      <c r="A1016">
        <v>1706</v>
      </c>
      <c r="B1016">
        <v>5</v>
      </c>
      <c r="C1016">
        <v>36</v>
      </c>
      <c r="D1016">
        <v>3</v>
      </c>
      <c r="E1016">
        <v>10</v>
      </c>
      <c r="F1016" s="1">
        <v>45483</v>
      </c>
      <c r="G1016">
        <v>0</v>
      </c>
      <c r="H1016">
        <f>VLOOKUP(sales[[#This Row],[ProductID]],products[],4,FALSE)</f>
        <v>310</v>
      </c>
      <c r="I1016">
        <f>VLOOKUP(sales[[#This Row],[ProductID]],products[],5,FALSE)</f>
        <v>280</v>
      </c>
      <c r="J1016">
        <f>sales[[#This Row],[QuantitySold]]*sales[[#This Row],[unitPrice]]</f>
        <v>3100</v>
      </c>
      <c r="K1016">
        <f>sales[[#This Row],[TotalRevenue]]-sales[[#This Row],[DiscountApplied]]</f>
        <v>3100</v>
      </c>
      <c r="L1016" t="str">
        <f>TEXT(sales[[#This Row],[SaleDate]],"yyyy")</f>
        <v>2024</v>
      </c>
      <c r="M1016" t="str">
        <f>TEXT(sales[[#This Row],[SaleDate]],"MMM")</f>
        <v>Jul</v>
      </c>
      <c r="N1016" t="str">
        <f>TEXT(sales[[#This Row],[SaleDate]],"DDD")</f>
        <v>Wed</v>
      </c>
      <c r="O1016" t="str">
        <f t="shared" si="15"/>
        <v>Q3</v>
      </c>
      <c r="P1016">
        <f>sales[[#This Row],[netRevenue]]-(sales[[#This Row],[unitCost]]*sales[[#This Row],[QuantitySold]])</f>
        <v>300</v>
      </c>
      <c r="Q1016">
        <f>sales[[#This Row],[unitCost]]*sales[[#This Row],[QuantitySold]]</f>
        <v>2800</v>
      </c>
      <c r="R1016" s="7">
        <f>(sales[[#This Row],[unitPrice]]-sales[[#This Row],[unitCost]])/sales[[#This Row],[unitCost]]</f>
        <v>0.10714285714285714</v>
      </c>
      <c r="S1016" t="str">
        <f>TEXT(sales[[#This Row],[SaleDate]],"dd")</f>
        <v>10</v>
      </c>
    </row>
    <row r="1017" spans="1:19" x14ac:dyDescent="0.25">
      <c r="A1017">
        <v>1708</v>
      </c>
      <c r="B1017">
        <v>5</v>
      </c>
      <c r="C1017">
        <v>47</v>
      </c>
      <c r="D1017">
        <v>3</v>
      </c>
      <c r="E1017">
        <v>10</v>
      </c>
      <c r="F1017" s="1">
        <v>45311</v>
      </c>
      <c r="G1017">
        <v>0</v>
      </c>
      <c r="H1017">
        <f>VLOOKUP(sales[[#This Row],[ProductID]],products[],4,FALSE)</f>
        <v>310</v>
      </c>
      <c r="I1017">
        <f>VLOOKUP(sales[[#This Row],[ProductID]],products[],5,FALSE)</f>
        <v>280</v>
      </c>
      <c r="J1017">
        <f>sales[[#This Row],[QuantitySold]]*sales[[#This Row],[unitPrice]]</f>
        <v>3100</v>
      </c>
      <c r="K1017">
        <f>sales[[#This Row],[TotalRevenue]]-sales[[#This Row],[DiscountApplied]]</f>
        <v>3100</v>
      </c>
      <c r="L1017" t="str">
        <f>TEXT(sales[[#This Row],[SaleDate]],"yyyy")</f>
        <v>2024</v>
      </c>
      <c r="M1017" t="str">
        <f>TEXT(sales[[#This Row],[SaleDate]],"MMM")</f>
        <v>Jan</v>
      </c>
      <c r="N1017" t="str">
        <f>TEXT(sales[[#This Row],[SaleDate]],"DDD")</f>
        <v>Sat</v>
      </c>
      <c r="O1017" t="str">
        <f t="shared" si="15"/>
        <v>Q1</v>
      </c>
      <c r="P1017">
        <f>sales[[#This Row],[netRevenue]]-(sales[[#This Row],[unitCost]]*sales[[#This Row],[QuantitySold]])</f>
        <v>300</v>
      </c>
      <c r="Q1017">
        <f>sales[[#This Row],[unitCost]]*sales[[#This Row],[QuantitySold]]</f>
        <v>2800</v>
      </c>
      <c r="R1017" s="7">
        <f>(sales[[#This Row],[unitPrice]]-sales[[#This Row],[unitCost]])/sales[[#This Row],[unitCost]]</f>
        <v>0.10714285714285714</v>
      </c>
      <c r="S1017" t="str">
        <f>TEXT(sales[[#This Row],[SaleDate]],"dd")</f>
        <v>20</v>
      </c>
    </row>
    <row r="1018" spans="1:19" x14ac:dyDescent="0.25">
      <c r="A1018">
        <v>1710</v>
      </c>
      <c r="B1018">
        <v>5</v>
      </c>
      <c r="C1018">
        <v>1</v>
      </c>
      <c r="D1018">
        <v>3</v>
      </c>
      <c r="E1018">
        <v>5</v>
      </c>
      <c r="F1018" s="1">
        <v>45357</v>
      </c>
      <c r="G1018">
        <v>0</v>
      </c>
      <c r="H1018">
        <f>VLOOKUP(sales[[#This Row],[ProductID]],products[],4,FALSE)</f>
        <v>310</v>
      </c>
      <c r="I1018">
        <f>VLOOKUP(sales[[#This Row],[ProductID]],products[],5,FALSE)</f>
        <v>280</v>
      </c>
      <c r="J1018">
        <f>sales[[#This Row],[QuantitySold]]*sales[[#This Row],[unitPrice]]</f>
        <v>1550</v>
      </c>
      <c r="K1018">
        <f>sales[[#This Row],[TotalRevenue]]-sales[[#This Row],[DiscountApplied]]</f>
        <v>1550</v>
      </c>
      <c r="L1018" t="str">
        <f>TEXT(sales[[#This Row],[SaleDate]],"yyyy")</f>
        <v>2024</v>
      </c>
      <c r="M1018" t="str">
        <f>TEXT(sales[[#This Row],[SaleDate]],"MMM")</f>
        <v>Mar</v>
      </c>
      <c r="N1018" t="str">
        <f>TEXT(sales[[#This Row],[SaleDate]],"DDD")</f>
        <v>Wed</v>
      </c>
      <c r="O1018" t="str">
        <f t="shared" si="15"/>
        <v>Q1</v>
      </c>
      <c r="P1018">
        <f>sales[[#This Row],[netRevenue]]-(sales[[#This Row],[unitCost]]*sales[[#This Row],[QuantitySold]])</f>
        <v>150</v>
      </c>
      <c r="Q1018">
        <f>sales[[#This Row],[unitCost]]*sales[[#This Row],[QuantitySold]]</f>
        <v>1400</v>
      </c>
      <c r="R1018" s="7">
        <f>(sales[[#This Row],[unitPrice]]-sales[[#This Row],[unitCost]])/sales[[#This Row],[unitCost]]</f>
        <v>0.10714285714285714</v>
      </c>
      <c r="S1018" t="str">
        <f>TEXT(sales[[#This Row],[SaleDate]],"dd")</f>
        <v>06</v>
      </c>
    </row>
    <row r="1019" spans="1:19" x14ac:dyDescent="0.25">
      <c r="A1019">
        <v>1715</v>
      </c>
      <c r="B1019">
        <v>5</v>
      </c>
      <c r="C1019">
        <v>21</v>
      </c>
      <c r="D1019">
        <v>3</v>
      </c>
      <c r="E1019">
        <v>1</v>
      </c>
      <c r="F1019" s="1">
        <v>45383</v>
      </c>
      <c r="G1019">
        <v>0</v>
      </c>
      <c r="H1019">
        <f>VLOOKUP(sales[[#This Row],[ProductID]],products[],4,FALSE)</f>
        <v>310</v>
      </c>
      <c r="I1019">
        <f>VLOOKUP(sales[[#This Row],[ProductID]],products[],5,FALSE)</f>
        <v>280</v>
      </c>
      <c r="J1019">
        <f>sales[[#This Row],[QuantitySold]]*sales[[#This Row],[unitPrice]]</f>
        <v>310</v>
      </c>
      <c r="K1019">
        <f>sales[[#This Row],[TotalRevenue]]-sales[[#This Row],[DiscountApplied]]</f>
        <v>310</v>
      </c>
      <c r="L1019" t="str">
        <f>TEXT(sales[[#This Row],[SaleDate]],"yyyy")</f>
        <v>2024</v>
      </c>
      <c r="M1019" t="str">
        <f>TEXT(sales[[#This Row],[SaleDate]],"MMM")</f>
        <v>Apr</v>
      </c>
      <c r="N1019" t="str">
        <f>TEXT(sales[[#This Row],[SaleDate]],"DDD")</f>
        <v>Mon</v>
      </c>
      <c r="O1019" t="str">
        <f t="shared" si="15"/>
        <v>Q2</v>
      </c>
      <c r="P1019">
        <f>sales[[#This Row],[netRevenue]]-(sales[[#This Row],[unitCost]]*sales[[#This Row],[QuantitySold]])</f>
        <v>30</v>
      </c>
      <c r="Q1019">
        <f>sales[[#This Row],[unitCost]]*sales[[#This Row],[QuantitySold]]</f>
        <v>280</v>
      </c>
      <c r="R1019" s="7">
        <f>(sales[[#This Row],[unitPrice]]-sales[[#This Row],[unitCost]])/sales[[#This Row],[unitCost]]</f>
        <v>0.10714285714285714</v>
      </c>
      <c r="S1019" t="str">
        <f>TEXT(sales[[#This Row],[SaleDate]],"dd")</f>
        <v>01</v>
      </c>
    </row>
    <row r="1020" spans="1:19" x14ac:dyDescent="0.25">
      <c r="A1020">
        <v>1761</v>
      </c>
      <c r="B1020">
        <v>5</v>
      </c>
      <c r="C1020">
        <v>22</v>
      </c>
      <c r="D1020">
        <v>3</v>
      </c>
      <c r="E1020">
        <v>7</v>
      </c>
      <c r="F1020" s="1">
        <v>45442</v>
      </c>
      <c r="G1020">
        <v>0</v>
      </c>
      <c r="H1020">
        <f>VLOOKUP(sales[[#This Row],[ProductID]],products[],4,FALSE)</f>
        <v>310</v>
      </c>
      <c r="I1020">
        <f>VLOOKUP(sales[[#This Row],[ProductID]],products[],5,FALSE)</f>
        <v>280</v>
      </c>
      <c r="J1020">
        <f>sales[[#This Row],[QuantitySold]]*sales[[#This Row],[unitPrice]]</f>
        <v>2170</v>
      </c>
      <c r="K1020">
        <f>sales[[#This Row],[TotalRevenue]]-sales[[#This Row],[DiscountApplied]]</f>
        <v>2170</v>
      </c>
      <c r="L1020" t="str">
        <f>TEXT(sales[[#This Row],[SaleDate]],"yyyy")</f>
        <v>2024</v>
      </c>
      <c r="M1020" t="str">
        <f>TEXT(sales[[#This Row],[SaleDate]],"MMM")</f>
        <v>May</v>
      </c>
      <c r="N1020" t="str">
        <f>TEXT(sales[[#This Row],[SaleDate]],"DDD")</f>
        <v>Thu</v>
      </c>
      <c r="O1020" t="str">
        <f t="shared" si="15"/>
        <v>Q2</v>
      </c>
      <c r="P1020">
        <f>sales[[#This Row],[netRevenue]]-(sales[[#This Row],[unitCost]]*sales[[#This Row],[QuantitySold]])</f>
        <v>210</v>
      </c>
      <c r="Q1020">
        <f>sales[[#This Row],[unitCost]]*sales[[#This Row],[QuantitySold]]</f>
        <v>1960</v>
      </c>
      <c r="R1020" s="7">
        <f>(sales[[#This Row],[unitPrice]]-sales[[#This Row],[unitCost]])/sales[[#This Row],[unitCost]]</f>
        <v>0.10714285714285714</v>
      </c>
      <c r="S1020" t="str">
        <f>TEXT(sales[[#This Row],[SaleDate]],"dd")</f>
        <v>30</v>
      </c>
    </row>
    <row r="1021" spans="1:19" x14ac:dyDescent="0.25">
      <c r="A1021">
        <v>1763</v>
      </c>
      <c r="B1021">
        <v>5</v>
      </c>
      <c r="C1021">
        <v>49</v>
      </c>
      <c r="D1021">
        <v>3</v>
      </c>
      <c r="E1021">
        <v>3</v>
      </c>
      <c r="F1021" s="1">
        <v>45346</v>
      </c>
      <c r="G1021">
        <v>0</v>
      </c>
      <c r="H1021">
        <f>VLOOKUP(sales[[#This Row],[ProductID]],products[],4,FALSE)</f>
        <v>310</v>
      </c>
      <c r="I1021">
        <f>VLOOKUP(sales[[#This Row],[ProductID]],products[],5,FALSE)</f>
        <v>280</v>
      </c>
      <c r="J1021">
        <f>sales[[#This Row],[QuantitySold]]*sales[[#This Row],[unitPrice]]</f>
        <v>930</v>
      </c>
      <c r="K1021">
        <f>sales[[#This Row],[TotalRevenue]]-sales[[#This Row],[DiscountApplied]]</f>
        <v>930</v>
      </c>
      <c r="L1021" t="str">
        <f>TEXT(sales[[#This Row],[SaleDate]],"yyyy")</f>
        <v>2024</v>
      </c>
      <c r="M1021" t="str">
        <f>TEXT(sales[[#This Row],[SaleDate]],"MMM")</f>
        <v>Feb</v>
      </c>
      <c r="N1021" t="str">
        <f>TEXT(sales[[#This Row],[SaleDate]],"DDD")</f>
        <v>Sat</v>
      </c>
      <c r="O1021" t="str">
        <f t="shared" si="15"/>
        <v>Q1</v>
      </c>
      <c r="P1021">
        <f>sales[[#This Row],[netRevenue]]-(sales[[#This Row],[unitCost]]*sales[[#This Row],[QuantitySold]])</f>
        <v>90</v>
      </c>
      <c r="Q1021">
        <f>sales[[#This Row],[unitCost]]*sales[[#This Row],[QuantitySold]]</f>
        <v>840</v>
      </c>
      <c r="R1021" s="7">
        <f>(sales[[#This Row],[unitPrice]]-sales[[#This Row],[unitCost]])/sales[[#This Row],[unitCost]]</f>
        <v>0.10714285714285714</v>
      </c>
      <c r="S1021" t="str">
        <f>TEXT(sales[[#This Row],[SaleDate]],"dd")</f>
        <v>24</v>
      </c>
    </row>
    <row r="1022" spans="1:19" x14ac:dyDescent="0.25">
      <c r="A1022">
        <v>1789</v>
      </c>
      <c r="B1022">
        <v>5</v>
      </c>
      <c r="C1022">
        <v>47</v>
      </c>
      <c r="D1022">
        <v>3</v>
      </c>
      <c r="E1022">
        <v>6</v>
      </c>
      <c r="F1022" s="1">
        <v>45466</v>
      </c>
      <c r="G1022">
        <v>0</v>
      </c>
      <c r="H1022">
        <f>VLOOKUP(sales[[#This Row],[ProductID]],products[],4,FALSE)</f>
        <v>310</v>
      </c>
      <c r="I1022">
        <f>VLOOKUP(sales[[#This Row],[ProductID]],products[],5,FALSE)</f>
        <v>280</v>
      </c>
      <c r="J1022">
        <f>sales[[#This Row],[QuantitySold]]*sales[[#This Row],[unitPrice]]</f>
        <v>1860</v>
      </c>
      <c r="K1022">
        <f>sales[[#This Row],[TotalRevenue]]-sales[[#This Row],[DiscountApplied]]</f>
        <v>1860</v>
      </c>
      <c r="L1022" t="str">
        <f>TEXT(sales[[#This Row],[SaleDate]],"yyyy")</f>
        <v>2024</v>
      </c>
      <c r="M1022" t="str">
        <f>TEXT(sales[[#This Row],[SaleDate]],"MMM")</f>
        <v>Jun</v>
      </c>
      <c r="N1022" t="str">
        <f>TEXT(sales[[#This Row],[SaleDate]],"DDD")</f>
        <v>Sun</v>
      </c>
      <c r="O1022" t="str">
        <f t="shared" si="15"/>
        <v>Q2</v>
      </c>
      <c r="P1022">
        <f>sales[[#This Row],[netRevenue]]-(sales[[#This Row],[unitCost]]*sales[[#This Row],[QuantitySold]])</f>
        <v>180</v>
      </c>
      <c r="Q1022">
        <f>sales[[#This Row],[unitCost]]*sales[[#This Row],[QuantitySold]]</f>
        <v>1680</v>
      </c>
      <c r="R1022" s="7">
        <f>(sales[[#This Row],[unitPrice]]-sales[[#This Row],[unitCost]])/sales[[#This Row],[unitCost]]</f>
        <v>0.10714285714285714</v>
      </c>
      <c r="S1022" t="str">
        <f>TEXT(sales[[#This Row],[SaleDate]],"dd")</f>
        <v>23</v>
      </c>
    </row>
    <row r="1023" spans="1:19" x14ac:dyDescent="0.25">
      <c r="A1023">
        <v>1795</v>
      </c>
      <c r="B1023">
        <v>5</v>
      </c>
      <c r="C1023">
        <v>18</v>
      </c>
      <c r="D1023">
        <v>3</v>
      </c>
      <c r="E1023">
        <v>5</v>
      </c>
      <c r="F1023" s="1">
        <v>45561</v>
      </c>
      <c r="G1023">
        <v>0</v>
      </c>
      <c r="H1023">
        <f>VLOOKUP(sales[[#This Row],[ProductID]],products[],4,FALSE)</f>
        <v>310</v>
      </c>
      <c r="I1023">
        <f>VLOOKUP(sales[[#This Row],[ProductID]],products[],5,FALSE)</f>
        <v>280</v>
      </c>
      <c r="J1023">
        <f>sales[[#This Row],[QuantitySold]]*sales[[#This Row],[unitPrice]]</f>
        <v>1550</v>
      </c>
      <c r="K1023">
        <f>sales[[#This Row],[TotalRevenue]]-sales[[#This Row],[DiscountApplied]]</f>
        <v>1550</v>
      </c>
      <c r="L1023" t="str">
        <f>TEXT(sales[[#This Row],[SaleDate]],"yyyy")</f>
        <v>2024</v>
      </c>
      <c r="M1023" t="str">
        <f>TEXT(sales[[#This Row],[SaleDate]],"MMM")</f>
        <v>Sep</v>
      </c>
      <c r="N1023" t="str">
        <f>TEXT(sales[[#This Row],[SaleDate]],"DDD")</f>
        <v>Thu</v>
      </c>
      <c r="O1023" t="str">
        <f t="shared" si="15"/>
        <v>Q3</v>
      </c>
      <c r="P1023">
        <f>sales[[#This Row],[netRevenue]]-(sales[[#This Row],[unitCost]]*sales[[#This Row],[QuantitySold]])</f>
        <v>150</v>
      </c>
      <c r="Q1023">
        <f>sales[[#This Row],[unitCost]]*sales[[#This Row],[QuantitySold]]</f>
        <v>1400</v>
      </c>
      <c r="R1023" s="7">
        <f>(sales[[#This Row],[unitPrice]]-sales[[#This Row],[unitCost]])/sales[[#This Row],[unitCost]]</f>
        <v>0.10714285714285714</v>
      </c>
      <c r="S1023" t="str">
        <f>TEXT(sales[[#This Row],[SaleDate]],"dd")</f>
        <v>26</v>
      </c>
    </row>
    <row r="1024" spans="1:19" x14ac:dyDescent="0.25">
      <c r="A1024">
        <v>1804</v>
      </c>
      <c r="B1024">
        <v>5</v>
      </c>
      <c r="C1024">
        <v>32</v>
      </c>
      <c r="D1024">
        <v>3</v>
      </c>
      <c r="E1024">
        <v>5</v>
      </c>
      <c r="F1024" s="1">
        <v>45453</v>
      </c>
      <c r="G1024">
        <v>0</v>
      </c>
      <c r="H1024">
        <f>VLOOKUP(sales[[#This Row],[ProductID]],products[],4,FALSE)</f>
        <v>310</v>
      </c>
      <c r="I1024">
        <f>VLOOKUP(sales[[#This Row],[ProductID]],products[],5,FALSE)</f>
        <v>280</v>
      </c>
      <c r="J1024">
        <f>sales[[#This Row],[QuantitySold]]*sales[[#This Row],[unitPrice]]</f>
        <v>1550</v>
      </c>
      <c r="K1024">
        <f>sales[[#This Row],[TotalRevenue]]-sales[[#This Row],[DiscountApplied]]</f>
        <v>1550</v>
      </c>
      <c r="L1024" t="str">
        <f>TEXT(sales[[#This Row],[SaleDate]],"yyyy")</f>
        <v>2024</v>
      </c>
      <c r="M1024" t="str">
        <f>TEXT(sales[[#This Row],[SaleDate]],"MMM")</f>
        <v>Jun</v>
      </c>
      <c r="N1024" t="str">
        <f>TEXT(sales[[#This Row],[SaleDate]],"DDD")</f>
        <v>Mon</v>
      </c>
      <c r="O1024" t="str">
        <f t="shared" si="15"/>
        <v>Q2</v>
      </c>
      <c r="P1024">
        <f>sales[[#This Row],[netRevenue]]-(sales[[#This Row],[unitCost]]*sales[[#This Row],[QuantitySold]])</f>
        <v>150</v>
      </c>
      <c r="Q1024">
        <f>sales[[#This Row],[unitCost]]*sales[[#This Row],[QuantitySold]]</f>
        <v>1400</v>
      </c>
      <c r="R1024" s="7">
        <f>(sales[[#This Row],[unitPrice]]-sales[[#This Row],[unitCost]])/sales[[#This Row],[unitCost]]</f>
        <v>0.10714285714285714</v>
      </c>
      <c r="S1024" t="str">
        <f>TEXT(sales[[#This Row],[SaleDate]],"dd")</f>
        <v>10</v>
      </c>
    </row>
    <row r="1025" spans="1:19" x14ac:dyDescent="0.25">
      <c r="A1025">
        <v>1814</v>
      </c>
      <c r="B1025">
        <v>5</v>
      </c>
      <c r="C1025">
        <v>27</v>
      </c>
      <c r="D1025">
        <v>3</v>
      </c>
      <c r="E1025">
        <v>8</v>
      </c>
      <c r="F1025" s="1">
        <v>45633</v>
      </c>
      <c r="G1025">
        <v>0</v>
      </c>
      <c r="H1025">
        <f>VLOOKUP(sales[[#This Row],[ProductID]],products[],4,FALSE)</f>
        <v>310</v>
      </c>
      <c r="I1025">
        <f>VLOOKUP(sales[[#This Row],[ProductID]],products[],5,FALSE)</f>
        <v>280</v>
      </c>
      <c r="J1025">
        <f>sales[[#This Row],[QuantitySold]]*sales[[#This Row],[unitPrice]]</f>
        <v>2480</v>
      </c>
      <c r="K1025">
        <f>sales[[#This Row],[TotalRevenue]]-sales[[#This Row],[DiscountApplied]]</f>
        <v>2480</v>
      </c>
      <c r="L1025" t="str">
        <f>TEXT(sales[[#This Row],[SaleDate]],"yyyy")</f>
        <v>2024</v>
      </c>
      <c r="M1025" t="str">
        <f>TEXT(sales[[#This Row],[SaleDate]],"MMM")</f>
        <v>Dec</v>
      </c>
      <c r="N1025" t="str">
        <f>TEXT(sales[[#This Row],[SaleDate]],"DDD")</f>
        <v>Sat</v>
      </c>
      <c r="O1025" t="str">
        <f t="shared" si="15"/>
        <v>Q4</v>
      </c>
      <c r="P1025">
        <f>sales[[#This Row],[netRevenue]]-(sales[[#This Row],[unitCost]]*sales[[#This Row],[QuantitySold]])</f>
        <v>240</v>
      </c>
      <c r="Q1025">
        <f>sales[[#This Row],[unitCost]]*sales[[#This Row],[QuantitySold]]</f>
        <v>2240</v>
      </c>
      <c r="R1025" s="7">
        <f>(sales[[#This Row],[unitPrice]]-sales[[#This Row],[unitCost]])/sales[[#This Row],[unitCost]]</f>
        <v>0.10714285714285714</v>
      </c>
      <c r="S1025" t="str">
        <f>TEXT(sales[[#This Row],[SaleDate]],"dd")</f>
        <v>07</v>
      </c>
    </row>
    <row r="1026" spans="1:19" x14ac:dyDescent="0.25">
      <c r="A1026">
        <v>1815</v>
      </c>
      <c r="B1026">
        <v>5</v>
      </c>
      <c r="C1026">
        <v>13</v>
      </c>
      <c r="D1026">
        <v>3</v>
      </c>
      <c r="E1026">
        <v>10</v>
      </c>
      <c r="F1026" s="1">
        <v>45364</v>
      </c>
      <c r="G1026">
        <v>0</v>
      </c>
      <c r="H1026">
        <f>VLOOKUP(sales[[#This Row],[ProductID]],products[],4,FALSE)</f>
        <v>310</v>
      </c>
      <c r="I1026">
        <f>VLOOKUP(sales[[#This Row],[ProductID]],products[],5,FALSE)</f>
        <v>280</v>
      </c>
      <c r="J1026">
        <f>sales[[#This Row],[QuantitySold]]*sales[[#This Row],[unitPrice]]</f>
        <v>3100</v>
      </c>
      <c r="K1026">
        <f>sales[[#This Row],[TotalRevenue]]-sales[[#This Row],[DiscountApplied]]</f>
        <v>3100</v>
      </c>
      <c r="L1026" t="str">
        <f>TEXT(sales[[#This Row],[SaleDate]],"yyyy")</f>
        <v>2024</v>
      </c>
      <c r="M1026" t="str">
        <f>TEXT(sales[[#This Row],[SaleDate]],"MMM")</f>
        <v>Mar</v>
      </c>
      <c r="N1026" t="str">
        <f>TEXT(sales[[#This Row],[SaleDate]],"DDD")</f>
        <v>Wed</v>
      </c>
      <c r="O1026" t="str">
        <f t="shared" ref="O1026:O1089" si="16">"Q"&amp;ROUNDUP(MONTH(F1026)/3,0)</f>
        <v>Q1</v>
      </c>
      <c r="P1026">
        <f>sales[[#This Row],[netRevenue]]-(sales[[#This Row],[unitCost]]*sales[[#This Row],[QuantitySold]])</f>
        <v>300</v>
      </c>
      <c r="Q1026">
        <f>sales[[#This Row],[unitCost]]*sales[[#This Row],[QuantitySold]]</f>
        <v>2800</v>
      </c>
      <c r="R1026" s="7">
        <f>(sales[[#This Row],[unitPrice]]-sales[[#This Row],[unitCost]])/sales[[#This Row],[unitCost]]</f>
        <v>0.10714285714285714</v>
      </c>
      <c r="S1026" t="str">
        <f>TEXT(sales[[#This Row],[SaleDate]],"dd")</f>
        <v>13</v>
      </c>
    </row>
    <row r="1027" spans="1:19" x14ac:dyDescent="0.25">
      <c r="A1027">
        <v>1816</v>
      </c>
      <c r="B1027">
        <v>5</v>
      </c>
      <c r="C1027">
        <v>1</v>
      </c>
      <c r="D1027">
        <v>3</v>
      </c>
      <c r="E1027">
        <v>7</v>
      </c>
      <c r="F1027" s="1">
        <v>45602</v>
      </c>
      <c r="G1027">
        <v>0</v>
      </c>
      <c r="H1027">
        <f>VLOOKUP(sales[[#This Row],[ProductID]],products[],4,FALSE)</f>
        <v>310</v>
      </c>
      <c r="I1027">
        <f>VLOOKUP(sales[[#This Row],[ProductID]],products[],5,FALSE)</f>
        <v>280</v>
      </c>
      <c r="J1027">
        <f>sales[[#This Row],[QuantitySold]]*sales[[#This Row],[unitPrice]]</f>
        <v>2170</v>
      </c>
      <c r="K1027">
        <f>sales[[#This Row],[TotalRevenue]]-sales[[#This Row],[DiscountApplied]]</f>
        <v>2170</v>
      </c>
      <c r="L1027" t="str">
        <f>TEXT(sales[[#This Row],[SaleDate]],"yyyy")</f>
        <v>2024</v>
      </c>
      <c r="M1027" t="str">
        <f>TEXT(sales[[#This Row],[SaleDate]],"MMM")</f>
        <v>Nov</v>
      </c>
      <c r="N1027" t="str">
        <f>TEXT(sales[[#This Row],[SaleDate]],"DDD")</f>
        <v>Wed</v>
      </c>
      <c r="O1027" t="str">
        <f t="shared" si="16"/>
        <v>Q4</v>
      </c>
      <c r="P1027">
        <f>sales[[#This Row],[netRevenue]]-(sales[[#This Row],[unitCost]]*sales[[#This Row],[QuantitySold]])</f>
        <v>210</v>
      </c>
      <c r="Q1027">
        <f>sales[[#This Row],[unitCost]]*sales[[#This Row],[QuantitySold]]</f>
        <v>1960</v>
      </c>
      <c r="R1027" s="7">
        <f>(sales[[#This Row],[unitPrice]]-sales[[#This Row],[unitCost]])/sales[[#This Row],[unitCost]]</f>
        <v>0.10714285714285714</v>
      </c>
      <c r="S1027" t="str">
        <f>TEXT(sales[[#This Row],[SaleDate]],"dd")</f>
        <v>06</v>
      </c>
    </row>
    <row r="1028" spans="1:19" x14ac:dyDescent="0.25">
      <c r="A1028">
        <v>1823</v>
      </c>
      <c r="B1028">
        <v>5</v>
      </c>
      <c r="C1028">
        <v>7</v>
      </c>
      <c r="D1028">
        <v>3</v>
      </c>
      <c r="E1028">
        <v>4</v>
      </c>
      <c r="F1028" s="1">
        <v>45405</v>
      </c>
      <c r="G1028">
        <v>0</v>
      </c>
      <c r="H1028">
        <f>VLOOKUP(sales[[#This Row],[ProductID]],products[],4,FALSE)</f>
        <v>310</v>
      </c>
      <c r="I1028">
        <f>VLOOKUP(sales[[#This Row],[ProductID]],products[],5,FALSE)</f>
        <v>280</v>
      </c>
      <c r="J1028">
        <f>sales[[#This Row],[QuantitySold]]*sales[[#This Row],[unitPrice]]</f>
        <v>1240</v>
      </c>
      <c r="K1028">
        <f>sales[[#This Row],[TotalRevenue]]-sales[[#This Row],[DiscountApplied]]</f>
        <v>1240</v>
      </c>
      <c r="L1028" t="str">
        <f>TEXT(sales[[#This Row],[SaleDate]],"yyyy")</f>
        <v>2024</v>
      </c>
      <c r="M1028" t="str">
        <f>TEXT(sales[[#This Row],[SaleDate]],"MMM")</f>
        <v>Apr</v>
      </c>
      <c r="N1028" t="str">
        <f>TEXT(sales[[#This Row],[SaleDate]],"DDD")</f>
        <v>Tue</v>
      </c>
      <c r="O1028" t="str">
        <f t="shared" si="16"/>
        <v>Q2</v>
      </c>
      <c r="P1028">
        <f>sales[[#This Row],[netRevenue]]-(sales[[#This Row],[unitCost]]*sales[[#This Row],[QuantitySold]])</f>
        <v>120</v>
      </c>
      <c r="Q1028">
        <f>sales[[#This Row],[unitCost]]*sales[[#This Row],[QuantitySold]]</f>
        <v>1120</v>
      </c>
      <c r="R1028" s="7">
        <f>(sales[[#This Row],[unitPrice]]-sales[[#This Row],[unitCost]])/sales[[#This Row],[unitCost]]</f>
        <v>0.10714285714285714</v>
      </c>
      <c r="S1028" t="str">
        <f>TEXT(sales[[#This Row],[SaleDate]],"dd")</f>
        <v>23</v>
      </c>
    </row>
    <row r="1029" spans="1:19" x14ac:dyDescent="0.25">
      <c r="A1029">
        <v>1859</v>
      </c>
      <c r="B1029">
        <v>5</v>
      </c>
      <c r="C1029">
        <v>42</v>
      </c>
      <c r="D1029">
        <v>3</v>
      </c>
      <c r="E1029">
        <v>4</v>
      </c>
      <c r="F1029" s="1">
        <v>45314</v>
      </c>
      <c r="G1029">
        <v>0</v>
      </c>
      <c r="H1029">
        <f>VLOOKUP(sales[[#This Row],[ProductID]],products[],4,FALSE)</f>
        <v>310</v>
      </c>
      <c r="I1029">
        <f>VLOOKUP(sales[[#This Row],[ProductID]],products[],5,FALSE)</f>
        <v>280</v>
      </c>
      <c r="J1029">
        <f>sales[[#This Row],[QuantitySold]]*sales[[#This Row],[unitPrice]]</f>
        <v>1240</v>
      </c>
      <c r="K1029">
        <f>sales[[#This Row],[TotalRevenue]]-sales[[#This Row],[DiscountApplied]]</f>
        <v>1240</v>
      </c>
      <c r="L1029" t="str">
        <f>TEXT(sales[[#This Row],[SaleDate]],"yyyy")</f>
        <v>2024</v>
      </c>
      <c r="M1029" t="str">
        <f>TEXT(sales[[#This Row],[SaleDate]],"MMM")</f>
        <v>Jan</v>
      </c>
      <c r="N1029" t="str">
        <f>TEXT(sales[[#This Row],[SaleDate]],"DDD")</f>
        <v>Tue</v>
      </c>
      <c r="O1029" t="str">
        <f t="shared" si="16"/>
        <v>Q1</v>
      </c>
      <c r="P1029">
        <f>sales[[#This Row],[netRevenue]]-(sales[[#This Row],[unitCost]]*sales[[#This Row],[QuantitySold]])</f>
        <v>120</v>
      </c>
      <c r="Q1029">
        <f>sales[[#This Row],[unitCost]]*sales[[#This Row],[QuantitySold]]</f>
        <v>1120</v>
      </c>
      <c r="R1029" s="7">
        <f>(sales[[#This Row],[unitPrice]]-sales[[#This Row],[unitCost]])/sales[[#This Row],[unitCost]]</f>
        <v>0.10714285714285714</v>
      </c>
      <c r="S1029" t="str">
        <f>TEXT(sales[[#This Row],[SaleDate]],"dd")</f>
        <v>23</v>
      </c>
    </row>
    <row r="1030" spans="1:19" x14ac:dyDescent="0.25">
      <c r="A1030">
        <v>1873</v>
      </c>
      <c r="B1030">
        <v>5</v>
      </c>
      <c r="C1030">
        <v>40</v>
      </c>
      <c r="D1030">
        <v>3</v>
      </c>
      <c r="E1030">
        <v>2</v>
      </c>
      <c r="F1030" s="1">
        <v>45380</v>
      </c>
      <c r="G1030">
        <v>0</v>
      </c>
      <c r="H1030">
        <f>VLOOKUP(sales[[#This Row],[ProductID]],products[],4,FALSE)</f>
        <v>310</v>
      </c>
      <c r="I1030">
        <f>VLOOKUP(sales[[#This Row],[ProductID]],products[],5,FALSE)</f>
        <v>280</v>
      </c>
      <c r="J1030">
        <f>sales[[#This Row],[QuantitySold]]*sales[[#This Row],[unitPrice]]</f>
        <v>620</v>
      </c>
      <c r="K1030">
        <f>sales[[#This Row],[TotalRevenue]]-sales[[#This Row],[DiscountApplied]]</f>
        <v>620</v>
      </c>
      <c r="L1030" t="str">
        <f>TEXT(sales[[#This Row],[SaleDate]],"yyyy")</f>
        <v>2024</v>
      </c>
      <c r="M1030" t="str">
        <f>TEXT(sales[[#This Row],[SaleDate]],"MMM")</f>
        <v>Mar</v>
      </c>
      <c r="N1030" t="str">
        <f>TEXT(sales[[#This Row],[SaleDate]],"DDD")</f>
        <v>Fri</v>
      </c>
      <c r="O1030" t="str">
        <f t="shared" si="16"/>
        <v>Q1</v>
      </c>
      <c r="P1030">
        <f>sales[[#This Row],[netRevenue]]-(sales[[#This Row],[unitCost]]*sales[[#This Row],[QuantitySold]])</f>
        <v>60</v>
      </c>
      <c r="Q1030">
        <f>sales[[#This Row],[unitCost]]*sales[[#This Row],[QuantitySold]]</f>
        <v>560</v>
      </c>
      <c r="R1030" s="7">
        <f>(sales[[#This Row],[unitPrice]]-sales[[#This Row],[unitCost]])/sales[[#This Row],[unitCost]]</f>
        <v>0.10714285714285714</v>
      </c>
      <c r="S1030" t="str">
        <f>TEXT(sales[[#This Row],[SaleDate]],"dd")</f>
        <v>29</v>
      </c>
    </row>
    <row r="1031" spans="1:19" x14ac:dyDescent="0.25">
      <c r="A1031">
        <v>1886</v>
      </c>
      <c r="B1031">
        <v>5</v>
      </c>
      <c r="C1031">
        <v>30</v>
      </c>
      <c r="D1031">
        <v>3</v>
      </c>
      <c r="E1031">
        <v>8</v>
      </c>
      <c r="F1031" s="1">
        <v>45468</v>
      </c>
      <c r="G1031">
        <v>0</v>
      </c>
      <c r="H1031">
        <f>VLOOKUP(sales[[#This Row],[ProductID]],products[],4,FALSE)</f>
        <v>310</v>
      </c>
      <c r="I1031">
        <f>VLOOKUP(sales[[#This Row],[ProductID]],products[],5,FALSE)</f>
        <v>280</v>
      </c>
      <c r="J1031">
        <f>sales[[#This Row],[QuantitySold]]*sales[[#This Row],[unitPrice]]</f>
        <v>2480</v>
      </c>
      <c r="K1031">
        <f>sales[[#This Row],[TotalRevenue]]-sales[[#This Row],[DiscountApplied]]</f>
        <v>2480</v>
      </c>
      <c r="L1031" t="str">
        <f>TEXT(sales[[#This Row],[SaleDate]],"yyyy")</f>
        <v>2024</v>
      </c>
      <c r="M1031" t="str">
        <f>TEXT(sales[[#This Row],[SaleDate]],"MMM")</f>
        <v>Jun</v>
      </c>
      <c r="N1031" t="str">
        <f>TEXT(sales[[#This Row],[SaleDate]],"DDD")</f>
        <v>Tue</v>
      </c>
      <c r="O1031" t="str">
        <f t="shared" si="16"/>
        <v>Q2</v>
      </c>
      <c r="P1031">
        <f>sales[[#This Row],[netRevenue]]-(sales[[#This Row],[unitCost]]*sales[[#This Row],[QuantitySold]])</f>
        <v>240</v>
      </c>
      <c r="Q1031">
        <f>sales[[#This Row],[unitCost]]*sales[[#This Row],[QuantitySold]]</f>
        <v>2240</v>
      </c>
      <c r="R1031" s="7">
        <f>(sales[[#This Row],[unitPrice]]-sales[[#This Row],[unitCost]])/sales[[#This Row],[unitCost]]</f>
        <v>0.10714285714285714</v>
      </c>
      <c r="S1031" t="str">
        <f>TEXT(sales[[#This Row],[SaleDate]],"dd")</f>
        <v>25</v>
      </c>
    </row>
    <row r="1032" spans="1:19" x14ac:dyDescent="0.25">
      <c r="A1032">
        <v>1894</v>
      </c>
      <c r="B1032">
        <v>5</v>
      </c>
      <c r="C1032">
        <v>4</v>
      </c>
      <c r="D1032">
        <v>3</v>
      </c>
      <c r="E1032">
        <v>6</v>
      </c>
      <c r="F1032" s="1">
        <v>45499</v>
      </c>
      <c r="G1032">
        <v>0</v>
      </c>
      <c r="H1032">
        <f>VLOOKUP(sales[[#This Row],[ProductID]],products[],4,FALSE)</f>
        <v>310</v>
      </c>
      <c r="I1032">
        <f>VLOOKUP(sales[[#This Row],[ProductID]],products[],5,FALSE)</f>
        <v>280</v>
      </c>
      <c r="J1032">
        <f>sales[[#This Row],[QuantitySold]]*sales[[#This Row],[unitPrice]]</f>
        <v>1860</v>
      </c>
      <c r="K1032">
        <f>sales[[#This Row],[TotalRevenue]]-sales[[#This Row],[DiscountApplied]]</f>
        <v>1860</v>
      </c>
      <c r="L1032" t="str">
        <f>TEXT(sales[[#This Row],[SaleDate]],"yyyy")</f>
        <v>2024</v>
      </c>
      <c r="M1032" t="str">
        <f>TEXT(sales[[#This Row],[SaleDate]],"MMM")</f>
        <v>Jul</v>
      </c>
      <c r="N1032" t="str">
        <f>TEXT(sales[[#This Row],[SaleDate]],"DDD")</f>
        <v>Fri</v>
      </c>
      <c r="O1032" t="str">
        <f t="shared" si="16"/>
        <v>Q3</v>
      </c>
      <c r="P1032">
        <f>sales[[#This Row],[netRevenue]]-(sales[[#This Row],[unitCost]]*sales[[#This Row],[QuantitySold]])</f>
        <v>180</v>
      </c>
      <c r="Q1032">
        <f>sales[[#This Row],[unitCost]]*sales[[#This Row],[QuantitySold]]</f>
        <v>1680</v>
      </c>
      <c r="R1032" s="7">
        <f>(sales[[#This Row],[unitPrice]]-sales[[#This Row],[unitCost]])/sales[[#This Row],[unitCost]]</f>
        <v>0.10714285714285714</v>
      </c>
      <c r="S1032" t="str">
        <f>TEXT(sales[[#This Row],[SaleDate]],"dd")</f>
        <v>26</v>
      </c>
    </row>
    <row r="1033" spans="1:19" x14ac:dyDescent="0.25">
      <c r="A1033">
        <v>1897</v>
      </c>
      <c r="B1033">
        <v>5</v>
      </c>
      <c r="C1033">
        <v>49</v>
      </c>
      <c r="D1033">
        <v>3</v>
      </c>
      <c r="E1033">
        <v>8</v>
      </c>
      <c r="F1033" s="1">
        <v>45426</v>
      </c>
      <c r="G1033">
        <v>0</v>
      </c>
      <c r="H1033">
        <f>VLOOKUP(sales[[#This Row],[ProductID]],products[],4,FALSE)</f>
        <v>310</v>
      </c>
      <c r="I1033">
        <f>VLOOKUP(sales[[#This Row],[ProductID]],products[],5,FALSE)</f>
        <v>280</v>
      </c>
      <c r="J1033">
        <f>sales[[#This Row],[QuantitySold]]*sales[[#This Row],[unitPrice]]</f>
        <v>2480</v>
      </c>
      <c r="K1033">
        <f>sales[[#This Row],[TotalRevenue]]-sales[[#This Row],[DiscountApplied]]</f>
        <v>2480</v>
      </c>
      <c r="L1033" t="str">
        <f>TEXT(sales[[#This Row],[SaleDate]],"yyyy")</f>
        <v>2024</v>
      </c>
      <c r="M1033" t="str">
        <f>TEXT(sales[[#This Row],[SaleDate]],"MMM")</f>
        <v>May</v>
      </c>
      <c r="N1033" t="str">
        <f>TEXT(sales[[#This Row],[SaleDate]],"DDD")</f>
        <v>Tue</v>
      </c>
      <c r="O1033" t="str">
        <f t="shared" si="16"/>
        <v>Q2</v>
      </c>
      <c r="P1033">
        <f>sales[[#This Row],[netRevenue]]-(sales[[#This Row],[unitCost]]*sales[[#This Row],[QuantitySold]])</f>
        <v>240</v>
      </c>
      <c r="Q1033">
        <f>sales[[#This Row],[unitCost]]*sales[[#This Row],[QuantitySold]]</f>
        <v>2240</v>
      </c>
      <c r="R1033" s="7">
        <f>(sales[[#This Row],[unitPrice]]-sales[[#This Row],[unitCost]])/sales[[#This Row],[unitCost]]</f>
        <v>0.10714285714285714</v>
      </c>
      <c r="S1033" t="str">
        <f>TEXT(sales[[#This Row],[SaleDate]],"dd")</f>
        <v>14</v>
      </c>
    </row>
    <row r="1034" spans="1:19" x14ac:dyDescent="0.25">
      <c r="A1034">
        <v>21</v>
      </c>
      <c r="B1034">
        <v>1</v>
      </c>
      <c r="C1034">
        <v>36</v>
      </c>
      <c r="D1034">
        <v>3</v>
      </c>
      <c r="E1034">
        <v>8</v>
      </c>
      <c r="F1034" s="1">
        <v>45287</v>
      </c>
      <c r="G1034">
        <v>0</v>
      </c>
      <c r="H1034">
        <f>VLOOKUP(sales[[#This Row],[ProductID]],products[],4,FALSE)</f>
        <v>300</v>
      </c>
      <c r="I1034">
        <f>VLOOKUP(sales[[#This Row],[ProductID]],products[],5,FALSE)</f>
        <v>220</v>
      </c>
      <c r="J1034">
        <f>sales[[#This Row],[QuantitySold]]*sales[[#This Row],[unitPrice]]</f>
        <v>2400</v>
      </c>
      <c r="K1034">
        <f>sales[[#This Row],[TotalRevenue]]-sales[[#This Row],[DiscountApplied]]</f>
        <v>2400</v>
      </c>
      <c r="L1034" t="str">
        <f>TEXT(sales[[#This Row],[SaleDate]],"yyyy")</f>
        <v>2023</v>
      </c>
      <c r="M1034" t="str">
        <f>TEXT(sales[[#This Row],[SaleDate]],"MMM")</f>
        <v>Dec</v>
      </c>
      <c r="N1034" t="str">
        <f>TEXT(sales[[#This Row],[SaleDate]],"DDD")</f>
        <v>Wed</v>
      </c>
      <c r="O1034" t="str">
        <f t="shared" si="16"/>
        <v>Q4</v>
      </c>
      <c r="P1034">
        <f>sales[[#This Row],[netRevenue]]-(sales[[#This Row],[unitCost]]*sales[[#This Row],[QuantitySold]])</f>
        <v>640</v>
      </c>
      <c r="Q1034">
        <f>sales[[#This Row],[unitCost]]*sales[[#This Row],[QuantitySold]]</f>
        <v>1760</v>
      </c>
      <c r="R1034" s="7">
        <f>(sales[[#This Row],[unitPrice]]-sales[[#This Row],[unitCost]])/sales[[#This Row],[unitCost]]</f>
        <v>0.36363636363636365</v>
      </c>
      <c r="S1034" t="str">
        <f>TEXT(sales[[#This Row],[SaleDate]],"dd")</f>
        <v>27</v>
      </c>
    </row>
    <row r="1035" spans="1:19" x14ac:dyDescent="0.25">
      <c r="A1035">
        <v>32</v>
      </c>
      <c r="B1035">
        <v>1</v>
      </c>
      <c r="C1035">
        <v>33</v>
      </c>
      <c r="D1035">
        <v>3</v>
      </c>
      <c r="E1035">
        <v>11</v>
      </c>
      <c r="F1035" s="1">
        <v>45035</v>
      </c>
      <c r="G1035">
        <v>0</v>
      </c>
      <c r="H1035">
        <f>VLOOKUP(sales[[#This Row],[ProductID]],products[],4,FALSE)</f>
        <v>300</v>
      </c>
      <c r="I1035">
        <f>VLOOKUP(sales[[#This Row],[ProductID]],products[],5,FALSE)</f>
        <v>220</v>
      </c>
      <c r="J1035">
        <f>sales[[#This Row],[QuantitySold]]*sales[[#This Row],[unitPrice]]</f>
        <v>3300</v>
      </c>
      <c r="K1035">
        <f>sales[[#This Row],[TotalRevenue]]-sales[[#This Row],[DiscountApplied]]</f>
        <v>3300</v>
      </c>
      <c r="L1035" t="str">
        <f>TEXT(sales[[#This Row],[SaleDate]],"yyyy")</f>
        <v>2023</v>
      </c>
      <c r="M1035" t="str">
        <f>TEXT(sales[[#This Row],[SaleDate]],"MMM")</f>
        <v>Apr</v>
      </c>
      <c r="N1035" t="str">
        <f>TEXT(sales[[#This Row],[SaleDate]],"DDD")</f>
        <v>Wed</v>
      </c>
      <c r="O1035" t="str">
        <f t="shared" si="16"/>
        <v>Q2</v>
      </c>
      <c r="P1035">
        <f>sales[[#This Row],[netRevenue]]-(sales[[#This Row],[unitCost]]*sales[[#This Row],[QuantitySold]])</f>
        <v>880</v>
      </c>
      <c r="Q1035">
        <f>sales[[#This Row],[unitCost]]*sales[[#This Row],[QuantitySold]]</f>
        <v>2420</v>
      </c>
      <c r="R1035" s="7">
        <f>(sales[[#This Row],[unitPrice]]-sales[[#This Row],[unitCost]])/sales[[#This Row],[unitCost]]</f>
        <v>0.36363636363636365</v>
      </c>
      <c r="S1035" t="str">
        <f>TEXT(sales[[#This Row],[SaleDate]],"dd")</f>
        <v>19</v>
      </c>
    </row>
    <row r="1036" spans="1:19" x14ac:dyDescent="0.25">
      <c r="A1036">
        <v>46</v>
      </c>
      <c r="B1036">
        <v>1</v>
      </c>
      <c r="C1036">
        <v>13</v>
      </c>
      <c r="D1036">
        <v>3</v>
      </c>
      <c r="E1036">
        <v>9</v>
      </c>
      <c r="F1036" s="1">
        <v>45156</v>
      </c>
      <c r="G1036">
        <v>0</v>
      </c>
      <c r="H1036">
        <f>VLOOKUP(sales[[#This Row],[ProductID]],products[],4,FALSE)</f>
        <v>300</v>
      </c>
      <c r="I1036">
        <f>VLOOKUP(sales[[#This Row],[ProductID]],products[],5,FALSE)</f>
        <v>220</v>
      </c>
      <c r="J1036">
        <f>sales[[#This Row],[QuantitySold]]*sales[[#This Row],[unitPrice]]</f>
        <v>2700</v>
      </c>
      <c r="K1036">
        <f>sales[[#This Row],[TotalRevenue]]-sales[[#This Row],[DiscountApplied]]</f>
        <v>2700</v>
      </c>
      <c r="L1036" t="str">
        <f>TEXT(sales[[#This Row],[SaleDate]],"yyyy")</f>
        <v>2023</v>
      </c>
      <c r="M1036" t="str">
        <f>TEXT(sales[[#This Row],[SaleDate]],"MMM")</f>
        <v>Aug</v>
      </c>
      <c r="N1036" t="str">
        <f>TEXT(sales[[#This Row],[SaleDate]],"DDD")</f>
        <v>Fri</v>
      </c>
      <c r="O1036" t="str">
        <f t="shared" si="16"/>
        <v>Q3</v>
      </c>
      <c r="P1036">
        <f>sales[[#This Row],[netRevenue]]-(sales[[#This Row],[unitCost]]*sales[[#This Row],[QuantitySold]])</f>
        <v>720</v>
      </c>
      <c r="Q1036">
        <f>sales[[#This Row],[unitCost]]*sales[[#This Row],[QuantitySold]]</f>
        <v>1980</v>
      </c>
      <c r="R1036" s="7">
        <f>(sales[[#This Row],[unitPrice]]-sales[[#This Row],[unitCost]])/sales[[#This Row],[unitCost]]</f>
        <v>0.36363636363636365</v>
      </c>
      <c r="S1036" t="str">
        <f>TEXT(sales[[#This Row],[SaleDate]],"dd")</f>
        <v>18</v>
      </c>
    </row>
    <row r="1037" spans="1:19" x14ac:dyDescent="0.25">
      <c r="A1037">
        <v>52</v>
      </c>
      <c r="B1037">
        <v>1</v>
      </c>
      <c r="C1037">
        <v>33</v>
      </c>
      <c r="D1037">
        <v>3</v>
      </c>
      <c r="E1037">
        <v>6</v>
      </c>
      <c r="F1037" s="1">
        <v>44935</v>
      </c>
      <c r="G1037">
        <v>0</v>
      </c>
      <c r="H1037">
        <f>VLOOKUP(sales[[#This Row],[ProductID]],products[],4,FALSE)</f>
        <v>300</v>
      </c>
      <c r="I1037">
        <f>VLOOKUP(sales[[#This Row],[ProductID]],products[],5,FALSE)</f>
        <v>220</v>
      </c>
      <c r="J1037">
        <f>sales[[#This Row],[QuantitySold]]*sales[[#This Row],[unitPrice]]</f>
        <v>1800</v>
      </c>
      <c r="K1037">
        <f>sales[[#This Row],[TotalRevenue]]-sales[[#This Row],[DiscountApplied]]</f>
        <v>1800</v>
      </c>
      <c r="L1037" t="str">
        <f>TEXT(sales[[#This Row],[SaleDate]],"yyyy")</f>
        <v>2023</v>
      </c>
      <c r="M1037" t="str">
        <f>TEXT(sales[[#This Row],[SaleDate]],"MMM")</f>
        <v>Jan</v>
      </c>
      <c r="N1037" t="str">
        <f>TEXT(sales[[#This Row],[SaleDate]],"DDD")</f>
        <v>Mon</v>
      </c>
      <c r="O1037" t="str">
        <f t="shared" si="16"/>
        <v>Q1</v>
      </c>
      <c r="P1037">
        <f>sales[[#This Row],[netRevenue]]-(sales[[#This Row],[unitCost]]*sales[[#This Row],[QuantitySold]])</f>
        <v>480</v>
      </c>
      <c r="Q1037">
        <f>sales[[#This Row],[unitCost]]*sales[[#This Row],[QuantitySold]]</f>
        <v>1320</v>
      </c>
      <c r="R1037" s="7">
        <f>(sales[[#This Row],[unitPrice]]-sales[[#This Row],[unitCost]])/sales[[#This Row],[unitCost]]</f>
        <v>0.36363636363636365</v>
      </c>
      <c r="S1037" t="str">
        <f>TEXT(sales[[#This Row],[SaleDate]],"dd")</f>
        <v>09</v>
      </c>
    </row>
    <row r="1038" spans="1:19" x14ac:dyDescent="0.25">
      <c r="A1038">
        <v>57</v>
      </c>
      <c r="B1038">
        <v>1</v>
      </c>
      <c r="C1038">
        <v>40</v>
      </c>
      <c r="D1038">
        <v>3</v>
      </c>
      <c r="E1038">
        <v>11</v>
      </c>
      <c r="F1038" s="1">
        <v>44943</v>
      </c>
      <c r="G1038">
        <v>0</v>
      </c>
      <c r="H1038">
        <f>VLOOKUP(sales[[#This Row],[ProductID]],products[],4,FALSE)</f>
        <v>300</v>
      </c>
      <c r="I1038">
        <f>VLOOKUP(sales[[#This Row],[ProductID]],products[],5,FALSE)</f>
        <v>220</v>
      </c>
      <c r="J1038">
        <f>sales[[#This Row],[QuantitySold]]*sales[[#This Row],[unitPrice]]</f>
        <v>3300</v>
      </c>
      <c r="K1038">
        <f>sales[[#This Row],[TotalRevenue]]-sales[[#This Row],[DiscountApplied]]</f>
        <v>3300</v>
      </c>
      <c r="L1038" t="str">
        <f>TEXT(sales[[#This Row],[SaleDate]],"yyyy")</f>
        <v>2023</v>
      </c>
      <c r="M1038" t="str">
        <f>TEXT(sales[[#This Row],[SaleDate]],"MMM")</f>
        <v>Jan</v>
      </c>
      <c r="N1038" t="str">
        <f>TEXT(sales[[#This Row],[SaleDate]],"DDD")</f>
        <v>Tue</v>
      </c>
      <c r="O1038" t="str">
        <f t="shared" si="16"/>
        <v>Q1</v>
      </c>
      <c r="P1038">
        <f>sales[[#This Row],[netRevenue]]-(sales[[#This Row],[unitCost]]*sales[[#This Row],[QuantitySold]])</f>
        <v>880</v>
      </c>
      <c r="Q1038">
        <f>sales[[#This Row],[unitCost]]*sales[[#This Row],[QuantitySold]]</f>
        <v>2420</v>
      </c>
      <c r="R1038" s="7">
        <f>(sales[[#This Row],[unitPrice]]-sales[[#This Row],[unitCost]])/sales[[#This Row],[unitCost]]</f>
        <v>0.36363636363636365</v>
      </c>
      <c r="S1038" t="str">
        <f>TEXT(sales[[#This Row],[SaleDate]],"dd")</f>
        <v>17</v>
      </c>
    </row>
    <row r="1039" spans="1:19" x14ac:dyDescent="0.25">
      <c r="A1039">
        <v>65</v>
      </c>
      <c r="B1039">
        <v>1</v>
      </c>
      <c r="C1039">
        <v>24</v>
      </c>
      <c r="D1039">
        <v>3</v>
      </c>
      <c r="E1039">
        <v>10</v>
      </c>
      <c r="F1039" s="1">
        <v>44937</v>
      </c>
      <c r="G1039">
        <v>0</v>
      </c>
      <c r="H1039">
        <f>VLOOKUP(sales[[#This Row],[ProductID]],products[],4,FALSE)</f>
        <v>300</v>
      </c>
      <c r="I1039">
        <f>VLOOKUP(sales[[#This Row],[ProductID]],products[],5,FALSE)</f>
        <v>220</v>
      </c>
      <c r="J1039">
        <f>sales[[#This Row],[QuantitySold]]*sales[[#This Row],[unitPrice]]</f>
        <v>3000</v>
      </c>
      <c r="K1039">
        <f>sales[[#This Row],[TotalRevenue]]-sales[[#This Row],[DiscountApplied]]</f>
        <v>3000</v>
      </c>
      <c r="L1039" t="str">
        <f>TEXT(sales[[#This Row],[SaleDate]],"yyyy")</f>
        <v>2023</v>
      </c>
      <c r="M1039" t="str">
        <f>TEXT(sales[[#This Row],[SaleDate]],"MMM")</f>
        <v>Jan</v>
      </c>
      <c r="N1039" t="str">
        <f>TEXT(sales[[#This Row],[SaleDate]],"DDD")</f>
        <v>Wed</v>
      </c>
      <c r="O1039" t="str">
        <f t="shared" si="16"/>
        <v>Q1</v>
      </c>
      <c r="P1039">
        <f>sales[[#This Row],[netRevenue]]-(sales[[#This Row],[unitCost]]*sales[[#This Row],[QuantitySold]])</f>
        <v>800</v>
      </c>
      <c r="Q1039">
        <f>sales[[#This Row],[unitCost]]*sales[[#This Row],[QuantitySold]]</f>
        <v>2200</v>
      </c>
      <c r="R1039" s="7">
        <f>(sales[[#This Row],[unitPrice]]-sales[[#This Row],[unitCost]])/sales[[#This Row],[unitCost]]</f>
        <v>0.36363636363636365</v>
      </c>
      <c r="S1039" t="str">
        <f>TEXT(sales[[#This Row],[SaleDate]],"dd")</f>
        <v>11</v>
      </c>
    </row>
    <row r="1040" spans="1:19" x14ac:dyDescent="0.25">
      <c r="A1040">
        <v>66</v>
      </c>
      <c r="B1040">
        <v>1</v>
      </c>
      <c r="C1040">
        <v>24</v>
      </c>
      <c r="D1040">
        <v>3</v>
      </c>
      <c r="E1040">
        <v>5</v>
      </c>
      <c r="F1040" s="1">
        <v>45070</v>
      </c>
      <c r="G1040">
        <v>0</v>
      </c>
      <c r="H1040">
        <f>VLOOKUP(sales[[#This Row],[ProductID]],products[],4,FALSE)</f>
        <v>300</v>
      </c>
      <c r="I1040">
        <f>VLOOKUP(sales[[#This Row],[ProductID]],products[],5,FALSE)</f>
        <v>220</v>
      </c>
      <c r="J1040">
        <f>sales[[#This Row],[QuantitySold]]*sales[[#This Row],[unitPrice]]</f>
        <v>1500</v>
      </c>
      <c r="K1040">
        <f>sales[[#This Row],[TotalRevenue]]-sales[[#This Row],[DiscountApplied]]</f>
        <v>1500</v>
      </c>
      <c r="L1040" t="str">
        <f>TEXT(sales[[#This Row],[SaleDate]],"yyyy")</f>
        <v>2023</v>
      </c>
      <c r="M1040" t="str">
        <f>TEXT(sales[[#This Row],[SaleDate]],"MMM")</f>
        <v>May</v>
      </c>
      <c r="N1040" t="str">
        <f>TEXT(sales[[#This Row],[SaleDate]],"DDD")</f>
        <v>Wed</v>
      </c>
      <c r="O1040" t="str">
        <f t="shared" si="16"/>
        <v>Q2</v>
      </c>
      <c r="P1040">
        <f>sales[[#This Row],[netRevenue]]-(sales[[#This Row],[unitCost]]*sales[[#This Row],[QuantitySold]])</f>
        <v>400</v>
      </c>
      <c r="Q1040">
        <f>sales[[#This Row],[unitCost]]*sales[[#This Row],[QuantitySold]]</f>
        <v>1100</v>
      </c>
      <c r="R1040" s="7">
        <f>(sales[[#This Row],[unitPrice]]-sales[[#This Row],[unitCost]])/sales[[#This Row],[unitCost]]</f>
        <v>0.36363636363636365</v>
      </c>
      <c r="S1040" t="str">
        <f>TEXT(sales[[#This Row],[SaleDate]],"dd")</f>
        <v>24</v>
      </c>
    </row>
    <row r="1041" spans="1:19" x14ac:dyDescent="0.25">
      <c r="A1041">
        <v>68</v>
      </c>
      <c r="B1041">
        <v>1</v>
      </c>
      <c r="C1041">
        <v>13</v>
      </c>
      <c r="D1041">
        <v>3</v>
      </c>
      <c r="E1041">
        <v>5</v>
      </c>
      <c r="F1041" s="1">
        <v>45243</v>
      </c>
      <c r="G1041">
        <v>0</v>
      </c>
      <c r="H1041">
        <f>VLOOKUP(sales[[#This Row],[ProductID]],products[],4,FALSE)</f>
        <v>300</v>
      </c>
      <c r="I1041">
        <f>VLOOKUP(sales[[#This Row],[ProductID]],products[],5,FALSE)</f>
        <v>220</v>
      </c>
      <c r="J1041">
        <f>sales[[#This Row],[QuantitySold]]*sales[[#This Row],[unitPrice]]</f>
        <v>1500</v>
      </c>
      <c r="K1041">
        <f>sales[[#This Row],[TotalRevenue]]-sales[[#This Row],[DiscountApplied]]</f>
        <v>1500</v>
      </c>
      <c r="L1041" t="str">
        <f>TEXT(sales[[#This Row],[SaleDate]],"yyyy")</f>
        <v>2023</v>
      </c>
      <c r="M1041" t="str">
        <f>TEXT(sales[[#This Row],[SaleDate]],"MMM")</f>
        <v>Nov</v>
      </c>
      <c r="N1041" t="str">
        <f>TEXT(sales[[#This Row],[SaleDate]],"DDD")</f>
        <v>Mon</v>
      </c>
      <c r="O1041" t="str">
        <f t="shared" si="16"/>
        <v>Q4</v>
      </c>
      <c r="P1041">
        <f>sales[[#This Row],[netRevenue]]-(sales[[#This Row],[unitCost]]*sales[[#This Row],[QuantitySold]])</f>
        <v>400</v>
      </c>
      <c r="Q1041">
        <f>sales[[#This Row],[unitCost]]*sales[[#This Row],[QuantitySold]]</f>
        <v>1100</v>
      </c>
      <c r="R1041" s="7">
        <f>(sales[[#This Row],[unitPrice]]-sales[[#This Row],[unitCost]])/sales[[#This Row],[unitCost]]</f>
        <v>0.36363636363636365</v>
      </c>
      <c r="S1041" t="str">
        <f>TEXT(sales[[#This Row],[SaleDate]],"dd")</f>
        <v>13</v>
      </c>
    </row>
    <row r="1042" spans="1:19" x14ac:dyDescent="0.25">
      <c r="A1042">
        <v>73</v>
      </c>
      <c r="B1042">
        <v>1</v>
      </c>
      <c r="C1042">
        <v>24</v>
      </c>
      <c r="D1042">
        <v>3</v>
      </c>
      <c r="E1042">
        <v>1</v>
      </c>
      <c r="F1042" s="1">
        <v>45213</v>
      </c>
      <c r="G1042">
        <v>0</v>
      </c>
      <c r="H1042">
        <f>VLOOKUP(sales[[#This Row],[ProductID]],products[],4,FALSE)</f>
        <v>300</v>
      </c>
      <c r="I1042">
        <f>VLOOKUP(sales[[#This Row],[ProductID]],products[],5,FALSE)</f>
        <v>220</v>
      </c>
      <c r="J1042">
        <f>sales[[#This Row],[QuantitySold]]*sales[[#This Row],[unitPrice]]</f>
        <v>300</v>
      </c>
      <c r="K1042">
        <f>sales[[#This Row],[TotalRevenue]]-sales[[#This Row],[DiscountApplied]]</f>
        <v>300</v>
      </c>
      <c r="L1042" t="str">
        <f>TEXT(sales[[#This Row],[SaleDate]],"yyyy")</f>
        <v>2023</v>
      </c>
      <c r="M1042" t="str">
        <f>TEXT(sales[[#This Row],[SaleDate]],"MMM")</f>
        <v>Oct</v>
      </c>
      <c r="N1042" t="str">
        <f>TEXT(sales[[#This Row],[SaleDate]],"DDD")</f>
        <v>Sat</v>
      </c>
      <c r="O1042" t="str">
        <f t="shared" si="16"/>
        <v>Q4</v>
      </c>
      <c r="P1042">
        <f>sales[[#This Row],[netRevenue]]-(sales[[#This Row],[unitCost]]*sales[[#This Row],[QuantitySold]])</f>
        <v>80</v>
      </c>
      <c r="Q1042">
        <f>sales[[#This Row],[unitCost]]*sales[[#This Row],[QuantitySold]]</f>
        <v>220</v>
      </c>
      <c r="R1042" s="7">
        <f>(sales[[#This Row],[unitPrice]]-sales[[#This Row],[unitCost]])/sales[[#This Row],[unitCost]]</f>
        <v>0.36363636363636365</v>
      </c>
      <c r="S1042" t="str">
        <f>TEXT(sales[[#This Row],[SaleDate]],"dd")</f>
        <v>14</v>
      </c>
    </row>
    <row r="1043" spans="1:19" x14ac:dyDescent="0.25">
      <c r="A1043">
        <v>77</v>
      </c>
      <c r="B1043">
        <v>1</v>
      </c>
      <c r="C1043">
        <v>43</v>
      </c>
      <c r="D1043">
        <v>3</v>
      </c>
      <c r="E1043">
        <v>8</v>
      </c>
      <c r="F1043" s="1">
        <v>45116</v>
      </c>
      <c r="G1043">
        <v>0</v>
      </c>
      <c r="H1043">
        <f>VLOOKUP(sales[[#This Row],[ProductID]],products[],4,FALSE)</f>
        <v>300</v>
      </c>
      <c r="I1043">
        <f>VLOOKUP(sales[[#This Row],[ProductID]],products[],5,FALSE)</f>
        <v>220</v>
      </c>
      <c r="J1043">
        <f>sales[[#This Row],[QuantitySold]]*sales[[#This Row],[unitPrice]]</f>
        <v>2400</v>
      </c>
      <c r="K1043">
        <f>sales[[#This Row],[TotalRevenue]]-sales[[#This Row],[DiscountApplied]]</f>
        <v>2400</v>
      </c>
      <c r="L1043" t="str">
        <f>TEXT(sales[[#This Row],[SaleDate]],"yyyy")</f>
        <v>2023</v>
      </c>
      <c r="M1043" t="str">
        <f>TEXT(sales[[#This Row],[SaleDate]],"MMM")</f>
        <v>Jul</v>
      </c>
      <c r="N1043" t="str">
        <f>TEXT(sales[[#This Row],[SaleDate]],"DDD")</f>
        <v>Sun</v>
      </c>
      <c r="O1043" t="str">
        <f t="shared" si="16"/>
        <v>Q3</v>
      </c>
      <c r="P1043">
        <f>sales[[#This Row],[netRevenue]]-(sales[[#This Row],[unitCost]]*sales[[#This Row],[QuantitySold]])</f>
        <v>640</v>
      </c>
      <c r="Q1043">
        <f>sales[[#This Row],[unitCost]]*sales[[#This Row],[QuantitySold]]</f>
        <v>1760</v>
      </c>
      <c r="R1043" s="7">
        <f>(sales[[#This Row],[unitPrice]]-sales[[#This Row],[unitCost]])/sales[[#This Row],[unitCost]]</f>
        <v>0.36363636363636365</v>
      </c>
      <c r="S1043" t="str">
        <f>TEXT(sales[[#This Row],[SaleDate]],"dd")</f>
        <v>09</v>
      </c>
    </row>
    <row r="1044" spans="1:19" x14ac:dyDescent="0.25">
      <c r="A1044">
        <v>102</v>
      </c>
      <c r="B1044">
        <v>1</v>
      </c>
      <c r="C1044">
        <v>25</v>
      </c>
      <c r="D1044">
        <v>3</v>
      </c>
      <c r="E1044">
        <v>8</v>
      </c>
      <c r="F1044" s="1">
        <v>45184</v>
      </c>
      <c r="G1044">
        <v>0</v>
      </c>
      <c r="H1044">
        <f>VLOOKUP(sales[[#This Row],[ProductID]],products[],4,FALSE)</f>
        <v>300</v>
      </c>
      <c r="I1044">
        <f>VLOOKUP(sales[[#This Row],[ProductID]],products[],5,FALSE)</f>
        <v>220</v>
      </c>
      <c r="J1044">
        <f>sales[[#This Row],[QuantitySold]]*sales[[#This Row],[unitPrice]]</f>
        <v>2400</v>
      </c>
      <c r="K1044">
        <f>sales[[#This Row],[TotalRevenue]]-sales[[#This Row],[DiscountApplied]]</f>
        <v>2400</v>
      </c>
      <c r="L1044" t="str">
        <f>TEXT(sales[[#This Row],[SaleDate]],"yyyy")</f>
        <v>2023</v>
      </c>
      <c r="M1044" t="str">
        <f>TEXT(sales[[#This Row],[SaleDate]],"MMM")</f>
        <v>Sep</v>
      </c>
      <c r="N1044" t="str">
        <f>TEXT(sales[[#This Row],[SaleDate]],"DDD")</f>
        <v>Fri</v>
      </c>
      <c r="O1044" t="str">
        <f t="shared" si="16"/>
        <v>Q3</v>
      </c>
      <c r="P1044">
        <f>sales[[#This Row],[netRevenue]]-(sales[[#This Row],[unitCost]]*sales[[#This Row],[QuantitySold]])</f>
        <v>640</v>
      </c>
      <c r="Q1044">
        <f>sales[[#This Row],[unitCost]]*sales[[#This Row],[QuantitySold]]</f>
        <v>1760</v>
      </c>
      <c r="R1044" s="7">
        <f>(sales[[#This Row],[unitPrice]]-sales[[#This Row],[unitCost]])/sales[[#This Row],[unitCost]]</f>
        <v>0.36363636363636365</v>
      </c>
      <c r="S1044" t="str">
        <f>TEXT(sales[[#This Row],[SaleDate]],"dd")</f>
        <v>15</v>
      </c>
    </row>
    <row r="1045" spans="1:19" x14ac:dyDescent="0.25">
      <c r="A1045">
        <v>162</v>
      </c>
      <c r="B1045">
        <v>1</v>
      </c>
      <c r="C1045">
        <v>47</v>
      </c>
      <c r="D1045">
        <v>3</v>
      </c>
      <c r="E1045">
        <v>4</v>
      </c>
      <c r="F1045" s="1">
        <v>44961</v>
      </c>
      <c r="G1045">
        <v>0</v>
      </c>
      <c r="H1045">
        <f>VLOOKUP(sales[[#This Row],[ProductID]],products[],4,FALSE)</f>
        <v>300</v>
      </c>
      <c r="I1045">
        <f>VLOOKUP(sales[[#This Row],[ProductID]],products[],5,FALSE)</f>
        <v>220</v>
      </c>
      <c r="J1045">
        <f>sales[[#This Row],[QuantitySold]]*sales[[#This Row],[unitPrice]]</f>
        <v>1200</v>
      </c>
      <c r="K1045">
        <f>sales[[#This Row],[TotalRevenue]]-sales[[#This Row],[DiscountApplied]]</f>
        <v>1200</v>
      </c>
      <c r="L1045" t="str">
        <f>TEXT(sales[[#This Row],[SaleDate]],"yyyy")</f>
        <v>2023</v>
      </c>
      <c r="M1045" t="str">
        <f>TEXT(sales[[#This Row],[SaleDate]],"MMM")</f>
        <v>Feb</v>
      </c>
      <c r="N1045" t="str">
        <f>TEXT(sales[[#This Row],[SaleDate]],"DDD")</f>
        <v>Sat</v>
      </c>
      <c r="O1045" t="str">
        <f t="shared" si="16"/>
        <v>Q1</v>
      </c>
      <c r="P1045">
        <f>sales[[#This Row],[netRevenue]]-(sales[[#This Row],[unitCost]]*sales[[#This Row],[QuantitySold]])</f>
        <v>320</v>
      </c>
      <c r="Q1045">
        <f>sales[[#This Row],[unitCost]]*sales[[#This Row],[QuantitySold]]</f>
        <v>880</v>
      </c>
      <c r="R1045" s="7">
        <f>(sales[[#This Row],[unitPrice]]-sales[[#This Row],[unitCost]])/sales[[#This Row],[unitCost]]</f>
        <v>0.36363636363636365</v>
      </c>
      <c r="S1045" t="str">
        <f>TEXT(sales[[#This Row],[SaleDate]],"dd")</f>
        <v>04</v>
      </c>
    </row>
    <row r="1046" spans="1:19" x14ac:dyDescent="0.25">
      <c r="A1046">
        <v>229</v>
      </c>
      <c r="B1046">
        <v>1</v>
      </c>
      <c r="C1046">
        <v>7</v>
      </c>
      <c r="D1046">
        <v>3</v>
      </c>
      <c r="E1046">
        <v>7</v>
      </c>
      <c r="F1046" s="1">
        <v>45031</v>
      </c>
      <c r="G1046">
        <v>0</v>
      </c>
      <c r="H1046">
        <f>VLOOKUP(sales[[#This Row],[ProductID]],products[],4,FALSE)</f>
        <v>300</v>
      </c>
      <c r="I1046">
        <f>VLOOKUP(sales[[#This Row],[ProductID]],products[],5,FALSE)</f>
        <v>220</v>
      </c>
      <c r="J1046">
        <f>sales[[#This Row],[QuantitySold]]*sales[[#This Row],[unitPrice]]</f>
        <v>2100</v>
      </c>
      <c r="K1046">
        <f>sales[[#This Row],[TotalRevenue]]-sales[[#This Row],[DiscountApplied]]</f>
        <v>2100</v>
      </c>
      <c r="L1046" t="str">
        <f>TEXT(sales[[#This Row],[SaleDate]],"yyyy")</f>
        <v>2023</v>
      </c>
      <c r="M1046" t="str">
        <f>TEXT(sales[[#This Row],[SaleDate]],"MMM")</f>
        <v>Apr</v>
      </c>
      <c r="N1046" t="str">
        <f>TEXT(sales[[#This Row],[SaleDate]],"DDD")</f>
        <v>Sat</v>
      </c>
      <c r="O1046" t="str">
        <f t="shared" si="16"/>
        <v>Q2</v>
      </c>
      <c r="P1046">
        <f>sales[[#This Row],[netRevenue]]-(sales[[#This Row],[unitCost]]*sales[[#This Row],[QuantitySold]])</f>
        <v>560</v>
      </c>
      <c r="Q1046">
        <f>sales[[#This Row],[unitCost]]*sales[[#This Row],[QuantitySold]]</f>
        <v>1540</v>
      </c>
      <c r="R1046" s="7">
        <f>(sales[[#This Row],[unitPrice]]-sales[[#This Row],[unitCost]])/sales[[#This Row],[unitCost]]</f>
        <v>0.36363636363636365</v>
      </c>
      <c r="S1046" t="str">
        <f>TEXT(sales[[#This Row],[SaleDate]],"dd")</f>
        <v>15</v>
      </c>
    </row>
    <row r="1047" spans="1:19" x14ac:dyDescent="0.25">
      <c r="A1047">
        <v>234</v>
      </c>
      <c r="B1047">
        <v>1</v>
      </c>
      <c r="C1047">
        <v>43</v>
      </c>
      <c r="D1047">
        <v>3</v>
      </c>
      <c r="E1047">
        <v>11</v>
      </c>
      <c r="F1047" s="1">
        <v>45083</v>
      </c>
      <c r="G1047">
        <v>0</v>
      </c>
      <c r="H1047">
        <f>VLOOKUP(sales[[#This Row],[ProductID]],products[],4,FALSE)</f>
        <v>300</v>
      </c>
      <c r="I1047">
        <f>VLOOKUP(sales[[#This Row],[ProductID]],products[],5,FALSE)</f>
        <v>220</v>
      </c>
      <c r="J1047">
        <f>sales[[#This Row],[QuantitySold]]*sales[[#This Row],[unitPrice]]</f>
        <v>3300</v>
      </c>
      <c r="K1047">
        <f>sales[[#This Row],[TotalRevenue]]-sales[[#This Row],[DiscountApplied]]</f>
        <v>3300</v>
      </c>
      <c r="L1047" t="str">
        <f>TEXT(sales[[#This Row],[SaleDate]],"yyyy")</f>
        <v>2023</v>
      </c>
      <c r="M1047" t="str">
        <f>TEXT(sales[[#This Row],[SaleDate]],"MMM")</f>
        <v>Jun</v>
      </c>
      <c r="N1047" t="str">
        <f>TEXT(sales[[#This Row],[SaleDate]],"DDD")</f>
        <v>Tue</v>
      </c>
      <c r="O1047" t="str">
        <f t="shared" si="16"/>
        <v>Q2</v>
      </c>
      <c r="P1047">
        <f>sales[[#This Row],[netRevenue]]-(sales[[#This Row],[unitCost]]*sales[[#This Row],[QuantitySold]])</f>
        <v>880</v>
      </c>
      <c r="Q1047">
        <f>sales[[#This Row],[unitCost]]*sales[[#This Row],[QuantitySold]]</f>
        <v>2420</v>
      </c>
      <c r="R1047" s="7">
        <f>(sales[[#This Row],[unitPrice]]-sales[[#This Row],[unitCost]])/sales[[#This Row],[unitCost]]</f>
        <v>0.36363636363636365</v>
      </c>
      <c r="S1047" t="str">
        <f>TEXT(sales[[#This Row],[SaleDate]],"dd")</f>
        <v>06</v>
      </c>
    </row>
    <row r="1048" spans="1:19" x14ac:dyDescent="0.25">
      <c r="A1048">
        <v>246</v>
      </c>
      <c r="B1048">
        <v>1</v>
      </c>
      <c r="C1048">
        <v>7</v>
      </c>
      <c r="D1048">
        <v>3</v>
      </c>
      <c r="E1048">
        <v>1</v>
      </c>
      <c r="F1048" s="1">
        <v>45233</v>
      </c>
      <c r="G1048">
        <v>0</v>
      </c>
      <c r="H1048">
        <f>VLOOKUP(sales[[#This Row],[ProductID]],products[],4,FALSE)</f>
        <v>300</v>
      </c>
      <c r="I1048">
        <f>VLOOKUP(sales[[#This Row],[ProductID]],products[],5,FALSE)</f>
        <v>220</v>
      </c>
      <c r="J1048">
        <f>sales[[#This Row],[QuantitySold]]*sales[[#This Row],[unitPrice]]</f>
        <v>300</v>
      </c>
      <c r="K1048">
        <f>sales[[#This Row],[TotalRevenue]]-sales[[#This Row],[DiscountApplied]]</f>
        <v>300</v>
      </c>
      <c r="L1048" t="str">
        <f>TEXT(sales[[#This Row],[SaleDate]],"yyyy")</f>
        <v>2023</v>
      </c>
      <c r="M1048" t="str">
        <f>TEXT(sales[[#This Row],[SaleDate]],"MMM")</f>
        <v>Nov</v>
      </c>
      <c r="N1048" t="str">
        <f>TEXT(sales[[#This Row],[SaleDate]],"DDD")</f>
        <v>Fri</v>
      </c>
      <c r="O1048" t="str">
        <f t="shared" si="16"/>
        <v>Q4</v>
      </c>
      <c r="P1048">
        <f>sales[[#This Row],[netRevenue]]-(sales[[#This Row],[unitCost]]*sales[[#This Row],[QuantitySold]])</f>
        <v>80</v>
      </c>
      <c r="Q1048">
        <f>sales[[#This Row],[unitCost]]*sales[[#This Row],[QuantitySold]]</f>
        <v>220</v>
      </c>
      <c r="R1048" s="7">
        <f>(sales[[#This Row],[unitPrice]]-sales[[#This Row],[unitCost]])/sales[[#This Row],[unitCost]]</f>
        <v>0.36363636363636365</v>
      </c>
      <c r="S1048" t="str">
        <f>TEXT(sales[[#This Row],[SaleDate]],"dd")</f>
        <v>03</v>
      </c>
    </row>
    <row r="1049" spans="1:19" x14ac:dyDescent="0.25">
      <c r="A1049">
        <v>308</v>
      </c>
      <c r="B1049">
        <v>1</v>
      </c>
      <c r="C1049">
        <v>6</v>
      </c>
      <c r="D1049">
        <v>3</v>
      </c>
      <c r="E1049">
        <v>8</v>
      </c>
      <c r="F1049" s="1">
        <v>45182</v>
      </c>
      <c r="G1049">
        <v>0</v>
      </c>
      <c r="H1049">
        <f>VLOOKUP(sales[[#This Row],[ProductID]],products[],4,FALSE)</f>
        <v>300</v>
      </c>
      <c r="I1049">
        <f>VLOOKUP(sales[[#This Row],[ProductID]],products[],5,FALSE)</f>
        <v>220</v>
      </c>
      <c r="J1049">
        <f>sales[[#This Row],[QuantitySold]]*sales[[#This Row],[unitPrice]]</f>
        <v>2400</v>
      </c>
      <c r="K1049">
        <f>sales[[#This Row],[TotalRevenue]]-sales[[#This Row],[DiscountApplied]]</f>
        <v>2400</v>
      </c>
      <c r="L1049" t="str">
        <f>TEXT(sales[[#This Row],[SaleDate]],"yyyy")</f>
        <v>2023</v>
      </c>
      <c r="M1049" t="str">
        <f>TEXT(sales[[#This Row],[SaleDate]],"MMM")</f>
        <v>Sep</v>
      </c>
      <c r="N1049" t="str">
        <f>TEXT(sales[[#This Row],[SaleDate]],"DDD")</f>
        <v>Wed</v>
      </c>
      <c r="O1049" t="str">
        <f t="shared" si="16"/>
        <v>Q3</v>
      </c>
      <c r="P1049">
        <f>sales[[#This Row],[netRevenue]]-(sales[[#This Row],[unitCost]]*sales[[#This Row],[QuantitySold]])</f>
        <v>640</v>
      </c>
      <c r="Q1049">
        <f>sales[[#This Row],[unitCost]]*sales[[#This Row],[QuantitySold]]</f>
        <v>1760</v>
      </c>
      <c r="R1049" s="7">
        <f>(sales[[#This Row],[unitPrice]]-sales[[#This Row],[unitCost]])/sales[[#This Row],[unitCost]]</f>
        <v>0.36363636363636365</v>
      </c>
      <c r="S1049" t="str">
        <f>TEXT(sales[[#This Row],[SaleDate]],"dd")</f>
        <v>13</v>
      </c>
    </row>
    <row r="1050" spans="1:19" x14ac:dyDescent="0.25">
      <c r="A1050">
        <v>312</v>
      </c>
      <c r="B1050">
        <v>1</v>
      </c>
      <c r="C1050">
        <v>45</v>
      </c>
      <c r="D1050">
        <v>3</v>
      </c>
      <c r="E1050">
        <v>10</v>
      </c>
      <c r="F1050" s="1">
        <v>45245</v>
      </c>
      <c r="G1050">
        <v>0</v>
      </c>
      <c r="H1050">
        <f>VLOOKUP(sales[[#This Row],[ProductID]],products[],4,FALSE)</f>
        <v>300</v>
      </c>
      <c r="I1050">
        <f>VLOOKUP(sales[[#This Row],[ProductID]],products[],5,FALSE)</f>
        <v>220</v>
      </c>
      <c r="J1050">
        <f>sales[[#This Row],[QuantitySold]]*sales[[#This Row],[unitPrice]]</f>
        <v>3000</v>
      </c>
      <c r="K1050">
        <f>sales[[#This Row],[TotalRevenue]]-sales[[#This Row],[DiscountApplied]]</f>
        <v>3000</v>
      </c>
      <c r="L1050" t="str">
        <f>TEXT(sales[[#This Row],[SaleDate]],"yyyy")</f>
        <v>2023</v>
      </c>
      <c r="M1050" t="str">
        <f>TEXT(sales[[#This Row],[SaleDate]],"MMM")</f>
        <v>Nov</v>
      </c>
      <c r="N1050" t="str">
        <f>TEXT(sales[[#This Row],[SaleDate]],"DDD")</f>
        <v>Wed</v>
      </c>
      <c r="O1050" t="str">
        <f t="shared" si="16"/>
        <v>Q4</v>
      </c>
      <c r="P1050">
        <f>sales[[#This Row],[netRevenue]]-(sales[[#This Row],[unitCost]]*sales[[#This Row],[QuantitySold]])</f>
        <v>800</v>
      </c>
      <c r="Q1050">
        <f>sales[[#This Row],[unitCost]]*sales[[#This Row],[QuantitySold]]</f>
        <v>2200</v>
      </c>
      <c r="R1050" s="7">
        <f>(sales[[#This Row],[unitPrice]]-sales[[#This Row],[unitCost]])/sales[[#This Row],[unitCost]]</f>
        <v>0.36363636363636365</v>
      </c>
      <c r="S1050" t="str">
        <f>TEXT(sales[[#This Row],[SaleDate]],"dd")</f>
        <v>15</v>
      </c>
    </row>
    <row r="1051" spans="1:19" x14ac:dyDescent="0.25">
      <c r="A1051">
        <v>315</v>
      </c>
      <c r="B1051">
        <v>1</v>
      </c>
      <c r="C1051">
        <v>16</v>
      </c>
      <c r="D1051">
        <v>3</v>
      </c>
      <c r="E1051">
        <v>8</v>
      </c>
      <c r="F1051" s="1">
        <v>45243</v>
      </c>
      <c r="G1051">
        <v>0</v>
      </c>
      <c r="H1051">
        <f>VLOOKUP(sales[[#This Row],[ProductID]],products[],4,FALSE)</f>
        <v>300</v>
      </c>
      <c r="I1051">
        <f>VLOOKUP(sales[[#This Row],[ProductID]],products[],5,FALSE)</f>
        <v>220</v>
      </c>
      <c r="J1051">
        <f>sales[[#This Row],[QuantitySold]]*sales[[#This Row],[unitPrice]]</f>
        <v>2400</v>
      </c>
      <c r="K1051">
        <f>sales[[#This Row],[TotalRevenue]]-sales[[#This Row],[DiscountApplied]]</f>
        <v>2400</v>
      </c>
      <c r="L1051" t="str">
        <f>TEXT(sales[[#This Row],[SaleDate]],"yyyy")</f>
        <v>2023</v>
      </c>
      <c r="M1051" t="str">
        <f>TEXT(sales[[#This Row],[SaleDate]],"MMM")</f>
        <v>Nov</v>
      </c>
      <c r="N1051" t="str">
        <f>TEXT(sales[[#This Row],[SaleDate]],"DDD")</f>
        <v>Mon</v>
      </c>
      <c r="O1051" t="str">
        <f t="shared" si="16"/>
        <v>Q4</v>
      </c>
      <c r="P1051">
        <f>sales[[#This Row],[netRevenue]]-(sales[[#This Row],[unitCost]]*sales[[#This Row],[QuantitySold]])</f>
        <v>640</v>
      </c>
      <c r="Q1051">
        <f>sales[[#This Row],[unitCost]]*sales[[#This Row],[QuantitySold]]</f>
        <v>1760</v>
      </c>
      <c r="R1051" s="7">
        <f>(sales[[#This Row],[unitPrice]]-sales[[#This Row],[unitCost]])/sales[[#This Row],[unitCost]]</f>
        <v>0.36363636363636365</v>
      </c>
      <c r="S1051" t="str">
        <f>TEXT(sales[[#This Row],[SaleDate]],"dd")</f>
        <v>13</v>
      </c>
    </row>
    <row r="1052" spans="1:19" x14ac:dyDescent="0.25">
      <c r="A1052">
        <v>325</v>
      </c>
      <c r="B1052">
        <v>1</v>
      </c>
      <c r="C1052">
        <v>16</v>
      </c>
      <c r="D1052">
        <v>3</v>
      </c>
      <c r="E1052">
        <v>3</v>
      </c>
      <c r="F1052" s="1">
        <v>44949</v>
      </c>
      <c r="G1052">
        <v>0</v>
      </c>
      <c r="H1052">
        <f>VLOOKUP(sales[[#This Row],[ProductID]],products[],4,FALSE)</f>
        <v>300</v>
      </c>
      <c r="I1052">
        <f>VLOOKUP(sales[[#This Row],[ProductID]],products[],5,FALSE)</f>
        <v>220</v>
      </c>
      <c r="J1052">
        <f>sales[[#This Row],[QuantitySold]]*sales[[#This Row],[unitPrice]]</f>
        <v>900</v>
      </c>
      <c r="K1052">
        <f>sales[[#This Row],[TotalRevenue]]-sales[[#This Row],[DiscountApplied]]</f>
        <v>900</v>
      </c>
      <c r="L1052" t="str">
        <f>TEXT(sales[[#This Row],[SaleDate]],"yyyy")</f>
        <v>2023</v>
      </c>
      <c r="M1052" t="str">
        <f>TEXT(sales[[#This Row],[SaleDate]],"MMM")</f>
        <v>Jan</v>
      </c>
      <c r="N1052" t="str">
        <f>TEXT(sales[[#This Row],[SaleDate]],"DDD")</f>
        <v>Mon</v>
      </c>
      <c r="O1052" t="str">
        <f t="shared" si="16"/>
        <v>Q1</v>
      </c>
      <c r="P1052">
        <f>sales[[#This Row],[netRevenue]]-(sales[[#This Row],[unitCost]]*sales[[#This Row],[QuantitySold]])</f>
        <v>240</v>
      </c>
      <c r="Q1052">
        <f>sales[[#This Row],[unitCost]]*sales[[#This Row],[QuantitySold]]</f>
        <v>660</v>
      </c>
      <c r="R1052" s="7">
        <f>(sales[[#This Row],[unitPrice]]-sales[[#This Row],[unitCost]])/sales[[#This Row],[unitCost]]</f>
        <v>0.36363636363636365</v>
      </c>
      <c r="S1052" t="str">
        <f>TEXT(sales[[#This Row],[SaleDate]],"dd")</f>
        <v>23</v>
      </c>
    </row>
    <row r="1053" spans="1:19" x14ac:dyDescent="0.25">
      <c r="A1053">
        <v>333</v>
      </c>
      <c r="B1053">
        <v>1</v>
      </c>
      <c r="C1053">
        <v>33</v>
      </c>
      <c r="D1053">
        <v>3</v>
      </c>
      <c r="E1053">
        <v>1</v>
      </c>
      <c r="F1053" s="1">
        <v>45128</v>
      </c>
      <c r="G1053">
        <v>0</v>
      </c>
      <c r="H1053">
        <f>VLOOKUP(sales[[#This Row],[ProductID]],products[],4,FALSE)</f>
        <v>300</v>
      </c>
      <c r="I1053">
        <f>VLOOKUP(sales[[#This Row],[ProductID]],products[],5,FALSE)</f>
        <v>220</v>
      </c>
      <c r="J1053">
        <f>sales[[#This Row],[QuantitySold]]*sales[[#This Row],[unitPrice]]</f>
        <v>300</v>
      </c>
      <c r="K1053">
        <f>sales[[#This Row],[TotalRevenue]]-sales[[#This Row],[DiscountApplied]]</f>
        <v>300</v>
      </c>
      <c r="L1053" t="str">
        <f>TEXT(sales[[#This Row],[SaleDate]],"yyyy")</f>
        <v>2023</v>
      </c>
      <c r="M1053" t="str">
        <f>TEXT(sales[[#This Row],[SaleDate]],"MMM")</f>
        <v>Jul</v>
      </c>
      <c r="N1053" t="str">
        <f>TEXT(sales[[#This Row],[SaleDate]],"DDD")</f>
        <v>Fri</v>
      </c>
      <c r="O1053" t="str">
        <f t="shared" si="16"/>
        <v>Q3</v>
      </c>
      <c r="P1053">
        <f>sales[[#This Row],[netRevenue]]-(sales[[#This Row],[unitCost]]*sales[[#This Row],[QuantitySold]])</f>
        <v>80</v>
      </c>
      <c r="Q1053">
        <f>sales[[#This Row],[unitCost]]*sales[[#This Row],[QuantitySold]]</f>
        <v>220</v>
      </c>
      <c r="R1053" s="7">
        <f>(sales[[#This Row],[unitPrice]]-sales[[#This Row],[unitCost]])/sales[[#This Row],[unitCost]]</f>
        <v>0.36363636363636365</v>
      </c>
      <c r="S1053" t="str">
        <f>TEXT(sales[[#This Row],[SaleDate]],"dd")</f>
        <v>21</v>
      </c>
    </row>
    <row r="1054" spans="1:19" x14ac:dyDescent="0.25">
      <c r="A1054">
        <v>354</v>
      </c>
      <c r="B1054">
        <v>1</v>
      </c>
      <c r="C1054">
        <v>43</v>
      </c>
      <c r="D1054">
        <v>3</v>
      </c>
      <c r="E1054">
        <v>7</v>
      </c>
      <c r="F1054" s="1">
        <v>45088</v>
      </c>
      <c r="G1054">
        <v>0</v>
      </c>
      <c r="H1054">
        <f>VLOOKUP(sales[[#This Row],[ProductID]],products[],4,FALSE)</f>
        <v>300</v>
      </c>
      <c r="I1054">
        <f>VLOOKUP(sales[[#This Row],[ProductID]],products[],5,FALSE)</f>
        <v>220</v>
      </c>
      <c r="J1054">
        <f>sales[[#This Row],[QuantitySold]]*sales[[#This Row],[unitPrice]]</f>
        <v>2100</v>
      </c>
      <c r="K1054">
        <f>sales[[#This Row],[TotalRevenue]]-sales[[#This Row],[DiscountApplied]]</f>
        <v>2100</v>
      </c>
      <c r="L1054" t="str">
        <f>TEXT(sales[[#This Row],[SaleDate]],"yyyy")</f>
        <v>2023</v>
      </c>
      <c r="M1054" t="str">
        <f>TEXT(sales[[#This Row],[SaleDate]],"MMM")</f>
        <v>Jun</v>
      </c>
      <c r="N1054" t="str">
        <f>TEXT(sales[[#This Row],[SaleDate]],"DDD")</f>
        <v>Sun</v>
      </c>
      <c r="O1054" t="str">
        <f t="shared" si="16"/>
        <v>Q2</v>
      </c>
      <c r="P1054">
        <f>sales[[#This Row],[netRevenue]]-(sales[[#This Row],[unitCost]]*sales[[#This Row],[QuantitySold]])</f>
        <v>560</v>
      </c>
      <c r="Q1054">
        <f>sales[[#This Row],[unitCost]]*sales[[#This Row],[QuantitySold]]</f>
        <v>1540</v>
      </c>
      <c r="R1054" s="7">
        <f>(sales[[#This Row],[unitPrice]]-sales[[#This Row],[unitCost]])/sales[[#This Row],[unitCost]]</f>
        <v>0.36363636363636365</v>
      </c>
      <c r="S1054" t="str">
        <f>TEXT(sales[[#This Row],[SaleDate]],"dd")</f>
        <v>11</v>
      </c>
    </row>
    <row r="1055" spans="1:19" x14ac:dyDescent="0.25">
      <c r="A1055">
        <v>364</v>
      </c>
      <c r="B1055">
        <v>1</v>
      </c>
      <c r="C1055">
        <v>22</v>
      </c>
      <c r="D1055">
        <v>3</v>
      </c>
      <c r="E1055">
        <v>3</v>
      </c>
      <c r="F1055" s="1">
        <v>45218</v>
      </c>
      <c r="G1055">
        <v>0</v>
      </c>
      <c r="H1055">
        <f>VLOOKUP(sales[[#This Row],[ProductID]],products[],4,FALSE)</f>
        <v>300</v>
      </c>
      <c r="I1055">
        <f>VLOOKUP(sales[[#This Row],[ProductID]],products[],5,FALSE)</f>
        <v>220</v>
      </c>
      <c r="J1055">
        <f>sales[[#This Row],[QuantitySold]]*sales[[#This Row],[unitPrice]]</f>
        <v>900</v>
      </c>
      <c r="K1055">
        <f>sales[[#This Row],[TotalRevenue]]-sales[[#This Row],[DiscountApplied]]</f>
        <v>900</v>
      </c>
      <c r="L1055" t="str">
        <f>TEXT(sales[[#This Row],[SaleDate]],"yyyy")</f>
        <v>2023</v>
      </c>
      <c r="M1055" t="str">
        <f>TEXT(sales[[#This Row],[SaleDate]],"MMM")</f>
        <v>Oct</v>
      </c>
      <c r="N1055" t="str">
        <f>TEXT(sales[[#This Row],[SaleDate]],"DDD")</f>
        <v>Thu</v>
      </c>
      <c r="O1055" t="str">
        <f t="shared" si="16"/>
        <v>Q4</v>
      </c>
      <c r="P1055">
        <f>sales[[#This Row],[netRevenue]]-(sales[[#This Row],[unitCost]]*sales[[#This Row],[QuantitySold]])</f>
        <v>240</v>
      </c>
      <c r="Q1055">
        <f>sales[[#This Row],[unitCost]]*sales[[#This Row],[QuantitySold]]</f>
        <v>660</v>
      </c>
      <c r="R1055" s="7">
        <f>(sales[[#This Row],[unitPrice]]-sales[[#This Row],[unitCost]])/sales[[#This Row],[unitCost]]</f>
        <v>0.36363636363636365</v>
      </c>
      <c r="S1055" t="str">
        <f>TEXT(sales[[#This Row],[SaleDate]],"dd")</f>
        <v>19</v>
      </c>
    </row>
    <row r="1056" spans="1:19" x14ac:dyDescent="0.25">
      <c r="A1056">
        <v>400</v>
      </c>
      <c r="B1056">
        <v>1</v>
      </c>
      <c r="C1056">
        <v>6</v>
      </c>
      <c r="D1056">
        <v>3</v>
      </c>
      <c r="E1056">
        <v>2</v>
      </c>
      <c r="F1056" s="1">
        <v>45118</v>
      </c>
      <c r="G1056">
        <v>0</v>
      </c>
      <c r="H1056">
        <f>VLOOKUP(sales[[#This Row],[ProductID]],products[],4,FALSE)</f>
        <v>300</v>
      </c>
      <c r="I1056">
        <f>VLOOKUP(sales[[#This Row],[ProductID]],products[],5,FALSE)</f>
        <v>220</v>
      </c>
      <c r="J1056">
        <f>sales[[#This Row],[QuantitySold]]*sales[[#This Row],[unitPrice]]</f>
        <v>600</v>
      </c>
      <c r="K1056">
        <f>sales[[#This Row],[TotalRevenue]]-sales[[#This Row],[DiscountApplied]]</f>
        <v>600</v>
      </c>
      <c r="L1056" t="str">
        <f>TEXT(sales[[#This Row],[SaleDate]],"yyyy")</f>
        <v>2023</v>
      </c>
      <c r="M1056" t="str">
        <f>TEXT(sales[[#This Row],[SaleDate]],"MMM")</f>
        <v>Jul</v>
      </c>
      <c r="N1056" t="str">
        <f>TEXT(sales[[#This Row],[SaleDate]],"DDD")</f>
        <v>Tue</v>
      </c>
      <c r="O1056" t="str">
        <f t="shared" si="16"/>
        <v>Q3</v>
      </c>
      <c r="P1056">
        <f>sales[[#This Row],[netRevenue]]-(sales[[#This Row],[unitCost]]*sales[[#This Row],[QuantitySold]])</f>
        <v>160</v>
      </c>
      <c r="Q1056">
        <f>sales[[#This Row],[unitCost]]*sales[[#This Row],[QuantitySold]]</f>
        <v>440</v>
      </c>
      <c r="R1056" s="7">
        <f>(sales[[#This Row],[unitPrice]]-sales[[#This Row],[unitCost]])/sales[[#This Row],[unitCost]]</f>
        <v>0.36363636363636365</v>
      </c>
      <c r="S1056" t="str">
        <f>TEXT(sales[[#This Row],[SaleDate]],"dd")</f>
        <v>11</v>
      </c>
    </row>
    <row r="1057" spans="1:19" x14ac:dyDescent="0.25">
      <c r="A1057">
        <v>404</v>
      </c>
      <c r="B1057">
        <v>1</v>
      </c>
      <c r="C1057">
        <v>44</v>
      </c>
      <c r="D1057">
        <v>3</v>
      </c>
      <c r="E1057">
        <v>2</v>
      </c>
      <c r="F1057" s="1">
        <v>44996</v>
      </c>
      <c r="G1057">
        <v>0</v>
      </c>
      <c r="H1057">
        <f>VLOOKUP(sales[[#This Row],[ProductID]],products[],4,FALSE)</f>
        <v>300</v>
      </c>
      <c r="I1057">
        <f>VLOOKUP(sales[[#This Row],[ProductID]],products[],5,FALSE)</f>
        <v>220</v>
      </c>
      <c r="J1057">
        <f>sales[[#This Row],[QuantitySold]]*sales[[#This Row],[unitPrice]]</f>
        <v>600</v>
      </c>
      <c r="K1057">
        <f>sales[[#This Row],[TotalRevenue]]-sales[[#This Row],[DiscountApplied]]</f>
        <v>600</v>
      </c>
      <c r="L1057" t="str">
        <f>TEXT(sales[[#This Row],[SaleDate]],"yyyy")</f>
        <v>2023</v>
      </c>
      <c r="M1057" t="str">
        <f>TEXT(sales[[#This Row],[SaleDate]],"MMM")</f>
        <v>Mar</v>
      </c>
      <c r="N1057" t="str">
        <f>TEXT(sales[[#This Row],[SaleDate]],"DDD")</f>
        <v>Sat</v>
      </c>
      <c r="O1057" t="str">
        <f t="shared" si="16"/>
        <v>Q1</v>
      </c>
      <c r="P1057">
        <f>sales[[#This Row],[netRevenue]]-(sales[[#This Row],[unitCost]]*sales[[#This Row],[QuantitySold]])</f>
        <v>160</v>
      </c>
      <c r="Q1057">
        <f>sales[[#This Row],[unitCost]]*sales[[#This Row],[QuantitySold]]</f>
        <v>440</v>
      </c>
      <c r="R1057" s="7">
        <f>(sales[[#This Row],[unitPrice]]-sales[[#This Row],[unitCost]])/sales[[#This Row],[unitCost]]</f>
        <v>0.36363636363636365</v>
      </c>
      <c r="S1057" t="str">
        <f>TEXT(sales[[#This Row],[SaleDate]],"dd")</f>
        <v>11</v>
      </c>
    </row>
    <row r="1058" spans="1:19" x14ac:dyDescent="0.25">
      <c r="A1058">
        <v>409</v>
      </c>
      <c r="B1058">
        <v>1</v>
      </c>
      <c r="C1058">
        <v>14</v>
      </c>
      <c r="D1058">
        <v>3</v>
      </c>
      <c r="E1058">
        <v>1</v>
      </c>
      <c r="F1058" s="1">
        <v>45135</v>
      </c>
      <c r="G1058">
        <v>0</v>
      </c>
      <c r="H1058">
        <f>VLOOKUP(sales[[#This Row],[ProductID]],products[],4,FALSE)</f>
        <v>300</v>
      </c>
      <c r="I1058">
        <f>VLOOKUP(sales[[#This Row],[ProductID]],products[],5,FALSE)</f>
        <v>220</v>
      </c>
      <c r="J1058">
        <f>sales[[#This Row],[QuantitySold]]*sales[[#This Row],[unitPrice]]</f>
        <v>300</v>
      </c>
      <c r="K1058">
        <f>sales[[#This Row],[TotalRevenue]]-sales[[#This Row],[DiscountApplied]]</f>
        <v>300</v>
      </c>
      <c r="L1058" t="str">
        <f>TEXT(sales[[#This Row],[SaleDate]],"yyyy")</f>
        <v>2023</v>
      </c>
      <c r="M1058" t="str">
        <f>TEXT(sales[[#This Row],[SaleDate]],"MMM")</f>
        <v>Jul</v>
      </c>
      <c r="N1058" t="str">
        <f>TEXT(sales[[#This Row],[SaleDate]],"DDD")</f>
        <v>Fri</v>
      </c>
      <c r="O1058" t="str">
        <f t="shared" si="16"/>
        <v>Q3</v>
      </c>
      <c r="P1058">
        <f>sales[[#This Row],[netRevenue]]-(sales[[#This Row],[unitCost]]*sales[[#This Row],[QuantitySold]])</f>
        <v>80</v>
      </c>
      <c r="Q1058">
        <f>sales[[#This Row],[unitCost]]*sales[[#This Row],[QuantitySold]]</f>
        <v>220</v>
      </c>
      <c r="R1058" s="7">
        <f>(sales[[#This Row],[unitPrice]]-sales[[#This Row],[unitCost]])/sales[[#This Row],[unitCost]]</f>
        <v>0.36363636363636365</v>
      </c>
      <c r="S1058" t="str">
        <f>TEXT(sales[[#This Row],[SaleDate]],"dd")</f>
        <v>28</v>
      </c>
    </row>
    <row r="1059" spans="1:19" x14ac:dyDescent="0.25">
      <c r="A1059">
        <v>432</v>
      </c>
      <c r="B1059">
        <v>1</v>
      </c>
      <c r="C1059">
        <v>28</v>
      </c>
      <c r="D1059">
        <v>3</v>
      </c>
      <c r="E1059">
        <v>5</v>
      </c>
      <c r="F1059" s="1">
        <v>45063</v>
      </c>
      <c r="G1059">
        <v>0</v>
      </c>
      <c r="H1059">
        <f>VLOOKUP(sales[[#This Row],[ProductID]],products[],4,FALSE)</f>
        <v>300</v>
      </c>
      <c r="I1059">
        <f>VLOOKUP(sales[[#This Row],[ProductID]],products[],5,FALSE)</f>
        <v>220</v>
      </c>
      <c r="J1059">
        <f>sales[[#This Row],[QuantitySold]]*sales[[#This Row],[unitPrice]]</f>
        <v>1500</v>
      </c>
      <c r="K1059">
        <f>sales[[#This Row],[TotalRevenue]]-sales[[#This Row],[DiscountApplied]]</f>
        <v>1500</v>
      </c>
      <c r="L1059" t="str">
        <f>TEXT(sales[[#This Row],[SaleDate]],"yyyy")</f>
        <v>2023</v>
      </c>
      <c r="M1059" t="str">
        <f>TEXT(sales[[#This Row],[SaleDate]],"MMM")</f>
        <v>May</v>
      </c>
      <c r="N1059" t="str">
        <f>TEXT(sales[[#This Row],[SaleDate]],"DDD")</f>
        <v>Wed</v>
      </c>
      <c r="O1059" t="str">
        <f t="shared" si="16"/>
        <v>Q2</v>
      </c>
      <c r="P1059">
        <f>sales[[#This Row],[netRevenue]]-(sales[[#This Row],[unitCost]]*sales[[#This Row],[QuantitySold]])</f>
        <v>400</v>
      </c>
      <c r="Q1059">
        <f>sales[[#This Row],[unitCost]]*sales[[#This Row],[QuantitySold]]</f>
        <v>1100</v>
      </c>
      <c r="R1059" s="7">
        <f>(sales[[#This Row],[unitPrice]]-sales[[#This Row],[unitCost]])/sales[[#This Row],[unitCost]]</f>
        <v>0.36363636363636365</v>
      </c>
      <c r="S1059" t="str">
        <f>TEXT(sales[[#This Row],[SaleDate]],"dd")</f>
        <v>17</v>
      </c>
    </row>
    <row r="1060" spans="1:19" x14ac:dyDescent="0.25">
      <c r="A1060">
        <v>443</v>
      </c>
      <c r="B1060">
        <v>1</v>
      </c>
      <c r="C1060">
        <v>36</v>
      </c>
      <c r="D1060">
        <v>3</v>
      </c>
      <c r="E1060">
        <v>4</v>
      </c>
      <c r="F1060" s="1">
        <v>45193</v>
      </c>
      <c r="G1060">
        <v>0</v>
      </c>
      <c r="H1060">
        <f>VLOOKUP(sales[[#This Row],[ProductID]],products[],4,FALSE)</f>
        <v>300</v>
      </c>
      <c r="I1060">
        <f>VLOOKUP(sales[[#This Row],[ProductID]],products[],5,FALSE)</f>
        <v>220</v>
      </c>
      <c r="J1060">
        <f>sales[[#This Row],[QuantitySold]]*sales[[#This Row],[unitPrice]]</f>
        <v>1200</v>
      </c>
      <c r="K1060">
        <f>sales[[#This Row],[TotalRevenue]]-sales[[#This Row],[DiscountApplied]]</f>
        <v>1200</v>
      </c>
      <c r="L1060" t="str">
        <f>TEXT(sales[[#This Row],[SaleDate]],"yyyy")</f>
        <v>2023</v>
      </c>
      <c r="M1060" t="str">
        <f>TEXT(sales[[#This Row],[SaleDate]],"MMM")</f>
        <v>Sep</v>
      </c>
      <c r="N1060" t="str">
        <f>TEXT(sales[[#This Row],[SaleDate]],"DDD")</f>
        <v>Sun</v>
      </c>
      <c r="O1060" t="str">
        <f t="shared" si="16"/>
        <v>Q3</v>
      </c>
      <c r="P1060">
        <f>sales[[#This Row],[netRevenue]]-(sales[[#This Row],[unitCost]]*sales[[#This Row],[QuantitySold]])</f>
        <v>320</v>
      </c>
      <c r="Q1060">
        <f>sales[[#This Row],[unitCost]]*sales[[#This Row],[QuantitySold]]</f>
        <v>880</v>
      </c>
      <c r="R1060" s="7">
        <f>(sales[[#This Row],[unitPrice]]-sales[[#This Row],[unitCost]])/sales[[#This Row],[unitCost]]</f>
        <v>0.36363636363636365</v>
      </c>
      <c r="S1060" t="str">
        <f>TEXT(sales[[#This Row],[SaleDate]],"dd")</f>
        <v>24</v>
      </c>
    </row>
    <row r="1061" spans="1:19" x14ac:dyDescent="0.25">
      <c r="A1061">
        <v>447</v>
      </c>
      <c r="B1061">
        <v>1</v>
      </c>
      <c r="C1061">
        <v>4</v>
      </c>
      <c r="D1061">
        <v>3</v>
      </c>
      <c r="E1061">
        <v>10</v>
      </c>
      <c r="F1061" s="1">
        <v>45147</v>
      </c>
      <c r="G1061">
        <v>0</v>
      </c>
      <c r="H1061">
        <f>VLOOKUP(sales[[#This Row],[ProductID]],products[],4,FALSE)</f>
        <v>300</v>
      </c>
      <c r="I1061">
        <f>VLOOKUP(sales[[#This Row],[ProductID]],products[],5,FALSE)</f>
        <v>220</v>
      </c>
      <c r="J1061">
        <f>sales[[#This Row],[QuantitySold]]*sales[[#This Row],[unitPrice]]</f>
        <v>3000</v>
      </c>
      <c r="K1061">
        <f>sales[[#This Row],[TotalRevenue]]-sales[[#This Row],[DiscountApplied]]</f>
        <v>3000</v>
      </c>
      <c r="L1061" t="str">
        <f>TEXT(sales[[#This Row],[SaleDate]],"yyyy")</f>
        <v>2023</v>
      </c>
      <c r="M1061" t="str">
        <f>TEXT(sales[[#This Row],[SaleDate]],"MMM")</f>
        <v>Aug</v>
      </c>
      <c r="N1061" t="str">
        <f>TEXT(sales[[#This Row],[SaleDate]],"DDD")</f>
        <v>Wed</v>
      </c>
      <c r="O1061" t="str">
        <f t="shared" si="16"/>
        <v>Q3</v>
      </c>
      <c r="P1061">
        <f>sales[[#This Row],[netRevenue]]-(sales[[#This Row],[unitCost]]*sales[[#This Row],[QuantitySold]])</f>
        <v>800</v>
      </c>
      <c r="Q1061">
        <f>sales[[#This Row],[unitCost]]*sales[[#This Row],[QuantitySold]]</f>
        <v>2200</v>
      </c>
      <c r="R1061" s="7">
        <f>(sales[[#This Row],[unitPrice]]-sales[[#This Row],[unitCost]])/sales[[#This Row],[unitCost]]</f>
        <v>0.36363636363636365</v>
      </c>
      <c r="S1061" t="str">
        <f>TEXT(sales[[#This Row],[SaleDate]],"dd")</f>
        <v>09</v>
      </c>
    </row>
    <row r="1062" spans="1:19" x14ac:dyDescent="0.25">
      <c r="A1062">
        <v>452</v>
      </c>
      <c r="B1062">
        <v>1</v>
      </c>
      <c r="C1062">
        <v>41</v>
      </c>
      <c r="D1062">
        <v>3</v>
      </c>
      <c r="E1062">
        <v>7</v>
      </c>
      <c r="F1062" s="1">
        <v>44933</v>
      </c>
      <c r="G1062">
        <v>0</v>
      </c>
      <c r="H1062">
        <f>VLOOKUP(sales[[#This Row],[ProductID]],products[],4,FALSE)</f>
        <v>300</v>
      </c>
      <c r="I1062">
        <f>VLOOKUP(sales[[#This Row],[ProductID]],products[],5,FALSE)</f>
        <v>220</v>
      </c>
      <c r="J1062">
        <f>sales[[#This Row],[QuantitySold]]*sales[[#This Row],[unitPrice]]</f>
        <v>2100</v>
      </c>
      <c r="K1062">
        <f>sales[[#This Row],[TotalRevenue]]-sales[[#This Row],[DiscountApplied]]</f>
        <v>2100</v>
      </c>
      <c r="L1062" t="str">
        <f>TEXT(sales[[#This Row],[SaleDate]],"yyyy")</f>
        <v>2023</v>
      </c>
      <c r="M1062" t="str">
        <f>TEXT(sales[[#This Row],[SaleDate]],"MMM")</f>
        <v>Jan</v>
      </c>
      <c r="N1062" t="str">
        <f>TEXT(sales[[#This Row],[SaleDate]],"DDD")</f>
        <v>Sat</v>
      </c>
      <c r="O1062" t="str">
        <f t="shared" si="16"/>
        <v>Q1</v>
      </c>
      <c r="P1062">
        <f>sales[[#This Row],[netRevenue]]-(sales[[#This Row],[unitCost]]*sales[[#This Row],[QuantitySold]])</f>
        <v>560</v>
      </c>
      <c r="Q1062">
        <f>sales[[#This Row],[unitCost]]*sales[[#This Row],[QuantitySold]]</f>
        <v>1540</v>
      </c>
      <c r="R1062" s="7">
        <f>(sales[[#This Row],[unitPrice]]-sales[[#This Row],[unitCost]])/sales[[#This Row],[unitCost]]</f>
        <v>0.36363636363636365</v>
      </c>
      <c r="S1062" t="str">
        <f>TEXT(sales[[#This Row],[SaleDate]],"dd")</f>
        <v>07</v>
      </c>
    </row>
    <row r="1063" spans="1:19" x14ac:dyDescent="0.25">
      <c r="A1063">
        <v>462</v>
      </c>
      <c r="B1063">
        <v>1</v>
      </c>
      <c r="C1063">
        <v>46</v>
      </c>
      <c r="D1063">
        <v>3</v>
      </c>
      <c r="E1063">
        <v>2</v>
      </c>
      <c r="F1063" s="1">
        <v>44970</v>
      </c>
      <c r="G1063">
        <v>0</v>
      </c>
      <c r="H1063">
        <f>VLOOKUP(sales[[#This Row],[ProductID]],products[],4,FALSE)</f>
        <v>300</v>
      </c>
      <c r="I1063">
        <f>VLOOKUP(sales[[#This Row],[ProductID]],products[],5,FALSE)</f>
        <v>220</v>
      </c>
      <c r="J1063">
        <f>sales[[#This Row],[QuantitySold]]*sales[[#This Row],[unitPrice]]</f>
        <v>600</v>
      </c>
      <c r="K1063">
        <f>sales[[#This Row],[TotalRevenue]]-sales[[#This Row],[DiscountApplied]]</f>
        <v>600</v>
      </c>
      <c r="L1063" t="str">
        <f>TEXT(sales[[#This Row],[SaleDate]],"yyyy")</f>
        <v>2023</v>
      </c>
      <c r="M1063" t="str">
        <f>TEXT(sales[[#This Row],[SaleDate]],"MMM")</f>
        <v>Feb</v>
      </c>
      <c r="N1063" t="str">
        <f>TEXT(sales[[#This Row],[SaleDate]],"DDD")</f>
        <v>Mon</v>
      </c>
      <c r="O1063" t="str">
        <f t="shared" si="16"/>
        <v>Q1</v>
      </c>
      <c r="P1063">
        <f>sales[[#This Row],[netRevenue]]-(sales[[#This Row],[unitCost]]*sales[[#This Row],[QuantitySold]])</f>
        <v>160</v>
      </c>
      <c r="Q1063">
        <f>sales[[#This Row],[unitCost]]*sales[[#This Row],[QuantitySold]]</f>
        <v>440</v>
      </c>
      <c r="R1063" s="7">
        <f>(sales[[#This Row],[unitPrice]]-sales[[#This Row],[unitCost]])/sales[[#This Row],[unitCost]]</f>
        <v>0.36363636363636365</v>
      </c>
      <c r="S1063" t="str">
        <f>TEXT(sales[[#This Row],[SaleDate]],"dd")</f>
        <v>13</v>
      </c>
    </row>
    <row r="1064" spans="1:19" x14ac:dyDescent="0.25">
      <c r="A1064">
        <v>474</v>
      </c>
      <c r="B1064">
        <v>1</v>
      </c>
      <c r="C1064">
        <v>23</v>
      </c>
      <c r="D1064">
        <v>3</v>
      </c>
      <c r="E1064">
        <v>2</v>
      </c>
      <c r="F1064" s="1">
        <v>45027</v>
      </c>
      <c r="G1064">
        <v>0</v>
      </c>
      <c r="H1064">
        <f>VLOOKUP(sales[[#This Row],[ProductID]],products[],4,FALSE)</f>
        <v>300</v>
      </c>
      <c r="I1064">
        <f>VLOOKUP(sales[[#This Row],[ProductID]],products[],5,FALSE)</f>
        <v>220</v>
      </c>
      <c r="J1064">
        <f>sales[[#This Row],[QuantitySold]]*sales[[#This Row],[unitPrice]]</f>
        <v>600</v>
      </c>
      <c r="K1064">
        <f>sales[[#This Row],[TotalRevenue]]-sales[[#This Row],[DiscountApplied]]</f>
        <v>600</v>
      </c>
      <c r="L1064" t="str">
        <f>TEXT(sales[[#This Row],[SaleDate]],"yyyy")</f>
        <v>2023</v>
      </c>
      <c r="M1064" t="str">
        <f>TEXT(sales[[#This Row],[SaleDate]],"MMM")</f>
        <v>Apr</v>
      </c>
      <c r="N1064" t="str">
        <f>TEXT(sales[[#This Row],[SaleDate]],"DDD")</f>
        <v>Tue</v>
      </c>
      <c r="O1064" t="str">
        <f t="shared" si="16"/>
        <v>Q2</v>
      </c>
      <c r="P1064">
        <f>sales[[#This Row],[netRevenue]]-(sales[[#This Row],[unitCost]]*sales[[#This Row],[QuantitySold]])</f>
        <v>160</v>
      </c>
      <c r="Q1064">
        <f>sales[[#This Row],[unitCost]]*sales[[#This Row],[QuantitySold]]</f>
        <v>440</v>
      </c>
      <c r="R1064" s="7">
        <f>(sales[[#This Row],[unitPrice]]-sales[[#This Row],[unitCost]])/sales[[#This Row],[unitCost]]</f>
        <v>0.36363636363636365</v>
      </c>
      <c r="S1064" t="str">
        <f>TEXT(sales[[#This Row],[SaleDate]],"dd")</f>
        <v>11</v>
      </c>
    </row>
    <row r="1065" spans="1:19" x14ac:dyDescent="0.25">
      <c r="A1065">
        <v>480</v>
      </c>
      <c r="B1065">
        <v>1</v>
      </c>
      <c r="C1065">
        <v>47</v>
      </c>
      <c r="D1065">
        <v>3</v>
      </c>
      <c r="E1065">
        <v>11</v>
      </c>
      <c r="F1065" s="1">
        <v>45010</v>
      </c>
      <c r="G1065">
        <v>0</v>
      </c>
      <c r="H1065">
        <f>VLOOKUP(sales[[#This Row],[ProductID]],products[],4,FALSE)</f>
        <v>300</v>
      </c>
      <c r="I1065">
        <f>VLOOKUP(sales[[#This Row],[ProductID]],products[],5,FALSE)</f>
        <v>220</v>
      </c>
      <c r="J1065">
        <f>sales[[#This Row],[QuantitySold]]*sales[[#This Row],[unitPrice]]</f>
        <v>3300</v>
      </c>
      <c r="K1065">
        <f>sales[[#This Row],[TotalRevenue]]-sales[[#This Row],[DiscountApplied]]</f>
        <v>3300</v>
      </c>
      <c r="L1065" t="str">
        <f>TEXT(sales[[#This Row],[SaleDate]],"yyyy")</f>
        <v>2023</v>
      </c>
      <c r="M1065" t="str">
        <f>TEXT(sales[[#This Row],[SaleDate]],"MMM")</f>
        <v>Mar</v>
      </c>
      <c r="N1065" t="str">
        <f>TEXT(sales[[#This Row],[SaleDate]],"DDD")</f>
        <v>Sat</v>
      </c>
      <c r="O1065" t="str">
        <f t="shared" si="16"/>
        <v>Q1</v>
      </c>
      <c r="P1065">
        <f>sales[[#This Row],[netRevenue]]-(sales[[#This Row],[unitCost]]*sales[[#This Row],[QuantitySold]])</f>
        <v>880</v>
      </c>
      <c r="Q1065">
        <f>sales[[#This Row],[unitCost]]*sales[[#This Row],[QuantitySold]]</f>
        <v>2420</v>
      </c>
      <c r="R1065" s="7">
        <f>(sales[[#This Row],[unitPrice]]-sales[[#This Row],[unitCost]])/sales[[#This Row],[unitCost]]</f>
        <v>0.36363636363636365</v>
      </c>
      <c r="S1065" t="str">
        <f>TEXT(sales[[#This Row],[SaleDate]],"dd")</f>
        <v>25</v>
      </c>
    </row>
    <row r="1066" spans="1:19" x14ac:dyDescent="0.25">
      <c r="A1066">
        <v>489</v>
      </c>
      <c r="B1066">
        <v>1</v>
      </c>
      <c r="C1066">
        <v>3</v>
      </c>
      <c r="D1066">
        <v>3</v>
      </c>
      <c r="E1066">
        <v>7</v>
      </c>
      <c r="F1066" s="1">
        <v>45125</v>
      </c>
      <c r="G1066">
        <v>0</v>
      </c>
      <c r="H1066">
        <f>VLOOKUP(sales[[#This Row],[ProductID]],products[],4,FALSE)</f>
        <v>300</v>
      </c>
      <c r="I1066">
        <f>VLOOKUP(sales[[#This Row],[ProductID]],products[],5,FALSE)</f>
        <v>220</v>
      </c>
      <c r="J1066">
        <f>sales[[#This Row],[QuantitySold]]*sales[[#This Row],[unitPrice]]</f>
        <v>2100</v>
      </c>
      <c r="K1066">
        <f>sales[[#This Row],[TotalRevenue]]-sales[[#This Row],[DiscountApplied]]</f>
        <v>2100</v>
      </c>
      <c r="L1066" t="str">
        <f>TEXT(sales[[#This Row],[SaleDate]],"yyyy")</f>
        <v>2023</v>
      </c>
      <c r="M1066" t="str">
        <f>TEXT(sales[[#This Row],[SaleDate]],"MMM")</f>
        <v>Jul</v>
      </c>
      <c r="N1066" t="str">
        <f>TEXT(sales[[#This Row],[SaleDate]],"DDD")</f>
        <v>Tue</v>
      </c>
      <c r="O1066" t="str">
        <f t="shared" si="16"/>
        <v>Q3</v>
      </c>
      <c r="P1066">
        <f>sales[[#This Row],[netRevenue]]-(sales[[#This Row],[unitCost]]*sales[[#This Row],[QuantitySold]])</f>
        <v>560</v>
      </c>
      <c r="Q1066">
        <f>sales[[#This Row],[unitCost]]*sales[[#This Row],[QuantitySold]]</f>
        <v>1540</v>
      </c>
      <c r="R1066" s="7">
        <f>(sales[[#This Row],[unitPrice]]-sales[[#This Row],[unitCost]])/sales[[#This Row],[unitCost]]</f>
        <v>0.36363636363636365</v>
      </c>
      <c r="S1066" t="str">
        <f>TEXT(sales[[#This Row],[SaleDate]],"dd")</f>
        <v>18</v>
      </c>
    </row>
    <row r="1067" spans="1:19" x14ac:dyDescent="0.25">
      <c r="A1067">
        <v>496</v>
      </c>
      <c r="B1067">
        <v>1</v>
      </c>
      <c r="C1067">
        <v>4</v>
      </c>
      <c r="D1067">
        <v>3</v>
      </c>
      <c r="E1067">
        <v>8</v>
      </c>
      <c r="F1067" s="1">
        <v>45232</v>
      </c>
      <c r="G1067">
        <v>0</v>
      </c>
      <c r="H1067">
        <f>VLOOKUP(sales[[#This Row],[ProductID]],products[],4,FALSE)</f>
        <v>300</v>
      </c>
      <c r="I1067">
        <f>VLOOKUP(sales[[#This Row],[ProductID]],products[],5,FALSE)</f>
        <v>220</v>
      </c>
      <c r="J1067">
        <f>sales[[#This Row],[QuantitySold]]*sales[[#This Row],[unitPrice]]</f>
        <v>2400</v>
      </c>
      <c r="K1067">
        <f>sales[[#This Row],[TotalRevenue]]-sales[[#This Row],[DiscountApplied]]</f>
        <v>2400</v>
      </c>
      <c r="L1067" t="str">
        <f>TEXT(sales[[#This Row],[SaleDate]],"yyyy")</f>
        <v>2023</v>
      </c>
      <c r="M1067" t="str">
        <f>TEXT(sales[[#This Row],[SaleDate]],"MMM")</f>
        <v>Nov</v>
      </c>
      <c r="N1067" t="str">
        <f>TEXT(sales[[#This Row],[SaleDate]],"DDD")</f>
        <v>Thu</v>
      </c>
      <c r="O1067" t="str">
        <f t="shared" si="16"/>
        <v>Q4</v>
      </c>
      <c r="P1067">
        <f>sales[[#This Row],[netRevenue]]-(sales[[#This Row],[unitCost]]*sales[[#This Row],[QuantitySold]])</f>
        <v>640</v>
      </c>
      <c r="Q1067">
        <f>sales[[#This Row],[unitCost]]*sales[[#This Row],[QuantitySold]]</f>
        <v>1760</v>
      </c>
      <c r="R1067" s="7">
        <f>(sales[[#This Row],[unitPrice]]-sales[[#This Row],[unitCost]])/sales[[#This Row],[unitCost]]</f>
        <v>0.36363636363636365</v>
      </c>
      <c r="S1067" t="str">
        <f>TEXT(sales[[#This Row],[SaleDate]],"dd")</f>
        <v>02</v>
      </c>
    </row>
    <row r="1068" spans="1:19" x14ac:dyDescent="0.25">
      <c r="A1068">
        <v>500</v>
      </c>
      <c r="B1068">
        <v>1</v>
      </c>
      <c r="C1068">
        <v>38</v>
      </c>
      <c r="D1068">
        <v>3</v>
      </c>
      <c r="E1068">
        <v>5</v>
      </c>
      <c r="F1068" s="1">
        <v>45208</v>
      </c>
      <c r="G1068">
        <v>0</v>
      </c>
      <c r="H1068">
        <f>VLOOKUP(sales[[#This Row],[ProductID]],products[],4,FALSE)</f>
        <v>300</v>
      </c>
      <c r="I1068">
        <f>VLOOKUP(sales[[#This Row],[ProductID]],products[],5,FALSE)</f>
        <v>220</v>
      </c>
      <c r="J1068">
        <f>sales[[#This Row],[QuantitySold]]*sales[[#This Row],[unitPrice]]</f>
        <v>1500</v>
      </c>
      <c r="K1068">
        <f>sales[[#This Row],[TotalRevenue]]-sales[[#This Row],[DiscountApplied]]</f>
        <v>1500</v>
      </c>
      <c r="L1068" t="str">
        <f>TEXT(sales[[#This Row],[SaleDate]],"yyyy")</f>
        <v>2023</v>
      </c>
      <c r="M1068" t="str">
        <f>TEXT(sales[[#This Row],[SaleDate]],"MMM")</f>
        <v>Oct</v>
      </c>
      <c r="N1068" t="str">
        <f>TEXT(sales[[#This Row],[SaleDate]],"DDD")</f>
        <v>Mon</v>
      </c>
      <c r="O1068" t="str">
        <f t="shared" si="16"/>
        <v>Q4</v>
      </c>
      <c r="P1068">
        <f>sales[[#This Row],[netRevenue]]-(sales[[#This Row],[unitCost]]*sales[[#This Row],[QuantitySold]])</f>
        <v>400</v>
      </c>
      <c r="Q1068">
        <f>sales[[#This Row],[unitCost]]*sales[[#This Row],[QuantitySold]]</f>
        <v>1100</v>
      </c>
      <c r="R1068" s="7">
        <f>(sales[[#This Row],[unitPrice]]-sales[[#This Row],[unitCost]])/sales[[#This Row],[unitCost]]</f>
        <v>0.36363636363636365</v>
      </c>
      <c r="S1068" t="str">
        <f>TEXT(sales[[#This Row],[SaleDate]],"dd")</f>
        <v>09</v>
      </c>
    </row>
    <row r="1069" spans="1:19" x14ac:dyDescent="0.25">
      <c r="A1069">
        <v>509</v>
      </c>
      <c r="B1069">
        <v>1</v>
      </c>
      <c r="C1069">
        <v>12</v>
      </c>
      <c r="D1069">
        <v>3</v>
      </c>
      <c r="E1069">
        <v>5</v>
      </c>
      <c r="F1069" s="1">
        <v>45241</v>
      </c>
      <c r="G1069">
        <v>0</v>
      </c>
      <c r="H1069">
        <f>VLOOKUP(sales[[#This Row],[ProductID]],products[],4,FALSE)</f>
        <v>300</v>
      </c>
      <c r="I1069">
        <f>VLOOKUP(sales[[#This Row],[ProductID]],products[],5,FALSE)</f>
        <v>220</v>
      </c>
      <c r="J1069">
        <f>sales[[#This Row],[QuantitySold]]*sales[[#This Row],[unitPrice]]</f>
        <v>1500</v>
      </c>
      <c r="K1069">
        <f>sales[[#This Row],[TotalRevenue]]-sales[[#This Row],[DiscountApplied]]</f>
        <v>1500</v>
      </c>
      <c r="L1069" t="str">
        <f>TEXT(sales[[#This Row],[SaleDate]],"yyyy")</f>
        <v>2023</v>
      </c>
      <c r="M1069" t="str">
        <f>TEXT(sales[[#This Row],[SaleDate]],"MMM")</f>
        <v>Nov</v>
      </c>
      <c r="N1069" t="str">
        <f>TEXT(sales[[#This Row],[SaleDate]],"DDD")</f>
        <v>Sat</v>
      </c>
      <c r="O1069" t="str">
        <f t="shared" si="16"/>
        <v>Q4</v>
      </c>
      <c r="P1069">
        <f>sales[[#This Row],[netRevenue]]-(sales[[#This Row],[unitCost]]*sales[[#This Row],[QuantitySold]])</f>
        <v>400</v>
      </c>
      <c r="Q1069">
        <f>sales[[#This Row],[unitCost]]*sales[[#This Row],[QuantitySold]]</f>
        <v>1100</v>
      </c>
      <c r="R1069" s="7">
        <f>(sales[[#This Row],[unitPrice]]-sales[[#This Row],[unitCost]])/sales[[#This Row],[unitCost]]</f>
        <v>0.36363636363636365</v>
      </c>
      <c r="S1069" t="str">
        <f>TEXT(sales[[#This Row],[SaleDate]],"dd")</f>
        <v>11</v>
      </c>
    </row>
    <row r="1070" spans="1:19" x14ac:dyDescent="0.25">
      <c r="A1070">
        <v>562</v>
      </c>
      <c r="B1070">
        <v>1</v>
      </c>
      <c r="C1070">
        <v>16</v>
      </c>
      <c r="D1070">
        <v>3</v>
      </c>
      <c r="E1070">
        <v>4</v>
      </c>
      <c r="F1070" s="1">
        <v>45271</v>
      </c>
      <c r="G1070">
        <v>0</v>
      </c>
      <c r="H1070">
        <f>VLOOKUP(sales[[#This Row],[ProductID]],products[],4,FALSE)</f>
        <v>300</v>
      </c>
      <c r="I1070">
        <f>VLOOKUP(sales[[#This Row],[ProductID]],products[],5,FALSE)</f>
        <v>220</v>
      </c>
      <c r="J1070">
        <f>sales[[#This Row],[QuantitySold]]*sales[[#This Row],[unitPrice]]</f>
        <v>1200</v>
      </c>
      <c r="K1070">
        <f>sales[[#This Row],[TotalRevenue]]-sales[[#This Row],[DiscountApplied]]</f>
        <v>1200</v>
      </c>
      <c r="L1070" t="str">
        <f>TEXT(sales[[#This Row],[SaleDate]],"yyyy")</f>
        <v>2023</v>
      </c>
      <c r="M1070" t="str">
        <f>TEXT(sales[[#This Row],[SaleDate]],"MMM")</f>
        <v>Dec</v>
      </c>
      <c r="N1070" t="str">
        <f>TEXT(sales[[#This Row],[SaleDate]],"DDD")</f>
        <v>Mon</v>
      </c>
      <c r="O1070" t="str">
        <f t="shared" si="16"/>
        <v>Q4</v>
      </c>
      <c r="P1070">
        <f>sales[[#This Row],[netRevenue]]-(sales[[#This Row],[unitCost]]*sales[[#This Row],[QuantitySold]])</f>
        <v>320</v>
      </c>
      <c r="Q1070">
        <f>sales[[#This Row],[unitCost]]*sales[[#This Row],[QuantitySold]]</f>
        <v>880</v>
      </c>
      <c r="R1070" s="7">
        <f>(sales[[#This Row],[unitPrice]]-sales[[#This Row],[unitCost]])/sales[[#This Row],[unitCost]]</f>
        <v>0.36363636363636365</v>
      </c>
      <c r="S1070" t="str">
        <f>TEXT(sales[[#This Row],[SaleDate]],"dd")</f>
        <v>11</v>
      </c>
    </row>
    <row r="1071" spans="1:19" x14ac:dyDescent="0.25">
      <c r="A1071">
        <v>569</v>
      </c>
      <c r="B1071">
        <v>1</v>
      </c>
      <c r="C1071">
        <v>35</v>
      </c>
      <c r="D1071">
        <v>3</v>
      </c>
      <c r="E1071">
        <v>1</v>
      </c>
      <c r="F1071" s="1">
        <v>45023</v>
      </c>
      <c r="G1071">
        <v>0</v>
      </c>
      <c r="H1071">
        <f>VLOOKUP(sales[[#This Row],[ProductID]],products[],4,FALSE)</f>
        <v>300</v>
      </c>
      <c r="I1071">
        <f>VLOOKUP(sales[[#This Row],[ProductID]],products[],5,FALSE)</f>
        <v>220</v>
      </c>
      <c r="J1071">
        <f>sales[[#This Row],[QuantitySold]]*sales[[#This Row],[unitPrice]]</f>
        <v>300</v>
      </c>
      <c r="K1071">
        <f>sales[[#This Row],[TotalRevenue]]-sales[[#This Row],[DiscountApplied]]</f>
        <v>300</v>
      </c>
      <c r="L1071" t="str">
        <f>TEXT(sales[[#This Row],[SaleDate]],"yyyy")</f>
        <v>2023</v>
      </c>
      <c r="M1071" t="str">
        <f>TEXT(sales[[#This Row],[SaleDate]],"MMM")</f>
        <v>Apr</v>
      </c>
      <c r="N1071" t="str">
        <f>TEXT(sales[[#This Row],[SaleDate]],"DDD")</f>
        <v>Fri</v>
      </c>
      <c r="O1071" t="str">
        <f t="shared" si="16"/>
        <v>Q2</v>
      </c>
      <c r="P1071">
        <f>sales[[#This Row],[netRevenue]]-(sales[[#This Row],[unitCost]]*sales[[#This Row],[QuantitySold]])</f>
        <v>80</v>
      </c>
      <c r="Q1071">
        <f>sales[[#This Row],[unitCost]]*sales[[#This Row],[QuantitySold]]</f>
        <v>220</v>
      </c>
      <c r="R1071" s="7">
        <f>(sales[[#This Row],[unitPrice]]-sales[[#This Row],[unitCost]])/sales[[#This Row],[unitCost]]</f>
        <v>0.36363636363636365</v>
      </c>
      <c r="S1071" t="str">
        <f>TEXT(sales[[#This Row],[SaleDate]],"dd")</f>
        <v>07</v>
      </c>
    </row>
    <row r="1072" spans="1:19" x14ac:dyDescent="0.25">
      <c r="A1072">
        <v>578</v>
      </c>
      <c r="B1072">
        <v>1</v>
      </c>
      <c r="C1072">
        <v>33</v>
      </c>
      <c r="D1072">
        <v>3</v>
      </c>
      <c r="E1072">
        <v>11</v>
      </c>
      <c r="F1072" s="1">
        <v>45012</v>
      </c>
      <c r="G1072">
        <v>0</v>
      </c>
      <c r="H1072">
        <f>VLOOKUP(sales[[#This Row],[ProductID]],products[],4,FALSE)</f>
        <v>300</v>
      </c>
      <c r="I1072">
        <f>VLOOKUP(sales[[#This Row],[ProductID]],products[],5,FALSE)</f>
        <v>220</v>
      </c>
      <c r="J1072">
        <f>sales[[#This Row],[QuantitySold]]*sales[[#This Row],[unitPrice]]</f>
        <v>3300</v>
      </c>
      <c r="K1072">
        <f>sales[[#This Row],[TotalRevenue]]-sales[[#This Row],[DiscountApplied]]</f>
        <v>3300</v>
      </c>
      <c r="L1072" t="str">
        <f>TEXT(sales[[#This Row],[SaleDate]],"yyyy")</f>
        <v>2023</v>
      </c>
      <c r="M1072" t="str">
        <f>TEXT(sales[[#This Row],[SaleDate]],"MMM")</f>
        <v>Mar</v>
      </c>
      <c r="N1072" t="str">
        <f>TEXT(sales[[#This Row],[SaleDate]],"DDD")</f>
        <v>Mon</v>
      </c>
      <c r="O1072" t="str">
        <f t="shared" si="16"/>
        <v>Q1</v>
      </c>
      <c r="P1072">
        <f>sales[[#This Row],[netRevenue]]-(sales[[#This Row],[unitCost]]*sales[[#This Row],[QuantitySold]])</f>
        <v>880</v>
      </c>
      <c r="Q1072">
        <f>sales[[#This Row],[unitCost]]*sales[[#This Row],[QuantitySold]]</f>
        <v>2420</v>
      </c>
      <c r="R1072" s="7">
        <f>(sales[[#This Row],[unitPrice]]-sales[[#This Row],[unitCost]])/sales[[#This Row],[unitCost]]</f>
        <v>0.36363636363636365</v>
      </c>
      <c r="S1072" t="str">
        <f>TEXT(sales[[#This Row],[SaleDate]],"dd")</f>
        <v>27</v>
      </c>
    </row>
    <row r="1073" spans="1:19" x14ac:dyDescent="0.25">
      <c r="A1073">
        <v>583</v>
      </c>
      <c r="B1073">
        <v>1</v>
      </c>
      <c r="C1073">
        <v>36</v>
      </c>
      <c r="D1073">
        <v>3</v>
      </c>
      <c r="E1073">
        <v>2</v>
      </c>
      <c r="F1073" s="1">
        <v>45260</v>
      </c>
      <c r="G1073">
        <v>0</v>
      </c>
      <c r="H1073">
        <f>VLOOKUP(sales[[#This Row],[ProductID]],products[],4,FALSE)</f>
        <v>300</v>
      </c>
      <c r="I1073">
        <f>VLOOKUP(sales[[#This Row],[ProductID]],products[],5,FALSE)</f>
        <v>220</v>
      </c>
      <c r="J1073">
        <f>sales[[#This Row],[QuantitySold]]*sales[[#This Row],[unitPrice]]</f>
        <v>600</v>
      </c>
      <c r="K1073">
        <f>sales[[#This Row],[TotalRevenue]]-sales[[#This Row],[DiscountApplied]]</f>
        <v>600</v>
      </c>
      <c r="L1073" t="str">
        <f>TEXT(sales[[#This Row],[SaleDate]],"yyyy")</f>
        <v>2023</v>
      </c>
      <c r="M1073" t="str">
        <f>TEXT(sales[[#This Row],[SaleDate]],"MMM")</f>
        <v>Nov</v>
      </c>
      <c r="N1073" t="str">
        <f>TEXT(sales[[#This Row],[SaleDate]],"DDD")</f>
        <v>Thu</v>
      </c>
      <c r="O1073" t="str">
        <f t="shared" si="16"/>
        <v>Q4</v>
      </c>
      <c r="P1073">
        <f>sales[[#This Row],[netRevenue]]-(sales[[#This Row],[unitCost]]*sales[[#This Row],[QuantitySold]])</f>
        <v>160</v>
      </c>
      <c r="Q1073">
        <f>sales[[#This Row],[unitCost]]*sales[[#This Row],[QuantitySold]]</f>
        <v>440</v>
      </c>
      <c r="R1073" s="7">
        <f>(sales[[#This Row],[unitPrice]]-sales[[#This Row],[unitCost]])/sales[[#This Row],[unitCost]]</f>
        <v>0.36363636363636365</v>
      </c>
      <c r="S1073" t="str">
        <f>TEXT(sales[[#This Row],[SaleDate]],"dd")</f>
        <v>30</v>
      </c>
    </row>
    <row r="1074" spans="1:19" x14ac:dyDescent="0.25">
      <c r="A1074">
        <v>584</v>
      </c>
      <c r="B1074">
        <v>1</v>
      </c>
      <c r="C1074">
        <v>4</v>
      </c>
      <c r="D1074">
        <v>3</v>
      </c>
      <c r="E1074">
        <v>9</v>
      </c>
      <c r="F1074" s="1">
        <v>45289</v>
      </c>
      <c r="G1074">
        <v>0</v>
      </c>
      <c r="H1074">
        <f>VLOOKUP(sales[[#This Row],[ProductID]],products[],4,FALSE)</f>
        <v>300</v>
      </c>
      <c r="I1074">
        <f>VLOOKUP(sales[[#This Row],[ProductID]],products[],5,FALSE)</f>
        <v>220</v>
      </c>
      <c r="J1074">
        <f>sales[[#This Row],[QuantitySold]]*sales[[#This Row],[unitPrice]]</f>
        <v>2700</v>
      </c>
      <c r="K1074">
        <f>sales[[#This Row],[TotalRevenue]]-sales[[#This Row],[DiscountApplied]]</f>
        <v>2700</v>
      </c>
      <c r="L1074" t="str">
        <f>TEXT(sales[[#This Row],[SaleDate]],"yyyy")</f>
        <v>2023</v>
      </c>
      <c r="M1074" t="str">
        <f>TEXT(sales[[#This Row],[SaleDate]],"MMM")</f>
        <v>Dec</v>
      </c>
      <c r="N1074" t="str">
        <f>TEXT(sales[[#This Row],[SaleDate]],"DDD")</f>
        <v>Fri</v>
      </c>
      <c r="O1074" t="str">
        <f t="shared" si="16"/>
        <v>Q4</v>
      </c>
      <c r="P1074">
        <f>sales[[#This Row],[netRevenue]]-(sales[[#This Row],[unitCost]]*sales[[#This Row],[QuantitySold]])</f>
        <v>720</v>
      </c>
      <c r="Q1074">
        <f>sales[[#This Row],[unitCost]]*sales[[#This Row],[QuantitySold]]</f>
        <v>1980</v>
      </c>
      <c r="R1074" s="7">
        <f>(sales[[#This Row],[unitPrice]]-sales[[#This Row],[unitCost]])/sales[[#This Row],[unitCost]]</f>
        <v>0.36363636363636365</v>
      </c>
      <c r="S1074" t="str">
        <f>TEXT(sales[[#This Row],[SaleDate]],"dd")</f>
        <v>29</v>
      </c>
    </row>
    <row r="1075" spans="1:19" x14ac:dyDescent="0.25">
      <c r="A1075">
        <v>589</v>
      </c>
      <c r="B1075">
        <v>1</v>
      </c>
      <c r="C1075">
        <v>26</v>
      </c>
      <c r="D1075">
        <v>3</v>
      </c>
      <c r="E1075">
        <v>10</v>
      </c>
      <c r="F1075" s="1">
        <v>45291</v>
      </c>
      <c r="G1075">
        <v>0</v>
      </c>
      <c r="H1075">
        <f>VLOOKUP(sales[[#This Row],[ProductID]],products[],4,FALSE)</f>
        <v>300</v>
      </c>
      <c r="I1075">
        <f>VLOOKUP(sales[[#This Row],[ProductID]],products[],5,FALSE)</f>
        <v>220</v>
      </c>
      <c r="J1075">
        <f>sales[[#This Row],[QuantitySold]]*sales[[#This Row],[unitPrice]]</f>
        <v>3000</v>
      </c>
      <c r="K1075">
        <f>sales[[#This Row],[TotalRevenue]]-sales[[#This Row],[DiscountApplied]]</f>
        <v>3000</v>
      </c>
      <c r="L1075" t="str">
        <f>TEXT(sales[[#This Row],[SaleDate]],"yyyy")</f>
        <v>2023</v>
      </c>
      <c r="M1075" t="str">
        <f>TEXT(sales[[#This Row],[SaleDate]],"MMM")</f>
        <v>Dec</v>
      </c>
      <c r="N1075" t="str">
        <f>TEXT(sales[[#This Row],[SaleDate]],"DDD")</f>
        <v>Sun</v>
      </c>
      <c r="O1075" t="str">
        <f t="shared" si="16"/>
        <v>Q4</v>
      </c>
      <c r="P1075">
        <f>sales[[#This Row],[netRevenue]]-(sales[[#This Row],[unitCost]]*sales[[#This Row],[QuantitySold]])</f>
        <v>800</v>
      </c>
      <c r="Q1075">
        <f>sales[[#This Row],[unitCost]]*sales[[#This Row],[QuantitySold]]</f>
        <v>2200</v>
      </c>
      <c r="R1075" s="7">
        <f>(sales[[#This Row],[unitPrice]]-sales[[#This Row],[unitCost]])/sales[[#This Row],[unitCost]]</f>
        <v>0.36363636363636365</v>
      </c>
      <c r="S1075" t="str">
        <f>TEXT(sales[[#This Row],[SaleDate]],"dd")</f>
        <v>31</v>
      </c>
    </row>
    <row r="1076" spans="1:19" x14ac:dyDescent="0.25">
      <c r="A1076">
        <v>620</v>
      </c>
      <c r="B1076">
        <v>1</v>
      </c>
      <c r="C1076">
        <v>23</v>
      </c>
      <c r="D1076">
        <v>3</v>
      </c>
      <c r="E1076">
        <v>4</v>
      </c>
      <c r="F1076" s="1">
        <v>45037</v>
      </c>
      <c r="G1076">
        <v>0</v>
      </c>
      <c r="H1076">
        <f>VLOOKUP(sales[[#This Row],[ProductID]],products[],4,FALSE)</f>
        <v>300</v>
      </c>
      <c r="I1076">
        <f>VLOOKUP(sales[[#This Row],[ProductID]],products[],5,FALSE)</f>
        <v>220</v>
      </c>
      <c r="J1076">
        <f>sales[[#This Row],[QuantitySold]]*sales[[#This Row],[unitPrice]]</f>
        <v>1200</v>
      </c>
      <c r="K1076">
        <f>sales[[#This Row],[TotalRevenue]]-sales[[#This Row],[DiscountApplied]]</f>
        <v>1200</v>
      </c>
      <c r="L1076" t="str">
        <f>TEXT(sales[[#This Row],[SaleDate]],"yyyy")</f>
        <v>2023</v>
      </c>
      <c r="M1076" t="str">
        <f>TEXT(sales[[#This Row],[SaleDate]],"MMM")</f>
        <v>Apr</v>
      </c>
      <c r="N1076" t="str">
        <f>TEXT(sales[[#This Row],[SaleDate]],"DDD")</f>
        <v>Fri</v>
      </c>
      <c r="O1076" t="str">
        <f t="shared" si="16"/>
        <v>Q2</v>
      </c>
      <c r="P1076">
        <f>sales[[#This Row],[netRevenue]]-(sales[[#This Row],[unitCost]]*sales[[#This Row],[QuantitySold]])</f>
        <v>320</v>
      </c>
      <c r="Q1076">
        <f>sales[[#This Row],[unitCost]]*sales[[#This Row],[QuantitySold]]</f>
        <v>880</v>
      </c>
      <c r="R1076" s="7">
        <f>(sales[[#This Row],[unitPrice]]-sales[[#This Row],[unitCost]])/sales[[#This Row],[unitCost]]</f>
        <v>0.36363636363636365</v>
      </c>
      <c r="S1076" t="str">
        <f>TEXT(sales[[#This Row],[SaleDate]],"dd")</f>
        <v>21</v>
      </c>
    </row>
    <row r="1077" spans="1:19" x14ac:dyDescent="0.25">
      <c r="A1077">
        <v>623</v>
      </c>
      <c r="B1077">
        <v>1</v>
      </c>
      <c r="C1077">
        <v>47</v>
      </c>
      <c r="D1077">
        <v>3</v>
      </c>
      <c r="E1077">
        <v>11</v>
      </c>
      <c r="F1077" s="1">
        <v>45006</v>
      </c>
      <c r="G1077">
        <v>0</v>
      </c>
      <c r="H1077">
        <f>VLOOKUP(sales[[#This Row],[ProductID]],products[],4,FALSE)</f>
        <v>300</v>
      </c>
      <c r="I1077">
        <f>VLOOKUP(sales[[#This Row],[ProductID]],products[],5,FALSE)</f>
        <v>220</v>
      </c>
      <c r="J1077">
        <f>sales[[#This Row],[QuantitySold]]*sales[[#This Row],[unitPrice]]</f>
        <v>3300</v>
      </c>
      <c r="K1077">
        <f>sales[[#This Row],[TotalRevenue]]-sales[[#This Row],[DiscountApplied]]</f>
        <v>3300</v>
      </c>
      <c r="L1077" t="str">
        <f>TEXT(sales[[#This Row],[SaleDate]],"yyyy")</f>
        <v>2023</v>
      </c>
      <c r="M1077" t="str">
        <f>TEXT(sales[[#This Row],[SaleDate]],"MMM")</f>
        <v>Mar</v>
      </c>
      <c r="N1077" t="str">
        <f>TEXT(sales[[#This Row],[SaleDate]],"DDD")</f>
        <v>Tue</v>
      </c>
      <c r="O1077" t="str">
        <f t="shared" si="16"/>
        <v>Q1</v>
      </c>
      <c r="P1077">
        <f>sales[[#This Row],[netRevenue]]-(sales[[#This Row],[unitCost]]*sales[[#This Row],[QuantitySold]])</f>
        <v>880</v>
      </c>
      <c r="Q1077">
        <f>sales[[#This Row],[unitCost]]*sales[[#This Row],[QuantitySold]]</f>
        <v>2420</v>
      </c>
      <c r="R1077" s="7">
        <f>(sales[[#This Row],[unitPrice]]-sales[[#This Row],[unitCost]])/sales[[#This Row],[unitCost]]</f>
        <v>0.36363636363636365</v>
      </c>
      <c r="S1077" t="str">
        <f>TEXT(sales[[#This Row],[SaleDate]],"dd")</f>
        <v>21</v>
      </c>
    </row>
    <row r="1078" spans="1:19" x14ac:dyDescent="0.25">
      <c r="A1078">
        <v>625</v>
      </c>
      <c r="B1078">
        <v>1</v>
      </c>
      <c r="C1078">
        <v>29</v>
      </c>
      <c r="D1078">
        <v>3</v>
      </c>
      <c r="E1078">
        <v>8</v>
      </c>
      <c r="F1078" s="1">
        <v>45123</v>
      </c>
      <c r="G1078">
        <v>0</v>
      </c>
      <c r="H1078">
        <f>VLOOKUP(sales[[#This Row],[ProductID]],products[],4,FALSE)</f>
        <v>300</v>
      </c>
      <c r="I1078">
        <f>VLOOKUP(sales[[#This Row],[ProductID]],products[],5,FALSE)</f>
        <v>220</v>
      </c>
      <c r="J1078">
        <f>sales[[#This Row],[QuantitySold]]*sales[[#This Row],[unitPrice]]</f>
        <v>2400</v>
      </c>
      <c r="K1078">
        <f>sales[[#This Row],[TotalRevenue]]-sales[[#This Row],[DiscountApplied]]</f>
        <v>2400</v>
      </c>
      <c r="L1078" t="str">
        <f>TEXT(sales[[#This Row],[SaleDate]],"yyyy")</f>
        <v>2023</v>
      </c>
      <c r="M1078" t="str">
        <f>TEXT(sales[[#This Row],[SaleDate]],"MMM")</f>
        <v>Jul</v>
      </c>
      <c r="N1078" t="str">
        <f>TEXT(sales[[#This Row],[SaleDate]],"DDD")</f>
        <v>Sun</v>
      </c>
      <c r="O1078" t="str">
        <f t="shared" si="16"/>
        <v>Q3</v>
      </c>
      <c r="P1078">
        <f>sales[[#This Row],[netRevenue]]-(sales[[#This Row],[unitCost]]*sales[[#This Row],[QuantitySold]])</f>
        <v>640</v>
      </c>
      <c r="Q1078">
        <f>sales[[#This Row],[unitCost]]*sales[[#This Row],[QuantitySold]]</f>
        <v>1760</v>
      </c>
      <c r="R1078" s="7">
        <f>(sales[[#This Row],[unitPrice]]-sales[[#This Row],[unitCost]])/sales[[#This Row],[unitCost]]</f>
        <v>0.36363636363636365</v>
      </c>
      <c r="S1078" t="str">
        <f>TEXT(sales[[#This Row],[SaleDate]],"dd")</f>
        <v>16</v>
      </c>
    </row>
    <row r="1079" spans="1:19" x14ac:dyDescent="0.25">
      <c r="A1079">
        <v>628</v>
      </c>
      <c r="B1079">
        <v>1</v>
      </c>
      <c r="C1079">
        <v>33</v>
      </c>
      <c r="D1079">
        <v>3</v>
      </c>
      <c r="E1079">
        <v>11</v>
      </c>
      <c r="F1079" s="1">
        <v>44936</v>
      </c>
      <c r="G1079">
        <v>0</v>
      </c>
      <c r="H1079">
        <f>VLOOKUP(sales[[#This Row],[ProductID]],products[],4,FALSE)</f>
        <v>300</v>
      </c>
      <c r="I1079">
        <f>VLOOKUP(sales[[#This Row],[ProductID]],products[],5,FALSE)</f>
        <v>220</v>
      </c>
      <c r="J1079">
        <f>sales[[#This Row],[QuantitySold]]*sales[[#This Row],[unitPrice]]</f>
        <v>3300</v>
      </c>
      <c r="K1079">
        <f>sales[[#This Row],[TotalRevenue]]-sales[[#This Row],[DiscountApplied]]</f>
        <v>3300</v>
      </c>
      <c r="L1079" t="str">
        <f>TEXT(sales[[#This Row],[SaleDate]],"yyyy")</f>
        <v>2023</v>
      </c>
      <c r="M1079" t="str">
        <f>TEXT(sales[[#This Row],[SaleDate]],"MMM")</f>
        <v>Jan</v>
      </c>
      <c r="N1079" t="str">
        <f>TEXT(sales[[#This Row],[SaleDate]],"DDD")</f>
        <v>Tue</v>
      </c>
      <c r="O1079" t="str">
        <f t="shared" si="16"/>
        <v>Q1</v>
      </c>
      <c r="P1079">
        <f>sales[[#This Row],[netRevenue]]-(sales[[#This Row],[unitCost]]*sales[[#This Row],[QuantitySold]])</f>
        <v>880</v>
      </c>
      <c r="Q1079">
        <f>sales[[#This Row],[unitCost]]*sales[[#This Row],[QuantitySold]]</f>
        <v>2420</v>
      </c>
      <c r="R1079" s="7">
        <f>(sales[[#This Row],[unitPrice]]-sales[[#This Row],[unitCost]])/sales[[#This Row],[unitCost]]</f>
        <v>0.36363636363636365</v>
      </c>
      <c r="S1079" t="str">
        <f>TEXT(sales[[#This Row],[SaleDate]],"dd")</f>
        <v>10</v>
      </c>
    </row>
    <row r="1080" spans="1:19" x14ac:dyDescent="0.25">
      <c r="A1080">
        <v>651</v>
      </c>
      <c r="B1080">
        <v>1</v>
      </c>
      <c r="C1080">
        <v>17</v>
      </c>
      <c r="D1080">
        <v>3</v>
      </c>
      <c r="E1080">
        <v>10</v>
      </c>
      <c r="F1080" s="1">
        <v>45233</v>
      </c>
      <c r="G1080">
        <v>0</v>
      </c>
      <c r="H1080">
        <f>VLOOKUP(sales[[#This Row],[ProductID]],products[],4,FALSE)</f>
        <v>300</v>
      </c>
      <c r="I1080">
        <f>VLOOKUP(sales[[#This Row],[ProductID]],products[],5,FALSE)</f>
        <v>220</v>
      </c>
      <c r="J1080">
        <f>sales[[#This Row],[QuantitySold]]*sales[[#This Row],[unitPrice]]</f>
        <v>3000</v>
      </c>
      <c r="K1080">
        <f>sales[[#This Row],[TotalRevenue]]-sales[[#This Row],[DiscountApplied]]</f>
        <v>3000</v>
      </c>
      <c r="L1080" t="str">
        <f>TEXT(sales[[#This Row],[SaleDate]],"yyyy")</f>
        <v>2023</v>
      </c>
      <c r="M1080" t="str">
        <f>TEXT(sales[[#This Row],[SaleDate]],"MMM")</f>
        <v>Nov</v>
      </c>
      <c r="N1080" t="str">
        <f>TEXT(sales[[#This Row],[SaleDate]],"DDD")</f>
        <v>Fri</v>
      </c>
      <c r="O1080" t="str">
        <f t="shared" si="16"/>
        <v>Q4</v>
      </c>
      <c r="P1080">
        <f>sales[[#This Row],[netRevenue]]-(sales[[#This Row],[unitCost]]*sales[[#This Row],[QuantitySold]])</f>
        <v>800</v>
      </c>
      <c r="Q1080">
        <f>sales[[#This Row],[unitCost]]*sales[[#This Row],[QuantitySold]]</f>
        <v>2200</v>
      </c>
      <c r="R1080" s="7">
        <f>(sales[[#This Row],[unitPrice]]-sales[[#This Row],[unitCost]])/sales[[#This Row],[unitCost]]</f>
        <v>0.36363636363636365</v>
      </c>
      <c r="S1080" t="str">
        <f>TEXT(sales[[#This Row],[SaleDate]],"dd")</f>
        <v>03</v>
      </c>
    </row>
    <row r="1081" spans="1:19" x14ac:dyDescent="0.25">
      <c r="A1081">
        <v>653</v>
      </c>
      <c r="B1081">
        <v>1</v>
      </c>
      <c r="C1081">
        <v>27</v>
      </c>
      <c r="D1081">
        <v>3</v>
      </c>
      <c r="E1081">
        <v>2</v>
      </c>
      <c r="F1081" s="1">
        <v>45040</v>
      </c>
      <c r="G1081">
        <v>0</v>
      </c>
      <c r="H1081">
        <f>VLOOKUP(sales[[#This Row],[ProductID]],products[],4,FALSE)</f>
        <v>300</v>
      </c>
      <c r="I1081">
        <f>VLOOKUP(sales[[#This Row],[ProductID]],products[],5,FALSE)</f>
        <v>220</v>
      </c>
      <c r="J1081">
        <f>sales[[#This Row],[QuantitySold]]*sales[[#This Row],[unitPrice]]</f>
        <v>600</v>
      </c>
      <c r="K1081">
        <f>sales[[#This Row],[TotalRevenue]]-sales[[#This Row],[DiscountApplied]]</f>
        <v>600</v>
      </c>
      <c r="L1081" t="str">
        <f>TEXT(sales[[#This Row],[SaleDate]],"yyyy")</f>
        <v>2023</v>
      </c>
      <c r="M1081" t="str">
        <f>TEXT(sales[[#This Row],[SaleDate]],"MMM")</f>
        <v>Apr</v>
      </c>
      <c r="N1081" t="str">
        <f>TEXT(sales[[#This Row],[SaleDate]],"DDD")</f>
        <v>Mon</v>
      </c>
      <c r="O1081" t="str">
        <f t="shared" si="16"/>
        <v>Q2</v>
      </c>
      <c r="P1081">
        <f>sales[[#This Row],[netRevenue]]-(sales[[#This Row],[unitCost]]*sales[[#This Row],[QuantitySold]])</f>
        <v>160</v>
      </c>
      <c r="Q1081">
        <f>sales[[#This Row],[unitCost]]*sales[[#This Row],[QuantitySold]]</f>
        <v>440</v>
      </c>
      <c r="R1081" s="7">
        <f>(sales[[#This Row],[unitPrice]]-sales[[#This Row],[unitCost]])/sales[[#This Row],[unitCost]]</f>
        <v>0.36363636363636365</v>
      </c>
      <c r="S1081" t="str">
        <f>TEXT(sales[[#This Row],[SaleDate]],"dd")</f>
        <v>24</v>
      </c>
    </row>
    <row r="1082" spans="1:19" x14ac:dyDescent="0.25">
      <c r="A1082">
        <v>668</v>
      </c>
      <c r="B1082">
        <v>1</v>
      </c>
      <c r="C1082">
        <v>16</v>
      </c>
      <c r="D1082">
        <v>3</v>
      </c>
      <c r="E1082">
        <v>4</v>
      </c>
      <c r="F1082" s="1">
        <v>45163</v>
      </c>
      <c r="G1082">
        <v>0</v>
      </c>
      <c r="H1082">
        <f>VLOOKUP(sales[[#This Row],[ProductID]],products[],4,FALSE)</f>
        <v>300</v>
      </c>
      <c r="I1082">
        <f>VLOOKUP(sales[[#This Row],[ProductID]],products[],5,FALSE)</f>
        <v>220</v>
      </c>
      <c r="J1082">
        <f>sales[[#This Row],[QuantitySold]]*sales[[#This Row],[unitPrice]]</f>
        <v>1200</v>
      </c>
      <c r="K1082">
        <f>sales[[#This Row],[TotalRevenue]]-sales[[#This Row],[DiscountApplied]]</f>
        <v>1200</v>
      </c>
      <c r="L1082" t="str">
        <f>TEXT(sales[[#This Row],[SaleDate]],"yyyy")</f>
        <v>2023</v>
      </c>
      <c r="M1082" t="str">
        <f>TEXT(sales[[#This Row],[SaleDate]],"MMM")</f>
        <v>Aug</v>
      </c>
      <c r="N1082" t="str">
        <f>TEXT(sales[[#This Row],[SaleDate]],"DDD")</f>
        <v>Fri</v>
      </c>
      <c r="O1082" t="str">
        <f t="shared" si="16"/>
        <v>Q3</v>
      </c>
      <c r="P1082">
        <f>sales[[#This Row],[netRevenue]]-(sales[[#This Row],[unitCost]]*sales[[#This Row],[QuantitySold]])</f>
        <v>320</v>
      </c>
      <c r="Q1082">
        <f>sales[[#This Row],[unitCost]]*sales[[#This Row],[QuantitySold]]</f>
        <v>880</v>
      </c>
      <c r="R1082" s="7">
        <f>(sales[[#This Row],[unitPrice]]-sales[[#This Row],[unitCost]])/sales[[#This Row],[unitCost]]</f>
        <v>0.36363636363636365</v>
      </c>
      <c r="S1082" t="str">
        <f>TEXT(sales[[#This Row],[SaleDate]],"dd")</f>
        <v>25</v>
      </c>
    </row>
    <row r="1083" spans="1:19" x14ac:dyDescent="0.25">
      <c r="A1083">
        <v>688</v>
      </c>
      <c r="B1083">
        <v>1</v>
      </c>
      <c r="C1083">
        <v>5</v>
      </c>
      <c r="D1083">
        <v>3</v>
      </c>
      <c r="E1083">
        <v>4</v>
      </c>
      <c r="F1083" s="1">
        <v>45258</v>
      </c>
      <c r="G1083">
        <v>0</v>
      </c>
      <c r="H1083">
        <f>VLOOKUP(sales[[#This Row],[ProductID]],products[],4,FALSE)</f>
        <v>300</v>
      </c>
      <c r="I1083">
        <f>VLOOKUP(sales[[#This Row],[ProductID]],products[],5,FALSE)</f>
        <v>220</v>
      </c>
      <c r="J1083">
        <f>sales[[#This Row],[QuantitySold]]*sales[[#This Row],[unitPrice]]</f>
        <v>1200</v>
      </c>
      <c r="K1083">
        <f>sales[[#This Row],[TotalRevenue]]-sales[[#This Row],[DiscountApplied]]</f>
        <v>1200</v>
      </c>
      <c r="L1083" t="str">
        <f>TEXT(sales[[#This Row],[SaleDate]],"yyyy")</f>
        <v>2023</v>
      </c>
      <c r="M1083" t="str">
        <f>TEXT(sales[[#This Row],[SaleDate]],"MMM")</f>
        <v>Nov</v>
      </c>
      <c r="N1083" t="str">
        <f>TEXT(sales[[#This Row],[SaleDate]],"DDD")</f>
        <v>Tue</v>
      </c>
      <c r="O1083" t="str">
        <f t="shared" si="16"/>
        <v>Q4</v>
      </c>
      <c r="P1083">
        <f>sales[[#This Row],[netRevenue]]-(sales[[#This Row],[unitCost]]*sales[[#This Row],[QuantitySold]])</f>
        <v>320</v>
      </c>
      <c r="Q1083">
        <f>sales[[#This Row],[unitCost]]*sales[[#This Row],[QuantitySold]]</f>
        <v>880</v>
      </c>
      <c r="R1083" s="7">
        <f>(sales[[#This Row],[unitPrice]]-sales[[#This Row],[unitCost]])/sales[[#This Row],[unitCost]]</f>
        <v>0.36363636363636365</v>
      </c>
      <c r="S1083" t="str">
        <f>TEXT(sales[[#This Row],[SaleDate]],"dd")</f>
        <v>28</v>
      </c>
    </row>
    <row r="1084" spans="1:19" x14ac:dyDescent="0.25">
      <c r="A1084">
        <v>712</v>
      </c>
      <c r="B1084">
        <v>1</v>
      </c>
      <c r="C1084">
        <v>5</v>
      </c>
      <c r="D1084">
        <v>3</v>
      </c>
      <c r="E1084">
        <v>7</v>
      </c>
      <c r="F1084" s="1">
        <v>45020</v>
      </c>
      <c r="G1084">
        <v>0</v>
      </c>
      <c r="H1084">
        <f>VLOOKUP(sales[[#This Row],[ProductID]],products[],4,FALSE)</f>
        <v>300</v>
      </c>
      <c r="I1084">
        <f>VLOOKUP(sales[[#This Row],[ProductID]],products[],5,FALSE)</f>
        <v>220</v>
      </c>
      <c r="J1084">
        <f>sales[[#This Row],[QuantitySold]]*sales[[#This Row],[unitPrice]]</f>
        <v>2100</v>
      </c>
      <c r="K1084">
        <f>sales[[#This Row],[TotalRevenue]]-sales[[#This Row],[DiscountApplied]]</f>
        <v>2100</v>
      </c>
      <c r="L1084" t="str">
        <f>TEXT(sales[[#This Row],[SaleDate]],"yyyy")</f>
        <v>2023</v>
      </c>
      <c r="M1084" t="str">
        <f>TEXT(sales[[#This Row],[SaleDate]],"MMM")</f>
        <v>Apr</v>
      </c>
      <c r="N1084" t="str">
        <f>TEXT(sales[[#This Row],[SaleDate]],"DDD")</f>
        <v>Tue</v>
      </c>
      <c r="O1084" t="str">
        <f t="shared" si="16"/>
        <v>Q2</v>
      </c>
      <c r="P1084">
        <f>sales[[#This Row],[netRevenue]]-(sales[[#This Row],[unitCost]]*sales[[#This Row],[QuantitySold]])</f>
        <v>560</v>
      </c>
      <c r="Q1084">
        <f>sales[[#This Row],[unitCost]]*sales[[#This Row],[QuantitySold]]</f>
        <v>1540</v>
      </c>
      <c r="R1084" s="7">
        <f>(sales[[#This Row],[unitPrice]]-sales[[#This Row],[unitCost]])/sales[[#This Row],[unitCost]]</f>
        <v>0.36363636363636365</v>
      </c>
      <c r="S1084" t="str">
        <f>TEXT(sales[[#This Row],[SaleDate]],"dd")</f>
        <v>04</v>
      </c>
    </row>
    <row r="1085" spans="1:19" x14ac:dyDescent="0.25">
      <c r="A1085">
        <v>751</v>
      </c>
      <c r="B1085">
        <v>1</v>
      </c>
      <c r="C1085">
        <v>13</v>
      </c>
      <c r="D1085">
        <v>3</v>
      </c>
      <c r="E1085">
        <v>4</v>
      </c>
      <c r="F1085" s="1">
        <v>45203</v>
      </c>
      <c r="G1085">
        <v>0</v>
      </c>
      <c r="H1085">
        <f>VLOOKUP(sales[[#This Row],[ProductID]],products[],4,FALSE)</f>
        <v>300</v>
      </c>
      <c r="I1085">
        <f>VLOOKUP(sales[[#This Row],[ProductID]],products[],5,FALSE)</f>
        <v>220</v>
      </c>
      <c r="J1085">
        <f>sales[[#This Row],[QuantitySold]]*sales[[#This Row],[unitPrice]]</f>
        <v>1200</v>
      </c>
      <c r="K1085">
        <f>sales[[#This Row],[TotalRevenue]]-sales[[#This Row],[DiscountApplied]]</f>
        <v>1200</v>
      </c>
      <c r="L1085" t="str">
        <f>TEXT(sales[[#This Row],[SaleDate]],"yyyy")</f>
        <v>2023</v>
      </c>
      <c r="M1085" t="str">
        <f>TEXT(sales[[#This Row],[SaleDate]],"MMM")</f>
        <v>Oct</v>
      </c>
      <c r="N1085" t="str">
        <f>TEXT(sales[[#This Row],[SaleDate]],"DDD")</f>
        <v>Wed</v>
      </c>
      <c r="O1085" t="str">
        <f t="shared" si="16"/>
        <v>Q4</v>
      </c>
      <c r="P1085">
        <f>sales[[#This Row],[netRevenue]]-(sales[[#This Row],[unitCost]]*sales[[#This Row],[QuantitySold]])</f>
        <v>320</v>
      </c>
      <c r="Q1085">
        <f>sales[[#This Row],[unitCost]]*sales[[#This Row],[QuantitySold]]</f>
        <v>880</v>
      </c>
      <c r="R1085" s="7">
        <f>(sales[[#This Row],[unitPrice]]-sales[[#This Row],[unitCost]])/sales[[#This Row],[unitCost]]</f>
        <v>0.36363636363636365</v>
      </c>
      <c r="S1085" t="str">
        <f>TEXT(sales[[#This Row],[SaleDate]],"dd")</f>
        <v>04</v>
      </c>
    </row>
    <row r="1086" spans="1:19" x14ac:dyDescent="0.25">
      <c r="A1086">
        <v>803</v>
      </c>
      <c r="B1086">
        <v>1</v>
      </c>
      <c r="C1086">
        <v>38</v>
      </c>
      <c r="D1086">
        <v>3</v>
      </c>
      <c r="E1086">
        <v>10</v>
      </c>
      <c r="F1086" s="1">
        <v>45106</v>
      </c>
      <c r="G1086">
        <v>0</v>
      </c>
      <c r="H1086">
        <f>VLOOKUP(sales[[#This Row],[ProductID]],products[],4,FALSE)</f>
        <v>300</v>
      </c>
      <c r="I1086">
        <f>VLOOKUP(sales[[#This Row],[ProductID]],products[],5,FALSE)</f>
        <v>220</v>
      </c>
      <c r="J1086">
        <f>sales[[#This Row],[QuantitySold]]*sales[[#This Row],[unitPrice]]</f>
        <v>3000</v>
      </c>
      <c r="K1086">
        <f>sales[[#This Row],[TotalRevenue]]-sales[[#This Row],[DiscountApplied]]</f>
        <v>3000</v>
      </c>
      <c r="L1086" t="str">
        <f>TEXT(sales[[#This Row],[SaleDate]],"yyyy")</f>
        <v>2023</v>
      </c>
      <c r="M1086" t="str">
        <f>TEXT(sales[[#This Row],[SaleDate]],"MMM")</f>
        <v>Jun</v>
      </c>
      <c r="N1086" t="str">
        <f>TEXT(sales[[#This Row],[SaleDate]],"DDD")</f>
        <v>Thu</v>
      </c>
      <c r="O1086" t="str">
        <f t="shared" si="16"/>
        <v>Q2</v>
      </c>
      <c r="P1086">
        <f>sales[[#This Row],[netRevenue]]-(sales[[#This Row],[unitCost]]*sales[[#This Row],[QuantitySold]])</f>
        <v>800</v>
      </c>
      <c r="Q1086">
        <f>sales[[#This Row],[unitCost]]*sales[[#This Row],[QuantitySold]]</f>
        <v>2200</v>
      </c>
      <c r="R1086" s="7">
        <f>(sales[[#This Row],[unitPrice]]-sales[[#This Row],[unitCost]])/sales[[#This Row],[unitCost]]</f>
        <v>0.36363636363636365</v>
      </c>
      <c r="S1086" t="str">
        <f>TEXT(sales[[#This Row],[SaleDate]],"dd")</f>
        <v>29</v>
      </c>
    </row>
    <row r="1087" spans="1:19" x14ac:dyDescent="0.25">
      <c r="A1087">
        <v>815</v>
      </c>
      <c r="B1087">
        <v>1</v>
      </c>
      <c r="C1087">
        <v>11</v>
      </c>
      <c r="D1087">
        <v>3</v>
      </c>
      <c r="E1087">
        <v>4</v>
      </c>
      <c r="F1087" s="1">
        <v>44950</v>
      </c>
      <c r="G1087">
        <v>0</v>
      </c>
      <c r="H1087">
        <f>VLOOKUP(sales[[#This Row],[ProductID]],products[],4,FALSE)</f>
        <v>300</v>
      </c>
      <c r="I1087">
        <f>VLOOKUP(sales[[#This Row],[ProductID]],products[],5,FALSE)</f>
        <v>220</v>
      </c>
      <c r="J1087">
        <f>sales[[#This Row],[QuantitySold]]*sales[[#This Row],[unitPrice]]</f>
        <v>1200</v>
      </c>
      <c r="K1087">
        <f>sales[[#This Row],[TotalRevenue]]-sales[[#This Row],[DiscountApplied]]</f>
        <v>1200</v>
      </c>
      <c r="L1087" t="str">
        <f>TEXT(sales[[#This Row],[SaleDate]],"yyyy")</f>
        <v>2023</v>
      </c>
      <c r="M1087" t="str">
        <f>TEXT(sales[[#This Row],[SaleDate]],"MMM")</f>
        <v>Jan</v>
      </c>
      <c r="N1087" t="str">
        <f>TEXT(sales[[#This Row],[SaleDate]],"DDD")</f>
        <v>Tue</v>
      </c>
      <c r="O1087" t="str">
        <f t="shared" si="16"/>
        <v>Q1</v>
      </c>
      <c r="P1087">
        <f>sales[[#This Row],[netRevenue]]-(sales[[#This Row],[unitCost]]*sales[[#This Row],[QuantitySold]])</f>
        <v>320</v>
      </c>
      <c r="Q1087">
        <f>sales[[#This Row],[unitCost]]*sales[[#This Row],[QuantitySold]]</f>
        <v>880</v>
      </c>
      <c r="R1087" s="7">
        <f>(sales[[#This Row],[unitPrice]]-sales[[#This Row],[unitCost]])/sales[[#This Row],[unitCost]]</f>
        <v>0.36363636363636365</v>
      </c>
      <c r="S1087" t="str">
        <f>TEXT(sales[[#This Row],[SaleDate]],"dd")</f>
        <v>24</v>
      </c>
    </row>
    <row r="1088" spans="1:19" x14ac:dyDescent="0.25">
      <c r="A1088">
        <v>837</v>
      </c>
      <c r="B1088">
        <v>1</v>
      </c>
      <c r="C1088">
        <v>16</v>
      </c>
      <c r="D1088">
        <v>3</v>
      </c>
      <c r="E1088">
        <v>9</v>
      </c>
      <c r="F1088" s="1">
        <v>45094</v>
      </c>
      <c r="G1088">
        <v>0</v>
      </c>
      <c r="H1088">
        <f>VLOOKUP(sales[[#This Row],[ProductID]],products[],4,FALSE)</f>
        <v>300</v>
      </c>
      <c r="I1088">
        <f>VLOOKUP(sales[[#This Row],[ProductID]],products[],5,FALSE)</f>
        <v>220</v>
      </c>
      <c r="J1088">
        <f>sales[[#This Row],[QuantitySold]]*sales[[#This Row],[unitPrice]]</f>
        <v>2700</v>
      </c>
      <c r="K1088">
        <f>sales[[#This Row],[TotalRevenue]]-sales[[#This Row],[DiscountApplied]]</f>
        <v>2700</v>
      </c>
      <c r="L1088" t="str">
        <f>TEXT(sales[[#This Row],[SaleDate]],"yyyy")</f>
        <v>2023</v>
      </c>
      <c r="M1088" t="str">
        <f>TEXT(sales[[#This Row],[SaleDate]],"MMM")</f>
        <v>Jun</v>
      </c>
      <c r="N1088" t="str">
        <f>TEXT(sales[[#This Row],[SaleDate]],"DDD")</f>
        <v>Sat</v>
      </c>
      <c r="O1088" t="str">
        <f t="shared" si="16"/>
        <v>Q2</v>
      </c>
      <c r="P1088">
        <f>sales[[#This Row],[netRevenue]]-(sales[[#This Row],[unitCost]]*sales[[#This Row],[QuantitySold]])</f>
        <v>720</v>
      </c>
      <c r="Q1088">
        <f>sales[[#This Row],[unitCost]]*sales[[#This Row],[QuantitySold]]</f>
        <v>1980</v>
      </c>
      <c r="R1088" s="7">
        <f>(sales[[#This Row],[unitPrice]]-sales[[#This Row],[unitCost]])/sales[[#This Row],[unitCost]]</f>
        <v>0.36363636363636365</v>
      </c>
      <c r="S1088" t="str">
        <f>TEXT(sales[[#This Row],[SaleDate]],"dd")</f>
        <v>17</v>
      </c>
    </row>
    <row r="1089" spans="1:19" x14ac:dyDescent="0.25">
      <c r="A1089">
        <v>867</v>
      </c>
      <c r="B1089">
        <v>1</v>
      </c>
      <c r="C1089">
        <v>44</v>
      </c>
      <c r="D1089">
        <v>3</v>
      </c>
      <c r="E1089">
        <v>9</v>
      </c>
      <c r="F1089" s="1">
        <v>44973</v>
      </c>
      <c r="G1089">
        <v>0</v>
      </c>
      <c r="H1089">
        <f>VLOOKUP(sales[[#This Row],[ProductID]],products[],4,FALSE)</f>
        <v>300</v>
      </c>
      <c r="I1089">
        <f>VLOOKUP(sales[[#This Row],[ProductID]],products[],5,FALSE)</f>
        <v>220</v>
      </c>
      <c r="J1089">
        <f>sales[[#This Row],[QuantitySold]]*sales[[#This Row],[unitPrice]]</f>
        <v>2700</v>
      </c>
      <c r="K1089">
        <f>sales[[#This Row],[TotalRevenue]]-sales[[#This Row],[DiscountApplied]]</f>
        <v>2700</v>
      </c>
      <c r="L1089" t="str">
        <f>TEXT(sales[[#This Row],[SaleDate]],"yyyy")</f>
        <v>2023</v>
      </c>
      <c r="M1089" t="str">
        <f>TEXT(sales[[#This Row],[SaleDate]],"MMM")</f>
        <v>Feb</v>
      </c>
      <c r="N1089" t="str">
        <f>TEXT(sales[[#This Row],[SaleDate]],"DDD")</f>
        <v>Thu</v>
      </c>
      <c r="O1089" t="str">
        <f t="shared" si="16"/>
        <v>Q1</v>
      </c>
      <c r="P1089">
        <f>sales[[#This Row],[netRevenue]]-(sales[[#This Row],[unitCost]]*sales[[#This Row],[QuantitySold]])</f>
        <v>720</v>
      </c>
      <c r="Q1089">
        <f>sales[[#This Row],[unitCost]]*sales[[#This Row],[QuantitySold]]</f>
        <v>1980</v>
      </c>
      <c r="R1089" s="7">
        <f>(sales[[#This Row],[unitPrice]]-sales[[#This Row],[unitCost]])/sales[[#This Row],[unitCost]]</f>
        <v>0.36363636363636365</v>
      </c>
      <c r="S1089" t="str">
        <f>TEXT(sales[[#This Row],[SaleDate]],"dd")</f>
        <v>16</v>
      </c>
    </row>
    <row r="1090" spans="1:19" x14ac:dyDescent="0.25">
      <c r="A1090">
        <v>871</v>
      </c>
      <c r="B1090">
        <v>1</v>
      </c>
      <c r="C1090">
        <v>24</v>
      </c>
      <c r="D1090">
        <v>3</v>
      </c>
      <c r="E1090">
        <v>3</v>
      </c>
      <c r="F1090" s="1">
        <v>45265</v>
      </c>
      <c r="G1090">
        <v>0</v>
      </c>
      <c r="H1090">
        <f>VLOOKUP(sales[[#This Row],[ProductID]],products[],4,FALSE)</f>
        <v>300</v>
      </c>
      <c r="I1090">
        <f>VLOOKUP(sales[[#This Row],[ProductID]],products[],5,FALSE)</f>
        <v>220</v>
      </c>
      <c r="J1090">
        <f>sales[[#This Row],[QuantitySold]]*sales[[#This Row],[unitPrice]]</f>
        <v>900</v>
      </c>
      <c r="K1090">
        <f>sales[[#This Row],[TotalRevenue]]-sales[[#This Row],[DiscountApplied]]</f>
        <v>900</v>
      </c>
      <c r="L1090" t="str">
        <f>TEXT(sales[[#This Row],[SaleDate]],"yyyy")</f>
        <v>2023</v>
      </c>
      <c r="M1090" t="str">
        <f>TEXT(sales[[#This Row],[SaleDate]],"MMM")</f>
        <v>Dec</v>
      </c>
      <c r="N1090" t="str">
        <f>TEXT(sales[[#This Row],[SaleDate]],"DDD")</f>
        <v>Tue</v>
      </c>
      <c r="O1090" t="str">
        <f t="shared" ref="O1090:O1153" si="17">"Q"&amp;ROUNDUP(MONTH(F1090)/3,0)</f>
        <v>Q4</v>
      </c>
      <c r="P1090">
        <f>sales[[#This Row],[netRevenue]]-(sales[[#This Row],[unitCost]]*sales[[#This Row],[QuantitySold]])</f>
        <v>240</v>
      </c>
      <c r="Q1090">
        <f>sales[[#This Row],[unitCost]]*sales[[#This Row],[QuantitySold]]</f>
        <v>660</v>
      </c>
      <c r="R1090" s="7">
        <f>(sales[[#This Row],[unitPrice]]-sales[[#This Row],[unitCost]])/sales[[#This Row],[unitCost]]</f>
        <v>0.36363636363636365</v>
      </c>
      <c r="S1090" t="str">
        <f>TEXT(sales[[#This Row],[SaleDate]],"dd")</f>
        <v>05</v>
      </c>
    </row>
    <row r="1091" spans="1:19" x14ac:dyDescent="0.25">
      <c r="A1091">
        <v>880</v>
      </c>
      <c r="B1091">
        <v>1</v>
      </c>
      <c r="C1091">
        <v>31</v>
      </c>
      <c r="D1091">
        <v>3</v>
      </c>
      <c r="E1091">
        <v>7</v>
      </c>
      <c r="F1091" s="1">
        <v>45039</v>
      </c>
      <c r="G1091">
        <v>0</v>
      </c>
      <c r="H1091">
        <f>VLOOKUP(sales[[#This Row],[ProductID]],products[],4,FALSE)</f>
        <v>300</v>
      </c>
      <c r="I1091">
        <f>VLOOKUP(sales[[#This Row],[ProductID]],products[],5,FALSE)</f>
        <v>220</v>
      </c>
      <c r="J1091">
        <f>sales[[#This Row],[QuantitySold]]*sales[[#This Row],[unitPrice]]</f>
        <v>2100</v>
      </c>
      <c r="K1091">
        <f>sales[[#This Row],[TotalRevenue]]-sales[[#This Row],[DiscountApplied]]</f>
        <v>2100</v>
      </c>
      <c r="L1091" t="str">
        <f>TEXT(sales[[#This Row],[SaleDate]],"yyyy")</f>
        <v>2023</v>
      </c>
      <c r="M1091" t="str">
        <f>TEXT(sales[[#This Row],[SaleDate]],"MMM")</f>
        <v>Apr</v>
      </c>
      <c r="N1091" t="str">
        <f>TEXT(sales[[#This Row],[SaleDate]],"DDD")</f>
        <v>Sun</v>
      </c>
      <c r="O1091" t="str">
        <f t="shared" si="17"/>
        <v>Q2</v>
      </c>
      <c r="P1091">
        <f>sales[[#This Row],[netRevenue]]-(sales[[#This Row],[unitCost]]*sales[[#This Row],[QuantitySold]])</f>
        <v>560</v>
      </c>
      <c r="Q1091">
        <f>sales[[#This Row],[unitCost]]*sales[[#This Row],[QuantitySold]]</f>
        <v>1540</v>
      </c>
      <c r="R1091" s="7">
        <f>(sales[[#This Row],[unitPrice]]-sales[[#This Row],[unitCost]])/sales[[#This Row],[unitCost]]</f>
        <v>0.36363636363636365</v>
      </c>
      <c r="S1091" t="str">
        <f>TEXT(sales[[#This Row],[SaleDate]],"dd")</f>
        <v>23</v>
      </c>
    </row>
    <row r="1092" spans="1:19" x14ac:dyDescent="0.25">
      <c r="A1092">
        <v>887</v>
      </c>
      <c r="B1092">
        <v>1</v>
      </c>
      <c r="C1092">
        <v>34</v>
      </c>
      <c r="D1092">
        <v>3</v>
      </c>
      <c r="E1092">
        <v>1</v>
      </c>
      <c r="F1092" s="1">
        <v>45007</v>
      </c>
      <c r="G1092">
        <v>0</v>
      </c>
      <c r="H1092">
        <f>VLOOKUP(sales[[#This Row],[ProductID]],products[],4,FALSE)</f>
        <v>300</v>
      </c>
      <c r="I1092">
        <f>VLOOKUP(sales[[#This Row],[ProductID]],products[],5,FALSE)</f>
        <v>220</v>
      </c>
      <c r="J1092">
        <f>sales[[#This Row],[QuantitySold]]*sales[[#This Row],[unitPrice]]</f>
        <v>300</v>
      </c>
      <c r="K1092">
        <f>sales[[#This Row],[TotalRevenue]]-sales[[#This Row],[DiscountApplied]]</f>
        <v>300</v>
      </c>
      <c r="L1092" t="str">
        <f>TEXT(sales[[#This Row],[SaleDate]],"yyyy")</f>
        <v>2023</v>
      </c>
      <c r="M1092" t="str">
        <f>TEXT(sales[[#This Row],[SaleDate]],"MMM")</f>
        <v>Mar</v>
      </c>
      <c r="N1092" t="str">
        <f>TEXT(sales[[#This Row],[SaleDate]],"DDD")</f>
        <v>Wed</v>
      </c>
      <c r="O1092" t="str">
        <f t="shared" si="17"/>
        <v>Q1</v>
      </c>
      <c r="P1092">
        <f>sales[[#This Row],[netRevenue]]-(sales[[#This Row],[unitCost]]*sales[[#This Row],[QuantitySold]])</f>
        <v>80</v>
      </c>
      <c r="Q1092">
        <f>sales[[#This Row],[unitCost]]*sales[[#This Row],[QuantitySold]]</f>
        <v>220</v>
      </c>
      <c r="R1092" s="7">
        <f>(sales[[#This Row],[unitPrice]]-sales[[#This Row],[unitCost]])/sales[[#This Row],[unitCost]]</f>
        <v>0.36363636363636365</v>
      </c>
      <c r="S1092" t="str">
        <f>TEXT(sales[[#This Row],[SaleDate]],"dd")</f>
        <v>22</v>
      </c>
    </row>
    <row r="1093" spans="1:19" x14ac:dyDescent="0.25">
      <c r="A1093">
        <v>898</v>
      </c>
      <c r="B1093">
        <v>1</v>
      </c>
      <c r="C1093">
        <v>27</v>
      </c>
      <c r="D1093">
        <v>3</v>
      </c>
      <c r="E1093">
        <v>5</v>
      </c>
      <c r="F1093" s="1">
        <v>45075</v>
      </c>
      <c r="G1093">
        <v>0</v>
      </c>
      <c r="H1093">
        <f>VLOOKUP(sales[[#This Row],[ProductID]],products[],4,FALSE)</f>
        <v>300</v>
      </c>
      <c r="I1093">
        <f>VLOOKUP(sales[[#This Row],[ProductID]],products[],5,FALSE)</f>
        <v>220</v>
      </c>
      <c r="J1093">
        <f>sales[[#This Row],[QuantitySold]]*sales[[#This Row],[unitPrice]]</f>
        <v>1500</v>
      </c>
      <c r="K1093">
        <f>sales[[#This Row],[TotalRevenue]]-sales[[#This Row],[DiscountApplied]]</f>
        <v>1500</v>
      </c>
      <c r="L1093" t="str">
        <f>TEXT(sales[[#This Row],[SaleDate]],"yyyy")</f>
        <v>2023</v>
      </c>
      <c r="M1093" t="str">
        <f>TEXT(sales[[#This Row],[SaleDate]],"MMM")</f>
        <v>May</v>
      </c>
      <c r="N1093" t="str">
        <f>TEXT(sales[[#This Row],[SaleDate]],"DDD")</f>
        <v>Mon</v>
      </c>
      <c r="O1093" t="str">
        <f t="shared" si="17"/>
        <v>Q2</v>
      </c>
      <c r="P1093">
        <f>sales[[#This Row],[netRevenue]]-(sales[[#This Row],[unitCost]]*sales[[#This Row],[QuantitySold]])</f>
        <v>400</v>
      </c>
      <c r="Q1093">
        <f>sales[[#This Row],[unitCost]]*sales[[#This Row],[QuantitySold]]</f>
        <v>1100</v>
      </c>
      <c r="R1093" s="7">
        <f>(sales[[#This Row],[unitPrice]]-sales[[#This Row],[unitCost]])/sales[[#This Row],[unitCost]]</f>
        <v>0.36363636363636365</v>
      </c>
      <c r="S1093" t="str">
        <f>TEXT(sales[[#This Row],[SaleDate]],"dd")</f>
        <v>29</v>
      </c>
    </row>
    <row r="1094" spans="1:19" x14ac:dyDescent="0.25">
      <c r="A1094">
        <v>912</v>
      </c>
      <c r="B1094">
        <v>1</v>
      </c>
      <c r="C1094">
        <v>27</v>
      </c>
      <c r="D1094">
        <v>3</v>
      </c>
      <c r="E1094">
        <v>1</v>
      </c>
      <c r="F1094" s="1">
        <v>45221</v>
      </c>
      <c r="G1094">
        <v>0</v>
      </c>
      <c r="H1094">
        <f>VLOOKUP(sales[[#This Row],[ProductID]],products[],4,FALSE)</f>
        <v>300</v>
      </c>
      <c r="I1094">
        <f>VLOOKUP(sales[[#This Row],[ProductID]],products[],5,FALSE)</f>
        <v>220</v>
      </c>
      <c r="J1094">
        <f>sales[[#This Row],[QuantitySold]]*sales[[#This Row],[unitPrice]]</f>
        <v>300</v>
      </c>
      <c r="K1094">
        <f>sales[[#This Row],[TotalRevenue]]-sales[[#This Row],[DiscountApplied]]</f>
        <v>300</v>
      </c>
      <c r="L1094" t="str">
        <f>TEXT(sales[[#This Row],[SaleDate]],"yyyy")</f>
        <v>2023</v>
      </c>
      <c r="M1094" t="str">
        <f>TEXT(sales[[#This Row],[SaleDate]],"MMM")</f>
        <v>Oct</v>
      </c>
      <c r="N1094" t="str">
        <f>TEXT(sales[[#This Row],[SaleDate]],"DDD")</f>
        <v>Sun</v>
      </c>
      <c r="O1094" t="str">
        <f t="shared" si="17"/>
        <v>Q4</v>
      </c>
      <c r="P1094">
        <f>sales[[#This Row],[netRevenue]]-(sales[[#This Row],[unitCost]]*sales[[#This Row],[QuantitySold]])</f>
        <v>80</v>
      </c>
      <c r="Q1094">
        <f>sales[[#This Row],[unitCost]]*sales[[#This Row],[QuantitySold]]</f>
        <v>220</v>
      </c>
      <c r="R1094" s="7">
        <f>(sales[[#This Row],[unitPrice]]-sales[[#This Row],[unitCost]])/sales[[#This Row],[unitCost]]</f>
        <v>0.36363636363636365</v>
      </c>
      <c r="S1094" t="str">
        <f>TEXT(sales[[#This Row],[SaleDate]],"dd")</f>
        <v>22</v>
      </c>
    </row>
    <row r="1095" spans="1:19" x14ac:dyDescent="0.25">
      <c r="A1095">
        <v>917</v>
      </c>
      <c r="B1095">
        <v>1</v>
      </c>
      <c r="C1095">
        <v>7</v>
      </c>
      <c r="D1095">
        <v>3</v>
      </c>
      <c r="E1095">
        <v>4</v>
      </c>
      <c r="F1095" s="1">
        <v>45412</v>
      </c>
      <c r="G1095">
        <v>0</v>
      </c>
      <c r="H1095">
        <f>VLOOKUP(sales[[#This Row],[ProductID]],products[],4,FALSE)</f>
        <v>300</v>
      </c>
      <c r="I1095">
        <f>VLOOKUP(sales[[#This Row],[ProductID]],products[],5,FALSE)</f>
        <v>220</v>
      </c>
      <c r="J1095">
        <f>sales[[#This Row],[QuantitySold]]*sales[[#This Row],[unitPrice]]</f>
        <v>1200</v>
      </c>
      <c r="K1095">
        <f>sales[[#This Row],[TotalRevenue]]-sales[[#This Row],[DiscountApplied]]</f>
        <v>1200</v>
      </c>
      <c r="L1095" t="str">
        <f>TEXT(sales[[#This Row],[SaleDate]],"yyyy")</f>
        <v>2024</v>
      </c>
      <c r="M1095" t="str">
        <f>TEXT(sales[[#This Row],[SaleDate]],"MMM")</f>
        <v>Apr</v>
      </c>
      <c r="N1095" t="str">
        <f>TEXT(sales[[#This Row],[SaleDate]],"DDD")</f>
        <v>Tue</v>
      </c>
      <c r="O1095" t="str">
        <f t="shared" si="17"/>
        <v>Q2</v>
      </c>
      <c r="P1095">
        <f>sales[[#This Row],[netRevenue]]-(sales[[#This Row],[unitCost]]*sales[[#This Row],[QuantitySold]])</f>
        <v>320</v>
      </c>
      <c r="Q1095">
        <f>sales[[#This Row],[unitCost]]*sales[[#This Row],[QuantitySold]]</f>
        <v>880</v>
      </c>
      <c r="R1095" s="7">
        <f>(sales[[#This Row],[unitPrice]]-sales[[#This Row],[unitCost]])/sales[[#This Row],[unitCost]]</f>
        <v>0.36363636363636365</v>
      </c>
      <c r="S1095" t="str">
        <f>TEXT(sales[[#This Row],[SaleDate]],"dd")</f>
        <v>30</v>
      </c>
    </row>
    <row r="1096" spans="1:19" x14ac:dyDescent="0.25">
      <c r="A1096">
        <v>928</v>
      </c>
      <c r="B1096">
        <v>1</v>
      </c>
      <c r="C1096">
        <v>15</v>
      </c>
      <c r="D1096">
        <v>3</v>
      </c>
      <c r="E1096">
        <v>7</v>
      </c>
      <c r="F1096" s="1">
        <v>45565</v>
      </c>
      <c r="G1096">
        <v>0</v>
      </c>
      <c r="H1096">
        <f>VLOOKUP(sales[[#This Row],[ProductID]],products[],4,FALSE)</f>
        <v>300</v>
      </c>
      <c r="I1096">
        <f>VLOOKUP(sales[[#This Row],[ProductID]],products[],5,FALSE)</f>
        <v>220</v>
      </c>
      <c r="J1096">
        <f>sales[[#This Row],[QuantitySold]]*sales[[#This Row],[unitPrice]]</f>
        <v>2100</v>
      </c>
      <c r="K1096">
        <f>sales[[#This Row],[TotalRevenue]]-sales[[#This Row],[DiscountApplied]]</f>
        <v>2100</v>
      </c>
      <c r="L1096" t="str">
        <f>TEXT(sales[[#This Row],[SaleDate]],"yyyy")</f>
        <v>2024</v>
      </c>
      <c r="M1096" t="str">
        <f>TEXT(sales[[#This Row],[SaleDate]],"MMM")</f>
        <v>Sep</v>
      </c>
      <c r="N1096" t="str">
        <f>TEXT(sales[[#This Row],[SaleDate]],"DDD")</f>
        <v>Mon</v>
      </c>
      <c r="O1096" t="str">
        <f t="shared" si="17"/>
        <v>Q3</v>
      </c>
      <c r="P1096">
        <f>sales[[#This Row],[netRevenue]]-(sales[[#This Row],[unitCost]]*sales[[#This Row],[QuantitySold]])</f>
        <v>560</v>
      </c>
      <c r="Q1096">
        <f>sales[[#This Row],[unitCost]]*sales[[#This Row],[QuantitySold]]</f>
        <v>1540</v>
      </c>
      <c r="R1096" s="7">
        <f>(sales[[#This Row],[unitPrice]]-sales[[#This Row],[unitCost]])/sales[[#This Row],[unitCost]]</f>
        <v>0.36363636363636365</v>
      </c>
      <c r="S1096" t="str">
        <f>TEXT(sales[[#This Row],[SaleDate]],"dd")</f>
        <v>30</v>
      </c>
    </row>
    <row r="1097" spans="1:19" x14ac:dyDescent="0.25">
      <c r="A1097">
        <v>949</v>
      </c>
      <c r="B1097">
        <v>1</v>
      </c>
      <c r="C1097">
        <v>43</v>
      </c>
      <c r="D1097">
        <v>3</v>
      </c>
      <c r="E1097">
        <v>7</v>
      </c>
      <c r="F1097" s="1">
        <v>45595</v>
      </c>
      <c r="G1097">
        <v>0</v>
      </c>
      <c r="H1097">
        <f>VLOOKUP(sales[[#This Row],[ProductID]],products[],4,FALSE)</f>
        <v>300</v>
      </c>
      <c r="I1097">
        <f>VLOOKUP(sales[[#This Row],[ProductID]],products[],5,FALSE)</f>
        <v>220</v>
      </c>
      <c r="J1097">
        <f>sales[[#This Row],[QuantitySold]]*sales[[#This Row],[unitPrice]]</f>
        <v>2100</v>
      </c>
      <c r="K1097">
        <f>sales[[#This Row],[TotalRevenue]]-sales[[#This Row],[DiscountApplied]]</f>
        <v>2100</v>
      </c>
      <c r="L1097" t="str">
        <f>TEXT(sales[[#This Row],[SaleDate]],"yyyy")</f>
        <v>2024</v>
      </c>
      <c r="M1097" t="str">
        <f>TEXT(sales[[#This Row],[SaleDate]],"MMM")</f>
        <v>Oct</v>
      </c>
      <c r="N1097" t="str">
        <f>TEXT(sales[[#This Row],[SaleDate]],"DDD")</f>
        <v>Wed</v>
      </c>
      <c r="O1097" t="str">
        <f t="shared" si="17"/>
        <v>Q4</v>
      </c>
      <c r="P1097">
        <f>sales[[#This Row],[netRevenue]]-(sales[[#This Row],[unitCost]]*sales[[#This Row],[QuantitySold]])</f>
        <v>560</v>
      </c>
      <c r="Q1097">
        <f>sales[[#This Row],[unitCost]]*sales[[#This Row],[QuantitySold]]</f>
        <v>1540</v>
      </c>
      <c r="R1097" s="7">
        <f>(sales[[#This Row],[unitPrice]]-sales[[#This Row],[unitCost]])/sales[[#This Row],[unitCost]]</f>
        <v>0.36363636363636365</v>
      </c>
      <c r="S1097" t="str">
        <f>TEXT(sales[[#This Row],[SaleDate]],"dd")</f>
        <v>30</v>
      </c>
    </row>
    <row r="1098" spans="1:19" x14ac:dyDescent="0.25">
      <c r="A1098">
        <v>986</v>
      </c>
      <c r="B1098">
        <v>1</v>
      </c>
      <c r="C1098">
        <v>34</v>
      </c>
      <c r="D1098">
        <v>3</v>
      </c>
      <c r="E1098">
        <v>3</v>
      </c>
      <c r="F1098" s="1">
        <v>45487</v>
      </c>
      <c r="G1098">
        <v>0</v>
      </c>
      <c r="H1098">
        <f>VLOOKUP(sales[[#This Row],[ProductID]],products[],4,FALSE)</f>
        <v>300</v>
      </c>
      <c r="I1098">
        <f>VLOOKUP(sales[[#This Row],[ProductID]],products[],5,FALSE)</f>
        <v>220</v>
      </c>
      <c r="J1098">
        <f>sales[[#This Row],[QuantitySold]]*sales[[#This Row],[unitPrice]]</f>
        <v>900</v>
      </c>
      <c r="K1098">
        <f>sales[[#This Row],[TotalRevenue]]-sales[[#This Row],[DiscountApplied]]</f>
        <v>900</v>
      </c>
      <c r="L1098" t="str">
        <f>TEXT(sales[[#This Row],[SaleDate]],"yyyy")</f>
        <v>2024</v>
      </c>
      <c r="M1098" t="str">
        <f>TEXT(sales[[#This Row],[SaleDate]],"MMM")</f>
        <v>Jul</v>
      </c>
      <c r="N1098" t="str">
        <f>TEXT(sales[[#This Row],[SaleDate]],"DDD")</f>
        <v>Sun</v>
      </c>
      <c r="O1098" t="str">
        <f t="shared" si="17"/>
        <v>Q3</v>
      </c>
      <c r="P1098">
        <f>sales[[#This Row],[netRevenue]]-(sales[[#This Row],[unitCost]]*sales[[#This Row],[QuantitySold]])</f>
        <v>240</v>
      </c>
      <c r="Q1098">
        <f>sales[[#This Row],[unitCost]]*sales[[#This Row],[QuantitySold]]</f>
        <v>660</v>
      </c>
      <c r="R1098" s="7">
        <f>(sales[[#This Row],[unitPrice]]-sales[[#This Row],[unitCost]])/sales[[#This Row],[unitCost]]</f>
        <v>0.36363636363636365</v>
      </c>
      <c r="S1098" t="str">
        <f>TEXT(sales[[#This Row],[SaleDate]],"dd")</f>
        <v>14</v>
      </c>
    </row>
    <row r="1099" spans="1:19" x14ac:dyDescent="0.25">
      <c r="A1099">
        <v>989</v>
      </c>
      <c r="B1099">
        <v>1</v>
      </c>
      <c r="C1099">
        <v>36</v>
      </c>
      <c r="D1099">
        <v>3</v>
      </c>
      <c r="E1099">
        <v>11</v>
      </c>
      <c r="F1099" s="1">
        <v>45616</v>
      </c>
      <c r="G1099">
        <v>0</v>
      </c>
      <c r="H1099">
        <f>VLOOKUP(sales[[#This Row],[ProductID]],products[],4,FALSE)</f>
        <v>300</v>
      </c>
      <c r="I1099">
        <f>VLOOKUP(sales[[#This Row],[ProductID]],products[],5,FALSE)</f>
        <v>220</v>
      </c>
      <c r="J1099">
        <f>sales[[#This Row],[QuantitySold]]*sales[[#This Row],[unitPrice]]</f>
        <v>3300</v>
      </c>
      <c r="K1099">
        <f>sales[[#This Row],[TotalRevenue]]-sales[[#This Row],[DiscountApplied]]</f>
        <v>3300</v>
      </c>
      <c r="L1099" t="str">
        <f>TEXT(sales[[#This Row],[SaleDate]],"yyyy")</f>
        <v>2024</v>
      </c>
      <c r="M1099" t="str">
        <f>TEXT(sales[[#This Row],[SaleDate]],"MMM")</f>
        <v>Nov</v>
      </c>
      <c r="N1099" t="str">
        <f>TEXT(sales[[#This Row],[SaleDate]],"DDD")</f>
        <v>Wed</v>
      </c>
      <c r="O1099" t="str">
        <f t="shared" si="17"/>
        <v>Q4</v>
      </c>
      <c r="P1099">
        <f>sales[[#This Row],[netRevenue]]-(sales[[#This Row],[unitCost]]*sales[[#This Row],[QuantitySold]])</f>
        <v>880</v>
      </c>
      <c r="Q1099">
        <f>sales[[#This Row],[unitCost]]*sales[[#This Row],[QuantitySold]]</f>
        <v>2420</v>
      </c>
      <c r="R1099" s="7">
        <f>(sales[[#This Row],[unitPrice]]-sales[[#This Row],[unitCost]])/sales[[#This Row],[unitCost]]</f>
        <v>0.36363636363636365</v>
      </c>
      <c r="S1099" t="str">
        <f>TEXT(sales[[#This Row],[SaleDate]],"dd")</f>
        <v>20</v>
      </c>
    </row>
    <row r="1100" spans="1:19" x14ac:dyDescent="0.25">
      <c r="A1100">
        <v>1004</v>
      </c>
      <c r="B1100">
        <v>1</v>
      </c>
      <c r="C1100">
        <v>6</v>
      </c>
      <c r="D1100">
        <v>3</v>
      </c>
      <c r="E1100">
        <v>4</v>
      </c>
      <c r="F1100" s="1">
        <v>45498</v>
      </c>
      <c r="G1100">
        <v>0</v>
      </c>
      <c r="H1100">
        <f>VLOOKUP(sales[[#This Row],[ProductID]],products[],4,FALSE)</f>
        <v>300</v>
      </c>
      <c r="I1100">
        <f>VLOOKUP(sales[[#This Row],[ProductID]],products[],5,FALSE)</f>
        <v>220</v>
      </c>
      <c r="J1100">
        <f>sales[[#This Row],[QuantitySold]]*sales[[#This Row],[unitPrice]]</f>
        <v>1200</v>
      </c>
      <c r="K1100">
        <f>sales[[#This Row],[TotalRevenue]]-sales[[#This Row],[DiscountApplied]]</f>
        <v>1200</v>
      </c>
      <c r="L1100" t="str">
        <f>TEXT(sales[[#This Row],[SaleDate]],"yyyy")</f>
        <v>2024</v>
      </c>
      <c r="M1100" t="str">
        <f>TEXT(sales[[#This Row],[SaleDate]],"MMM")</f>
        <v>Jul</v>
      </c>
      <c r="N1100" t="str">
        <f>TEXT(sales[[#This Row],[SaleDate]],"DDD")</f>
        <v>Thu</v>
      </c>
      <c r="O1100" t="str">
        <f t="shared" si="17"/>
        <v>Q3</v>
      </c>
      <c r="P1100">
        <f>sales[[#This Row],[netRevenue]]-(sales[[#This Row],[unitCost]]*sales[[#This Row],[QuantitySold]])</f>
        <v>320</v>
      </c>
      <c r="Q1100">
        <f>sales[[#This Row],[unitCost]]*sales[[#This Row],[QuantitySold]]</f>
        <v>880</v>
      </c>
      <c r="R1100" s="7">
        <f>(sales[[#This Row],[unitPrice]]-sales[[#This Row],[unitCost]])/sales[[#This Row],[unitCost]]</f>
        <v>0.36363636363636365</v>
      </c>
      <c r="S1100" t="str">
        <f>TEXT(sales[[#This Row],[SaleDate]],"dd")</f>
        <v>25</v>
      </c>
    </row>
    <row r="1101" spans="1:19" x14ac:dyDescent="0.25">
      <c r="A1101">
        <v>1079</v>
      </c>
      <c r="B1101">
        <v>1</v>
      </c>
      <c r="C1101">
        <v>2</v>
      </c>
      <c r="D1101">
        <v>3</v>
      </c>
      <c r="E1101">
        <v>3</v>
      </c>
      <c r="F1101" s="1">
        <v>45302</v>
      </c>
      <c r="G1101">
        <v>0</v>
      </c>
      <c r="H1101">
        <f>VLOOKUP(sales[[#This Row],[ProductID]],products[],4,FALSE)</f>
        <v>300</v>
      </c>
      <c r="I1101">
        <f>VLOOKUP(sales[[#This Row],[ProductID]],products[],5,FALSE)</f>
        <v>220</v>
      </c>
      <c r="J1101">
        <f>sales[[#This Row],[QuantitySold]]*sales[[#This Row],[unitPrice]]</f>
        <v>900</v>
      </c>
      <c r="K1101">
        <f>sales[[#This Row],[TotalRevenue]]-sales[[#This Row],[DiscountApplied]]</f>
        <v>900</v>
      </c>
      <c r="L1101" t="str">
        <f>TEXT(sales[[#This Row],[SaleDate]],"yyyy")</f>
        <v>2024</v>
      </c>
      <c r="M1101" t="str">
        <f>TEXT(sales[[#This Row],[SaleDate]],"MMM")</f>
        <v>Jan</v>
      </c>
      <c r="N1101" t="str">
        <f>TEXT(sales[[#This Row],[SaleDate]],"DDD")</f>
        <v>Thu</v>
      </c>
      <c r="O1101" t="str">
        <f t="shared" si="17"/>
        <v>Q1</v>
      </c>
      <c r="P1101">
        <f>sales[[#This Row],[netRevenue]]-(sales[[#This Row],[unitCost]]*sales[[#This Row],[QuantitySold]])</f>
        <v>240</v>
      </c>
      <c r="Q1101">
        <f>sales[[#This Row],[unitCost]]*sales[[#This Row],[QuantitySold]]</f>
        <v>660</v>
      </c>
      <c r="R1101" s="7">
        <f>(sales[[#This Row],[unitPrice]]-sales[[#This Row],[unitCost]])/sales[[#This Row],[unitCost]]</f>
        <v>0.36363636363636365</v>
      </c>
      <c r="S1101" t="str">
        <f>TEXT(sales[[#This Row],[SaleDate]],"dd")</f>
        <v>11</v>
      </c>
    </row>
    <row r="1102" spans="1:19" x14ac:dyDescent="0.25">
      <c r="A1102">
        <v>1083</v>
      </c>
      <c r="B1102">
        <v>1</v>
      </c>
      <c r="C1102">
        <v>9</v>
      </c>
      <c r="D1102">
        <v>3</v>
      </c>
      <c r="E1102">
        <v>11</v>
      </c>
      <c r="F1102" s="1">
        <v>45581</v>
      </c>
      <c r="G1102">
        <v>0</v>
      </c>
      <c r="H1102">
        <f>VLOOKUP(sales[[#This Row],[ProductID]],products[],4,FALSE)</f>
        <v>300</v>
      </c>
      <c r="I1102">
        <f>VLOOKUP(sales[[#This Row],[ProductID]],products[],5,FALSE)</f>
        <v>220</v>
      </c>
      <c r="J1102">
        <f>sales[[#This Row],[QuantitySold]]*sales[[#This Row],[unitPrice]]</f>
        <v>3300</v>
      </c>
      <c r="K1102">
        <f>sales[[#This Row],[TotalRevenue]]-sales[[#This Row],[DiscountApplied]]</f>
        <v>3300</v>
      </c>
      <c r="L1102" t="str">
        <f>TEXT(sales[[#This Row],[SaleDate]],"yyyy")</f>
        <v>2024</v>
      </c>
      <c r="M1102" t="str">
        <f>TEXT(sales[[#This Row],[SaleDate]],"MMM")</f>
        <v>Oct</v>
      </c>
      <c r="N1102" t="str">
        <f>TEXT(sales[[#This Row],[SaleDate]],"DDD")</f>
        <v>Wed</v>
      </c>
      <c r="O1102" t="str">
        <f t="shared" si="17"/>
        <v>Q4</v>
      </c>
      <c r="P1102">
        <f>sales[[#This Row],[netRevenue]]-(sales[[#This Row],[unitCost]]*sales[[#This Row],[QuantitySold]])</f>
        <v>880</v>
      </c>
      <c r="Q1102">
        <f>sales[[#This Row],[unitCost]]*sales[[#This Row],[QuantitySold]]</f>
        <v>2420</v>
      </c>
      <c r="R1102" s="7">
        <f>(sales[[#This Row],[unitPrice]]-sales[[#This Row],[unitCost]])/sales[[#This Row],[unitCost]]</f>
        <v>0.36363636363636365</v>
      </c>
      <c r="S1102" t="str">
        <f>TEXT(sales[[#This Row],[SaleDate]],"dd")</f>
        <v>16</v>
      </c>
    </row>
    <row r="1103" spans="1:19" x14ac:dyDescent="0.25">
      <c r="A1103">
        <v>1092</v>
      </c>
      <c r="B1103">
        <v>1</v>
      </c>
      <c r="C1103">
        <v>13</v>
      </c>
      <c r="D1103">
        <v>3</v>
      </c>
      <c r="E1103">
        <v>1</v>
      </c>
      <c r="F1103" s="1">
        <v>45542</v>
      </c>
      <c r="G1103">
        <v>0</v>
      </c>
      <c r="H1103">
        <f>VLOOKUP(sales[[#This Row],[ProductID]],products[],4,FALSE)</f>
        <v>300</v>
      </c>
      <c r="I1103">
        <f>VLOOKUP(sales[[#This Row],[ProductID]],products[],5,FALSE)</f>
        <v>220</v>
      </c>
      <c r="J1103">
        <f>sales[[#This Row],[QuantitySold]]*sales[[#This Row],[unitPrice]]</f>
        <v>300</v>
      </c>
      <c r="K1103">
        <f>sales[[#This Row],[TotalRevenue]]-sales[[#This Row],[DiscountApplied]]</f>
        <v>300</v>
      </c>
      <c r="L1103" t="str">
        <f>TEXT(sales[[#This Row],[SaleDate]],"yyyy")</f>
        <v>2024</v>
      </c>
      <c r="M1103" t="str">
        <f>TEXT(sales[[#This Row],[SaleDate]],"MMM")</f>
        <v>Sep</v>
      </c>
      <c r="N1103" t="str">
        <f>TEXT(sales[[#This Row],[SaleDate]],"DDD")</f>
        <v>Sat</v>
      </c>
      <c r="O1103" t="str">
        <f t="shared" si="17"/>
        <v>Q3</v>
      </c>
      <c r="P1103">
        <f>sales[[#This Row],[netRevenue]]-(sales[[#This Row],[unitCost]]*sales[[#This Row],[QuantitySold]])</f>
        <v>80</v>
      </c>
      <c r="Q1103">
        <f>sales[[#This Row],[unitCost]]*sales[[#This Row],[QuantitySold]]</f>
        <v>220</v>
      </c>
      <c r="R1103" s="7">
        <f>(sales[[#This Row],[unitPrice]]-sales[[#This Row],[unitCost]])/sales[[#This Row],[unitCost]]</f>
        <v>0.36363636363636365</v>
      </c>
      <c r="S1103" t="str">
        <f>TEXT(sales[[#This Row],[SaleDate]],"dd")</f>
        <v>07</v>
      </c>
    </row>
    <row r="1104" spans="1:19" x14ac:dyDescent="0.25">
      <c r="A1104">
        <v>1095</v>
      </c>
      <c r="B1104">
        <v>1</v>
      </c>
      <c r="C1104">
        <v>21</v>
      </c>
      <c r="D1104">
        <v>3</v>
      </c>
      <c r="E1104">
        <v>11</v>
      </c>
      <c r="F1104" s="1">
        <v>45510</v>
      </c>
      <c r="G1104">
        <v>0</v>
      </c>
      <c r="H1104">
        <f>VLOOKUP(sales[[#This Row],[ProductID]],products[],4,FALSE)</f>
        <v>300</v>
      </c>
      <c r="I1104">
        <f>VLOOKUP(sales[[#This Row],[ProductID]],products[],5,FALSE)</f>
        <v>220</v>
      </c>
      <c r="J1104">
        <f>sales[[#This Row],[QuantitySold]]*sales[[#This Row],[unitPrice]]</f>
        <v>3300</v>
      </c>
      <c r="K1104">
        <f>sales[[#This Row],[TotalRevenue]]-sales[[#This Row],[DiscountApplied]]</f>
        <v>3300</v>
      </c>
      <c r="L1104" t="str">
        <f>TEXT(sales[[#This Row],[SaleDate]],"yyyy")</f>
        <v>2024</v>
      </c>
      <c r="M1104" t="str">
        <f>TEXT(sales[[#This Row],[SaleDate]],"MMM")</f>
        <v>Aug</v>
      </c>
      <c r="N1104" t="str">
        <f>TEXT(sales[[#This Row],[SaleDate]],"DDD")</f>
        <v>Tue</v>
      </c>
      <c r="O1104" t="str">
        <f t="shared" si="17"/>
        <v>Q3</v>
      </c>
      <c r="P1104">
        <f>sales[[#This Row],[netRevenue]]-(sales[[#This Row],[unitCost]]*sales[[#This Row],[QuantitySold]])</f>
        <v>880</v>
      </c>
      <c r="Q1104">
        <f>sales[[#This Row],[unitCost]]*sales[[#This Row],[QuantitySold]]</f>
        <v>2420</v>
      </c>
      <c r="R1104" s="7">
        <f>(sales[[#This Row],[unitPrice]]-sales[[#This Row],[unitCost]])/sales[[#This Row],[unitCost]]</f>
        <v>0.36363636363636365</v>
      </c>
      <c r="S1104" t="str">
        <f>TEXT(sales[[#This Row],[SaleDate]],"dd")</f>
        <v>06</v>
      </c>
    </row>
    <row r="1105" spans="1:19" x14ac:dyDescent="0.25">
      <c r="A1105">
        <v>1109</v>
      </c>
      <c r="B1105">
        <v>1</v>
      </c>
      <c r="C1105">
        <v>18</v>
      </c>
      <c r="D1105">
        <v>3</v>
      </c>
      <c r="E1105">
        <v>1</v>
      </c>
      <c r="F1105" s="1">
        <v>45501</v>
      </c>
      <c r="G1105">
        <v>0</v>
      </c>
      <c r="H1105">
        <f>VLOOKUP(sales[[#This Row],[ProductID]],products[],4,FALSE)</f>
        <v>300</v>
      </c>
      <c r="I1105">
        <f>VLOOKUP(sales[[#This Row],[ProductID]],products[],5,FALSE)</f>
        <v>220</v>
      </c>
      <c r="J1105">
        <f>sales[[#This Row],[QuantitySold]]*sales[[#This Row],[unitPrice]]</f>
        <v>300</v>
      </c>
      <c r="K1105">
        <f>sales[[#This Row],[TotalRevenue]]-sales[[#This Row],[DiscountApplied]]</f>
        <v>300</v>
      </c>
      <c r="L1105" t="str">
        <f>TEXT(sales[[#This Row],[SaleDate]],"yyyy")</f>
        <v>2024</v>
      </c>
      <c r="M1105" t="str">
        <f>TEXT(sales[[#This Row],[SaleDate]],"MMM")</f>
        <v>Jul</v>
      </c>
      <c r="N1105" t="str">
        <f>TEXT(sales[[#This Row],[SaleDate]],"DDD")</f>
        <v>Sun</v>
      </c>
      <c r="O1105" t="str">
        <f t="shared" si="17"/>
        <v>Q3</v>
      </c>
      <c r="P1105">
        <f>sales[[#This Row],[netRevenue]]-(sales[[#This Row],[unitCost]]*sales[[#This Row],[QuantitySold]])</f>
        <v>80</v>
      </c>
      <c r="Q1105">
        <f>sales[[#This Row],[unitCost]]*sales[[#This Row],[QuantitySold]]</f>
        <v>220</v>
      </c>
      <c r="R1105" s="7">
        <f>(sales[[#This Row],[unitPrice]]-sales[[#This Row],[unitCost]])/sales[[#This Row],[unitCost]]</f>
        <v>0.36363636363636365</v>
      </c>
      <c r="S1105" t="str">
        <f>TEXT(sales[[#This Row],[SaleDate]],"dd")</f>
        <v>28</v>
      </c>
    </row>
    <row r="1106" spans="1:19" x14ac:dyDescent="0.25">
      <c r="A1106">
        <v>1123</v>
      </c>
      <c r="B1106">
        <v>1</v>
      </c>
      <c r="C1106">
        <v>37</v>
      </c>
      <c r="D1106">
        <v>3</v>
      </c>
      <c r="E1106">
        <v>11</v>
      </c>
      <c r="F1106" s="1">
        <v>45652</v>
      </c>
      <c r="G1106">
        <v>0</v>
      </c>
      <c r="H1106">
        <f>VLOOKUP(sales[[#This Row],[ProductID]],products[],4,FALSE)</f>
        <v>300</v>
      </c>
      <c r="I1106">
        <f>VLOOKUP(sales[[#This Row],[ProductID]],products[],5,FALSE)</f>
        <v>220</v>
      </c>
      <c r="J1106">
        <f>sales[[#This Row],[QuantitySold]]*sales[[#This Row],[unitPrice]]</f>
        <v>3300</v>
      </c>
      <c r="K1106">
        <f>sales[[#This Row],[TotalRevenue]]-sales[[#This Row],[DiscountApplied]]</f>
        <v>3300</v>
      </c>
      <c r="L1106" t="str">
        <f>TEXT(sales[[#This Row],[SaleDate]],"yyyy")</f>
        <v>2024</v>
      </c>
      <c r="M1106" t="str">
        <f>TEXT(sales[[#This Row],[SaleDate]],"MMM")</f>
        <v>Dec</v>
      </c>
      <c r="N1106" t="str">
        <f>TEXT(sales[[#This Row],[SaleDate]],"DDD")</f>
        <v>Thu</v>
      </c>
      <c r="O1106" t="str">
        <f t="shared" si="17"/>
        <v>Q4</v>
      </c>
      <c r="P1106">
        <f>sales[[#This Row],[netRevenue]]-(sales[[#This Row],[unitCost]]*sales[[#This Row],[QuantitySold]])</f>
        <v>880</v>
      </c>
      <c r="Q1106">
        <f>sales[[#This Row],[unitCost]]*sales[[#This Row],[QuantitySold]]</f>
        <v>2420</v>
      </c>
      <c r="R1106" s="7">
        <f>(sales[[#This Row],[unitPrice]]-sales[[#This Row],[unitCost]])/sales[[#This Row],[unitCost]]</f>
        <v>0.36363636363636365</v>
      </c>
      <c r="S1106" t="str">
        <f>TEXT(sales[[#This Row],[SaleDate]],"dd")</f>
        <v>26</v>
      </c>
    </row>
    <row r="1107" spans="1:19" x14ac:dyDescent="0.25">
      <c r="A1107">
        <v>1137</v>
      </c>
      <c r="B1107">
        <v>1</v>
      </c>
      <c r="C1107">
        <v>13</v>
      </c>
      <c r="D1107">
        <v>3</v>
      </c>
      <c r="E1107">
        <v>7</v>
      </c>
      <c r="F1107" s="1">
        <v>45636</v>
      </c>
      <c r="G1107">
        <v>0</v>
      </c>
      <c r="H1107">
        <f>VLOOKUP(sales[[#This Row],[ProductID]],products[],4,FALSE)</f>
        <v>300</v>
      </c>
      <c r="I1107">
        <f>VLOOKUP(sales[[#This Row],[ProductID]],products[],5,FALSE)</f>
        <v>220</v>
      </c>
      <c r="J1107">
        <f>sales[[#This Row],[QuantitySold]]*sales[[#This Row],[unitPrice]]</f>
        <v>2100</v>
      </c>
      <c r="K1107">
        <f>sales[[#This Row],[TotalRevenue]]-sales[[#This Row],[DiscountApplied]]</f>
        <v>2100</v>
      </c>
      <c r="L1107" t="str">
        <f>TEXT(sales[[#This Row],[SaleDate]],"yyyy")</f>
        <v>2024</v>
      </c>
      <c r="M1107" t="str">
        <f>TEXT(sales[[#This Row],[SaleDate]],"MMM")</f>
        <v>Dec</v>
      </c>
      <c r="N1107" t="str">
        <f>TEXT(sales[[#This Row],[SaleDate]],"DDD")</f>
        <v>Tue</v>
      </c>
      <c r="O1107" t="str">
        <f t="shared" si="17"/>
        <v>Q4</v>
      </c>
      <c r="P1107">
        <f>sales[[#This Row],[netRevenue]]-(sales[[#This Row],[unitCost]]*sales[[#This Row],[QuantitySold]])</f>
        <v>560</v>
      </c>
      <c r="Q1107">
        <f>sales[[#This Row],[unitCost]]*sales[[#This Row],[QuantitySold]]</f>
        <v>1540</v>
      </c>
      <c r="R1107" s="7">
        <f>(sales[[#This Row],[unitPrice]]-sales[[#This Row],[unitCost]])/sales[[#This Row],[unitCost]]</f>
        <v>0.36363636363636365</v>
      </c>
      <c r="S1107" t="str">
        <f>TEXT(sales[[#This Row],[SaleDate]],"dd")</f>
        <v>10</v>
      </c>
    </row>
    <row r="1108" spans="1:19" x14ac:dyDescent="0.25">
      <c r="A1108">
        <v>1155</v>
      </c>
      <c r="B1108">
        <v>1</v>
      </c>
      <c r="C1108">
        <v>44</v>
      </c>
      <c r="D1108">
        <v>3</v>
      </c>
      <c r="E1108">
        <v>10</v>
      </c>
      <c r="F1108" s="1">
        <v>45423</v>
      </c>
      <c r="G1108">
        <v>0</v>
      </c>
      <c r="H1108">
        <f>VLOOKUP(sales[[#This Row],[ProductID]],products[],4,FALSE)</f>
        <v>300</v>
      </c>
      <c r="I1108">
        <f>VLOOKUP(sales[[#This Row],[ProductID]],products[],5,FALSE)</f>
        <v>220</v>
      </c>
      <c r="J1108">
        <f>sales[[#This Row],[QuantitySold]]*sales[[#This Row],[unitPrice]]</f>
        <v>3000</v>
      </c>
      <c r="K1108">
        <f>sales[[#This Row],[TotalRevenue]]-sales[[#This Row],[DiscountApplied]]</f>
        <v>3000</v>
      </c>
      <c r="L1108" t="str">
        <f>TEXT(sales[[#This Row],[SaleDate]],"yyyy")</f>
        <v>2024</v>
      </c>
      <c r="M1108" t="str">
        <f>TEXT(sales[[#This Row],[SaleDate]],"MMM")</f>
        <v>May</v>
      </c>
      <c r="N1108" t="str">
        <f>TEXT(sales[[#This Row],[SaleDate]],"DDD")</f>
        <v>Sat</v>
      </c>
      <c r="O1108" t="str">
        <f t="shared" si="17"/>
        <v>Q2</v>
      </c>
      <c r="P1108">
        <f>sales[[#This Row],[netRevenue]]-(sales[[#This Row],[unitCost]]*sales[[#This Row],[QuantitySold]])</f>
        <v>800</v>
      </c>
      <c r="Q1108">
        <f>sales[[#This Row],[unitCost]]*sales[[#This Row],[QuantitySold]]</f>
        <v>2200</v>
      </c>
      <c r="R1108" s="7">
        <f>(sales[[#This Row],[unitPrice]]-sales[[#This Row],[unitCost]])/sales[[#This Row],[unitCost]]</f>
        <v>0.36363636363636365</v>
      </c>
      <c r="S1108" t="str">
        <f>TEXT(sales[[#This Row],[SaleDate]],"dd")</f>
        <v>11</v>
      </c>
    </row>
    <row r="1109" spans="1:19" x14ac:dyDescent="0.25">
      <c r="A1109">
        <v>1156</v>
      </c>
      <c r="B1109">
        <v>1</v>
      </c>
      <c r="C1109">
        <v>6</v>
      </c>
      <c r="D1109">
        <v>3</v>
      </c>
      <c r="E1109">
        <v>10</v>
      </c>
      <c r="F1109" s="1">
        <v>45406</v>
      </c>
      <c r="G1109">
        <v>0</v>
      </c>
      <c r="H1109">
        <f>VLOOKUP(sales[[#This Row],[ProductID]],products[],4,FALSE)</f>
        <v>300</v>
      </c>
      <c r="I1109">
        <f>VLOOKUP(sales[[#This Row],[ProductID]],products[],5,FALSE)</f>
        <v>220</v>
      </c>
      <c r="J1109">
        <f>sales[[#This Row],[QuantitySold]]*sales[[#This Row],[unitPrice]]</f>
        <v>3000</v>
      </c>
      <c r="K1109">
        <f>sales[[#This Row],[TotalRevenue]]-sales[[#This Row],[DiscountApplied]]</f>
        <v>3000</v>
      </c>
      <c r="L1109" t="str">
        <f>TEXT(sales[[#This Row],[SaleDate]],"yyyy")</f>
        <v>2024</v>
      </c>
      <c r="M1109" t="str">
        <f>TEXT(sales[[#This Row],[SaleDate]],"MMM")</f>
        <v>Apr</v>
      </c>
      <c r="N1109" t="str">
        <f>TEXT(sales[[#This Row],[SaleDate]],"DDD")</f>
        <v>Wed</v>
      </c>
      <c r="O1109" t="str">
        <f t="shared" si="17"/>
        <v>Q2</v>
      </c>
      <c r="P1109">
        <f>sales[[#This Row],[netRevenue]]-(sales[[#This Row],[unitCost]]*sales[[#This Row],[QuantitySold]])</f>
        <v>800</v>
      </c>
      <c r="Q1109">
        <f>sales[[#This Row],[unitCost]]*sales[[#This Row],[QuantitySold]]</f>
        <v>2200</v>
      </c>
      <c r="R1109" s="7">
        <f>(sales[[#This Row],[unitPrice]]-sales[[#This Row],[unitCost]])/sales[[#This Row],[unitCost]]</f>
        <v>0.36363636363636365</v>
      </c>
      <c r="S1109" t="str">
        <f>TEXT(sales[[#This Row],[SaleDate]],"dd")</f>
        <v>24</v>
      </c>
    </row>
    <row r="1110" spans="1:19" x14ac:dyDescent="0.25">
      <c r="A1110">
        <v>1161</v>
      </c>
      <c r="B1110">
        <v>1</v>
      </c>
      <c r="C1110">
        <v>39</v>
      </c>
      <c r="D1110">
        <v>3</v>
      </c>
      <c r="E1110">
        <v>5</v>
      </c>
      <c r="F1110" s="1">
        <v>45590</v>
      </c>
      <c r="G1110">
        <v>0</v>
      </c>
      <c r="H1110">
        <f>VLOOKUP(sales[[#This Row],[ProductID]],products[],4,FALSE)</f>
        <v>300</v>
      </c>
      <c r="I1110">
        <f>VLOOKUP(sales[[#This Row],[ProductID]],products[],5,FALSE)</f>
        <v>220</v>
      </c>
      <c r="J1110">
        <f>sales[[#This Row],[QuantitySold]]*sales[[#This Row],[unitPrice]]</f>
        <v>1500</v>
      </c>
      <c r="K1110">
        <f>sales[[#This Row],[TotalRevenue]]-sales[[#This Row],[DiscountApplied]]</f>
        <v>1500</v>
      </c>
      <c r="L1110" t="str">
        <f>TEXT(sales[[#This Row],[SaleDate]],"yyyy")</f>
        <v>2024</v>
      </c>
      <c r="M1110" t="str">
        <f>TEXT(sales[[#This Row],[SaleDate]],"MMM")</f>
        <v>Oct</v>
      </c>
      <c r="N1110" t="str">
        <f>TEXT(sales[[#This Row],[SaleDate]],"DDD")</f>
        <v>Fri</v>
      </c>
      <c r="O1110" t="str">
        <f t="shared" si="17"/>
        <v>Q4</v>
      </c>
      <c r="P1110">
        <f>sales[[#This Row],[netRevenue]]-(sales[[#This Row],[unitCost]]*sales[[#This Row],[QuantitySold]])</f>
        <v>400</v>
      </c>
      <c r="Q1110">
        <f>sales[[#This Row],[unitCost]]*sales[[#This Row],[QuantitySold]]</f>
        <v>1100</v>
      </c>
      <c r="R1110" s="7">
        <f>(sales[[#This Row],[unitPrice]]-sales[[#This Row],[unitCost]])/sales[[#This Row],[unitCost]]</f>
        <v>0.36363636363636365</v>
      </c>
      <c r="S1110" t="str">
        <f>TEXT(sales[[#This Row],[SaleDate]],"dd")</f>
        <v>25</v>
      </c>
    </row>
    <row r="1111" spans="1:19" x14ac:dyDescent="0.25">
      <c r="A1111">
        <v>1182</v>
      </c>
      <c r="B1111">
        <v>1</v>
      </c>
      <c r="C1111">
        <v>30</v>
      </c>
      <c r="D1111">
        <v>3</v>
      </c>
      <c r="E1111">
        <v>1</v>
      </c>
      <c r="F1111" s="1">
        <v>45350</v>
      </c>
      <c r="G1111">
        <v>0</v>
      </c>
      <c r="H1111">
        <f>VLOOKUP(sales[[#This Row],[ProductID]],products[],4,FALSE)</f>
        <v>300</v>
      </c>
      <c r="I1111">
        <f>VLOOKUP(sales[[#This Row],[ProductID]],products[],5,FALSE)</f>
        <v>220</v>
      </c>
      <c r="J1111">
        <f>sales[[#This Row],[QuantitySold]]*sales[[#This Row],[unitPrice]]</f>
        <v>300</v>
      </c>
      <c r="K1111">
        <f>sales[[#This Row],[TotalRevenue]]-sales[[#This Row],[DiscountApplied]]</f>
        <v>300</v>
      </c>
      <c r="L1111" t="str">
        <f>TEXT(sales[[#This Row],[SaleDate]],"yyyy")</f>
        <v>2024</v>
      </c>
      <c r="M1111" t="str">
        <f>TEXT(sales[[#This Row],[SaleDate]],"MMM")</f>
        <v>Feb</v>
      </c>
      <c r="N1111" t="str">
        <f>TEXT(sales[[#This Row],[SaleDate]],"DDD")</f>
        <v>Wed</v>
      </c>
      <c r="O1111" t="str">
        <f t="shared" si="17"/>
        <v>Q1</v>
      </c>
      <c r="P1111">
        <f>sales[[#This Row],[netRevenue]]-(sales[[#This Row],[unitCost]]*sales[[#This Row],[QuantitySold]])</f>
        <v>80</v>
      </c>
      <c r="Q1111">
        <f>sales[[#This Row],[unitCost]]*sales[[#This Row],[QuantitySold]]</f>
        <v>220</v>
      </c>
      <c r="R1111" s="7">
        <f>(sales[[#This Row],[unitPrice]]-sales[[#This Row],[unitCost]])/sales[[#This Row],[unitCost]]</f>
        <v>0.36363636363636365</v>
      </c>
      <c r="S1111" t="str">
        <f>TEXT(sales[[#This Row],[SaleDate]],"dd")</f>
        <v>28</v>
      </c>
    </row>
    <row r="1112" spans="1:19" x14ac:dyDescent="0.25">
      <c r="A1112">
        <v>1203</v>
      </c>
      <c r="B1112">
        <v>1</v>
      </c>
      <c r="C1112">
        <v>15</v>
      </c>
      <c r="D1112">
        <v>3</v>
      </c>
      <c r="E1112">
        <v>6</v>
      </c>
      <c r="F1112" s="1">
        <v>45430</v>
      </c>
      <c r="G1112">
        <v>0</v>
      </c>
      <c r="H1112">
        <f>VLOOKUP(sales[[#This Row],[ProductID]],products[],4,FALSE)</f>
        <v>300</v>
      </c>
      <c r="I1112">
        <f>VLOOKUP(sales[[#This Row],[ProductID]],products[],5,FALSE)</f>
        <v>220</v>
      </c>
      <c r="J1112">
        <f>sales[[#This Row],[QuantitySold]]*sales[[#This Row],[unitPrice]]</f>
        <v>1800</v>
      </c>
      <c r="K1112">
        <f>sales[[#This Row],[TotalRevenue]]-sales[[#This Row],[DiscountApplied]]</f>
        <v>1800</v>
      </c>
      <c r="L1112" t="str">
        <f>TEXT(sales[[#This Row],[SaleDate]],"yyyy")</f>
        <v>2024</v>
      </c>
      <c r="M1112" t="str">
        <f>TEXT(sales[[#This Row],[SaleDate]],"MMM")</f>
        <v>May</v>
      </c>
      <c r="N1112" t="str">
        <f>TEXT(sales[[#This Row],[SaleDate]],"DDD")</f>
        <v>Sat</v>
      </c>
      <c r="O1112" t="str">
        <f t="shared" si="17"/>
        <v>Q2</v>
      </c>
      <c r="P1112">
        <f>sales[[#This Row],[netRevenue]]-(sales[[#This Row],[unitCost]]*sales[[#This Row],[QuantitySold]])</f>
        <v>480</v>
      </c>
      <c r="Q1112">
        <f>sales[[#This Row],[unitCost]]*sales[[#This Row],[QuantitySold]]</f>
        <v>1320</v>
      </c>
      <c r="R1112" s="7">
        <f>(sales[[#This Row],[unitPrice]]-sales[[#This Row],[unitCost]])/sales[[#This Row],[unitCost]]</f>
        <v>0.36363636363636365</v>
      </c>
      <c r="S1112" t="str">
        <f>TEXT(sales[[#This Row],[SaleDate]],"dd")</f>
        <v>18</v>
      </c>
    </row>
    <row r="1113" spans="1:19" x14ac:dyDescent="0.25">
      <c r="A1113">
        <v>1208</v>
      </c>
      <c r="B1113">
        <v>1</v>
      </c>
      <c r="C1113">
        <v>13</v>
      </c>
      <c r="D1113">
        <v>3</v>
      </c>
      <c r="E1113">
        <v>8</v>
      </c>
      <c r="F1113" s="1">
        <v>45392</v>
      </c>
      <c r="G1113">
        <v>0</v>
      </c>
      <c r="H1113">
        <f>VLOOKUP(sales[[#This Row],[ProductID]],products[],4,FALSE)</f>
        <v>300</v>
      </c>
      <c r="I1113">
        <f>VLOOKUP(sales[[#This Row],[ProductID]],products[],5,FALSE)</f>
        <v>220</v>
      </c>
      <c r="J1113">
        <f>sales[[#This Row],[QuantitySold]]*sales[[#This Row],[unitPrice]]</f>
        <v>2400</v>
      </c>
      <c r="K1113">
        <f>sales[[#This Row],[TotalRevenue]]-sales[[#This Row],[DiscountApplied]]</f>
        <v>2400</v>
      </c>
      <c r="L1113" t="str">
        <f>TEXT(sales[[#This Row],[SaleDate]],"yyyy")</f>
        <v>2024</v>
      </c>
      <c r="M1113" t="str">
        <f>TEXT(sales[[#This Row],[SaleDate]],"MMM")</f>
        <v>Apr</v>
      </c>
      <c r="N1113" t="str">
        <f>TEXT(sales[[#This Row],[SaleDate]],"DDD")</f>
        <v>Wed</v>
      </c>
      <c r="O1113" t="str">
        <f t="shared" si="17"/>
        <v>Q2</v>
      </c>
      <c r="P1113">
        <f>sales[[#This Row],[netRevenue]]-(sales[[#This Row],[unitCost]]*sales[[#This Row],[QuantitySold]])</f>
        <v>640</v>
      </c>
      <c r="Q1113">
        <f>sales[[#This Row],[unitCost]]*sales[[#This Row],[QuantitySold]]</f>
        <v>1760</v>
      </c>
      <c r="R1113" s="7">
        <f>(sales[[#This Row],[unitPrice]]-sales[[#This Row],[unitCost]])/sales[[#This Row],[unitCost]]</f>
        <v>0.36363636363636365</v>
      </c>
      <c r="S1113" t="str">
        <f>TEXT(sales[[#This Row],[SaleDate]],"dd")</f>
        <v>10</v>
      </c>
    </row>
    <row r="1114" spans="1:19" x14ac:dyDescent="0.25">
      <c r="A1114">
        <v>1211</v>
      </c>
      <c r="B1114">
        <v>1</v>
      </c>
      <c r="C1114">
        <v>46</v>
      </c>
      <c r="D1114">
        <v>3</v>
      </c>
      <c r="E1114">
        <v>3</v>
      </c>
      <c r="F1114" s="1">
        <v>45564</v>
      </c>
      <c r="G1114">
        <v>0</v>
      </c>
      <c r="H1114">
        <f>VLOOKUP(sales[[#This Row],[ProductID]],products[],4,FALSE)</f>
        <v>300</v>
      </c>
      <c r="I1114">
        <f>VLOOKUP(sales[[#This Row],[ProductID]],products[],5,FALSE)</f>
        <v>220</v>
      </c>
      <c r="J1114">
        <f>sales[[#This Row],[QuantitySold]]*sales[[#This Row],[unitPrice]]</f>
        <v>900</v>
      </c>
      <c r="K1114">
        <f>sales[[#This Row],[TotalRevenue]]-sales[[#This Row],[DiscountApplied]]</f>
        <v>900</v>
      </c>
      <c r="L1114" t="str">
        <f>TEXT(sales[[#This Row],[SaleDate]],"yyyy")</f>
        <v>2024</v>
      </c>
      <c r="M1114" t="str">
        <f>TEXT(sales[[#This Row],[SaleDate]],"MMM")</f>
        <v>Sep</v>
      </c>
      <c r="N1114" t="str">
        <f>TEXT(sales[[#This Row],[SaleDate]],"DDD")</f>
        <v>Sun</v>
      </c>
      <c r="O1114" t="str">
        <f t="shared" si="17"/>
        <v>Q3</v>
      </c>
      <c r="P1114">
        <f>sales[[#This Row],[netRevenue]]-(sales[[#This Row],[unitCost]]*sales[[#This Row],[QuantitySold]])</f>
        <v>240</v>
      </c>
      <c r="Q1114">
        <f>sales[[#This Row],[unitCost]]*sales[[#This Row],[QuantitySold]]</f>
        <v>660</v>
      </c>
      <c r="R1114" s="7">
        <f>(sales[[#This Row],[unitPrice]]-sales[[#This Row],[unitCost]])/sales[[#This Row],[unitCost]]</f>
        <v>0.36363636363636365</v>
      </c>
      <c r="S1114" t="str">
        <f>TEXT(sales[[#This Row],[SaleDate]],"dd")</f>
        <v>29</v>
      </c>
    </row>
    <row r="1115" spans="1:19" x14ac:dyDescent="0.25">
      <c r="A1115">
        <v>1243</v>
      </c>
      <c r="B1115">
        <v>1</v>
      </c>
      <c r="C1115">
        <v>45</v>
      </c>
      <c r="D1115">
        <v>3</v>
      </c>
      <c r="E1115">
        <v>5</v>
      </c>
      <c r="F1115" s="1">
        <v>45397</v>
      </c>
      <c r="G1115">
        <v>0</v>
      </c>
      <c r="H1115">
        <f>VLOOKUP(sales[[#This Row],[ProductID]],products[],4,FALSE)</f>
        <v>300</v>
      </c>
      <c r="I1115">
        <f>VLOOKUP(sales[[#This Row],[ProductID]],products[],5,FALSE)</f>
        <v>220</v>
      </c>
      <c r="J1115">
        <f>sales[[#This Row],[QuantitySold]]*sales[[#This Row],[unitPrice]]</f>
        <v>1500</v>
      </c>
      <c r="K1115">
        <f>sales[[#This Row],[TotalRevenue]]-sales[[#This Row],[DiscountApplied]]</f>
        <v>1500</v>
      </c>
      <c r="L1115" t="str">
        <f>TEXT(sales[[#This Row],[SaleDate]],"yyyy")</f>
        <v>2024</v>
      </c>
      <c r="M1115" t="str">
        <f>TEXT(sales[[#This Row],[SaleDate]],"MMM")</f>
        <v>Apr</v>
      </c>
      <c r="N1115" t="str">
        <f>TEXT(sales[[#This Row],[SaleDate]],"DDD")</f>
        <v>Mon</v>
      </c>
      <c r="O1115" t="str">
        <f t="shared" si="17"/>
        <v>Q2</v>
      </c>
      <c r="P1115">
        <f>sales[[#This Row],[netRevenue]]-(sales[[#This Row],[unitCost]]*sales[[#This Row],[QuantitySold]])</f>
        <v>400</v>
      </c>
      <c r="Q1115">
        <f>sales[[#This Row],[unitCost]]*sales[[#This Row],[QuantitySold]]</f>
        <v>1100</v>
      </c>
      <c r="R1115" s="7">
        <f>(sales[[#This Row],[unitPrice]]-sales[[#This Row],[unitCost]])/sales[[#This Row],[unitCost]]</f>
        <v>0.36363636363636365</v>
      </c>
      <c r="S1115" t="str">
        <f>TEXT(sales[[#This Row],[SaleDate]],"dd")</f>
        <v>15</v>
      </c>
    </row>
    <row r="1116" spans="1:19" x14ac:dyDescent="0.25">
      <c r="A1116">
        <v>1248</v>
      </c>
      <c r="B1116">
        <v>1</v>
      </c>
      <c r="C1116">
        <v>47</v>
      </c>
      <c r="D1116">
        <v>3</v>
      </c>
      <c r="E1116">
        <v>2</v>
      </c>
      <c r="F1116" s="1">
        <v>45652</v>
      </c>
      <c r="G1116">
        <v>0</v>
      </c>
      <c r="H1116">
        <f>VLOOKUP(sales[[#This Row],[ProductID]],products[],4,FALSE)</f>
        <v>300</v>
      </c>
      <c r="I1116">
        <f>VLOOKUP(sales[[#This Row],[ProductID]],products[],5,FALSE)</f>
        <v>220</v>
      </c>
      <c r="J1116">
        <f>sales[[#This Row],[QuantitySold]]*sales[[#This Row],[unitPrice]]</f>
        <v>600</v>
      </c>
      <c r="K1116">
        <f>sales[[#This Row],[TotalRevenue]]-sales[[#This Row],[DiscountApplied]]</f>
        <v>600</v>
      </c>
      <c r="L1116" t="str">
        <f>TEXT(sales[[#This Row],[SaleDate]],"yyyy")</f>
        <v>2024</v>
      </c>
      <c r="M1116" t="str">
        <f>TEXT(sales[[#This Row],[SaleDate]],"MMM")</f>
        <v>Dec</v>
      </c>
      <c r="N1116" t="str">
        <f>TEXT(sales[[#This Row],[SaleDate]],"DDD")</f>
        <v>Thu</v>
      </c>
      <c r="O1116" t="str">
        <f t="shared" si="17"/>
        <v>Q4</v>
      </c>
      <c r="P1116">
        <f>sales[[#This Row],[netRevenue]]-(sales[[#This Row],[unitCost]]*sales[[#This Row],[QuantitySold]])</f>
        <v>160</v>
      </c>
      <c r="Q1116">
        <f>sales[[#This Row],[unitCost]]*sales[[#This Row],[QuantitySold]]</f>
        <v>440</v>
      </c>
      <c r="R1116" s="7">
        <f>(sales[[#This Row],[unitPrice]]-sales[[#This Row],[unitCost]])/sales[[#This Row],[unitCost]]</f>
        <v>0.36363636363636365</v>
      </c>
      <c r="S1116" t="str">
        <f>TEXT(sales[[#This Row],[SaleDate]],"dd")</f>
        <v>26</v>
      </c>
    </row>
    <row r="1117" spans="1:19" x14ac:dyDescent="0.25">
      <c r="A1117">
        <v>1275</v>
      </c>
      <c r="B1117">
        <v>1</v>
      </c>
      <c r="C1117">
        <v>46</v>
      </c>
      <c r="D1117">
        <v>3</v>
      </c>
      <c r="E1117">
        <v>7</v>
      </c>
      <c r="F1117" s="1">
        <v>45524</v>
      </c>
      <c r="G1117">
        <v>0</v>
      </c>
      <c r="H1117">
        <f>VLOOKUP(sales[[#This Row],[ProductID]],products[],4,FALSE)</f>
        <v>300</v>
      </c>
      <c r="I1117">
        <f>VLOOKUP(sales[[#This Row],[ProductID]],products[],5,FALSE)</f>
        <v>220</v>
      </c>
      <c r="J1117">
        <f>sales[[#This Row],[QuantitySold]]*sales[[#This Row],[unitPrice]]</f>
        <v>2100</v>
      </c>
      <c r="K1117">
        <f>sales[[#This Row],[TotalRevenue]]-sales[[#This Row],[DiscountApplied]]</f>
        <v>2100</v>
      </c>
      <c r="L1117" t="str">
        <f>TEXT(sales[[#This Row],[SaleDate]],"yyyy")</f>
        <v>2024</v>
      </c>
      <c r="M1117" t="str">
        <f>TEXT(sales[[#This Row],[SaleDate]],"MMM")</f>
        <v>Aug</v>
      </c>
      <c r="N1117" t="str">
        <f>TEXT(sales[[#This Row],[SaleDate]],"DDD")</f>
        <v>Tue</v>
      </c>
      <c r="O1117" t="str">
        <f t="shared" si="17"/>
        <v>Q3</v>
      </c>
      <c r="P1117">
        <f>sales[[#This Row],[netRevenue]]-(sales[[#This Row],[unitCost]]*sales[[#This Row],[QuantitySold]])</f>
        <v>560</v>
      </c>
      <c r="Q1117">
        <f>sales[[#This Row],[unitCost]]*sales[[#This Row],[QuantitySold]]</f>
        <v>1540</v>
      </c>
      <c r="R1117" s="7">
        <f>(sales[[#This Row],[unitPrice]]-sales[[#This Row],[unitCost]])/sales[[#This Row],[unitCost]]</f>
        <v>0.36363636363636365</v>
      </c>
      <c r="S1117" t="str">
        <f>TEXT(sales[[#This Row],[SaleDate]],"dd")</f>
        <v>20</v>
      </c>
    </row>
    <row r="1118" spans="1:19" x14ac:dyDescent="0.25">
      <c r="A1118">
        <v>1282</v>
      </c>
      <c r="B1118">
        <v>1</v>
      </c>
      <c r="C1118">
        <v>44</v>
      </c>
      <c r="D1118">
        <v>3</v>
      </c>
      <c r="E1118">
        <v>5</v>
      </c>
      <c r="F1118" s="1">
        <v>45335</v>
      </c>
      <c r="G1118">
        <v>0</v>
      </c>
      <c r="H1118">
        <f>VLOOKUP(sales[[#This Row],[ProductID]],products[],4,FALSE)</f>
        <v>300</v>
      </c>
      <c r="I1118">
        <f>VLOOKUP(sales[[#This Row],[ProductID]],products[],5,FALSE)</f>
        <v>220</v>
      </c>
      <c r="J1118">
        <f>sales[[#This Row],[QuantitySold]]*sales[[#This Row],[unitPrice]]</f>
        <v>1500</v>
      </c>
      <c r="K1118">
        <f>sales[[#This Row],[TotalRevenue]]-sales[[#This Row],[DiscountApplied]]</f>
        <v>1500</v>
      </c>
      <c r="L1118" t="str">
        <f>TEXT(sales[[#This Row],[SaleDate]],"yyyy")</f>
        <v>2024</v>
      </c>
      <c r="M1118" t="str">
        <f>TEXT(sales[[#This Row],[SaleDate]],"MMM")</f>
        <v>Feb</v>
      </c>
      <c r="N1118" t="str">
        <f>TEXT(sales[[#This Row],[SaleDate]],"DDD")</f>
        <v>Tue</v>
      </c>
      <c r="O1118" t="str">
        <f t="shared" si="17"/>
        <v>Q1</v>
      </c>
      <c r="P1118">
        <f>sales[[#This Row],[netRevenue]]-(sales[[#This Row],[unitCost]]*sales[[#This Row],[QuantitySold]])</f>
        <v>400</v>
      </c>
      <c r="Q1118">
        <f>sales[[#This Row],[unitCost]]*sales[[#This Row],[QuantitySold]]</f>
        <v>1100</v>
      </c>
      <c r="R1118" s="7">
        <f>(sales[[#This Row],[unitPrice]]-sales[[#This Row],[unitCost]])/sales[[#This Row],[unitCost]]</f>
        <v>0.36363636363636365</v>
      </c>
      <c r="S1118" t="str">
        <f>TEXT(sales[[#This Row],[SaleDate]],"dd")</f>
        <v>13</v>
      </c>
    </row>
    <row r="1119" spans="1:19" x14ac:dyDescent="0.25">
      <c r="A1119">
        <v>1301</v>
      </c>
      <c r="B1119">
        <v>1</v>
      </c>
      <c r="C1119">
        <v>14</v>
      </c>
      <c r="D1119">
        <v>3</v>
      </c>
      <c r="E1119">
        <v>5</v>
      </c>
      <c r="F1119" s="1">
        <v>45639</v>
      </c>
      <c r="G1119">
        <v>0</v>
      </c>
      <c r="H1119">
        <f>VLOOKUP(sales[[#This Row],[ProductID]],products[],4,FALSE)</f>
        <v>300</v>
      </c>
      <c r="I1119">
        <f>VLOOKUP(sales[[#This Row],[ProductID]],products[],5,FALSE)</f>
        <v>220</v>
      </c>
      <c r="J1119">
        <f>sales[[#This Row],[QuantitySold]]*sales[[#This Row],[unitPrice]]</f>
        <v>1500</v>
      </c>
      <c r="K1119">
        <f>sales[[#This Row],[TotalRevenue]]-sales[[#This Row],[DiscountApplied]]</f>
        <v>1500</v>
      </c>
      <c r="L1119" t="str">
        <f>TEXT(sales[[#This Row],[SaleDate]],"yyyy")</f>
        <v>2024</v>
      </c>
      <c r="M1119" t="str">
        <f>TEXT(sales[[#This Row],[SaleDate]],"MMM")</f>
        <v>Dec</v>
      </c>
      <c r="N1119" t="str">
        <f>TEXT(sales[[#This Row],[SaleDate]],"DDD")</f>
        <v>Fri</v>
      </c>
      <c r="O1119" t="str">
        <f t="shared" si="17"/>
        <v>Q4</v>
      </c>
      <c r="P1119">
        <f>sales[[#This Row],[netRevenue]]-(sales[[#This Row],[unitCost]]*sales[[#This Row],[QuantitySold]])</f>
        <v>400</v>
      </c>
      <c r="Q1119">
        <f>sales[[#This Row],[unitCost]]*sales[[#This Row],[QuantitySold]]</f>
        <v>1100</v>
      </c>
      <c r="R1119" s="7">
        <f>(sales[[#This Row],[unitPrice]]-sales[[#This Row],[unitCost]])/sales[[#This Row],[unitCost]]</f>
        <v>0.36363636363636365</v>
      </c>
      <c r="S1119" t="str">
        <f>TEXT(sales[[#This Row],[SaleDate]],"dd")</f>
        <v>13</v>
      </c>
    </row>
    <row r="1120" spans="1:19" x14ac:dyDescent="0.25">
      <c r="A1120">
        <v>1317</v>
      </c>
      <c r="B1120">
        <v>1</v>
      </c>
      <c r="C1120">
        <v>44</v>
      </c>
      <c r="D1120">
        <v>3</v>
      </c>
      <c r="E1120">
        <v>6</v>
      </c>
      <c r="F1120" s="1">
        <v>45581</v>
      </c>
      <c r="G1120">
        <v>0</v>
      </c>
      <c r="H1120">
        <f>VLOOKUP(sales[[#This Row],[ProductID]],products[],4,FALSE)</f>
        <v>300</v>
      </c>
      <c r="I1120">
        <f>VLOOKUP(sales[[#This Row],[ProductID]],products[],5,FALSE)</f>
        <v>220</v>
      </c>
      <c r="J1120">
        <f>sales[[#This Row],[QuantitySold]]*sales[[#This Row],[unitPrice]]</f>
        <v>1800</v>
      </c>
      <c r="K1120">
        <f>sales[[#This Row],[TotalRevenue]]-sales[[#This Row],[DiscountApplied]]</f>
        <v>1800</v>
      </c>
      <c r="L1120" t="str">
        <f>TEXT(sales[[#This Row],[SaleDate]],"yyyy")</f>
        <v>2024</v>
      </c>
      <c r="M1120" t="str">
        <f>TEXT(sales[[#This Row],[SaleDate]],"MMM")</f>
        <v>Oct</v>
      </c>
      <c r="N1120" t="str">
        <f>TEXT(sales[[#This Row],[SaleDate]],"DDD")</f>
        <v>Wed</v>
      </c>
      <c r="O1120" t="str">
        <f t="shared" si="17"/>
        <v>Q4</v>
      </c>
      <c r="P1120">
        <f>sales[[#This Row],[netRevenue]]-(sales[[#This Row],[unitCost]]*sales[[#This Row],[QuantitySold]])</f>
        <v>480</v>
      </c>
      <c r="Q1120">
        <f>sales[[#This Row],[unitCost]]*sales[[#This Row],[QuantitySold]]</f>
        <v>1320</v>
      </c>
      <c r="R1120" s="7">
        <f>(sales[[#This Row],[unitPrice]]-sales[[#This Row],[unitCost]])/sales[[#This Row],[unitCost]]</f>
        <v>0.36363636363636365</v>
      </c>
      <c r="S1120" t="str">
        <f>TEXT(sales[[#This Row],[SaleDate]],"dd")</f>
        <v>16</v>
      </c>
    </row>
    <row r="1121" spans="1:19" x14ac:dyDescent="0.25">
      <c r="A1121">
        <v>1319</v>
      </c>
      <c r="B1121">
        <v>1</v>
      </c>
      <c r="C1121">
        <v>3</v>
      </c>
      <c r="D1121">
        <v>3</v>
      </c>
      <c r="E1121">
        <v>7</v>
      </c>
      <c r="F1121" s="1">
        <v>45429</v>
      </c>
      <c r="G1121">
        <v>0</v>
      </c>
      <c r="H1121">
        <f>VLOOKUP(sales[[#This Row],[ProductID]],products[],4,FALSE)</f>
        <v>300</v>
      </c>
      <c r="I1121">
        <f>VLOOKUP(sales[[#This Row],[ProductID]],products[],5,FALSE)</f>
        <v>220</v>
      </c>
      <c r="J1121">
        <f>sales[[#This Row],[QuantitySold]]*sales[[#This Row],[unitPrice]]</f>
        <v>2100</v>
      </c>
      <c r="K1121">
        <f>sales[[#This Row],[TotalRevenue]]-sales[[#This Row],[DiscountApplied]]</f>
        <v>2100</v>
      </c>
      <c r="L1121" t="str">
        <f>TEXT(sales[[#This Row],[SaleDate]],"yyyy")</f>
        <v>2024</v>
      </c>
      <c r="M1121" t="str">
        <f>TEXT(sales[[#This Row],[SaleDate]],"MMM")</f>
        <v>May</v>
      </c>
      <c r="N1121" t="str">
        <f>TEXT(sales[[#This Row],[SaleDate]],"DDD")</f>
        <v>Fri</v>
      </c>
      <c r="O1121" t="str">
        <f t="shared" si="17"/>
        <v>Q2</v>
      </c>
      <c r="P1121">
        <f>sales[[#This Row],[netRevenue]]-(sales[[#This Row],[unitCost]]*sales[[#This Row],[QuantitySold]])</f>
        <v>560</v>
      </c>
      <c r="Q1121">
        <f>sales[[#This Row],[unitCost]]*sales[[#This Row],[QuantitySold]]</f>
        <v>1540</v>
      </c>
      <c r="R1121" s="7">
        <f>(sales[[#This Row],[unitPrice]]-sales[[#This Row],[unitCost]])/sales[[#This Row],[unitCost]]</f>
        <v>0.36363636363636365</v>
      </c>
      <c r="S1121" t="str">
        <f>TEXT(sales[[#This Row],[SaleDate]],"dd")</f>
        <v>17</v>
      </c>
    </row>
    <row r="1122" spans="1:19" x14ac:dyDescent="0.25">
      <c r="A1122">
        <v>1330</v>
      </c>
      <c r="B1122">
        <v>1</v>
      </c>
      <c r="C1122">
        <v>31</v>
      </c>
      <c r="D1122">
        <v>3</v>
      </c>
      <c r="E1122">
        <v>3</v>
      </c>
      <c r="F1122" s="1">
        <v>45398</v>
      </c>
      <c r="G1122">
        <v>0</v>
      </c>
      <c r="H1122">
        <f>VLOOKUP(sales[[#This Row],[ProductID]],products[],4,FALSE)</f>
        <v>300</v>
      </c>
      <c r="I1122">
        <f>VLOOKUP(sales[[#This Row],[ProductID]],products[],5,FALSE)</f>
        <v>220</v>
      </c>
      <c r="J1122">
        <f>sales[[#This Row],[QuantitySold]]*sales[[#This Row],[unitPrice]]</f>
        <v>900</v>
      </c>
      <c r="K1122">
        <f>sales[[#This Row],[TotalRevenue]]-sales[[#This Row],[DiscountApplied]]</f>
        <v>900</v>
      </c>
      <c r="L1122" t="str">
        <f>TEXT(sales[[#This Row],[SaleDate]],"yyyy")</f>
        <v>2024</v>
      </c>
      <c r="M1122" t="str">
        <f>TEXT(sales[[#This Row],[SaleDate]],"MMM")</f>
        <v>Apr</v>
      </c>
      <c r="N1122" t="str">
        <f>TEXT(sales[[#This Row],[SaleDate]],"DDD")</f>
        <v>Tue</v>
      </c>
      <c r="O1122" t="str">
        <f t="shared" si="17"/>
        <v>Q2</v>
      </c>
      <c r="P1122">
        <f>sales[[#This Row],[netRevenue]]-(sales[[#This Row],[unitCost]]*sales[[#This Row],[QuantitySold]])</f>
        <v>240</v>
      </c>
      <c r="Q1122">
        <f>sales[[#This Row],[unitCost]]*sales[[#This Row],[QuantitySold]]</f>
        <v>660</v>
      </c>
      <c r="R1122" s="7">
        <f>(sales[[#This Row],[unitPrice]]-sales[[#This Row],[unitCost]])/sales[[#This Row],[unitCost]]</f>
        <v>0.36363636363636365</v>
      </c>
      <c r="S1122" t="str">
        <f>TEXT(sales[[#This Row],[SaleDate]],"dd")</f>
        <v>16</v>
      </c>
    </row>
    <row r="1123" spans="1:19" x14ac:dyDescent="0.25">
      <c r="A1123">
        <v>1332</v>
      </c>
      <c r="B1123">
        <v>1</v>
      </c>
      <c r="C1123">
        <v>12</v>
      </c>
      <c r="D1123">
        <v>3</v>
      </c>
      <c r="E1123">
        <v>5</v>
      </c>
      <c r="F1123" s="1">
        <v>45295</v>
      </c>
      <c r="G1123">
        <v>0</v>
      </c>
      <c r="H1123">
        <f>VLOOKUP(sales[[#This Row],[ProductID]],products[],4,FALSE)</f>
        <v>300</v>
      </c>
      <c r="I1123">
        <f>VLOOKUP(sales[[#This Row],[ProductID]],products[],5,FALSE)</f>
        <v>220</v>
      </c>
      <c r="J1123">
        <f>sales[[#This Row],[QuantitySold]]*sales[[#This Row],[unitPrice]]</f>
        <v>1500</v>
      </c>
      <c r="K1123">
        <f>sales[[#This Row],[TotalRevenue]]-sales[[#This Row],[DiscountApplied]]</f>
        <v>1500</v>
      </c>
      <c r="L1123" t="str">
        <f>TEXT(sales[[#This Row],[SaleDate]],"yyyy")</f>
        <v>2024</v>
      </c>
      <c r="M1123" t="str">
        <f>TEXT(sales[[#This Row],[SaleDate]],"MMM")</f>
        <v>Jan</v>
      </c>
      <c r="N1123" t="str">
        <f>TEXT(sales[[#This Row],[SaleDate]],"DDD")</f>
        <v>Thu</v>
      </c>
      <c r="O1123" t="str">
        <f t="shared" si="17"/>
        <v>Q1</v>
      </c>
      <c r="P1123">
        <f>sales[[#This Row],[netRevenue]]-(sales[[#This Row],[unitCost]]*sales[[#This Row],[QuantitySold]])</f>
        <v>400</v>
      </c>
      <c r="Q1123">
        <f>sales[[#This Row],[unitCost]]*sales[[#This Row],[QuantitySold]]</f>
        <v>1100</v>
      </c>
      <c r="R1123" s="7">
        <f>(sales[[#This Row],[unitPrice]]-sales[[#This Row],[unitCost]])/sales[[#This Row],[unitCost]]</f>
        <v>0.36363636363636365</v>
      </c>
      <c r="S1123" t="str">
        <f>TEXT(sales[[#This Row],[SaleDate]],"dd")</f>
        <v>04</v>
      </c>
    </row>
    <row r="1124" spans="1:19" x14ac:dyDescent="0.25">
      <c r="A1124">
        <v>1335</v>
      </c>
      <c r="B1124">
        <v>1</v>
      </c>
      <c r="C1124">
        <v>35</v>
      </c>
      <c r="D1124">
        <v>3</v>
      </c>
      <c r="E1124">
        <v>7</v>
      </c>
      <c r="F1124" s="1">
        <v>45617</v>
      </c>
      <c r="G1124">
        <v>0</v>
      </c>
      <c r="H1124">
        <f>VLOOKUP(sales[[#This Row],[ProductID]],products[],4,FALSE)</f>
        <v>300</v>
      </c>
      <c r="I1124">
        <f>VLOOKUP(sales[[#This Row],[ProductID]],products[],5,FALSE)</f>
        <v>220</v>
      </c>
      <c r="J1124">
        <f>sales[[#This Row],[QuantitySold]]*sales[[#This Row],[unitPrice]]</f>
        <v>2100</v>
      </c>
      <c r="K1124">
        <f>sales[[#This Row],[TotalRevenue]]-sales[[#This Row],[DiscountApplied]]</f>
        <v>2100</v>
      </c>
      <c r="L1124" t="str">
        <f>TEXT(sales[[#This Row],[SaleDate]],"yyyy")</f>
        <v>2024</v>
      </c>
      <c r="M1124" t="str">
        <f>TEXT(sales[[#This Row],[SaleDate]],"MMM")</f>
        <v>Nov</v>
      </c>
      <c r="N1124" t="str">
        <f>TEXT(sales[[#This Row],[SaleDate]],"DDD")</f>
        <v>Thu</v>
      </c>
      <c r="O1124" t="str">
        <f t="shared" si="17"/>
        <v>Q4</v>
      </c>
      <c r="P1124">
        <f>sales[[#This Row],[netRevenue]]-(sales[[#This Row],[unitCost]]*sales[[#This Row],[QuantitySold]])</f>
        <v>560</v>
      </c>
      <c r="Q1124">
        <f>sales[[#This Row],[unitCost]]*sales[[#This Row],[QuantitySold]]</f>
        <v>1540</v>
      </c>
      <c r="R1124" s="7">
        <f>(sales[[#This Row],[unitPrice]]-sales[[#This Row],[unitCost]])/sales[[#This Row],[unitCost]]</f>
        <v>0.36363636363636365</v>
      </c>
      <c r="S1124" t="str">
        <f>TEXT(sales[[#This Row],[SaleDate]],"dd")</f>
        <v>21</v>
      </c>
    </row>
    <row r="1125" spans="1:19" x14ac:dyDescent="0.25">
      <c r="A1125">
        <v>1336</v>
      </c>
      <c r="B1125">
        <v>1</v>
      </c>
      <c r="C1125">
        <v>41</v>
      </c>
      <c r="D1125">
        <v>3</v>
      </c>
      <c r="E1125">
        <v>10</v>
      </c>
      <c r="F1125" s="1">
        <v>45314</v>
      </c>
      <c r="G1125">
        <v>0</v>
      </c>
      <c r="H1125">
        <f>VLOOKUP(sales[[#This Row],[ProductID]],products[],4,FALSE)</f>
        <v>300</v>
      </c>
      <c r="I1125">
        <f>VLOOKUP(sales[[#This Row],[ProductID]],products[],5,FALSE)</f>
        <v>220</v>
      </c>
      <c r="J1125">
        <f>sales[[#This Row],[QuantitySold]]*sales[[#This Row],[unitPrice]]</f>
        <v>3000</v>
      </c>
      <c r="K1125">
        <f>sales[[#This Row],[TotalRevenue]]-sales[[#This Row],[DiscountApplied]]</f>
        <v>3000</v>
      </c>
      <c r="L1125" t="str">
        <f>TEXT(sales[[#This Row],[SaleDate]],"yyyy")</f>
        <v>2024</v>
      </c>
      <c r="M1125" t="str">
        <f>TEXT(sales[[#This Row],[SaleDate]],"MMM")</f>
        <v>Jan</v>
      </c>
      <c r="N1125" t="str">
        <f>TEXT(sales[[#This Row],[SaleDate]],"DDD")</f>
        <v>Tue</v>
      </c>
      <c r="O1125" t="str">
        <f t="shared" si="17"/>
        <v>Q1</v>
      </c>
      <c r="P1125">
        <f>sales[[#This Row],[netRevenue]]-(sales[[#This Row],[unitCost]]*sales[[#This Row],[QuantitySold]])</f>
        <v>800</v>
      </c>
      <c r="Q1125">
        <f>sales[[#This Row],[unitCost]]*sales[[#This Row],[QuantitySold]]</f>
        <v>2200</v>
      </c>
      <c r="R1125" s="7">
        <f>(sales[[#This Row],[unitPrice]]-sales[[#This Row],[unitCost]])/sales[[#This Row],[unitCost]]</f>
        <v>0.36363636363636365</v>
      </c>
      <c r="S1125" t="str">
        <f>TEXT(sales[[#This Row],[SaleDate]],"dd")</f>
        <v>23</v>
      </c>
    </row>
    <row r="1126" spans="1:19" x14ac:dyDescent="0.25">
      <c r="A1126">
        <v>1338</v>
      </c>
      <c r="B1126">
        <v>1</v>
      </c>
      <c r="C1126">
        <v>6</v>
      </c>
      <c r="D1126">
        <v>3</v>
      </c>
      <c r="E1126">
        <v>9</v>
      </c>
      <c r="F1126" s="1">
        <v>45430</v>
      </c>
      <c r="G1126">
        <v>0</v>
      </c>
      <c r="H1126">
        <f>VLOOKUP(sales[[#This Row],[ProductID]],products[],4,FALSE)</f>
        <v>300</v>
      </c>
      <c r="I1126">
        <f>VLOOKUP(sales[[#This Row],[ProductID]],products[],5,FALSE)</f>
        <v>220</v>
      </c>
      <c r="J1126">
        <f>sales[[#This Row],[QuantitySold]]*sales[[#This Row],[unitPrice]]</f>
        <v>2700</v>
      </c>
      <c r="K1126">
        <f>sales[[#This Row],[TotalRevenue]]-sales[[#This Row],[DiscountApplied]]</f>
        <v>2700</v>
      </c>
      <c r="L1126" t="str">
        <f>TEXT(sales[[#This Row],[SaleDate]],"yyyy")</f>
        <v>2024</v>
      </c>
      <c r="M1126" t="str">
        <f>TEXT(sales[[#This Row],[SaleDate]],"MMM")</f>
        <v>May</v>
      </c>
      <c r="N1126" t="str">
        <f>TEXT(sales[[#This Row],[SaleDate]],"DDD")</f>
        <v>Sat</v>
      </c>
      <c r="O1126" t="str">
        <f t="shared" si="17"/>
        <v>Q2</v>
      </c>
      <c r="P1126">
        <f>sales[[#This Row],[netRevenue]]-(sales[[#This Row],[unitCost]]*sales[[#This Row],[QuantitySold]])</f>
        <v>720</v>
      </c>
      <c r="Q1126">
        <f>sales[[#This Row],[unitCost]]*sales[[#This Row],[QuantitySold]]</f>
        <v>1980</v>
      </c>
      <c r="R1126" s="7">
        <f>(sales[[#This Row],[unitPrice]]-sales[[#This Row],[unitCost]])/sales[[#This Row],[unitCost]]</f>
        <v>0.36363636363636365</v>
      </c>
      <c r="S1126" t="str">
        <f>TEXT(sales[[#This Row],[SaleDate]],"dd")</f>
        <v>18</v>
      </c>
    </row>
    <row r="1127" spans="1:19" x14ac:dyDescent="0.25">
      <c r="A1127">
        <v>1354</v>
      </c>
      <c r="B1127">
        <v>1</v>
      </c>
      <c r="C1127">
        <v>46</v>
      </c>
      <c r="D1127">
        <v>3</v>
      </c>
      <c r="E1127">
        <v>9</v>
      </c>
      <c r="F1127" s="1">
        <v>45431</v>
      </c>
      <c r="G1127">
        <v>0</v>
      </c>
      <c r="H1127">
        <f>VLOOKUP(sales[[#This Row],[ProductID]],products[],4,FALSE)</f>
        <v>300</v>
      </c>
      <c r="I1127">
        <f>VLOOKUP(sales[[#This Row],[ProductID]],products[],5,FALSE)</f>
        <v>220</v>
      </c>
      <c r="J1127">
        <f>sales[[#This Row],[QuantitySold]]*sales[[#This Row],[unitPrice]]</f>
        <v>2700</v>
      </c>
      <c r="K1127">
        <f>sales[[#This Row],[TotalRevenue]]-sales[[#This Row],[DiscountApplied]]</f>
        <v>2700</v>
      </c>
      <c r="L1127" t="str">
        <f>TEXT(sales[[#This Row],[SaleDate]],"yyyy")</f>
        <v>2024</v>
      </c>
      <c r="M1127" t="str">
        <f>TEXT(sales[[#This Row],[SaleDate]],"MMM")</f>
        <v>May</v>
      </c>
      <c r="N1127" t="str">
        <f>TEXT(sales[[#This Row],[SaleDate]],"DDD")</f>
        <v>Sun</v>
      </c>
      <c r="O1127" t="str">
        <f t="shared" si="17"/>
        <v>Q2</v>
      </c>
      <c r="P1127">
        <f>sales[[#This Row],[netRevenue]]-(sales[[#This Row],[unitCost]]*sales[[#This Row],[QuantitySold]])</f>
        <v>720</v>
      </c>
      <c r="Q1127">
        <f>sales[[#This Row],[unitCost]]*sales[[#This Row],[QuantitySold]]</f>
        <v>1980</v>
      </c>
      <c r="R1127" s="7">
        <f>(sales[[#This Row],[unitPrice]]-sales[[#This Row],[unitCost]])/sales[[#This Row],[unitCost]]</f>
        <v>0.36363636363636365</v>
      </c>
      <c r="S1127" t="str">
        <f>TEXT(sales[[#This Row],[SaleDate]],"dd")</f>
        <v>19</v>
      </c>
    </row>
    <row r="1128" spans="1:19" x14ac:dyDescent="0.25">
      <c r="A1128">
        <v>1372</v>
      </c>
      <c r="B1128">
        <v>1</v>
      </c>
      <c r="C1128">
        <v>26</v>
      </c>
      <c r="D1128">
        <v>3</v>
      </c>
      <c r="E1128">
        <v>2</v>
      </c>
      <c r="F1128" s="1">
        <v>45537</v>
      </c>
      <c r="G1128">
        <v>0</v>
      </c>
      <c r="H1128">
        <f>VLOOKUP(sales[[#This Row],[ProductID]],products[],4,FALSE)</f>
        <v>300</v>
      </c>
      <c r="I1128">
        <f>VLOOKUP(sales[[#This Row],[ProductID]],products[],5,FALSE)</f>
        <v>220</v>
      </c>
      <c r="J1128">
        <f>sales[[#This Row],[QuantitySold]]*sales[[#This Row],[unitPrice]]</f>
        <v>600</v>
      </c>
      <c r="K1128">
        <f>sales[[#This Row],[TotalRevenue]]-sales[[#This Row],[DiscountApplied]]</f>
        <v>600</v>
      </c>
      <c r="L1128" t="str">
        <f>TEXT(sales[[#This Row],[SaleDate]],"yyyy")</f>
        <v>2024</v>
      </c>
      <c r="M1128" t="str">
        <f>TEXT(sales[[#This Row],[SaleDate]],"MMM")</f>
        <v>Sep</v>
      </c>
      <c r="N1128" t="str">
        <f>TEXT(sales[[#This Row],[SaleDate]],"DDD")</f>
        <v>Mon</v>
      </c>
      <c r="O1128" t="str">
        <f t="shared" si="17"/>
        <v>Q3</v>
      </c>
      <c r="P1128">
        <f>sales[[#This Row],[netRevenue]]-(sales[[#This Row],[unitCost]]*sales[[#This Row],[QuantitySold]])</f>
        <v>160</v>
      </c>
      <c r="Q1128">
        <f>sales[[#This Row],[unitCost]]*sales[[#This Row],[QuantitySold]]</f>
        <v>440</v>
      </c>
      <c r="R1128" s="7">
        <f>(sales[[#This Row],[unitPrice]]-sales[[#This Row],[unitCost]])/sales[[#This Row],[unitCost]]</f>
        <v>0.36363636363636365</v>
      </c>
      <c r="S1128" t="str">
        <f>TEXT(sales[[#This Row],[SaleDate]],"dd")</f>
        <v>02</v>
      </c>
    </row>
    <row r="1129" spans="1:19" x14ac:dyDescent="0.25">
      <c r="A1129">
        <v>1380</v>
      </c>
      <c r="B1129">
        <v>1</v>
      </c>
      <c r="C1129">
        <v>28</v>
      </c>
      <c r="D1129">
        <v>3</v>
      </c>
      <c r="E1129">
        <v>9</v>
      </c>
      <c r="F1129" s="1">
        <v>45332</v>
      </c>
      <c r="G1129">
        <v>0</v>
      </c>
      <c r="H1129">
        <f>VLOOKUP(sales[[#This Row],[ProductID]],products[],4,FALSE)</f>
        <v>300</v>
      </c>
      <c r="I1129">
        <f>VLOOKUP(sales[[#This Row],[ProductID]],products[],5,FALSE)</f>
        <v>220</v>
      </c>
      <c r="J1129">
        <f>sales[[#This Row],[QuantitySold]]*sales[[#This Row],[unitPrice]]</f>
        <v>2700</v>
      </c>
      <c r="K1129">
        <f>sales[[#This Row],[TotalRevenue]]-sales[[#This Row],[DiscountApplied]]</f>
        <v>2700</v>
      </c>
      <c r="L1129" t="str">
        <f>TEXT(sales[[#This Row],[SaleDate]],"yyyy")</f>
        <v>2024</v>
      </c>
      <c r="M1129" t="str">
        <f>TEXT(sales[[#This Row],[SaleDate]],"MMM")</f>
        <v>Feb</v>
      </c>
      <c r="N1129" t="str">
        <f>TEXT(sales[[#This Row],[SaleDate]],"DDD")</f>
        <v>Sat</v>
      </c>
      <c r="O1129" t="str">
        <f t="shared" si="17"/>
        <v>Q1</v>
      </c>
      <c r="P1129">
        <f>sales[[#This Row],[netRevenue]]-(sales[[#This Row],[unitCost]]*sales[[#This Row],[QuantitySold]])</f>
        <v>720</v>
      </c>
      <c r="Q1129">
        <f>sales[[#This Row],[unitCost]]*sales[[#This Row],[QuantitySold]]</f>
        <v>1980</v>
      </c>
      <c r="R1129" s="7">
        <f>(sales[[#This Row],[unitPrice]]-sales[[#This Row],[unitCost]])/sales[[#This Row],[unitCost]]</f>
        <v>0.36363636363636365</v>
      </c>
      <c r="S1129" t="str">
        <f>TEXT(sales[[#This Row],[SaleDate]],"dd")</f>
        <v>10</v>
      </c>
    </row>
    <row r="1130" spans="1:19" x14ac:dyDescent="0.25">
      <c r="A1130">
        <v>1405</v>
      </c>
      <c r="B1130">
        <v>1</v>
      </c>
      <c r="C1130">
        <v>3</v>
      </c>
      <c r="D1130">
        <v>3</v>
      </c>
      <c r="E1130">
        <v>8</v>
      </c>
      <c r="F1130" s="1">
        <v>45332</v>
      </c>
      <c r="G1130">
        <v>0</v>
      </c>
      <c r="H1130">
        <f>VLOOKUP(sales[[#This Row],[ProductID]],products[],4,FALSE)</f>
        <v>300</v>
      </c>
      <c r="I1130">
        <f>VLOOKUP(sales[[#This Row],[ProductID]],products[],5,FALSE)</f>
        <v>220</v>
      </c>
      <c r="J1130">
        <f>sales[[#This Row],[QuantitySold]]*sales[[#This Row],[unitPrice]]</f>
        <v>2400</v>
      </c>
      <c r="K1130">
        <f>sales[[#This Row],[TotalRevenue]]-sales[[#This Row],[DiscountApplied]]</f>
        <v>2400</v>
      </c>
      <c r="L1130" t="str">
        <f>TEXT(sales[[#This Row],[SaleDate]],"yyyy")</f>
        <v>2024</v>
      </c>
      <c r="M1130" t="str">
        <f>TEXT(sales[[#This Row],[SaleDate]],"MMM")</f>
        <v>Feb</v>
      </c>
      <c r="N1130" t="str">
        <f>TEXT(sales[[#This Row],[SaleDate]],"DDD")</f>
        <v>Sat</v>
      </c>
      <c r="O1130" t="str">
        <f t="shared" si="17"/>
        <v>Q1</v>
      </c>
      <c r="P1130">
        <f>sales[[#This Row],[netRevenue]]-(sales[[#This Row],[unitCost]]*sales[[#This Row],[QuantitySold]])</f>
        <v>640</v>
      </c>
      <c r="Q1130">
        <f>sales[[#This Row],[unitCost]]*sales[[#This Row],[QuantitySold]]</f>
        <v>1760</v>
      </c>
      <c r="R1130" s="7">
        <f>(sales[[#This Row],[unitPrice]]-sales[[#This Row],[unitCost]])/sales[[#This Row],[unitCost]]</f>
        <v>0.36363636363636365</v>
      </c>
      <c r="S1130" t="str">
        <f>TEXT(sales[[#This Row],[SaleDate]],"dd")</f>
        <v>10</v>
      </c>
    </row>
    <row r="1131" spans="1:19" x14ac:dyDescent="0.25">
      <c r="A1131">
        <v>1414</v>
      </c>
      <c r="B1131">
        <v>1</v>
      </c>
      <c r="C1131">
        <v>3</v>
      </c>
      <c r="D1131">
        <v>3</v>
      </c>
      <c r="E1131">
        <v>4</v>
      </c>
      <c r="F1131" s="1">
        <v>45427</v>
      </c>
      <c r="G1131">
        <v>0</v>
      </c>
      <c r="H1131">
        <f>VLOOKUP(sales[[#This Row],[ProductID]],products[],4,FALSE)</f>
        <v>300</v>
      </c>
      <c r="I1131">
        <f>VLOOKUP(sales[[#This Row],[ProductID]],products[],5,FALSE)</f>
        <v>220</v>
      </c>
      <c r="J1131">
        <f>sales[[#This Row],[QuantitySold]]*sales[[#This Row],[unitPrice]]</f>
        <v>1200</v>
      </c>
      <c r="K1131">
        <f>sales[[#This Row],[TotalRevenue]]-sales[[#This Row],[DiscountApplied]]</f>
        <v>1200</v>
      </c>
      <c r="L1131" t="str">
        <f>TEXT(sales[[#This Row],[SaleDate]],"yyyy")</f>
        <v>2024</v>
      </c>
      <c r="M1131" t="str">
        <f>TEXT(sales[[#This Row],[SaleDate]],"MMM")</f>
        <v>May</v>
      </c>
      <c r="N1131" t="str">
        <f>TEXT(sales[[#This Row],[SaleDate]],"DDD")</f>
        <v>Wed</v>
      </c>
      <c r="O1131" t="str">
        <f t="shared" si="17"/>
        <v>Q2</v>
      </c>
      <c r="P1131">
        <f>sales[[#This Row],[netRevenue]]-(sales[[#This Row],[unitCost]]*sales[[#This Row],[QuantitySold]])</f>
        <v>320</v>
      </c>
      <c r="Q1131">
        <f>sales[[#This Row],[unitCost]]*sales[[#This Row],[QuantitySold]]</f>
        <v>880</v>
      </c>
      <c r="R1131" s="7">
        <f>(sales[[#This Row],[unitPrice]]-sales[[#This Row],[unitCost]])/sales[[#This Row],[unitCost]]</f>
        <v>0.36363636363636365</v>
      </c>
      <c r="S1131" t="str">
        <f>TEXT(sales[[#This Row],[SaleDate]],"dd")</f>
        <v>15</v>
      </c>
    </row>
    <row r="1132" spans="1:19" x14ac:dyDescent="0.25">
      <c r="A1132">
        <v>1426</v>
      </c>
      <c r="B1132">
        <v>1</v>
      </c>
      <c r="C1132">
        <v>6</v>
      </c>
      <c r="D1132">
        <v>3</v>
      </c>
      <c r="E1132">
        <v>8</v>
      </c>
      <c r="F1132" s="1">
        <v>45532</v>
      </c>
      <c r="G1132">
        <v>0</v>
      </c>
      <c r="H1132">
        <f>VLOOKUP(sales[[#This Row],[ProductID]],products[],4,FALSE)</f>
        <v>300</v>
      </c>
      <c r="I1132">
        <f>VLOOKUP(sales[[#This Row],[ProductID]],products[],5,FALSE)</f>
        <v>220</v>
      </c>
      <c r="J1132">
        <f>sales[[#This Row],[QuantitySold]]*sales[[#This Row],[unitPrice]]</f>
        <v>2400</v>
      </c>
      <c r="K1132">
        <f>sales[[#This Row],[TotalRevenue]]-sales[[#This Row],[DiscountApplied]]</f>
        <v>2400</v>
      </c>
      <c r="L1132" t="str">
        <f>TEXT(sales[[#This Row],[SaleDate]],"yyyy")</f>
        <v>2024</v>
      </c>
      <c r="M1132" t="str">
        <f>TEXT(sales[[#This Row],[SaleDate]],"MMM")</f>
        <v>Aug</v>
      </c>
      <c r="N1132" t="str">
        <f>TEXT(sales[[#This Row],[SaleDate]],"DDD")</f>
        <v>Wed</v>
      </c>
      <c r="O1132" t="str">
        <f t="shared" si="17"/>
        <v>Q3</v>
      </c>
      <c r="P1132">
        <f>sales[[#This Row],[netRevenue]]-(sales[[#This Row],[unitCost]]*sales[[#This Row],[QuantitySold]])</f>
        <v>640</v>
      </c>
      <c r="Q1132">
        <f>sales[[#This Row],[unitCost]]*sales[[#This Row],[QuantitySold]]</f>
        <v>1760</v>
      </c>
      <c r="R1132" s="7">
        <f>(sales[[#This Row],[unitPrice]]-sales[[#This Row],[unitCost]])/sales[[#This Row],[unitCost]]</f>
        <v>0.36363636363636365</v>
      </c>
      <c r="S1132" t="str">
        <f>TEXT(sales[[#This Row],[SaleDate]],"dd")</f>
        <v>28</v>
      </c>
    </row>
    <row r="1133" spans="1:19" x14ac:dyDescent="0.25">
      <c r="A1133">
        <v>1439</v>
      </c>
      <c r="B1133">
        <v>1</v>
      </c>
      <c r="C1133">
        <v>15</v>
      </c>
      <c r="D1133">
        <v>3</v>
      </c>
      <c r="E1133">
        <v>10</v>
      </c>
      <c r="F1133" s="1">
        <v>45307</v>
      </c>
      <c r="G1133">
        <v>0</v>
      </c>
      <c r="H1133">
        <f>VLOOKUP(sales[[#This Row],[ProductID]],products[],4,FALSE)</f>
        <v>300</v>
      </c>
      <c r="I1133">
        <f>VLOOKUP(sales[[#This Row],[ProductID]],products[],5,FALSE)</f>
        <v>220</v>
      </c>
      <c r="J1133">
        <f>sales[[#This Row],[QuantitySold]]*sales[[#This Row],[unitPrice]]</f>
        <v>3000</v>
      </c>
      <c r="K1133">
        <f>sales[[#This Row],[TotalRevenue]]-sales[[#This Row],[DiscountApplied]]</f>
        <v>3000</v>
      </c>
      <c r="L1133" t="str">
        <f>TEXT(sales[[#This Row],[SaleDate]],"yyyy")</f>
        <v>2024</v>
      </c>
      <c r="M1133" t="str">
        <f>TEXT(sales[[#This Row],[SaleDate]],"MMM")</f>
        <v>Jan</v>
      </c>
      <c r="N1133" t="str">
        <f>TEXT(sales[[#This Row],[SaleDate]],"DDD")</f>
        <v>Tue</v>
      </c>
      <c r="O1133" t="str">
        <f t="shared" si="17"/>
        <v>Q1</v>
      </c>
      <c r="P1133">
        <f>sales[[#This Row],[netRevenue]]-(sales[[#This Row],[unitCost]]*sales[[#This Row],[QuantitySold]])</f>
        <v>800</v>
      </c>
      <c r="Q1133">
        <f>sales[[#This Row],[unitCost]]*sales[[#This Row],[QuantitySold]]</f>
        <v>2200</v>
      </c>
      <c r="R1133" s="7">
        <f>(sales[[#This Row],[unitPrice]]-sales[[#This Row],[unitCost]])/sales[[#This Row],[unitCost]]</f>
        <v>0.36363636363636365</v>
      </c>
      <c r="S1133" t="str">
        <f>TEXT(sales[[#This Row],[SaleDate]],"dd")</f>
        <v>16</v>
      </c>
    </row>
    <row r="1134" spans="1:19" x14ac:dyDescent="0.25">
      <c r="A1134">
        <v>1441</v>
      </c>
      <c r="B1134">
        <v>1</v>
      </c>
      <c r="C1134">
        <v>34</v>
      </c>
      <c r="D1134">
        <v>3</v>
      </c>
      <c r="E1134">
        <v>9</v>
      </c>
      <c r="F1134" s="1">
        <v>45373</v>
      </c>
      <c r="G1134">
        <v>0</v>
      </c>
      <c r="H1134">
        <f>VLOOKUP(sales[[#This Row],[ProductID]],products[],4,FALSE)</f>
        <v>300</v>
      </c>
      <c r="I1134">
        <f>VLOOKUP(sales[[#This Row],[ProductID]],products[],5,FALSE)</f>
        <v>220</v>
      </c>
      <c r="J1134">
        <f>sales[[#This Row],[QuantitySold]]*sales[[#This Row],[unitPrice]]</f>
        <v>2700</v>
      </c>
      <c r="K1134">
        <f>sales[[#This Row],[TotalRevenue]]-sales[[#This Row],[DiscountApplied]]</f>
        <v>2700</v>
      </c>
      <c r="L1134" t="str">
        <f>TEXT(sales[[#This Row],[SaleDate]],"yyyy")</f>
        <v>2024</v>
      </c>
      <c r="M1134" t="str">
        <f>TEXT(sales[[#This Row],[SaleDate]],"MMM")</f>
        <v>Mar</v>
      </c>
      <c r="N1134" t="str">
        <f>TEXT(sales[[#This Row],[SaleDate]],"DDD")</f>
        <v>Fri</v>
      </c>
      <c r="O1134" t="str">
        <f t="shared" si="17"/>
        <v>Q1</v>
      </c>
      <c r="P1134">
        <f>sales[[#This Row],[netRevenue]]-(sales[[#This Row],[unitCost]]*sales[[#This Row],[QuantitySold]])</f>
        <v>720</v>
      </c>
      <c r="Q1134">
        <f>sales[[#This Row],[unitCost]]*sales[[#This Row],[QuantitySold]]</f>
        <v>1980</v>
      </c>
      <c r="R1134" s="7">
        <f>(sales[[#This Row],[unitPrice]]-sales[[#This Row],[unitCost]])/sales[[#This Row],[unitCost]]</f>
        <v>0.36363636363636365</v>
      </c>
      <c r="S1134" t="str">
        <f>TEXT(sales[[#This Row],[SaleDate]],"dd")</f>
        <v>22</v>
      </c>
    </row>
    <row r="1135" spans="1:19" x14ac:dyDescent="0.25">
      <c r="A1135">
        <v>1464</v>
      </c>
      <c r="B1135">
        <v>1</v>
      </c>
      <c r="C1135">
        <v>2</v>
      </c>
      <c r="D1135">
        <v>3</v>
      </c>
      <c r="E1135">
        <v>5</v>
      </c>
      <c r="F1135" s="1">
        <v>45588</v>
      </c>
      <c r="G1135">
        <v>0</v>
      </c>
      <c r="H1135">
        <f>VLOOKUP(sales[[#This Row],[ProductID]],products[],4,FALSE)</f>
        <v>300</v>
      </c>
      <c r="I1135">
        <f>VLOOKUP(sales[[#This Row],[ProductID]],products[],5,FALSE)</f>
        <v>220</v>
      </c>
      <c r="J1135">
        <f>sales[[#This Row],[QuantitySold]]*sales[[#This Row],[unitPrice]]</f>
        <v>1500</v>
      </c>
      <c r="K1135">
        <f>sales[[#This Row],[TotalRevenue]]-sales[[#This Row],[DiscountApplied]]</f>
        <v>1500</v>
      </c>
      <c r="L1135" t="str">
        <f>TEXT(sales[[#This Row],[SaleDate]],"yyyy")</f>
        <v>2024</v>
      </c>
      <c r="M1135" t="str">
        <f>TEXT(sales[[#This Row],[SaleDate]],"MMM")</f>
        <v>Oct</v>
      </c>
      <c r="N1135" t="str">
        <f>TEXT(sales[[#This Row],[SaleDate]],"DDD")</f>
        <v>Wed</v>
      </c>
      <c r="O1135" t="str">
        <f t="shared" si="17"/>
        <v>Q4</v>
      </c>
      <c r="P1135">
        <f>sales[[#This Row],[netRevenue]]-(sales[[#This Row],[unitCost]]*sales[[#This Row],[QuantitySold]])</f>
        <v>400</v>
      </c>
      <c r="Q1135">
        <f>sales[[#This Row],[unitCost]]*sales[[#This Row],[QuantitySold]]</f>
        <v>1100</v>
      </c>
      <c r="R1135" s="7">
        <f>(sales[[#This Row],[unitPrice]]-sales[[#This Row],[unitCost]])/sales[[#This Row],[unitCost]]</f>
        <v>0.36363636363636365</v>
      </c>
      <c r="S1135" t="str">
        <f>TEXT(sales[[#This Row],[SaleDate]],"dd")</f>
        <v>23</v>
      </c>
    </row>
    <row r="1136" spans="1:19" x14ac:dyDescent="0.25">
      <c r="A1136">
        <v>1507</v>
      </c>
      <c r="B1136">
        <v>1</v>
      </c>
      <c r="C1136">
        <v>45</v>
      </c>
      <c r="D1136">
        <v>3</v>
      </c>
      <c r="E1136">
        <v>1</v>
      </c>
      <c r="F1136" s="1">
        <v>45316</v>
      </c>
      <c r="G1136">
        <v>0</v>
      </c>
      <c r="H1136">
        <f>VLOOKUP(sales[[#This Row],[ProductID]],products[],4,FALSE)</f>
        <v>300</v>
      </c>
      <c r="I1136">
        <f>VLOOKUP(sales[[#This Row],[ProductID]],products[],5,FALSE)</f>
        <v>220</v>
      </c>
      <c r="J1136">
        <f>sales[[#This Row],[QuantitySold]]*sales[[#This Row],[unitPrice]]</f>
        <v>300</v>
      </c>
      <c r="K1136">
        <f>sales[[#This Row],[TotalRevenue]]-sales[[#This Row],[DiscountApplied]]</f>
        <v>300</v>
      </c>
      <c r="L1136" t="str">
        <f>TEXT(sales[[#This Row],[SaleDate]],"yyyy")</f>
        <v>2024</v>
      </c>
      <c r="M1136" t="str">
        <f>TEXT(sales[[#This Row],[SaleDate]],"MMM")</f>
        <v>Jan</v>
      </c>
      <c r="N1136" t="str">
        <f>TEXT(sales[[#This Row],[SaleDate]],"DDD")</f>
        <v>Thu</v>
      </c>
      <c r="O1136" t="str">
        <f t="shared" si="17"/>
        <v>Q1</v>
      </c>
      <c r="P1136">
        <f>sales[[#This Row],[netRevenue]]-(sales[[#This Row],[unitCost]]*sales[[#This Row],[QuantitySold]])</f>
        <v>80</v>
      </c>
      <c r="Q1136">
        <f>sales[[#This Row],[unitCost]]*sales[[#This Row],[QuantitySold]]</f>
        <v>220</v>
      </c>
      <c r="R1136" s="7">
        <f>(sales[[#This Row],[unitPrice]]-sales[[#This Row],[unitCost]])/sales[[#This Row],[unitCost]]</f>
        <v>0.36363636363636365</v>
      </c>
      <c r="S1136" t="str">
        <f>TEXT(sales[[#This Row],[SaleDate]],"dd")</f>
        <v>25</v>
      </c>
    </row>
    <row r="1137" spans="1:19" x14ac:dyDescent="0.25">
      <c r="A1137">
        <v>1518</v>
      </c>
      <c r="B1137">
        <v>1</v>
      </c>
      <c r="C1137">
        <v>30</v>
      </c>
      <c r="D1137">
        <v>3</v>
      </c>
      <c r="E1137">
        <v>3</v>
      </c>
      <c r="F1137" s="1">
        <v>45408</v>
      </c>
      <c r="G1137">
        <v>0</v>
      </c>
      <c r="H1137">
        <f>VLOOKUP(sales[[#This Row],[ProductID]],products[],4,FALSE)</f>
        <v>300</v>
      </c>
      <c r="I1137">
        <f>VLOOKUP(sales[[#This Row],[ProductID]],products[],5,FALSE)</f>
        <v>220</v>
      </c>
      <c r="J1137">
        <f>sales[[#This Row],[QuantitySold]]*sales[[#This Row],[unitPrice]]</f>
        <v>900</v>
      </c>
      <c r="K1137">
        <f>sales[[#This Row],[TotalRevenue]]-sales[[#This Row],[DiscountApplied]]</f>
        <v>900</v>
      </c>
      <c r="L1137" t="str">
        <f>TEXT(sales[[#This Row],[SaleDate]],"yyyy")</f>
        <v>2024</v>
      </c>
      <c r="M1137" t="str">
        <f>TEXT(sales[[#This Row],[SaleDate]],"MMM")</f>
        <v>Apr</v>
      </c>
      <c r="N1137" t="str">
        <f>TEXT(sales[[#This Row],[SaleDate]],"DDD")</f>
        <v>Fri</v>
      </c>
      <c r="O1137" t="str">
        <f t="shared" si="17"/>
        <v>Q2</v>
      </c>
      <c r="P1137">
        <f>sales[[#This Row],[netRevenue]]-(sales[[#This Row],[unitCost]]*sales[[#This Row],[QuantitySold]])</f>
        <v>240</v>
      </c>
      <c r="Q1137">
        <f>sales[[#This Row],[unitCost]]*sales[[#This Row],[QuantitySold]]</f>
        <v>660</v>
      </c>
      <c r="R1137" s="7">
        <f>(sales[[#This Row],[unitPrice]]-sales[[#This Row],[unitCost]])/sales[[#This Row],[unitCost]]</f>
        <v>0.36363636363636365</v>
      </c>
      <c r="S1137" t="str">
        <f>TEXT(sales[[#This Row],[SaleDate]],"dd")</f>
        <v>26</v>
      </c>
    </row>
    <row r="1138" spans="1:19" x14ac:dyDescent="0.25">
      <c r="A1138">
        <v>1521</v>
      </c>
      <c r="B1138">
        <v>1</v>
      </c>
      <c r="C1138">
        <v>15</v>
      </c>
      <c r="D1138">
        <v>3</v>
      </c>
      <c r="E1138">
        <v>9</v>
      </c>
      <c r="F1138" s="1">
        <v>45653</v>
      </c>
      <c r="G1138">
        <v>0</v>
      </c>
      <c r="H1138">
        <f>VLOOKUP(sales[[#This Row],[ProductID]],products[],4,FALSE)</f>
        <v>300</v>
      </c>
      <c r="I1138">
        <f>VLOOKUP(sales[[#This Row],[ProductID]],products[],5,FALSE)</f>
        <v>220</v>
      </c>
      <c r="J1138">
        <f>sales[[#This Row],[QuantitySold]]*sales[[#This Row],[unitPrice]]</f>
        <v>2700</v>
      </c>
      <c r="K1138">
        <f>sales[[#This Row],[TotalRevenue]]-sales[[#This Row],[DiscountApplied]]</f>
        <v>2700</v>
      </c>
      <c r="L1138" t="str">
        <f>TEXT(sales[[#This Row],[SaleDate]],"yyyy")</f>
        <v>2024</v>
      </c>
      <c r="M1138" t="str">
        <f>TEXT(sales[[#This Row],[SaleDate]],"MMM")</f>
        <v>Dec</v>
      </c>
      <c r="N1138" t="str">
        <f>TEXT(sales[[#This Row],[SaleDate]],"DDD")</f>
        <v>Fri</v>
      </c>
      <c r="O1138" t="str">
        <f t="shared" si="17"/>
        <v>Q4</v>
      </c>
      <c r="P1138">
        <f>sales[[#This Row],[netRevenue]]-(sales[[#This Row],[unitCost]]*sales[[#This Row],[QuantitySold]])</f>
        <v>720</v>
      </c>
      <c r="Q1138">
        <f>sales[[#This Row],[unitCost]]*sales[[#This Row],[QuantitySold]]</f>
        <v>1980</v>
      </c>
      <c r="R1138" s="7">
        <f>(sales[[#This Row],[unitPrice]]-sales[[#This Row],[unitCost]])/sales[[#This Row],[unitCost]]</f>
        <v>0.36363636363636365</v>
      </c>
      <c r="S1138" t="str">
        <f>TEXT(sales[[#This Row],[SaleDate]],"dd")</f>
        <v>27</v>
      </c>
    </row>
    <row r="1139" spans="1:19" x14ac:dyDescent="0.25">
      <c r="A1139">
        <v>1533</v>
      </c>
      <c r="B1139">
        <v>1</v>
      </c>
      <c r="C1139">
        <v>27</v>
      </c>
      <c r="D1139">
        <v>3</v>
      </c>
      <c r="E1139">
        <v>1</v>
      </c>
      <c r="F1139" s="1">
        <v>45644</v>
      </c>
      <c r="G1139">
        <v>0</v>
      </c>
      <c r="H1139">
        <f>VLOOKUP(sales[[#This Row],[ProductID]],products[],4,FALSE)</f>
        <v>300</v>
      </c>
      <c r="I1139">
        <f>VLOOKUP(sales[[#This Row],[ProductID]],products[],5,FALSE)</f>
        <v>220</v>
      </c>
      <c r="J1139">
        <f>sales[[#This Row],[QuantitySold]]*sales[[#This Row],[unitPrice]]</f>
        <v>300</v>
      </c>
      <c r="K1139">
        <f>sales[[#This Row],[TotalRevenue]]-sales[[#This Row],[DiscountApplied]]</f>
        <v>300</v>
      </c>
      <c r="L1139" t="str">
        <f>TEXT(sales[[#This Row],[SaleDate]],"yyyy")</f>
        <v>2024</v>
      </c>
      <c r="M1139" t="str">
        <f>TEXT(sales[[#This Row],[SaleDate]],"MMM")</f>
        <v>Dec</v>
      </c>
      <c r="N1139" t="str">
        <f>TEXT(sales[[#This Row],[SaleDate]],"DDD")</f>
        <v>Wed</v>
      </c>
      <c r="O1139" t="str">
        <f t="shared" si="17"/>
        <v>Q4</v>
      </c>
      <c r="P1139">
        <f>sales[[#This Row],[netRevenue]]-(sales[[#This Row],[unitCost]]*sales[[#This Row],[QuantitySold]])</f>
        <v>80</v>
      </c>
      <c r="Q1139">
        <f>sales[[#This Row],[unitCost]]*sales[[#This Row],[QuantitySold]]</f>
        <v>220</v>
      </c>
      <c r="R1139" s="7">
        <f>(sales[[#This Row],[unitPrice]]-sales[[#This Row],[unitCost]])/sales[[#This Row],[unitCost]]</f>
        <v>0.36363636363636365</v>
      </c>
      <c r="S1139" t="str">
        <f>TEXT(sales[[#This Row],[SaleDate]],"dd")</f>
        <v>18</v>
      </c>
    </row>
    <row r="1140" spans="1:19" x14ac:dyDescent="0.25">
      <c r="A1140">
        <v>1549</v>
      </c>
      <c r="B1140">
        <v>1</v>
      </c>
      <c r="C1140">
        <v>25</v>
      </c>
      <c r="D1140">
        <v>3</v>
      </c>
      <c r="E1140">
        <v>7</v>
      </c>
      <c r="F1140" s="1">
        <v>45622</v>
      </c>
      <c r="G1140">
        <v>0</v>
      </c>
      <c r="H1140">
        <f>VLOOKUP(sales[[#This Row],[ProductID]],products[],4,FALSE)</f>
        <v>300</v>
      </c>
      <c r="I1140">
        <f>VLOOKUP(sales[[#This Row],[ProductID]],products[],5,FALSE)</f>
        <v>220</v>
      </c>
      <c r="J1140">
        <f>sales[[#This Row],[QuantitySold]]*sales[[#This Row],[unitPrice]]</f>
        <v>2100</v>
      </c>
      <c r="K1140">
        <f>sales[[#This Row],[TotalRevenue]]-sales[[#This Row],[DiscountApplied]]</f>
        <v>2100</v>
      </c>
      <c r="L1140" t="str">
        <f>TEXT(sales[[#This Row],[SaleDate]],"yyyy")</f>
        <v>2024</v>
      </c>
      <c r="M1140" t="str">
        <f>TEXT(sales[[#This Row],[SaleDate]],"MMM")</f>
        <v>Nov</v>
      </c>
      <c r="N1140" t="str">
        <f>TEXT(sales[[#This Row],[SaleDate]],"DDD")</f>
        <v>Tue</v>
      </c>
      <c r="O1140" t="str">
        <f t="shared" si="17"/>
        <v>Q4</v>
      </c>
      <c r="P1140">
        <f>sales[[#This Row],[netRevenue]]-(sales[[#This Row],[unitCost]]*sales[[#This Row],[QuantitySold]])</f>
        <v>560</v>
      </c>
      <c r="Q1140">
        <f>sales[[#This Row],[unitCost]]*sales[[#This Row],[QuantitySold]]</f>
        <v>1540</v>
      </c>
      <c r="R1140" s="7">
        <f>(sales[[#This Row],[unitPrice]]-sales[[#This Row],[unitCost]])/sales[[#This Row],[unitCost]]</f>
        <v>0.36363636363636365</v>
      </c>
      <c r="S1140" t="str">
        <f>TEXT(sales[[#This Row],[SaleDate]],"dd")</f>
        <v>26</v>
      </c>
    </row>
    <row r="1141" spans="1:19" x14ac:dyDescent="0.25">
      <c r="A1141">
        <v>1550</v>
      </c>
      <c r="B1141">
        <v>1</v>
      </c>
      <c r="C1141">
        <v>26</v>
      </c>
      <c r="D1141">
        <v>3</v>
      </c>
      <c r="E1141">
        <v>7</v>
      </c>
      <c r="F1141" s="1">
        <v>45604</v>
      </c>
      <c r="G1141">
        <v>0</v>
      </c>
      <c r="H1141">
        <f>VLOOKUP(sales[[#This Row],[ProductID]],products[],4,FALSE)</f>
        <v>300</v>
      </c>
      <c r="I1141">
        <f>VLOOKUP(sales[[#This Row],[ProductID]],products[],5,FALSE)</f>
        <v>220</v>
      </c>
      <c r="J1141">
        <f>sales[[#This Row],[QuantitySold]]*sales[[#This Row],[unitPrice]]</f>
        <v>2100</v>
      </c>
      <c r="K1141">
        <f>sales[[#This Row],[TotalRevenue]]-sales[[#This Row],[DiscountApplied]]</f>
        <v>2100</v>
      </c>
      <c r="L1141" t="str">
        <f>TEXT(sales[[#This Row],[SaleDate]],"yyyy")</f>
        <v>2024</v>
      </c>
      <c r="M1141" t="str">
        <f>TEXT(sales[[#This Row],[SaleDate]],"MMM")</f>
        <v>Nov</v>
      </c>
      <c r="N1141" t="str">
        <f>TEXT(sales[[#This Row],[SaleDate]],"DDD")</f>
        <v>Fri</v>
      </c>
      <c r="O1141" t="str">
        <f t="shared" si="17"/>
        <v>Q4</v>
      </c>
      <c r="P1141">
        <f>sales[[#This Row],[netRevenue]]-(sales[[#This Row],[unitCost]]*sales[[#This Row],[QuantitySold]])</f>
        <v>560</v>
      </c>
      <c r="Q1141">
        <f>sales[[#This Row],[unitCost]]*sales[[#This Row],[QuantitySold]]</f>
        <v>1540</v>
      </c>
      <c r="R1141" s="7">
        <f>(sales[[#This Row],[unitPrice]]-sales[[#This Row],[unitCost]])/sales[[#This Row],[unitCost]]</f>
        <v>0.36363636363636365</v>
      </c>
      <c r="S1141" t="str">
        <f>TEXT(sales[[#This Row],[SaleDate]],"dd")</f>
        <v>08</v>
      </c>
    </row>
    <row r="1142" spans="1:19" x14ac:dyDescent="0.25">
      <c r="A1142">
        <v>1562</v>
      </c>
      <c r="B1142">
        <v>1</v>
      </c>
      <c r="C1142">
        <v>26</v>
      </c>
      <c r="D1142">
        <v>3</v>
      </c>
      <c r="E1142">
        <v>8</v>
      </c>
      <c r="F1142" s="1">
        <v>45318</v>
      </c>
      <c r="G1142">
        <v>0</v>
      </c>
      <c r="H1142">
        <f>VLOOKUP(sales[[#This Row],[ProductID]],products[],4,FALSE)</f>
        <v>300</v>
      </c>
      <c r="I1142">
        <f>VLOOKUP(sales[[#This Row],[ProductID]],products[],5,FALSE)</f>
        <v>220</v>
      </c>
      <c r="J1142">
        <f>sales[[#This Row],[QuantitySold]]*sales[[#This Row],[unitPrice]]</f>
        <v>2400</v>
      </c>
      <c r="K1142">
        <f>sales[[#This Row],[TotalRevenue]]-sales[[#This Row],[DiscountApplied]]</f>
        <v>2400</v>
      </c>
      <c r="L1142" t="str">
        <f>TEXT(sales[[#This Row],[SaleDate]],"yyyy")</f>
        <v>2024</v>
      </c>
      <c r="M1142" t="str">
        <f>TEXT(sales[[#This Row],[SaleDate]],"MMM")</f>
        <v>Jan</v>
      </c>
      <c r="N1142" t="str">
        <f>TEXT(sales[[#This Row],[SaleDate]],"DDD")</f>
        <v>Sat</v>
      </c>
      <c r="O1142" t="str">
        <f t="shared" si="17"/>
        <v>Q1</v>
      </c>
      <c r="P1142">
        <f>sales[[#This Row],[netRevenue]]-(sales[[#This Row],[unitCost]]*sales[[#This Row],[QuantitySold]])</f>
        <v>640</v>
      </c>
      <c r="Q1142">
        <f>sales[[#This Row],[unitCost]]*sales[[#This Row],[QuantitySold]]</f>
        <v>1760</v>
      </c>
      <c r="R1142" s="7">
        <f>(sales[[#This Row],[unitPrice]]-sales[[#This Row],[unitCost]])/sales[[#This Row],[unitCost]]</f>
        <v>0.36363636363636365</v>
      </c>
      <c r="S1142" t="str">
        <f>TEXT(sales[[#This Row],[SaleDate]],"dd")</f>
        <v>27</v>
      </c>
    </row>
    <row r="1143" spans="1:19" x14ac:dyDescent="0.25">
      <c r="A1143">
        <v>1586</v>
      </c>
      <c r="B1143">
        <v>1</v>
      </c>
      <c r="C1143">
        <v>36</v>
      </c>
      <c r="D1143">
        <v>3</v>
      </c>
      <c r="E1143">
        <v>6</v>
      </c>
      <c r="F1143" s="1">
        <v>45360</v>
      </c>
      <c r="G1143">
        <v>0</v>
      </c>
      <c r="H1143">
        <f>VLOOKUP(sales[[#This Row],[ProductID]],products[],4,FALSE)</f>
        <v>300</v>
      </c>
      <c r="I1143">
        <f>VLOOKUP(sales[[#This Row],[ProductID]],products[],5,FALSE)</f>
        <v>220</v>
      </c>
      <c r="J1143">
        <f>sales[[#This Row],[QuantitySold]]*sales[[#This Row],[unitPrice]]</f>
        <v>1800</v>
      </c>
      <c r="K1143">
        <f>sales[[#This Row],[TotalRevenue]]-sales[[#This Row],[DiscountApplied]]</f>
        <v>1800</v>
      </c>
      <c r="L1143" t="str">
        <f>TEXT(sales[[#This Row],[SaleDate]],"yyyy")</f>
        <v>2024</v>
      </c>
      <c r="M1143" t="str">
        <f>TEXT(sales[[#This Row],[SaleDate]],"MMM")</f>
        <v>Mar</v>
      </c>
      <c r="N1143" t="str">
        <f>TEXT(sales[[#This Row],[SaleDate]],"DDD")</f>
        <v>Sat</v>
      </c>
      <c r="O1143" t="str">
        <f t="shared" si="17"/>
        <v>Q1</v>
      </c>
      <c r="P1143">
        <f>sales[[#This Row],[netRevenue]]-(sales[[#This Row],[unitCost]]*sales[[#This Row],[QuantitySold]])</f>
        <v>480</v>
      </c>
      <c r="Q1143">
        <f>sales[[#This Row],[unitCost]]*sales[[#This Row],[QuantitySold]]</f>
        <v>1320</v>
      </c>
      <c r="R1143" s="7">
        <f>(sales[[#This Row],[unitPrice]]-sales[[#This Row],[unitCost]])/sales[[#This Row],[unitCost]]</f>
        <v>0.36363636363636365</v>
      </c>
      <c r="S1143" t="str">
        <f>TEXT(sales[[#This Row],[SaleDate]],"dd")</f>
        <v>09</v>
      </c>
    </row>
    <row r="1144" spans="1:19" x14ac:dyDescent="0.25">
      <c r="A1144">
        <v>1607</v>
      </c>
      <c r="B1144">
        <v>1</v>
      </c>
      <c r="C1144">
        <v>27</v>
      </c>
      <c r="D1144">
        <v>3</v>
      </c>
      <c r="E1144">
        <v>4</v>
      </c>
      <c r="F1144" s="1">
        <v>45606</v>
      </c>
      <c r="G1144">
        <v>0</v>
      </c>
      <c r="H1144">
        <f>VLOOKUP(sales[[#This Row],[ProductID]],products[],4,FALSE)</f>
        <v>300</v>
      </c>
      <c r="I1144">
        <f>VLOOKUP(sales[[#This Row],[ProductID]],products[],5,FALSE)</f>
        <v>220</v>
      </c>
      <c r="J1144">
        <f>sales[[#This Row],[QuantitySold]]*sales[[#This Row],[unitPrice]]</f>
        <v>1200</v>
      </c>
      <c r="K1144">
        <f>sales[[#This Row],[TotalRevenue]]-sales[[#This Row],[DiscountApplied]]</f>
        <v>1200</v>
      </c>
      <c r="L1144" t="str">
        <f>TEXT(sales[[#This Row],[SaleDate]],"yyyy")</f>
        <v>2024</v>
      </c>
      <c r="M1144" t="str">
        <f>TEXT(sales[[#This Row],[SaleDate]],"MMM")</f>
        <v>Nov</v>
      </c>
      <c r="N1144" t="str">
        <f>TEXT(sales[[#This Row],[SaleDate]],"DDD")</f>
        <v>Sun</v>
      </c>
      <c r="O1144" t="str">
        <f t="shared" si="17"/>
        <v>Q4</v>
      </c>
      <c r="P1144">
        <f>sales[[#This Row],[netRevenue]]-(sales[[#This Row],[unitCost]]*sales[[#This Row],[QuantitySold]])</f>
        <v>320</v>
      </c>
      <c r="Q1144">
        <f>sales[[#This Row],[unitCost]]*sales[[#This Row],[QuantitySold]]</f>
        <v>880</v>
      </c>
      <c r="R1144" s="7">
        <f>(sales[[#This Row],[unitPrice]]-sales[[#This Row],[unitCost]])/sales[[#This Row],[unitCost]]</f>
        <v>0.36363636363636365</v>
      </c>
      <c r="S1144" t="str">
        <f>TEXT(sales[[#This Row],[SaleDate]],"dd")</f>
        <v>10</v>
      </c>
    </row>
    <row r="1145" spans="1:19" x14ac:dyDescent="0.25">
      <c r="A1145">
        <v>1611</v>
      </c>
      <c r="B1145">
        <v>1</v>
      </c>
      <c r="C1145">
        <v>27</v>
      </c>
      <c r="D1145">
        <v>3</v>
      </c>
      <c r="E1145">
        <v>1</v>
      </c>
      <c r="F1145" s="1">
        <v>45556</v>
      </c>
      <c r="G1145">
        <v>0</v>
      </c>
      <c r="H1145">
        <f>VLOOKUP(sales[[#This Row],[ProductID]],products[],4,FALSE)</f>
        <v>300</v>
      </c>
      <c r="I1145">
        <f>VLOOKUP(sales[[#This Row],[ProductID]],products[],5,FALSE)</f>
        <v>220</v>
      </c>
      <c r="J1145">
        <f>sales[[#This Row],[QuantitySold]]*sales[[#This Row],[unitPrice]]</f>
        <v>300</v>
      </c>
      <c r="K1145">
        <f>sales[[#This Row],[TotalRevenue]]-sales[[#This Row],[DiscountApplied]]</f>
        <v>300</v>
      </c>
      <c r="L1145" t="str">
        <f>TEXT(sales[[#This Row],[SaleDate]],"yyyy")</f>
        <v>2024</v>
      </c>
      <c r="M1145" t="str">
        <f>TEXT(sales[[#This Row],[SaleDate]],"MMM")</f>
        <v>Sep</v>
      </c>
      <c r="N1145" t="str">
        <f>TEXT(sales[[#This Row],[SaleDate]],"DDD")</f>
        <v>Sat</v>
      </c>
      <c r="O1145" t="str">
        <f t="shared" si="17"/>
        <v>Q3</v>
      </c>
      <c r="P1145">
        <f>sales[[#This Row],[netRevenue]]-(sales[[#This Row],[unitCost]]*sales[[#This Row],[QuantitySold]])</f>
        <v>80</v>
      </c>
      <c r="Q1145">
        <f>sales[[#This Row],[unitCost]]*sales[[#This Row],[QuantitySold]]</f>
        <v>220</v>
      </c>
      <c r="R1145" s="7">
        <f>(sales[[#This Row],[unitPrice]]-sales[[#This Row],[unitCost]])/sales[[#This Row],[unitCost]]</f>
        <v>0.36363636363636365</v>
      </c>
      <c r="S1145" t="str">
        <f>TEXT(sales[[#This Row],[SaleDate]],"dd")</f>
        <v>21</v>
      </c>
    </row>
    <row r="1146" spans="1:19" x14ac:dyDescent="0.25">
      <c r="A1146">
        <v>1641</v>
      </c>
      <c r="B1146">
        <v>1</v>
      </c>
      <c r="C1146">
        <v>36</v>
      </c>
      <c r="D1146">
        <v>3</v>
      </c>
      <c r="E1146">
        <v>3</v>
      </c>
      <c r="F1146" s="1">
        <v>45390</v>
      </c>
      <c r="G1146">
        <v>0</v>
      </c>
      <c r="H1146">
        <f>VLOOKUP(sales[[#This Row],[ProductID]],products[],4,FALSE)</f>
        <v>300</v>
      </c>
      <c r="I1146">
        <f>VLOOKUP(sales[[#This Row],[ProductID]],products[],5,FALSE)</f>
        <v>220</v>
      </c>
      <c r="J1146">
        <f>sales[[#This Row],[QuantitySold]]*sales[[#This Row],[unitPrice]]</f>
        <v>900</v>
      </c>
      <c r="K1146">
        <f>sales[[#This Row],[TotalRevenue]]-sales[[#This Row],[DiscountApplied]]</f>
        <v>900</v>
      </c>
      <c r="L1146" t="str">
        <f>TEXT(sales[[#This Row],[SaleDate]],"yyyy")</f>
        <v>2024</v>
      </c>
      <c r="M1146" t="str">
        <f>TEXT(sales[[#This Row],[SaleDate]],"MMM")</f>
        <v>Apr</v>
      </c>
      <c r="N1146" t="str">
        <f>TEXT(sales[[#This Row],[SaleDate]],"DDD")</f>
        <v>Mon</v>
      </c>
      <c r="O1146" t="str">
        <f t="shared" si="17"/>
        <v>Q2</v>
      </c>
      <c r="P1146">
        <f>sales[[#This Row],[netRevenue]]-(sales[[#This Row],[unitCost]]*sales[[#This Row],[QuantitySold]])</f>
        <v>240</v>
      </c>
      <c r="Q1146">
        <f>sales[[#This Row],[unitCost]]*sales[[#This Row],[QuantitySold]]</f>
        <v>660</v>
      </c>
      <c r="R1146" s="7">
        <f>(sales[[#This Row],[unitPrice]]-sales[[#This Row],[unitCost]])/sales[[#This Row],[unitCost]]</f>
        <v>0.36363636363636365</v>
      </c>
      <c r="S1146" t="str">
        <f>TEXT(sales[[#This Row],[SaleDate]],"dd")</f>
        <v>08</v>
      </c>
    </row>
    <row r="1147" spans="1:19" x14ac:dyDescent="0.25">
      <c r="A1147">
        <v>1669</v>
      </c>
      <c r="B1147">
        <v>1</v>
      </c>
      <c r="C1147">
        <v>43</v>
      </c>
      <c r="D1147">
        <v>3</v>
      </c>
      <c r="E1147">
        <v>9</v>
      </c>
      <c r="F1147" s="1">
        <v>45298</v>
      </c>
      <c r="G1147">
        <v>0</v>
      </c>
      <c r="H1147">
        <f>VLOOKUP(sales[[#This Row],[ProductID]],products[],4,FALSE)</f>
        <v>300</v>
      </c>
      <c r="I1147">
        <f>VLOOKUP(sales[[#This Row],[ProductID]],products[],5,FALSE)</f>
        <v>220</v>
      </c>
      <c r="J1147">
        <f>sales[[#This Row],[QuantitySold]]*sales[[#This Row],[unitPrice]]</f>
        <v>2700</v>
      </c>
      <c r="K1147">
        <f>sales[[#This Row],[TotalRevenue]]-sales[[#This Row],[DiscountApplied]]</f>
        <v>2700</v>
      </c>
      <c r="L1147" t="str">
        <f>TEXT(sales[[#This Row],[SaleDate]],"yyyy")</f>
        <v>2024</v>
      </c>
      <c r="M1147" t="str">
        <f>TEXT(sales[[#This Row],[SaleDate]],"MMM")</f>
        <v>Jan</v>
      </c>
      <c r="N1147" t="str">
        <f>TEXT(sales[[#This Row],[SaleDate]],"DDD")</f>
        <v>Sun</v>
      </c>
      <c r="O1147" t="str">
        <f t="shared" si="17"/>
        <v>Q1</v>
      </c>
      <c r="P1147">
        <f>sales[[#This Row],[netRevenue]]-(sales[[#This Row],[unitCost]]*sales[[#This Row],[QuantitySold]])</f>
        <v>720</v>
      </c>
      <c r="Q1147">
        <f>sales[[#This Row],[unitCost]]*sales[[#This Row],[QuantitySold]]</f>
        <v>1980</v>
      </c>
      <c r="R1147" s="7">
        <f>(sales[[#This Row],[unitPrice]]-sales[[#This Row],[unitCost]])/sales[[#This Row],[unitCost]]</f>
        <v>0.36363636363636365</v>
      </c>
      <c r="S1147" t="str">
        <f>TEXT(sales[[#This Row],[SaleDate]],"dd")</f>
        <v>07</v>
      </c>
    </row>
    <row r="1148" spans="1:19" x14ac:dyDescent="0.25">
      <c r="A1148">
        <v>1681</v>
      </c>
      <c r="B1148">
        <v>1</v>
      </c>
      <c r="C1148">
        <v>38</v>
      </c>
      <c r="D1148">
        <v>3</v>
      </c>
      <c r="E1148">
        <v>5</v>
      </c>
      <c r="F1148" s="1">
        <v>45302</v>
      </c>
      <c r="G1148">
        <v>0</v>
      </c>
      <c r="H1148">
        <f>VLOOKUP(sales[[#This Row],[ProductID]],products[],4,FALSE)</f>
        <v>300</v>
      </c>
      <c r="I1148">
        <f>VLOOKUP(sales[[#This Row],[ProductID]],products[],5,FALSE)</f>
        <v>220</v>
      </c>
      <c r="J1148">
        <f>sales[[#This Row],[QuantitySold]]*sales[[#This Row],[unitPrice]]</f>
        <v>1500</v>
      </c>
      <c r="K1148">
        <f>sales[[#This Row],[TotalRevenue]]-sales[[#This Row],[DiscountApplied]]</f>
        <v>1500</v>
      </c>
      <c r="L1148" t="str">
        <f>TEXT(sales[[#This Row],[SaleDate]],"yyyy")</f>
        <v>2024</v>
      </c>
      <c r="M1148" t="str">
        <f>TEXT(sales[[#This Row],[SaleDate]],"MMM")</f>
        <v>Jan</v>
      </c>
      <c r="N1148" t="str">
        <f>TEXT(sales[[#This Row],[SaleDate]],"DDD")</f>
        <v>Thu</v>
      </c>
      <c r="O1148" t="str">
        <f t="shared" si="17"/>
        <v>Q1</v>
      </c>
      <c r="P1148">
        <f>sales[[#This Row],[netRevenue]]-(sales[[#This Row],[unitCost]]*sales[[#This Row],[QuantitySold]])</f>
        <v>400</v>
      </c>
      <c r="Q1148">
        <f>sales[[#This Row],[unitCost]]*sales[[#This Row],[QuantitySold]]</f>
        <v>1100</v>
      </c>
      <c r="R1148" s="7">
        <f>(sales[[#This Row],[unitPrice]]-sales[[#This Row],[unitCost]])/sales[[#This Row],[unitCost]]</f>
        <v>0.36363636363636365</v>
      </c>
      <c r="S1148" t="str">
        <f>TEXT(sales[[#This Row],[SaleDate]],"dd")</f>
        <v>11</v>
      </c>
    </row>
    <row r="1149" spans="1:19" x14ac:dyDescent="0.25">
      <c r="A1149">
        <v>1685</v>
      </c>
      <c r="B1149">
        <v>1</v>
      </c>
      <c r="C1149">
        <v>16</v>
      </c>
      <c r="D1149">
        <v>3</v>
      </c>
      <c r="E1149">
        <v>4</v>
      </c>
      <c r="F1149" s="1">
        <v>45630</v>
      </c>
      <c r="G1149">
        <v>0</v>
      </c>
      <c r="H1149">
        <f>VLOOKUP(sales[[#This Row],[ProductID]],products[],4,FALSE)</f>
        <v>300</v>
      </c>
      <c r="I1149">
        <f>VLOOKUP(sales[[#This Row],[ProductID]],products[],5,FALSE)</f>
        <v>220</v>
      </c>
      <c r="J1149">
        <f>sales[[#This Row],[QuantitySold]]*sales[[#This Row],[unitPrice]]</f>
        <v>1200</v>
      </c>
      <c r="K1149">
        <f>sales[[#This Row],[TotalRevenue]]-sales[[#This Row],[DiscountApplied]]</f>
        <v>1200</v>
      </c>
      <c r="L1149" t="str">
        <f>TEXT(sales[[#This Row],[SaleDate]],"yyyy")</f>
        <v>2024</v>
      </c>
      <c r="M1149" t="str">
        <f>TEXT(sales[[#This Row],[SaleDate]],"MMM")</f>
        <v>Dec</v>
      </c>
      <c r="N1149" t="str">
        <f>TEXT(sales[[#This Row],[SaleDate]],"DDD")</f>
        <v>Wed</v>
      </c>
      <c r="O1149" t="str">
        <f t="shared" si="17"/>
        <v>Q4</v>
      </c>
      <c r="P1149">
        <f>sales[[#This Row],[netRevenue]]-(sales[[#This Row],[unitCost]]*sales[[#This Row],[QuantitySold]])</f>
        <v>320</v>
      </c>
      <c r="Q1149">
        <f>sales[[#This Row],[unitCost]]*sales[[#This Row],[QuantitySold]]</f>
        <v>880</v>
      </c>
      <c r="R1149" s="7">
        <f>(sales[[#This Row],[unitPrice]]-sales[[#This Row],[unitCost]])/sales[[#This Row],[unitCost]]</f>
        <v>0.36363636363636365</v>
      </c>
      <c r="S1149" t="str">
        <f>TEXT(sales[[#This Row],[SaleDate]],"dd")</f>
        <v>04</v>
      </c>
    </row>
    <row r="1150" spans="1:19" x14ac:dyDescent="0.25">
      <c r="A1150">
        <v>1688</v>
      </c>
      <c r="B1150">
        <v>1</v>
      </c>
      <c r="C1150">
        <v>14</v>
      </c>
      <c r="D1150">
        <v>3</v>
      </c>
      <c r="E1150">
        <v>9</v>
      </c>
      <c r="F1150" s="1">
        <v>45319</v>
      </c>
      <c r="G1150">
        <v>0</v>
      </c>
      <c r="H1150">
        <f>VLOOKUP(sales[[#This Row],[ProductID]],products[],4,FALSE)</f>
        <v>300</v>
      </c>
      <c r="I1150">
        <f>VLOOKUP(sales[[#This Row],[ProductID]],products[],5,FALSE)</f>
        <v>220</v>
      </c>
      <c r="J1150">
        <f>sales[[#This Row],[QuantitySold]]*sales[[#This Row],[unitPrice]]</f>
        <v>2700</v>
      </c>
      <c r="K1150">
        <f>sales[[#This Row],[TotalRevenue]]-sales[[#This Row],[DiscountApplied]]</f>
        <v>2700</v>
      </c>
      <c r="L1150" t="str">
        <f>TEXT(sales[[#This Row],[SaleDate]],"yyyy")</f>
        <v>2024</v>
      </c>
      <c r="M1150" t="str">
        <f>TEXT(sales[[#This Row],[SaleDate]],"MMM")</f>
        <v>Jan</v>
      </c>
      <c r="N1150" t="str">
        <f>TEXT(sales[[#This Row],[SaleDate]],"DDD")</f>
        <v>Sun</v>
      </c>
      <c r="O1150" t="str">
        <f t="shared" si="17"/>
        <v>Q1</v>
      </c>
      <c r="P1150">
        <f>sales[[#This Row],[netRevenue]]-(sales[[#This Row],[unitCost]]*sales[[#This Row],[QuantitySold]])</f>
        <v>720</v>
      </c>
      <c r="Q1150">
        <f>sales[[#This Row],[unitCost]]*sales[[#This Row],[QuantitySold]]</f>
        <v>1980</v>
      </c>
      <c r="R1150" s="7">
        <f>(sales[[#This Row],[unitPrice]]-sales[[#This Row],[unitCost]])/sales[[#This Row],[unitCost]]</f>
        <v>0.36363636363636365</v>
      </c>
      <c r="S1150" t="str">
        <f>TEXT(sales[[#This Row],[SaleDate]],"dd")</f>
        <v>28</v>
      </c>
    </row>
    <row r="1151" spans="1:19" x14ac:dyDescent="0.25">
      <c r="A1151">
        <v>1716</v>
      </c>
      <c r="B1151">
        <v>1</v>
      </c>
      <c r="C1151">
        <v>46</v>
      </c>
      <c r="D1151">
        <v>3</v>
      </c>
      <c r="E1151">
        <v>6</v>
      </c>
      <c r="F1151" s="1">
        <v>45448</v>
      </c>
      <c r="G1151">
        <v>0</v>
      </c>
      <c r="H1151">
        <f>VLOOKUP(sales[[#This Row],[ProductID]],products[],4,FALSE)</f>
        <v>300</v>
      </c>
      <c r="I1151">
        <f>VLOOKUP(sales[[#This Row],[ProductID]],products[],5,FALSE)</f>
        <v>220</v>
      </c>
      <c r="J1151">
        <f>sales[[#This Row],[QuantitySold]]*sales[[#This Row],[unitPrice]]</f>
        <v>1800</v>
      </c>
      <c r="K1151">
        <f>sales[[#This Row],[TotalRevenue]]-sales[[#This Row],[DiscountApplied]]</f>
        <v>1800</v>
      </c>
      <c r="L1151" t="str">
        <f>TEXT(sales[[#This Row],[SaleDate]],"yyyy")</f>
        <v>2024</v>
      </c>
      <c r="M1151" t="str">
        <f>TEXT(sales[[#This Row],[SaleDate]],"MMM")</f>
        <v>Jun</v>
      </c>
      <c r="N1151" t="str">
        <f>TEXT(sales[[#This Row],[SaleDate]],"DDD")</f>
        <v>Wed</v>
      </c>
      <c r="O1151" t="str">
        <f t="shared" si="17"/>
        <v>Q2</v>
      </c>
      <c r="P1151">
        <f>sales[[#This Row],[netRevenue]]-(sales[[#This Row],[unitCost]]*sales[[#This Row],[QuantitySold]])</f>
        <v>480</v>
      </c>
      <c r="Q1151">
        <f>sales[[#This Row],[unitCost]]*sales[[#This Row],[QuantitySold]]</f>
        <v>1320</v>
      </c>
      <c r="R1151" s="7">
        <f>(sales[[#This Row],[unitPrice]]-sales[[#This Row],[unitCost]])/sales[[#This Row],[unitCost]]</f>
        <v>0.36363636363636365</v>
      </c>
      <c r="S1151" t="str">
        <f>TEXT(sales[[#This Row],[SaleDate]],"dd")</f>
        <v>05</v>
      </c>
    </row>
    <row r="1152" spans="1:19" x14ac:dyDescent="0.25">
      <c r="A1152">
        <v>1721</v>
      </c>
      <c r="B1152">
        <v>1</v>
      </c>
      <c r="C1152">
        <v>22</v>
      </c>
      <c r="D1152">
        <v>3</v>
      </c>
      <c r="E1152">
        <v>3</v>
      </c>
      <c r="F1152" s="1">
        <v>45552</v>
      </c>
      <c r="G1152">
        <v>0</v>
      </c>
      <c r="H1152">
        <f>VLOOKUP(sales[[#This Row],[ProductID]],products[],4,FALSE)</f>
        <v>300</v>
      </c>
      <c r="I1152">
        <f>VLOOKUP(sales[[#This Row],[ProductID]],products[],5,FALSE)</f>
        <v>220</v>
      </c>
      <c r="J1152">
        <f>sales[[#This Row],[QuantitySold]]*sales[[#This Row],[unitPrice]]</f>
        <v>900</v>
      </c>
      <c r="K1152">
        <f>sales[[#This Row],[TotalRevenue]]-sales[[#This Row],[DiscountApplied]]</f>
        <v>900</v>
      </c>
      <c r="L1152" t="str">
        <f>TEXT(sales[[#This Row],[SaleDate]],"yyyy")</f>
        <v>2024</v>
      </c>
      <c r="M1152" t="str">
        <f>TEXT(sales[[#This Row],[SaleDate]],"MMM")</f>
        <v>Sep</v>
      </c>
      <c r="N1152" t="str">
        <f>TEXT(sales[[#This Row],[SaleDate]],"DDD")</f>
        <v>Tue</v>
      </c>
      <c r="O1152" t="str">
        <f t="shared" si="17"/>
        <v>Q3</v>
      </c>
      <c r="P1152">
        <f>sales[[#This Row],[netRevenue]]-(sales[[#This Row],[unitCost]]*sales[[#This Row],[QuantitySold]])</f>
        <v>240</v>
      </c>
      <c r="Q1152">
        <f>sales[[#This Row],[unitCost]]*sales[[#This Row],[QuantitySold]]</f>
        <v>660</v>
      </c>
      <c r="R1152" s="7">
        <f>(sales[[#This Row],[unitPrice]]-sales[[#This Row],[unitCost]])/sales[[#This Row],[unitCost]]</f>
        <v>0.36363636363636365</v>
      </c>
      <c r="S1152" t="str">
        <f>TEXT(sales[[#This Row],[SaleDate]],"dd")</f>
        <v>17</v>
      </c>
    </row>
    <row r="1153" spans="1:19" x14ac:dyDescent="0.25">
      <c r="A1153">
        <v>1726</v>
      </c>
      <c r="B1153">
        <v>1</v>
      </c>
      <c r="C1153">
        <v>36</v>
      </c>
      <c r="D1153">
        <v>3</v>
      </c>
      <c r="E1153">
        <v>11</v>
      </c>
      <c r="F1153" s="1">
        <v>45565</v>
      </c>
      <c r="G1153">
        <v>0</v>
      </c>
      <c r="H1153">
        <f>VLOOKUP(sales[[#This Row],[ProductID]],products[],4,FALSE)</f>
        <v>300</v>
      </c>
      <c r="I1153">
        <f>VLOOKUP(sales[[#This Row],[ProductID]],products[],5,FALSE)</f>
        <v>220</v>
      </c>
      <c r="J1153">
        <f>sales[[#This Row],[QuantitySold]]*sales[[#This Row],[unitPrice]]</f>
        <v>3300</v>
      </c>
      <c r="K1153">
        <f>sales[[#This Row],[TotalRevenue]]-sales[[#This Row],[DiscountApplied]]</f>
        <v>3300</v>
      </c>
      <c r="L1153" t="str">
        <f>TEXT(sales[[#This Row],[SaleDate]],"yyyy")</f>
        <v>2024</v>
      </c>
      <c r="M1153" t="str">
        <f>TEXT(sales[[#This Row],[SaleDate]],"MMM")</f>
        <v>Sep</v>
      </c>
      <c r="N1153" t="str">
        <f>TEXT(sales[[#This Row],[SaleDate]],"DDD")</f>
        <v>Mon</v>
      </c>
      <c r="O1153" t="str">
        <f t="shared" si="17"/>
        <v>Q3</v>
      </c>
      <c r="P1153">
        <f>sales[[#This Row],[netRevenue]]-(sales[[#This Row],[unitCost]]*sales[[#This Row],[QuantitySold]])</f>
        <v>880</v>
      </c>
      <c r="Q1153">
        <f>sales[[#This Row],[unitCost]]*sales[[#This Row],[QuantitySold]]</f>
        <v>2420</v>
      </c>
      <c r="R1153" s="7">
        <f>(sales[[#This Row],[unitPrice]]-sales[[#This Row],[unitCost]])/sales[[#This Row],[unitCost]]</f>
        <v>0.36363636363636365</v>
      </c>
      <c r="S1153" t="str">
        <f>TEXT(sales[[#This Row],[SaleDate]],"dd")</f>
        <v>30</v>
      </c>
    </row>
    <row r="1154" spans="1:19" x14ac:dyDescent="0.25">
      <c r="A1154">
        <v>1759</v>
      </c>
      <c r="B1154">
        <v>1</v>
      </c>
      <c r="C1154">
        <v>16</v>
      </c>
      <c r="D1154">
        <v>3</v>
      </c>
      <c r="E1154">
        <v>9</v>
      </c>
      <c r="F1154" s="1">
        <v>45413</v>
      </c>
      <c r="G1154">
        <v>0</v>
      </c>
      <c r="H1154">
        <f>VLOOKUP(sales[[#This Row],[ProductID]],products[],4,FALSE)</f>
        <v>300</v>
      </c>
      <c r="I1154">
        <f>VLOOKUP(sales[[#This Row],[ProductID]],products[],5,FALSE)</f>
        <v>220</v>
      </c>
      <c r="J1154">
        <f>sales[[#This Row],[QuantitySold]]*sales[[#This Row],[unitPrice]]</f>
        <v>2700</v>
      </c>
      <c r="K1154">
        <f>sales[[#This Row],[TotalRevenue]]-sales[[#This Row],[DiscountApplied]]</f>
        <v>2700</v>
      </c>
      <c r="L1154" t="str">
        <f>TEXT(sales[[#This Row],[SaleDate]],"yyyy")</f>
        <v>2024</v>
      </c>
      <c r="M1154" t="str">
        <f>TEXT(sales[[#This Row],[SaleDate]],"MMM")</f>
        <v>May</v>
      </c>
      <c r="N1154" t="str">
        <f>TEXT(sales[[#This Row],[SaleDate]],"DDD")</f>
        <v>Wed</v>
      </c>
      <c r="O1154" t="str">
        <f t="shared" ref="O1154:O1217" si="18">"Q"&amp;ROUNDUP(MONTH(F1154)/3,0)</f>
        <v>Q2</v>
      </c>
      <c r="P1154">
        <f>sales[[#This Row],[netRevenue]]-(sales[[#This Row],[unitCost]]*sales[[#This Row],[QuantitySold]])</f>
        <v>720</v>
      </c>
      <c r="Q1154">
        <f>sales[[#This Row],[unitCost]]*sales[[#This Row],[QuantitySold]]</f>
        <v>1980</v>
      </c>
      <c r="R1154" s="7">
        <f>(sales[[#This Row],[unitPrice]]-sales[[#This Row],[unitCost]])/sales[[#This Row],[unitCost]]</f>
        <v>0.36363636363636365</v>
      </c>
      <c r="S1154" t="str">
        <f>TEXT(sales[[#This Row],[SaleDate]],"dd")</f>
        <v>01</v>
      </c>
    </row>
    <row r="1155" spans="1:19" x14ac:dyDescent="0.25">
      <c r="A1155">
        <v>1791</v>
      </c>
      <c r="B1155">
        <v>1</v>
      </c>
      <c r="C1155">
        <v>4</v>
      </c>
      <c r="D1155">
        <v>3</v>
      </c>
      <c r="E1155">
        <v>2</v>
      </c>
      <c r="F1155" s="1">
        <v>45451</v>
      </c>
      <c r="G1155">
        <v>0</v>
      </c>
      <c r="H1155">
        <f>VLOOKUP(sales[[#This Row],[ProductID]],products[],4,FALSE)</f>
        <v>300</v>
      </c>
      <c r="I1155">
        <f>VLOOKUP(sales[[#This Row],[ProductID]],products[],5,FALSE)</f>
        <v>220</v>
      </c>
      <c r="J1155">
        <f>sales[[#This Row],[QuantitySold]]*sales[[#This Row],[unitPrice]]</f>
        <v>600</v>
      </c>
      <c r="K1155">
        <f>sales[[#This Row],[TotalRevenue]]-sales[[#This Row],[DiscountApplied]]</f>
        <v>600</v>
      </c>
      <c r="L1155" t="str">
        <f>TEXT(sales[[#This Row],[SaleDate]],"yyyy")</f>
        <v>2024</v>
      </c>
      <c r="M1155" t="str">
        <f>TEXT(sales[[#This Row],[SaleDate]],"MMM")</f>
        <v>Jun</v>
      </c>
      <c r="N1155" t="str">
        <f>TEXT(sales[[#This Row],[SaleDate]],"DDD")</f>
        <v>Sat</v>
      </c>
      <c r="O1155" t="str">
        <f t="shared" si="18"/>
        <v>Q2</v>
      </c>
      <c r="P1155">
        <f>sales[[#This Row],[netRevenue]]-(sales[[#This Row],[unitCost]]*sales[[#This Row],[QuantitySold]])</f>
        <v>160</v>
      </c>
      <c r="Q1155">
        <f>sales[[#This Row],[unitCost]]*sales[[#This Row],[QuantitySold]]</f>
        <v>440</v>
      </c>
      <c r="R1155" s="7">
        <f>(sales[[#This Row],[unitPrice]]-sales[[#This Row],[unitCost]])/sales[[#This Row],[unitCost]]</f>
        <v>0.36363636363636365</v>
      </c>
      <c r="S1155" t="str">
        <f>TEXT(sales[[#This Row],[SaleDate]],"dd")</f>
        <v>08</v>
      </c>
    </row>
    <row r="1156" spans="1:19" x14ac:dyDescent="0.25">
      <c r="A1156">
        <v>1799</v>
      </c>
      <c r="B1156">
        <v>1</v>
      </c>
      <c r="C1156">
        <v>12</v>
      </c>
      <c r="D1156">
        <v>3</v>
      </c>
      <c r="E1156">
        <v>10</v>
      </c>
      <c r="F1156" s="1">
        <v>45589</v>
      </c>
      <c r="G1156">
        <v>0</v>
      </c>
      <c r="H1156">
        <f>VLOOKUP(sales[[#This Row],[ProductID]],products[],4,FALSE)</f>
        <v>300</v>
      </c>
      <c r="I1156">
        <f>VLOOKUP(sales[[#This Row],[ProductID]],products[],5,FALSE)</f>
        <v>220</v>
      </c>
      <c r="J1156">
        <f>sales[[#This Row],[QuantitySold]]*sales[[#This Row],[unitPrice]]</f>
        <v>3000</v>
      </c>
      <c r="K1156">
        <f>sales[[#This Row],[TotalRevenue]]-sales[[#This Row],[DiscountApplied]]</f>
        <v>3000</v>
      </c>
      <c r="L1156" t="str">
        <f>TEXT(sales[[#This Row],[SaleDate]],"yyyy")</f>
        <v>2024</v>
      </c>
      <c r="M1156" t="str">
        <f>TEXT(sales[[#This Row],[SaleDate]],"MMM")</f>
        <v>Oct</v>
      </c>
      <c r="N1156" t="str">
        <f>TEXT(sales[[#This Row],[SaleDate]],"DDD")</f>
        <v>Thu</v>
      </c>
      <c r="O1156" t="str">
        <f t="shared" si="18"/>
        <v>Q4</v>
      </c>
      <c r="P1156">
        <f>sales[[#This Row],[netRevenue]]-(sales[[#This Row],[unitCost]]*sales[[#This Row],[QuantitySold]])</f>
        <v>800</v>
      </c>
      <c r="Q1156">
        <f>sales[[#This Row],[unitCost]]*sales[[#This Row],[QuantitySold]]</f>
        <v>2200</v>
      </c>
      <c r="R1156" s="7">
        <f>(sales[[#This Row],[unitPrice]]-sales[[#This Row],[unitCost]])/sales[[#This Row],[unitCost]]</f>
        <v>0.36363636363636365</v>
      </c>
      <c r="S1156" t="str">
        <f>TEXT(sales[[#This Row],[SaleDate]],"dd")</f>
        <v>24</v>
      </c>
    </row>
    <row r="1157" spans="1:19" x14ac:dyDescent="0.25">
      <c r="A1157">
        <v>1805</v>
      </c>
      <c r="B1157">
        <v>1</v>
      </c>
      <c r="C1157">
        <v>24</v>
      </c>
      <c r="D1157">
        <v>3</v>
      </c>
      <c r="E1157">
        <v>11</v>
      </c>
      <c r="F1157" s="1">
        <v>45632</v>
      </c>
      <c r="G1157">
        <v>0</v>
      </c>
      <c r="H1157">
        <f>VLOOKUP(sales[[#This Row],[ProductID]],products[],4,FALSE)</f>
        <v>300</v>
      </c>
      <c r="I1157">
        <f>VLOOKUP(sales[[#This Row],[ProductID]],products[],5,FALSE)</f>
        <v>220</v>
      </c>
      <c r="J1157">
        <f>sales[[#This Row],[QuantitySold]]*sales[[#This Row],[unitPrice]]</f>
        <v>3300</v>
      </c>
      <c r="K1157">
        <f>sales[[#This Row],[TotalRevenue]]-sales[[#This Row],[DiscountApplied]]</f>
        <v>3300</v>
      </c>
      <c r="L1157" t="str">
        <f>TEXT(sales[[#This Row],[SaleDate]],"yyyy")</f>
        <v>2024</v>
      </c>
      <c r="M1157" t="str">
        <f>TEXT(sales[[#This Row],[SaleDate]],"MMM")</f>
        <v>Dec</v>
      </c>
      <c r="N1157" t="str">
        <f>TEXT(sales[[#This Row],[SaleDate]],"DDD")</f>
        <v>Fri</v>
      </c>
      <c r="O1157" t="str">
        <f t="shared" si="18"/>
        <v>Q4</v>
      </c>
      <c r="P1157">
        <f>sales[[#This Row],[netRevenue]]-(sales[[#This Row],[unitCost]]*sales[[#This Row],[QuantitySold]])</f>
        <v>880</v>
      </c>
      <c r="Q1157">
        <f>sales[[#This Row],[unitCost]]*sales[[#This Row],[QuantitySold]]</f>
        <v>2420</v>
      </c>
      <c r="R1157" s="7">
        <f>(sales[[#This Row],[unitPrice]]-sales[[#This Row],[unitCost]])/sales[[#This Row],[unitCost]]</f>
        <v>0.36363636363636365</v>
      </c>
      <c r="S1157" t="str">
        <f>TEXT(sales[[#This Row],[SaleDate]],"dd")</f>
        <v>06</v>
      </c>
    </row>
    <row r="1158" spans="1:19" x14ac:dyDescent="0.25">
      <c r="A1158">
        <v>1812</v>
      </c>
      <c r="B1158">
        <v>1</v>
      </c>
      <c r="C1158">
        <v>14</v>
      </c>
      <c r="D1158">
        <v>3</v>
      </c>
      <c r="E1158">
        <v>1</v>
      </c>
      <c r="F1158" s="1">
        <v>45616</v>
      </c>
      <c r="G1158">
        <v>0</v>
      </c>
      <c r="H1158">
        <f>VLOOKUP(sales[[#This Row],[ProductID]],products[],4,FALSE)</f>
        <v>300</v>
      </c>
      <c r="I1158">
        <f>VLOOKUP(sales[[#This Row],[ProductID]],products[],5,FALSE)</f>
        <v>220</v>
      </c>
      <c r="J1158">
        <f>sales[[#This Row],[QuantitySold]]*sales[[#This Row],[unitPrice]]</f>
        <v>300</v>
      </c>
      <c r="K1158">
        <f>sales[[#This Row],[TotalRevenue]]-sales[[#This Row],[DiscountApplied]]</f>
        <v>300</v>
      </c>
      <c r="L1158" t="str">
        <f>TEXT(sales[[#This Row],[SaleDate]],"yyyy")</f>
        <v>2024</v>
      </c>
      <c r="M1158" t="str">
        <f>TEXT(sales[[#This Row],[SaleDate]],"MMM")</f>
        <v>Nov</v>
      </c>
      <c r="N1158" t="str">
        <f>TEXT(sales[[#This Row],[SaleDate]],"DDD")</f>
        <v>Wed</v>
      </c>
      <c r="O1158" t="str">
        <f t="shared" si="18"/>
        <v>Q4</v>
      </c>
      <c r="P1158">
        <f>sales[[#This Row],[netRevenue]]-(sales[[#This Row],[unitCost]]*sales[[#This Row],[QuantitySold]])</f>
        <v>80</v>
      </c>
      <c r="Q1158">
        <f>sales[[#This Row],[unitCost]]*sales[[#This Row],[QuantitySold]]</f>
        <v>220</v>
      </c>
      <c r="R1158" s="7">
        <f>(sales[[#This Row],[unitPrice]]-sales[[#This Row],[unitCost]])/sales[[#This Row],[unitCost]]</f>
        <v>0.36363636363636365</v>
      </c>
      <c r="S1158" t="str">
        <f>TEXT(sales[[#This Row],[SaleDate]],"dd")</f>
        <v>20</v>
      </c>
    </row>
    <row r="1159" spans="1:19" x14ac:dyDescent="0.25">
      <c r="A1159">
        <v>1834</v>
      </c>
      <c r="B1159">
        <v>1</v>
      </c>
      <c r="C1159">
        <v>18</v>
      </c>
      <c r="D1159">
        <v>3</v>
      </c>
      <c r="E1159">
        <v>4</v>
      </c>
      <c r="F1159" s="1">
        <v>45566</v>
      </c>
      <c r="G1159">
        <v>0</v>
      </c>
      <c r="H1159">
        <f>VLOOKUP(sales[[#This Row],[ProductID]],products[],4,FALSE)</f>
        <v>300</v>
      </c>
      <c r="I1159">
        <f>VLOOKUP(sales[[#This Row],[ProductID]],products[],5,FALSE)</f>
        <v>220</v>
      </c>
      <c r="J1159">
        <f>sales[[#This Row],[QuantitySold]]*sales[[#This Row],[unitPrice]]</f>
        <v>1200</v>
      </c>
      <c r="K1159">
        <f>sales[[#This Row],[TotalRevenue]]-sales[[#This Row],[DiscountApplied]]</f>
        <v>1200</v>
      </c>
      <c r="L1159" t="str">
        <f>TEXT(sales[[#This Row],[SaleDate]],"yyyy")</f>
        <v>2024</v>
      </c>
      <c r="M1159" t="str">
        <f>TEXT(sales[[#This Row],[SaleDate]],"MMM")</f>
        <v>Oct</v>
      </c>
      <c r="N1159" t="str">
        <f>TEXT(sales[[#This Row],[SaleDate]],"DDD")</f>
        <v>Tue</v>
      </c>
      <c r="O1159" t="str">
        <f t="shared" si="18"/>
        <v>Q4</v>
      </c>
      <c r="P1159">
        <f>sales[[#This Row],[netRevenue]]-(sales[[#This Row],[unitCost]]*sales[[#This Row],[QuantitySold]])</f>
        <v>320</v>
      </c>
      <c r="Q1159">
        <f>sales[[#This Row],[unitCost]]*sales[[#This Row],[QuantitySold]]</f>
        <v>880</v>
      </c>
      <c r="R1159" s="7">
        <f>(sales[[#This Row],[unitPrice]]-sales[[#This Row],[unitCost]])/sales[[#This Row],[unitCost]]</f>
        <v>0.36363636363636365</v>
      </c>
      <c r="S1159" t="str">
        <f>TEXT(sales[[#This Row],[SaleDate]],"dd")</f>
        <v>01</v>
      </c>
    </row>
    <row r="1160" spans="1:19" x14ac:dyDescent="0.25">
      <c r="A1160">
        <v>1853</v>
      </c>
      <c r="B1160">
        <v>1</v>
      </c>
      <c r="C1160">
        <v>35</v>
      </c>
      <c r="D1160">
        <v>3</v>
      </c>
      <c r="E1160">
        <v>5</v>
      </c>
      <c r="F1160" s="1">
        <v>45412</v>
      </c>
      <c r="G1160">
        <v>0</v>
      </c>
      <c r="H1160">
        <f>VLOOKUP(sales[[#This Row],[ProductID]],products[],4,FALSE)</f>
        <v>300</v>
      </c>
      <c r="I1160">
        <f>VLOOKUP(sales[[#This Row],[ProductID]],products[],5,FALSE)</f>
        <v>220</v>
      </c>
      <c r="J1160">
        <f>sales[[#This Row],[QuantitySold]]*sales[[#This Row],[unitPrice]]</f>
        <v>1500</v>
      </c>
      <c r="K1160">
        <f>sales[[#This Row],[TotalRevenue]]-sales[[#This Row],[DiscountApplied]]</f>
        <v>1500</v>
      </c>
      <c r="L1160" t="str">
        <f>TEXT(sales[[#This Row],[SaleDate]],"yyyy")</f>
        <v>2024</v>
      </c>
      <c r="M1160" t="str">
        <f>TEXT(sales[[#This Row],[SaleDate]],"MMM")</f>
        <v>Apr</v>
      </c>
      <c r="N1160" t="str">
        <f>TEXT(sales[[#This Row],[SaleDate]],"DDD")</f>
        <v>Tue</v>
      </c>
      <c r="O1160" t="str">
        <f t="shared" si="18"/>
        <v>Q2</v>
      </c>
      <c r="P1160">
        <f>sales[[#This Row],[netRevenue]]-(sales[[#This Row],[unitCost]]*sales[[#This Row],[QuantitySold]])</f>
        <v>400</v>
      </c>
      <c r="Q1160">
        <f>sales[[#This Row],[unitCost]]*sales[[#This Row],[QuantitySold]]</f>
        <v>1100</v>
      </c>
      <c r="R1160" s="7">
        <f>(sales[[#This Row],[unitPrice]]-sales[[#This Row],[unitCost]])/sales[[#This Row],[unitCost]]</f>
        <v>0.36363636363636365</v>
      </c>
      <c r="S1160" t="str">
        <f>TEXT(sales[[#This Row],[SaleDate]],"dd")</f>
        <v>30</v>
      </c>
    </row>
    <row r="1161" spans="1:19" x14ac:dyDescent="0.25">
      <c r="A1161">
        <v>1861</v>
      </c>
      <c r="B1161">
        <v>1</v>
      </c>
      <c r="C1161">
        <v>26</v>
      </c>
      <c r="D1161">
        <v>3</v>
      </c>
      <c r="E1161">
        <v>8</v>
      </c>
      <c r="F1161" s="1">
        <v>45356</v>
      </c>
      <c r="G1161">
        <v>0</v>
      </c>
      <c r="H1161">
        <f>VLOOKUP(sales[[#This Row],[ProductID]],products[],4,FALSE)</f>
        <v>300</v>
      </c>
      <c r="I1161">
        <f>VLOOKUP(sales[[#This Row],[ProductID]],products[],5,FALSE)</f>
        <v>220</v>
      </c>
      <c r="J1161">
        <f>sales[[#This Row],[QuantitySold]]*sales[[#This Row],[unitPrice]]</f>
        <v>2400</v>
      </c>
      <c r="K1161">
        <f>sales[[#This Row],[TotalRevenue]]-sales[[#This Row],[DiscountApplied]]</f>
        <v>2400</v>
      </c>
      <c r="L1161" t="str">
        <f>TEXT(sales[[#This Row],[SaleDate]],"yyyy")</f>
        <v>2024</v>
      </c>
      <c r="M1161" t="str">
        <f>TEXT(sales[[#This Row],[SaleDate]],"MMM")</f>
        <v>Mar</v>
      </c>
      <c r="N1161" t="str">
        <f>TEXT(sales[[#This Row],[SaleDate]],"DDD")</f>
        <v>Tue</v>
      </c>
      <c r="O1161" t="str">
        <f t="shared" si="18"/>
        <v>Q1</v>
      </c>
      <c r="P1161">
        <f>sales[[#This Row],[netRevenue]]-(sales[[#This Row],[unitCost]]*sales[[#This Row],[QuantitySold]])</f>
        <v>640</v>
      </c>
      <c r="Q1161">
        <f>sales[[#This Row],[unitCost]]*sales[[#This Row],[QuantitySold]]</f>
        <v>1760</v>
      </c>
      <c r="R1161" s="7">
        <f>(sales[[#This Row],[unitPrice]]-sales[[#This Row],[unitCost]])/sales[[#This Row],[unitCost]]</f>
        <v>0.36363636363636365</v>
      </c>
      <c r="S1161" t="str">
        <f>TEXT(sales[[#This Row],[SaleDate]],"dd")</f>
        <v>05</v>
      </c>
    </row>
    <row r="1162" spans="1:19" x14ac:dyDescent="0.25">
      <c r="A1162">
        <v>1877</v>
      </c>
      <c r="B1162">
        <v>1</v>
      </c>
      <c r="C1162">
        <v>15</v>
      </c>
      <c r="D1162">
        <v>3</v>
      </c>
      <c r="E1162">
        <v>5</v>
      </c>
      <c r="F1162" s="1">
        <v>45632</v>
      </c>
      <c r="G1162">
        <v>0</v>
      </c>
      <c r="H1162">
        <f>VLOOKUP(sales[[#This Row],[ProductID]],products[],4,FALSE)</f>
        <v>300</v>
      </c>
      <c r="I1162">
        <f>VLOOKUP(sales[[#This Row],[ProductID]],products[],5,FALSE)</f>
        <v>220</v>
      </c>
      <c r="J1162">
        <f>sales[[#This Row],[QuantitySold]]*sales[[#This Row],[unitPrice]]</f>
        <v>1500</v>
      </c>
      <c r="K1162">
        <f>sales[[#This Row],[TotalRevenue]]-sales[[#This Row],[DiscountApplied]]</f>
        <v>1500</v>
      </c>
      <c r="L1162" t="str">
        <f>TEXT(sales[[#This Row],[SaleDate]],"yyyy")</f>
        <v>2024</v>
      </c>
      <c r="M1162" t="str">
        <f>TEXT(sales[[#This Row],[SaleDate]],"MMM")</f>
        <v>Dec</v>
      </c>
      <c r="N1162" t="str">
        <f>TEXT(sales[[#This Row],[SaleDate]],"DDD")</f>
        <v>Fri</v>
      </c>
      <c r="O1162" t="str">
        <f t="shared" si="18"/>
        <v>Q4</v>
      </c>
      <c r="P1162">
        <f>sales[[#This Row],[netRevenue]]-(sales[[#This Row],[unitCost]]*sales[[#This Row],[QuantitySold]])</f>
        <v>400</v>
      </c>
      <c r="Q1162">
        <f>sales[[#This Row],[unitCost]]*sales[[#This Row],[QuantitySold]]</f>
        <v>1100</v>
      </c>
      <c r="R1162" s="7">
        <f>(sales[[#This Row],[unitPrice]]-sales[[#This Row],[unitCost]])/sales[[#This Row],[unitCost]]</f>
        <v>0.36363636363636365</v>
      </c>
      <c r="S1162" t="str">
        <f>TEXT(sales[[#This Row],[SaleDate]],"dd")</f>
        <v>06</v>
      </c>
    </row>
    <row r="1163" spans="1:19" x14ac:dyDescent="0.25">
      <c r="A1163">
        <v>1879</v>
      </c>
      <c r="B1163">
        <v>1</v>
      </c>
      <c r="C1163">
        <v>16</v>
      </c>
      <c r="D1163">
        <v>3</v>
      </c>
      <c r="E1163">
        <v>6</v>
      </c>
      <c r="F1163" s="1">
        <v>45425</v>
      </c>
      <c r="G1163">
        <v>0</v>
      </c>
      <c r="H1163">
        <f>VLOOKUP(sales[[#This Row],[ProductID]],products[],4,FALSE)</f>
        <v>300</v>
      </c>
      <c r="I1163">
        <f>VLOOKUP(sales[[#This Row],[ProductID]],products[],5,FALSE)</f>
        <v>220</v>
      </c>
      <c r="J1163">
        <f>sales[[#This Row],[QuantitySold]]*sales[[#This Row],[unitPrice]]</f>
        <v>1800</v>
      </c>
      <c r="K1163">
        <f>sales[[#This Row],[TotalRevenue]]-sales[[#This Row],[DiscountApplied]]</f>
        <v>1800</v>
      </c>
      <c r="L1163" t="str">
        <f>TEXT(sales[[#This Row],[SaleDate]],"yyyy")</f>
        <v>2024</v>
      </c>
      <c r="M1163" t="str">
        <f>TEXT(sales[[#This Row],[SaleDate]],"MMM")</f>
        <v>May</v>
      </c>
      <c r="N1163" t="str">
        <f>TEXT(sales[[#This Row],[SaleDate]],"DDD")</f>
        <v>Mon</v>
      </c>
      <c r="O1163" t="str">
        <f t="shared" si="18"/>
        <v>Q2</v>
      </c>
      <c r="P1163">
        <f>sales[[#This Row],[netRevenue]]-(sales[[#This Row],[unitCost]]*sales[[#This Row],[QuantitySold]])</f>
        <v>480</v>
      </c>
      <c r="Q1163">
        <f>sales[[#This Row],[unitCost]]*sales[[#This Row],[QuantitySold]]</f>
        <v>1320</v>
      </c>
      <c r="R1163" s="7">
        <f>(sales[[#This Row],[unitPrice]]-sales[[#This Row],[unitCost]])/sales[[#This Row],[unitCost]]</f>
        <v>0.36363636363636365</v>
      </c>
      <c r="S1163" t="str">
        <f>TEXT(sales[[#This Row],[SaleDate]],"dd")</f>
        <v>13</v>
      </c>
    </row>
    <row r="1164" spans="1:19" x14ac:dyDescent="0.25">
      <c r="A1164">
        <v>1893</v>
      </c>
      <c r="B1164">
        <v>1</v>
      </c>
      <c r="C1164">
        <v>32</v>
      </c>
      <c r="D1164">
        <v>3</v>
      </c>
      <c r="E1164">
        <v>7</v>
      </c>
      <c r="F1164" s="1">
        <v>45597</v>
      </c>
      <c r="G1164">
        <v>0</v>
      </c>
      <c r="H1164">
        <f>VLOOKUP(sales[[#This Row],[ProductID]],products[],4,FALSE)</f>
        <v>300</v>
      </c>
      <c r="I1164">
        <f>VLOOKUP(sales[[#This Row],[ProductID]],products[],5,FALSE)</f>
        <v>220</v>
      </c>
      <c r="J1164">
        <f>sales[[#This Row],[QuantitySold]]*sales[[#This Row],[unitPrice]]</f>
        <v>2100</v>
      </c>
      <c r="K1164">
        <f>sales[[#This Row],[TotalRevenue]]-sales[[#This Row],[DiscountApplied]]</f>
        <v>2100</v>
      </c>
      <c r="L1164" t="str">
        <f>TEXT(sales[[#This Row],[SaleDate]],"yyyy")</f>
        <v>2024</v>
      </c>
      <c r="M1164" t="str">
        <f>TEXT(sales[[#This Row],[SaleDate]],"MMM")</f>
        <v>Nov</v>
      </c>
      <c r="N1164" t="str">
        <f>TEXT(sales[[#This Row],[SaleDate]],"DDD")</f>
        <v>Fri</v>
      </c>
      <c r="O1164" t="str">
        <f t="shared" si="18"/>
        <v>Q4</v>
      </c>
      <c r="P1164">
        <f>sales[[#This Row],[netRevenue]]-(sales[[#This Row],[unitCost]]*sales[[#This Row],[QuantitySold]])</f>
        <v>560</v>
      </c>
      <c r="Q1164">
        <f>sales[[#This Row],[unitCost]]*sales[[#This Row],[QuantitySold]]</f>
        <v>1540</v>
      </c>
      <c r="R1164" s="7">
        <f>(sales[[#This Row],[unitPrice]]-sales[[#This Row],[unitCost]])/sales[[#This Row],[unitCost]]</f>
        <v>0.36363636363636365</v>
      </c>
      <c r="S1164" t="str">
        <f>TEXT(sales[[#This Row],[SaleDate]],"dd")</f>
        <v>01</v>
      </c>
    </row>
    <row r="1165" spans="1:19" x14ac:dyDescent="0.25">
      <c r="A1165">
        <v>1898</v>
      </c>
      <c r="B1165">
        <v>1</v>
      </c>
      <c r="C1165">
        <v>8</v>
      </c>
      <c r="D1165">
        <v>3</v>
      </c>
      <c r="E1165">
        <v>2</v>
      </c>
      <c r="F1165" s="1">
        <v>45528</v>
      </c>
      <c r="G1165">
        <v>0</v>
      </c>
      <c r="H1165">
        <f>VLOOKUP(sales[[#This Row],[ProductID]],products[],4,FALSE)</f>
        <v>300</v>
      </c>
      <c r="I1165">
        <f>VLOOKUP(sales[[#This Row],[ProductID]],products[],5,FALSE)</f>
        <v>220</v>
      </c>
      <c r="J1165">
        <f>sales[[#This Row],[QuantitySold]]*sales[[#This Row],[unitPrice]]</f>
        <v>600</v>
      </c>
      <c r="K1165">
        <f>sales[[#This Row],[TotalRevenue]]-sales[[#This Row],[DiscountApplied]]</f>
        <v>600</v>
      </c>
      <c r="L1165" t="str">
        <f>TEXT(sales[[#This Row],[SaleDate]],"yyyy")</f>
        <v>2024</v>
      </c>
      <c r="M1165" t="str">
        <f>TEXT(sales[[#This Row],[SaleDate]],"MMM")</f>
        <v>Aug</v>
      </c>
      <c r="N1165" t="str">
        <f>TEXT(sales[[#This Row],[SaleDate]],"DDD")</f>
        <v>Sat</v>
      </c>
      <c r="O1165" t="str">
        <f t="shared" si="18"/>
        <v>Q3</v>
      </c>
      <c r="P1165">
        <f>sales[[#This Row],[netRevenue]]-(sales[[#This Row],[unitCost]]*sales[[#This Row],[QuantitySold]])</f>
        <v>160</v>
      </c>
      <c r="Q1165">
        <f>sales[[#This Row],[unitCost]]*sales[[#This Row],[QuantitySold]]</f>
        <v>440</v>
      </c>
      <c r="R1165" s="7">
        <f>(sales[[#This Row],[unitPrice]]-sales[[#This Row],[unitCost]])/sales[[#This Row],[unitCost]]</f>
        <v>0.36363636363636365</v>
      </c>
      <c r="S1165" t="str">
        <f>TEXT(sales[[#This Row],[SaleDate]],"dd")</f>
        <v>24</v>
      </c>
    </row>
    <row r="1166" spans="1:19" x14ac:dyDescent="0.25">
      <c r="A1166">
        <v>1900</v>
      </c>
      <c r="B1166">
        <v>1</v>
      </c>
      <c r="C1166">
        <v>37</v>
      </c>
      <c r="D1166">
        <v>3</v>
      </c>
      <c r="E1166">
        <v>2</v>
      </c>
      <c r="F1166" s="1">
        <v>45515</v>
      </c>
      <c r="G1166">
        <v>0</v>
      </c>
      <c r="H1166">
        <f>VLOOKUP(sales[[#This Row],[ProductID]],products[],4,FALSE)</f>
        <v>300</v>
      </c>
      <c r="I1166">
        <f>VLOOKUP(sales[[#This Row],[ProductID]],products[],5,FALSE)</f>
        <v>220</v>
      </c>
      <c r="J1166">
        <f>sales[[#This Row],[QuantitySold]]*sales[[#This Row],[unitPrice]]</f>
        <v>600</v>
      </c>
      <c r="K1166">
        <f>sales[[#This Row],[TotalRevenue]]-sales[[#This Row],[DiscountApplied]]</f>
        <v>600</v>
      </c>
      <c r="L1166" t="str">
        <f>TEXT(sales[[#This Row],[SaleDate]],"yyyy")</f>
        <v>2024</v>
      </c>
      <c r="M1166" t="str">
        <f>TEXT(sales[[#This Row],[SaleDate]],"MMM")</f>
        <v>Aug</v>
      </c>
      <c r="N1166" t="str">
        <f>TEXT(sales[[#This Row],[SaleDate]],"DDD")</f>
        <v>Sun</v>
      </c>
      <c r="O1166" t="str">
        <f t="shared" si="18"/>
        <v>Q3</v>
      </c>
      <c r="P1166">
        <f>sales[[#This Row],[netRevenue]]-(sales[[#This Row],[unitCost]]*sales[[#This Row],[QuantitySold]])</f>
        <v>160</v>
      </c>
      <c r="Q1166">
        <f>sales[[#This Row],[unitCost]]*sales[[#This Row],[QuantitySold]]</f>
        <v>440</v>
      </c>
      <c r="R1166" s="7">
        <f>(sales[[#This Row],[unitPrice]]-sales[[#This Row],[unitCost]])/sales[[#This Row],[unitCost]]</f>
        <v>0.36363636363636365</v>
      </c>
      <c r="S1166" t="str">
        <f>TEXT(sales[[#This Row],[SaleDate]],"dd")</f>
        <v>11</v>
      </c>
    </row>
    <row r="1167" spans="1:19" x14ac:dyDescent="0.25">
      <c r="A1167">
        <v>1901</v>
      </c>
      <c r="B1167">
        <v>1</v>
      </c>
      <c r="C1167">
        <v>22</v>
      </c>
      <c r="D1167">
        <v>3</v>
      </c>
      <c r="E1167">
        <v>2</v>
      </c>
      <c r="F1167" s="1">
        <v>45405</v>
      </c>
      <c r="G1167">
        <v>0</v>
      </c>
      <c r="H1167">
        <f>VLOOKUP(sales[[#This Row],[ProductID]],products[],4,FALSE)</f>
        <v>300</v>
      </c>
      <c r="I1167">
        <f>VLOOKUP(sales[[#This Row],[ProductID]],products[],5,FALSE)</f>
        <v>220</v>
      </c>
      <c r="J1167">
        <f>sales[[#This Row],[QuantitySold]]*sales[[#This Row],[unitPrice]]</f>
        <v>600</v>
      </c>
      <c r="K1167">
        <f>sales[[#This Row],[TotalRevenue]]-sales[[#This Row],[DiscountApplied]]</f>
        <v>600</v>
      </c>
      <c r="L1167" t="str">
        <f>TEXT(sales[[#This Row],[SaleDate]],"yyyy")</f>
        <v>2024</v>
      </c>
      <c r="M1167" t="str">
        <f>TEXT(sales[[#This Row],[SaleDate]],"MMM")</f>
        <v>Apr</v>
      </c>
      <c r="N1167" t="str">
        <f>TEXT(sales[[#This Row],[SaleDate]],"DDD")</f>
        <v>Tue</v>
      </c>
      <c r="O1167" t="str">
        <f t="shared" si="18"/>
        <v>Q2</v>
      </c>
      <c r="P1167">
        <f>sales[[#This Row],[netRevenue]]-(sales[[#This Row],[unitCost]]*sales[[#This Row],[QuantitySold]])</f>
        <v>160</v>
      </c>
      <c r="Q1167">
        <f>sales[[#This Row],[unitCost]]*sales[[#This Row],[QuantitySold]]</f>
        <v>440</v>
      </c>
      <c r="R1167" s="7">
        <f>(sales[[#This Row],[unitPrice]]-sales[[#This Row],[unitCost]])/sales[[#This Row],[unitCost]]</f>
        <v>0.36363636363636365</v>
      </c>
      <c r="S1167" t="str">
        <f>TEXT(sales[[#This Row],[SaleDate]],"dd")</f>
        <v>23</v>
      </c>
    </row>
    <row r="1168" spans="1:19" x14ac:dyDescent="0.25">
      <c r="A1168">
        <v>1912</v>
      </c>
      <c r="B1168">
        <v>1</v>
      </c>
      <c r="C1168">
        <v>18</v>
      </c>
      <c r="D1168">
        <v>3</v>
      </c>
      <c r="E1168">
        <v>2</v>
      </c>
      <c r="F1168" s="1">
        <v>45306</v>
      </c>
      <c r="G1168">
        <v>0</v>
      </c>
      <c r="H1168">
        <f>VLOOKUP(sales[[#This Row],[ProductID]],products[],4,FALSE)</f>
        <v>300</v>
      </c>
      <c r="I1168">
        <f>VLOOKUP(sales[[#This Row],[ProductID]],products[],5,FALSE)</f>
        <v>220</v>
      </c>
      <c r="J1168">
        <f>sales[[#This Row],[QuantitySold]]*sales[[#This Row],[unitPrice]]</f>
        <v>600</v>
      </c>
      <c r="K1168">
        <f>sales[[#This Row],[TotalRevenue]]-sales[[#This Row],[DiscountApplied]]</f>
        <v>600</v>
      </c>
      <c r="L1168" t="str">
        <f>TEXT(sales[[#This Row],[SaleDate]],"yyyy")</f>
        <v>2024</v>
      </c>
      <c r="M1168" t="str">
        <f>TEXT(sales[[#This Row],[SaleDate]],"MMM")</f>
        <v>Jan</v>
      </c>
      <c r="N1168" t="str">
        <f>TEXT(sales[[#This Row],[SaleDate]],"DDD")</f>
        <v>Mon</v>
      </c>
      <c r="O1168" t="str">
        <f t="shared" si="18"/>
        <v>Q1</v>
      </c>
      <c r="P1168">
        <f>sales[[#This Row],[netRevenue]]-(sales[[#This Row],[unitCost]]*sales[[#This Row],[QuantitySold]])</f>
        <v>160</v>
      </c>
      <c r="Q1168">
        <f>sales[[#This Row],[unitCost]]*sales[[#This Row],[QuantitySold]]</f>
        <v>440</v>
      </c>
      <c r="R1168" s="7">
        <f>(sales[[#This Row],[unitPrice]]-sales[[#This Row],[unitCost]])/sales[[#This Row],[unitCost]]</f>
        <v>0.36363636363636365</v>
      </c>
      <c r="S1168" t="str">
        <f>TEXT(sales[[#This Row],[SaleDate]],"dd")</f>
        <v>15</v>
      </c>
    </row>
    <row r="1169" spans="1:19" x14ac:dyDescent="0.25">
      <c r="A1169">
        <v>11</v>
      </c>
      <c r="B1169">
        <v>3</v>
      </c>
      <c r="C1169">
        <v>11</v>
      </c>
      <c r="D1169">
        <v>3</v>
      </c>
      <c r="E1169">
        <v>5</v>
      </c>
      <c r="F1169" s="1">
        <v>45261</v>
      </c>
      <c r="G1169">
        <v>0</v>
      </c>
      <c r="H1169">
        <f>VLOOKUP(sales[[#This Row],[ProductID]],products[],4,FALSE)</f>
        <v>320</v>
      </c>
      <c r="I1169">
        <f>VLOOKUP(sales[[#This Row],[ProductID]],products[],5,FALSE)</f>
        <v>280</v>
      </c>
      <c r="J1169">
        <f>sales[[#This Row],[QuantitySold]]*sales[[#This Row],[unitPrice]]</f>
        <v>1600</v>
      </c>
      <c r="K1169">
        <f>sales[[#This Row],[TotalRevenue]]-sales[[#This Row],[DiscountApplied]]</f>
        <v>1600</v>
      </c>
      <c r="L1169" t="str">
        <f>TEXT(sales[[#This Row],[SaleDate]],"yyyy")</f>
        <v>2023</v>
      </c>
      <c r="M1169" t="str">
        <f>TEXT(sales[[#This Row],[SaleDate]],"MMM")</f>
        <v>Dec</v>
      </c>
      <c r="N1169" t="str">
        <f>TEXT(sales[[#This Row],[SaleDate]],"DDD")</f>
        <v>Fri</v>
      </c>
      <c r="O1169" t="str">
        <f t="shared" si="18"/>
        <v>Q4</v>
      </c>
      <c r="P1169">
        <f>sales[[#This Row],[netRevenue]]-(sales[[#This Row],[unitCost]]*sales[[#This Row],[QuantitySold]])</f>
        <v>200</v>
      </c>
      <c r="Q1169">
        <f>sales[[#This Row],[unitCost]]*sales[[#This Row],[QuantitySold]]</f>
        <v>1400</v>
      </c>
      <c r="R1169" s="7">
        <f>(sales[[#This Row],[unitPrice]]-sales[[#This Row],[unitCost]])/sales[[#This Row],[unitCost]]</f>
        <v>0.14285714285714285</v>
      </c>
      <c r="S1169" t="str">
        <f>TEXT(sales[[#This Row],[SaleDate]],"dd")</f>
        <v>01</v>
      </c>
    </row>
    <row r="1170" spans="1:19" x14ac:dyDescent="0.25">
      <c r="A1170">
        <v>25</v>
      </c>
      <c r="B1170">
        <v>3</v>
      </c>
      <c r="C1170">
        <v>32</v>
      </c>
      <c r="D1170">
        <v>3</v>
      </c>
      <c r="E1170">
        <v>11</v>
      </c>
      <c r="F1170" s="1">
        <v>44973</v>
      </c>
      <c r="G1170">
        <v>0</v>
      </c>
      <c r="H1170">
        <f>VLOOKUP(sales[[#This Row],[ProductID]],products[],4,FALSE)</f>
        <v>320</v>
      </c>
      <c r="I1170">
        <f>VLOOKUP(sales[[#This Row],[ProductID]],products[],5,FALSE)</f>
        <v>280</v>
      </c>
      <c r="J1170">
        <f>sales[[#This Row],[QuantitySold]]*sales[[#This Row],[unitPrice]]</f>
        <v>3520</v>
      </c>
      <c r="K1170">
        <f>sales[[#This Row],[TotalRevenue]]-sales[[#This Row],[DiscountApplied]]</f>
        <v>3520</v>
      </c>
      <c r="L1170" t="str">
        <f>TEXT(sales[[#This Row],[SaleDate]],"yyyy")</f>
        <v>2023</v>
      </c>
      <c r="M1170" t="str">
        <f>TEXT(sales[[#This Row],[SaleDate]],"MMM")</f>
        <v>Feb</v>
      </c>
      <c r="N1170" t="str">
        <f>TEXT(sales[[#This Row],[SaleDate]],"DDD")</f>
        <v>Thu</v>
      </c>
      <c r="O1170" t="str">
        <f t="shared" si="18"/>
        <v>Q1</v>
      </c>
      <c r="P1170">
        <f>sales[[#This Row],[netRevenue]]-(sales[[#This Row],[unitCost]]*sales[[#This Row],[QuantitySold]])</f>
        <v>440</v>
      </c>
      <c r="Q1170">
        <f>sales[[#This Row],[unitCost]]*sales[[#This Row],[QuantitySold]]</f>
        <v>3080</v>
      </c>
      <c r="R1170" s="7">
        <f>(sales[[#This Row],[unitPrice]]-sales[[#This Row],[unitCost]])/sales[[#This Row],[unitCost]]</f>
        <v>0.14285714285714285</v>
      </c>
      <c r="S1170" t="str">
        <f>TEXT(sales[[#This Row],[SaleDate]],"dd")</f>
        <v>16</v>
      </c>
    </row>
    <row r="1171" spans="1:19" x14ac:dyDescent="0.25">
      <c r="A1171">
        <v>49</v>
      </c>
      <c r="B1171">
        <v>3</v>
      </c>
      <c r="C1171">
        <v>44</v>
      </c>
      <c r="D1171">
        <v>3</v>
      </c>
      <c r="E1171">
        <v>11</v>
      </c>
      <c r="F1171" s="1">
        <v>45104</v>
      </c>
      <c r="G1171">
        <v>0</v>
      </c>
      <c r="H1171">
        <f>VLOOKUP(sales[[#This Row],[ProductID]],products[],4,FALSE)</f>
        <v>320</v>
      </c>
      <c r="I1171">
        <f>VLOOKUP(sales[[#This Row],[ProductID]],products[],5,FALSE)</f>
        <v>280</v>
      </c>
      <c r="J1171">
        <f>sales[[#This Row],[QuantitySold]]*sales[[#This Row],[unitPrice]]</f>
        <v>3520</v>
      </c>
      <c r="K1171">
        <f>sales[[#This Row],[TotalRevenue]]-sales[[#This Row],[DiscountApplied]]</f>
        <v>3520</v>
      </c>
      <c r="L1171" t="str">
        <f>TEXT(sales[[#This Row],[SaleDate]],"yyyy")</f>
        <v>2023</v>
      </c>
      <c r="M1171" t="str">
        <f>TEXT(sales[[#This Row],[SaleDate]],"MMM")</f>
        <v>Jun</v>
      </c>
      <c r="N1171" t="str">
        <f>TEXT(sales[[#This Row],[SaleDate]],"DDD")</f>
        <v>Tue</v>
      </c>
      <c r="O1171" t="str">
        <f t="shared" si="18"/>
        <v>Q2</v>
      </c>
      <c r="P1171">
        <f>sales[[#This Row],[netRevenue]]-(sales[[#This Row],[unitCost]]*sales[[#This Row],[QuantitySold]])</f>
        <v>440</v>
      </c>
      <c r="Q1171">
        <f>sales[[#This Row],[unitCost]]*sales[[#This Row],[QuantitySold]]</f>
        <v>3080</v>
      </c>
      <c r="R1171" s="7">
        <f>(sales[[#This Row],[unitPrice]]-sales[[#This Row],[unitCost]])/sales[[#This Row],[unitCost]]</f>
        <v>0.14285714285714285</v>
      </c>
      <c r="S1171" t="str">
        <f>TEXT(sales[[#This Row],[SaleDate]],"dd")</f>
        <v>27</v>
      </c>
    </row>
    <row r="1172" spans="1:19" x14ac:dyDescent="0.25">
      <c r="A1172">
        <v>59</v>
      </c>
      <c r="B1172">
        <v>3</v>
      </c>
      <c r="C1172">
        <v>36</v>
      </c>
      <c r="D1172">
        <v>3</v>
      </c>
      <c r="E1172">
        <v>4</v>
      </c>
      <c r="F1172" s="1">
        <v>45030</v>
      </c>
      <c r="G1172">
        <v>0</v>
      </c>
      <c r="H1172">
        <f>VLOOKUP(sales[[#This Row],[ProductID]],products[],4,FALSE)</f>
        <v>320</v>
      </c>
      <c r="I1172">
        <f>VLOOKUP(sales[[#This Row],[ProductID]],products[],5,FALSE)</f>
        <v>280</v>
      </c>
      <c r="J1172">
        <f>sales[[#This Row],[QuantitySold]]*sales[[#This Row],[unitPrice]]</f>
        <v>1280</v>
      </c>
      <c r="K1172">
        <f>sales[[#This Row],[TotalRevenue]]-sales[[#This Row],[DiscountApplied]]</f>
        <v>1280</v>
      </c>
      <c r="L1172" t="str">
        <f>TEXT(sales[[#This Row],[SaleDate]],"yyyy")</f>
        <v>2023</v>
      </c>
      <c r="M1172" t="str">
        <f>TEXT(sales[[#This Row],[SaleDate]],"MMM")</f>
        <v>Apr</v>
      </c>
      <c r="N1172" t="str">
        <f>TEXT(sales[[#This Row],[SaleDate]],"DDD")</f>
        <v>Fri</v>
      </c>
      <c r="O1172" t="str">
        <f t="shared" si="18"/>
        <v>Q2</v>
      </c>
      <c r="P1172">
        <f>sales[[#This Row],[netRevenue]]-(sales[[#This Row],[unitCost]]*sales[[#This Row],[QuantitySold]])</f>
        <v>160</v>
      </c>
      <c r="Q1172">
        <f>sales[[#This Row],[unitCost]]*sales[[#This Row],[QuantitySold]]</f>
        <v>1120</v>
      </c>
      <c r="R1172" s="7">
        <f>(sales[[#This Row],[unitPrice]]-sales[[#This Row],[unitCost]])/sales[[#This Row],[unitCost]]</f>
        <v>0.14285714285714285</v>
      </c>
      <c r="S1172" t="str">
        <f>TEXT(sales[[#This Row],[SaleDate]],"dd")</f>
        <v>14</v>
      </c>
    </row>
    <row r="1173" spans="1:19" x14ac:dyDescent="0.25">
      <c r="A1173">
        <v>71</v>
      </c>
      <c r="B1173">
        <v>3</v>
      </c>
      <c r="C1173">
        <v>10</v>
      </c>
      <c r="D1173">
        <v>3</v>
      </c>
      <c r="E1173">
        <v>10</v>
      </c>
      <c r="F1173" s="1">
        <v>45221</v>
      </c>
      <c r="G1173">
        <v>0</v>
      </c>
      <c r="H1173">
        <f>VLOOKUP(sales[[#This Row],[ProductID]],products[],4,FALSE)</f>
        <v>320</v>
      </c>
      <c r="I1173">
        <f>VLOOKUP(sales[[#This Row],[ProductID]],products[],5,FALSE)</f>
        <v>280</v>
      </c>
      <c r="J1173">
        <f>sales[[#This Row],[QuantitySold]]*sales[[#This Row],[unitPrice]]</f>
        <v>3200</v>
      </c>
      <c r="K1173">
        <f>sales[[#This Row],[TotalRevenue]]-sales[[#This Row],[DiscountApplied]]</f>
        <v>3200</v>
      </c>
      <c r="L1173" t="str">
        <f>TEXT(sales[[#This Row],[SaleDate]],"yyyy")</f>
        <v>2023</v>
      </c>
      <c r="M1173" t="str">
        <f>TEXT(sales[[#This Row],[SaleDate]],"MMM")</f>
        <v>Oct</v>
      </c>
      <c r="N1173" t="str">
        <f>TEXT(sales[[#This Row],[SaleDate]],"DDD")</f>
        <v>Sun</v>
      </c>
      <c r="O1173" t="str">
        <f t="shared" si="18"/>
        <v>Q4</v>
      </c>
      <c r="P1173">
        <f>sales[[#This Row],[netRevenue]]-(sales[[#This Row],[unitCost]]*sales[[#This Row],[QuantitySold]])</f>
        <v>400</v>
      </c>
      <c r="Q1173">
        <f>sales[[#This Row],[unitCost]]*sales[[#This Row],[QuantitySold]]</f>
        <v>2800</v>
      </c>
      <c r="R1173" s="7">
        <f>(sales[[#This Row],[unitPrice]]-sales[[#This Row],[unitCost]])/sales[[#This Row],[unitCost]]</f>
        <v>0.14285714285714285</v>
      </c>
      <c r="S1173" t="str">
        <f>TEXT(sales[[#This Row],[SaleDate]],"dd")</f>
        <v>22</v>
      </c>
    </row>
    <row r="1174" spans="1:19" x14ac:dyDescent="0.25">
      <c r="A1174">
        <v>72</v>
      </c>
      <c r="B1174">
        <v>3</v>
      </c>
      <c r="C1174">
        <v>1</v>
      </c>
      <c r="D1174">
        <v>3</v>
      </c>
      <c r="E1174">
        <v>4</v>
      </c>
      <c r="F1174" s="1">
        <v>45233</v>
      </c>
      <c r="G1174">
        <v>0</v>
      </c>
      <c r="H1174">
        <f>VLOOKUP(sales[[#This Row],[ProductID]],products[],4,FALSE)</f>
        <v>320</v>
      </c>
      <c r="I1174">
        <f>VLOOKUP(sales[[#This Row],[ProductID]],products[],5,FALSE)</f>
        <v>280</v>
      </c>
      <c r="J1174">
        <f>sales[[#This Row],[QuantitySold]]*sales[[#This Row],[unitPrice]]</f>
        <v>1280</v>
      </c>
      <c r="K1174">
        <f>sales[[#This Row],[TotalRevenue]]-sales[[#This Row],[DiscountApplied]]</f>
        <v>1280</v>
      </c>
      <c r="L1174" t="str">
        <f>TEXT(sales[[#This Row],[SaleDate]],"yyyy")</f>
        <v>2023</v>
      </c>
      <c r="M1174" t="str">
        <f>TEXT(sales[[#This Row],[SaleDate]],"MMM")</f>
        <v>Nov</v>
      </c>
      <c r="N1174" t="str">
        <f>TEXT(sales[[#This Row],[SaleDate]],"DDD")</f>
        <v>Fri</v>
      </c>
      <c r="O1174" t="str">
        <f t="shared" si="18"/>
        <v>Q4</v>
      </c>
      <c r="P1174">
        <f>sales[[#This Row],[netRevenue]]-(sales[[#This Row],[unitCost]]*sales[[#This Row],[QuantitySold]])</f>
        <v>160</v>
      </c>
      <c r="Q1174">
        <f>sales[[#This Row],[unitCost]]*sales[[#This Row],[QuantitySold]]</f>
        <v>1120</v>
      </c>
      <c r="R1174" s="7">
        <f>(sales[[#This Row],[unitPrice]]-sales[[#This Row],[unitCost]])/sales[[#This Row],[unitCost]]</f>
        <v>0.14285714285714285</v>
      </c>
      <c r="S1174" t="str">
        <f>TEXT(sales[[#This Row],[SaleDate]],"dd")</f>
        <v>03</v>
      </c>
    </row>
    <row r="1175" spans="1:19" x14ac:dyDescent="0.25">
      <c r="A1175">
        <v>83</v>
      </c>
      <c r="B1175">
        <v>3</v>
      </c>
      <c r="C1175">
        <v>8</v>
      </c>
      <c r="D1175">
        <v>3</v>
      </c>
      <c r="E1175">
        <v>11</v>
      </c>
      <c r="F1175" s="1">
        <v>45238</v>
      </c>
      <c r="G1175">
        <v>0</v>
      </c>
      <c r="H1175">
        <f>VLOOKUP(sales[[#This Row],[ProductID]],products[],4,FALSE)</f>
        <v>320</v>
      </c>
      <c r="I1175">
        <f>VLOOKUP(sales[[#This Row],[ProductID]],products[],5,FALSE)</f>
        <v>280</v>
      </c>
      <c r="J1175">
        <f>sales[[#This Row],[QuantitySold]]*sales[[#This Row],[unitPrice]]</f>
        <v>3520</v>
      </c>
      <c r="K1175">
        <f>sales[[#This Row],[TotalRevenue]]-sales[[#This Row],[DiscountApplied]]</f>
        <v>3520</v>
      </c>
      <c r="L1175" t="str">
        <f>TEXT(sales[[#This Row],[SaleDate]],"yyyy")</f>
        <v>2023</v>
      </c>
      <c r="M1175" t="str">
        <f>TEXT(sales[[#This Row],[SaleDate]],"MMM")</f>
        <v>Nov</v>
      </c>
      <c r="N1175" t="str">
        <f>TEXT(sales[[#This Row],[SaleDate]],"DDD")</f>
        <v>Wed</v>
      </c>
      <c r="O1175" t="str">
        <f t="shared" si="18"/>
        <v>Q4</v>
      </c>
      <c r="P1175">
        <f>sales[[#This Row],[netRevenue]]-(sales[[#This Row],[unitCost]]*sales[[#This Row],[QuantitySold]])</f>
        <v>440</v>
      </c>
      <c r="Q1175">
        <f>sales[[#This Row],[unitCost]]*sales[[#This Row],[QuantitySold]]</f>
        <v>3080</v>
      </c>
      <c r="R1175" s="7">
        <f>(sales[[#This Row],[unitPrice]]-sales[[#This Row],[unitCost]])/sales[[#This Row],[unitCost]]</f>
        <v>0.14285714285714285</v>
      </c>
      <c r="S1175" t="str">
        <f>TEXT(sales[[#This Row],[SaleDate]],"dd")</f>
        <v>08</v>
      </c>
    </row>
    <row r="1176" spans="1:19" x14ac:dyDescent="0.25">
      <c r="A1176">
        <v>95</v>
      </c>
      <c r="B1176">
        <v>3</v>
      </c>
      <c r="C1176">
        <v>5</v>
      </c>
      <c r="D1176">
        <v>3</v>
      </c>
      <c r="E1176">
        <v>3</v>
      </c>
      <c r="F1176" s="1">
        <v>45168</v>
      </c>
      <c r="G1176">
        <v>0</v>
      </c>
      <c r="H1176">
        <f>VLOOKUP(sales[[#This Row],[ProductID]],products[],4,FALSE)</f>
        <v>320</v>
      </c>
      <c r="I1176">
        <f>VLOOKUP(sales[[#This Row],[ProductID]],products[],5,FALSE)</f>
        <v>280</v>
      </c>
      <c r="J1176">
        <f>sales[[#This Row],[QuantitySold]]*sales[[#This Row],[unitPrice]]</f>
        <v>960</v>
      </c>
      <c r="K1176">
        <f>sales[[#This Row],[TotalRevenue]]-sales[[#This Row],[DiscountApplied]]</f>
        <v>960</v>
      </c>
      <c r="L1176" t="str">
        <f>TEXT(sales[[#This Row],[SaleDate]],"yyyy")</f>
        <v>2023</v>
      </c>
      <c r="M1176" t="str">
        <f>TEXT(sales[[#This Row],[SaleDate]],"MMM")</f>
        <v>Aug</v>
      </c>
      <c r="N1176" t="str">
        <f>TEXT(sales[[#This Row],[SaleDate]],"DDD")</f>
        <v>Wed</v>
      </c>
      <c r="O1176" t="str">
        <f t="shared" si="18"/>
        <v>Q3</v>
      </c>
      <c r="P1176">
        <f>sales[[#This Row],[netRevenue]]-(sales[[#This Row],[unitCost]]*sales[[#This Row],[QuantitySold]])</f>
        <v>120</v>
      </c>
      <c r="Q1176">
        <f>sales[[#This Row],[unitCost]]*sales[[#This Row],[QuantitySold]]</f>
        <v>840</v>
      </c>
      <c r="R1176" s="7">
        <f>(sales[[#This Row],[unitPrice]]-sales[[#This Row],[unitCost]])/sales[[#This Row],[unitCost]]</f>
        <v>0.14285714285714285</v>
      </c>
      <c r="S1176" t="str">
        <f>TEXT(sales[[#This Row],[SaleDate]],"dd")</f>
        <v>30</v>
      </c>
    </row>
    <row r="1177" spans="1:19" x14ac:dyDescent="0.25">
      <c r="A1177">
        <v>139</v>
      </c>
      <c r="B1177">
        <v>3</v>
      </c>
      <c r="C1177">
        <v>25</v>
      </c>
      <c r="D1177">
        <v>3</v>
      </c>
      <c r="E1177">
        <v>8</v>
      </c>
      <c r="F1177" s="1">
        <v>44968</v>
      </c>
      <c r="G1177">
        <v>0</v>
      </c>
      <c r="H1177">
        <f>VLOOKUP(sales[[#This Row],[ProductID]],products[],4,FALSE)</f>
        <v>320</v>
      </c>
      <c r="I1177">
        <f>VLOOKUP(sales[[#This Row],[ProductID]],products[],5,FALSE)</f>
        <v>280</v>
      </c>
      <c r="J1177">
        <f>sales[[#This Row],[QuantitySold]]*sales[[#This Row],[unitPrice]]</f>
        <v>2560</v>
      </c>
      <c r="K1177">
        <f>sales[[#This Row],[TotalRevenue]]-sales[[#This Row],[DiscountApplied]]</f>
        <v>2560</v>
      </c>
      <c r="L1177" t="str">
        <f>TEXT(sales[[#This Row],[SaleDate]],"yyyy")</f>
        <v>2023</v>
      </c>
      <c r="M1177" t="str">
        <f>TEXT(sales[[#This Row],[SaleDate]],"MMM")</f>
        <v>Feb</v>
      </c>
      <c r="N1177" t="str">
        <f>TEXT(sales[[#This Row],[SaleDate]],"DDD")</f>
        <v>Sat</v>
      </c>
      <c r="O1177" t="str">
        <f t="shared" si="18"/>
        <v>Q1</v>
      </c>
      <c r="P1177">
        <f>sales[[#This Row],[netRevenue]]-(sales[[#This Row],[unitCost]]*sales[[#This Row],[QuantitySold]])</f>
        <v>320</v>
      </c>
      <c r="Q1177">
        <f>sales[[#This Row],[unitCost]]*sales[[#This Row],[QuantitySold]]</f>
        <v>2240</v>
      </c>
      <c r="R1177" s="7">
        <f>(sales[[#This Row],[unitPrice]]-sales[[#This Row],[unitCost]])/sales[[#This Row],[unitCost]]</f>
        <v>0.14285714285714285</v>
      </c>
      <c r="S1177" t="str">
        <f>TEXT(sales[[#This Row],[SaleDate]],"dd")</f>
        <v>11</v>
      </c>
    </row>
    <row r="1178" spans="1:19" x14ac:dyDescent="0.25">
      <c r="A1178">
        <v>143</v>
      </c>
      <c r="B1178">
        <v>3</v>
      </c>
      <c r="C1178">
        <v>33</v>
      </c>
      <c r="D1178">
        <v>3</v>
      </c>
      <c r="E1178">
        <v>7</v>
      </c>
      <c r="F1178" s="1">
        <v>44948</v>
      </c>
      <c r="G1178">
        <v>0</v>
      </c>
      <c r="H1178">
        <f>VLOOKUP(sales[[#This Row],[ProductID]],products[],4,FALSE)</f>
        <v>320</v>
      </c>
      <c r="I1178">
        <f>VLOOKUP(sales[[#This Row],[ProductID]],products[],5,FALSE)</f>
        <v>280</v>
      </c>
      <c r="J1178">
        <f>sales[[#This Row],[QuantitySold]]*sales[[#This Row],[unitPrice]]</f>
        <v>2240</v>
      </c>
      <c r="K1178">
        <f>sales[[#This Row],[TotalRevenue]]-sales[[#This Row],[DiscountApplied]]</f>
        <v>2240</v>
      </c>
      <c r="L1178" t="str">
        <f>TEXT(sales[[#This Row],[SaleDate]],"yyyy")</f>
        <v>2023</v>
      </c>
      <c r="M1178" t="str">
        <f>TEXT(sales[[#This Row],[SaleDate]],"MMM")</f>
        <v>Jan</v>
      </c>
      <c r="N1178" t="str">
        <f>TEXT(sales[[#This Row],[SaleDate]],"DDD")</f>
        <v>Sun</v>
      </c>
      <c r="O1178" t="str">
        <f t="shared" si="18"/>
        <v>Q1</v>
      </c>
      <c r="P1178">
        <f>sales[[#This Row],[netRevenue]]-(sales[[#This Row],[unitCost]]*sales[[#This Row],[QuantitySold]])</f>
        <v>280</v>
      </c>
      <c r="Q1178">
        <f>sales[[#This Row],[unitCost]]*sales[[#This Row],[QuantitySold]]</f>
        <v>1960</v>
      </c>
      <c r="R1178" s="7">
        <f>(sales[[#This Row],[unitPrice]]-sales[[#This Row],[unitCost]])/sales[[#This Row],[unitCost]]</f>
        <v>0.14285714285714285</v>
      </c>
      <c r="S1178" t="str">
        <f>TEXT(sales[[#This Row],[SaleDate]],"dd")</f>
        <v>22</v>
      </c>
    </row>
    <row r="1179" spans="1:19" x14ac:dyDescent="0.25">
      <c r="A1179">
        <v>150</v>
      </c>
      <c r="B1179">
        <v>3</v>
      </c>
      <c r="C1179">
        <v>23</v>
      </c>
      <c r="D1179">
        <v>3</v>
      </c>
      <c r="E1179">
        <v>10</v>
      </c>
      <c r="F1179" s="1">
        <v>44941</v>
      </c>
      <c r="G1179">
        <v>0</v>
      </c>
      <c r="H1179">
        <f>VLOOKUP(sales[[#This Row],[ProductID]],products[],4,FALSE)</f>
        <v>320</v>
      </c>
      <c r="I1179">
        <f>VLOOKUP(sales[[#This Row],[ProductID]],products[],5,FALSE)</f>
        <v>280</v>
      </c>
      <c r="J1179">
        <f>sales[[#This Row],[QuantitySold]]*sales[[#This Row],[unitPrice]]</f>
        <v>3200</v>
      </c>
      <c r="K1179">
        <f>sales[[#This Row],[TotalRevenue]]-sales[[#This Row],[DiscountApplied]]</f>
        <v>3200</v>
      </c>
      <c r="L1179" t="str">
        <f>TEXT(sales[[#This Row],[SaleDate]],"yyyy")</f>
        <v>2023</v>
      </c>
      <c r="M1179" t="str">
        <f>TEXT(sales[[#This Row],[SaleDate]],"MMM")</f>
        <v>Jan</v>
      </c>
      <c r="N1179" t="str">
        <f>TEXT(sales[[#This Row],[SaleDate]],"DDD")</f>
        <v>Sun</v>
      </c>
      <c r="O1179" t="str">
        <f t="shared" si="18"/>
        <v>Q1</v>
      </c>
      <c r="P1179">
        <f>sales[[#This Row],[netRevenue]]-(sales[[#This Row],[unitCost]]*sales[[#This Row],[QuantitySold]])</f>
        <v>400</v>
      </c>
      <c r="Q1179">
        <f>sales[[#This Row],[unitCost]]*sales[[#This Row],[QuantitySold]]</f>
        <v>2800</v>
      </c>
      <c r="R1179" s="7">
        <f>(sales[[#This Row],[unitPrice]]-sales[[#This Row],[unitCost]])/sales[[#This Row],[unitCost]]</f>
        <v>0.14285714285714285</v>
      </c>
      <c r="S1179" t="str">
        <f>TEXT(sales[[#This Row],[SaleDate]],"dd")</f>
        <v>15</v>
      </c>
    </row>
    <row r="1180" spans="1:19" x14ac:dyDescent="0.25">
      <c r="A1180">
        <v>151</v>
      </c>
      <c r="B1180">
        <v>3</v>
      </c>
      <c r="C1180">
        <v>6</v>
      </c>
      <c r="D1180">
        <v>3</v>
      </c>
      <c r="E1180">
        <v>7</v>
      </c>
      <c r="F1180" s="1">
        <v>45066</v>
      </c>
      <c r="G1180">
        <v>0</v>
      </c>
      <c r="H1180">
        <f>VLOOKUP(sales[[#This Row],[ProductID]],products[],4,FALSE)</f>
        <v>320</v>
      </c>
      <c r="I1180">
        <f>VLOOKUP(sales[[#This Row],[ProductID]],products[],5,FALSE)</f>
        <v>280</v>
      </c>
      <c r="J1180">
        <f>sales[[#This Row],[QuantitySold]]*sales[[#This Row],[unitPrice]]</f>
        <v>2240</v>
      </c>
      <c r="K1180">
        <f>sales[[#This Row],[TotalRevenue]]-sales[[#This Row],[DiscountApplied]]</f>
        <v>2240</v>
      </c>
      <c r="L1180" t="str">
        <f>TEXT(sales[[#This Row],[SaleDate]],"yyyy")</f>
        <v>2023</v>
      </c>
      <c r="M1180" t="str">
        <f>TEXT(sales[[#This Row],[SaleDate]],"MMM")</f>
        <v>May</v>
      </c>
      <c r="N1180" t="str">
        <f>TEXT(sales[[#This Row],[SaleDate]],"DDD")</f>
        <v>Sat</v>
      </c>
      <c r="O1180" t="str">
        <f t="shared" si="18"/>
        <v>Q2</v>
      </c>
      <c r="P1180">
        <f>sales[[#This Row],[netRevenue]]-(sales[[#This Row],[unitCost]]*sales[[#This Row],[QuantitySold]])</f>
        <v>280</v>
      </c>
      <c r="Q1180">
        <f>sales[[#This Row],[unitCost]]*sales[[#This Row],[QuantitySold]]</f>
        <v>1960</v>
      </c>
      <c r="R1180" s="7">
        <f>(sales[[#This Row],[unitPrice]]-sales[[#This Row],[unitCost]])/sales[[#This Row],[unitCost]]</f>
        <v>0.14285714285714285</v>
      </c>
      <c r="S1180" t="str">
        <f>TEXT(sales[[#This Row],[SaleDate]],"dd")</f>
        <v>20</v>
      </c>
    </row>
    <row r="1181" spans="1:19" x14ac:dyDescent="0.25">
      <c r="A1181">
        <v>158</v>
      </c>
      <c r="B1181">
        <v>3</v>
      </c>
      <c r="C1181">
        <v>26</v>
      </c>
      <c r="D1181">
        <v>3</v>
      </c>
      <c r="E1181">
        <v>4</v>
      </c>
      <c r="F1181" s="1">
        <v>44938</v>
      </c>
      <c r="G1181">
        <v>0</v>
      </c>
      <c r="H1181">
        <f>VLOOKUP(sales[[#This Row],[ProductID]],products[],4,FALSE)</f>
        <v>320</v>
      </c>
      <c r="I1181">
        <f>VLOOKUP(sales[[#This Row],[ProductID]],products[],5,FALSE)</f>
        <v>280</v>
      </c>
      <c r="J1181">
        <f>sales[[#This Row],[QuantitySold]]*sales[[#This Row],[unitPrice]]</f>
        <v>1280</v>
      </c>
      <c r="K1181">
        <f>sales[[#This Row],[TotalRevenue]]-sales[[#This Row],[DiscountApplied]]</f>
        <v>1280</v>
      </c>
      <c r="L1181" t="str">
        <f>TEXT(sales[[#This Row],[SaleDate]],"yyyy")</f>
        <v>2023</v>
      </c>
      <c r="M1181" t="str">
        <f>TEXT(sales[[#This Row],[SaleDate]],"MMM")</f>
        <v>Jan</v>
      </c>
      <c r="N1181" t="str">
        <f>TEXT(sales[[#This Row],[SaleDate]],"DDD")</f>
        <v>Thu</v>
      </c>
      <c r="O1181" t="str">
        <f t="shared" si="18"/>
        <v>Q1</v>
      </c>
      <c r="P1181">
        <f>sales[[#This Row],[netRevenue]]-(sales[[#This Row],[unitCost]]*sales[[#This Row],[QuantitySold]])</f>
        <v>160</v>
      </c>
      <c r="Q1181">
        <f>sales[[#This Row],[unitCost]]*sales[[#This Row],[QuantitySold]]</f>
        <v>1120</v>
      </c>
      <c r="R1181" s="7">
        <f>(sales[[#This Row],[unitPrice]]-sales[[#This Row],[unitCost]])/sales[[#This Row],[unitCost]]</f>
        <v>0.14285714285714285</v>
      </c>
      <c r="S1181" t="str">
        <f>TEXT(sales[[#This Row],[SaleDate]],"dd")</f>
        <v>12</v>
      </c>
    </row>
    <row r="1182" spans="1:19" x14ac:dyDescent="0.25">
      <c r="A1182">
        <v>169</v>
      </c>
      <c r="B1182">
        <v>3</v>
      </c>
      <c r="C1182">
        <v>36</v>
      </c>
      <c r="D1182">
        <v>3</v>
      </c>
      <c r="E1182">
        <v>2</v>
      </c>
      <c r="F1182" s="1">
        <v>44954</v>
      </c>
      <c r="G1182">
        <v>0</v>
      </c>
      <c r="H1182">
        <f>VLOOKUP(sales[[#This Row],[ProductID]],products[],4,FALSE)</f>
        <v>320</v>
      </c>
      <c r="I1182">
        <f>VLOOKUP(sales[[#This Row],[ProductID]],products[],5,FALSE)</f>
        <v>280</v>
      </c>
      <c r="J1182">
        <f>sales[[#This Row],[QuantitySold]]*sales[[#This Row],[unitPrice]]</f>
        <v>640</v>
      </c>
      <c r="K1182">
        <f>sales[[#This Row],[TotalRevenue]]-sales[[#This Row],[DiscountApplied]]</f>
        <v>640</v>
      </c>
      <c r="L1182" t="str">
        <f>TEXT(sales[[#This Row],[SaleDate]],"yyyy")</f>
        <v>2023</v>
      </c>
      <c r="M1182" t="str">
        <f>TEXT(sales[[#This Row],[SaleDate]],"MMM")</f>
        <v>Jan</v>
      </c>
      <c r="N1182" t="str">
        <f>TEXT(sales[[#This Row],[SaleDate]],"DDD")</f>
        <v>Sat</v>
      </c>
      <c r="O1182" t="str">
        <f t="shared" si="18"/>
        <v>Q1</v>
      </c>
      <c r="P1182">
        <f>sales[[#This Row],[netRevenue]]-(sales[[#This Row],[unitCost]]*sales[[#This Row],[QuantitySold]])</f>
        <v>80</v>
      </c>
      <c r="Q1182">
        <f>sales[[#This Row],[unitCost]]*sales[[#This Row],[QuantitySold]]</f>
        <v>560</v>
      </c>
      <c r="R1182" s="7">
        <f>(sales[[#This Row],[unitPrice]]-sales[[#This Row],[unitCost]])/sales[[#This Row],[unitCost]]</f>
        <v>0.14285714285714285</v>
      </c>
      <c r="S1182" t="str">
        <f>TEXT(sales[[#This Row],[SaleDate]],"dd")</f>
        <v>28</v>
      </c>
    </row>
    <row r="1183" spans="1:19" x14ac:dyDescent="0.25">
      <c r="A1183">
        <v>241</v>
      </c>
      <c r="B1183">
        <v>3</v>
      </c>
      <c r="C1183">
        <v>7</v>
      </c>
      <c r="D1183">
        <v>3</v>
      </c>
      <c r="E1183">
        <v>2</v>
      </c>
      <c r="F1183" s="1">
        <v>45009</v>
      </c>
      <c r="G1183">
        <v>0</v>
      </c>
      <c r="H1183">
        <f>VLOOKUP(sales[[#This Row],[ProductID]],products[],4,FALSE)</f>
        <v>320</v>
      </c>
      <c r="I1183">
        <f>VLOOKUP(sales[[#This Row],[ProductID]],products[],5,FALSE)</f>
        <v>280</v>
      </c>
      <c r="J1183">
        <f>sales[[#This Row],[QuantitySold]]*sales[[#This Row],[unitPrice]]</f>
        <v>640</v>
      </c>
      <c r="K1183">
        <f>sales[[#This Row],[TotalRevenue]]-sales[[#This Row],[DiscountApplied]]</f>
        <v>640</v>
      </c>
      <c r="L1183" t="str">
        <f>TEXT(sales[[#This Row],[SaleDate]],"yyyy")</f>
        <v>2023</v>
      </c>
      <c r="M1183" t="str">
        <f>TEXT(sales[[#This Row],[SaleDate]],"MMM")</f>
        <v>Mar</v>
      </c>
      <c r="N1183" t="str">
        <f>TEXT(sales[[#This Row],[SaleDate]],"DDD")</f>
        <v>Fri</v>
      </c>
      <c r="O1183" t="str">
        <f t="shared" si="18"/>
        <v>Q1</v>
      </c>
      <c r="P1183">
        <f>sales[[#This Row],[netRevenue]]-(sales[[#This Row],[unitCost]]*sales[[#This Row],[QuantitySold]])</f>
        <v>80</v>
      </c>
      <c r="Q1183">
        <f>sales[[#This Row],[unitCost]]*sales[[#This Row],[QuantitySold]]</f>
        <v>560</v>
      </c>
      <c r="R1183" s="7">
        <f>(sales[[#This Row],[unitPrice]]-sales[[#This Row],[unitCost]])/sales[[#This Row],[unitCost]]</f>
        <v>0.14285714285714285</v>
      </c>
      <c r="S1183" t="str">
        <f>TEXT(sales[[#This Row],[SaleDate]],"dd")</f>
        <v>24</v>
      </c>
    </row>
    <row r="1184" spans="1:19" x14ac:dyDescent="0.25">
      <c r="A1184">
        <v>266</v>
      </c>
      <c r="B1184">
        <v>3</v>
      </c>
      <c r="C1184">
        <v>19</v>
      </c>
      <c r="D1184">
        <v>3</v>
      </c>
      <c r="E1184">
        <v>10</v>
      </c>
      <c r="F1184" s="1">
        <v>45148</v>
      </c>
      <c r="G1184">
        <v>0</v>
      </c>
      <c r="H1184">
        <f>VLOOKUP(sales[[#This Row],[ProductID]],products[],4,FALSE)</f>
        <v>320</v>
      </c>
      <c r="I1184">
        <f>VLOOKUP(sales[[#This Row],[ProductID]],products[],5,FALSE)</f>
        <v>280</v>
      </c>
      <c r="J1184">
        <f>sales[[#This Row],[QuantitySold]]*sales[[#This Row],[unitPrice]]</f>
        <v>3200</v>
      </c>
      <c r="K1184">
        <f>sales[[#This Row],[TotalRevenue]]-sales[[#This Row],[DiscountApplied]]</f>
        <v>3200</v>
      </c>
      <c r="L1184" t="str">
        <f>TEXT(sales[[#This Row],[SaleDate]],"yyyy")</f>
        <v>2023</v>
      </c>
      <c r="M1184" t="str">
        <f>TEXT(sales[[#This Row],[SaleDate]],"MMM")</f>
        <v>Aug</v>
      </c>
      <c r="N1184" t="str">
        <f>TEXT(sales[[#This Row],[SaleDate]],"DDD")</f>
        <v>Thu</v>
      </c>
      <c r="O1184" t="str">
        <f t="shared" si="18"/>
        <v>Q3</v>
      </c>
      <c r="P1184">
        <f>sales[[#This Row],[netRevenue]]-(sales[[#This Row],[unitCost]]*sales[[#This Row],[QuantitySold]])</f>
        <v>400</v>
      </c>
      <c r="Q1184">
        <f>sales[[#This Row],[unitCost]]*sales[[#This Row],[QuantitySold]]</f>
        <v>2800</v>
      </c>
      <c r="R1184" s="7">
        <f>(sales[[#This Row],[unitPrice]]-sales[[#This Row],[unitCost]])/sales[[#This Row],[unitCost]]</f>
        <v>0.14285714285714285</v>
      </c>
      <c r="S1184" t="str">
        <f>TEXT(sales[[#This Row],[SaleDate]],"dd")</f>
        <v>10</v>
      </c>
    </row>
    <row r="1185" spans="1:19" x14ac:dyDescent="0.25">
      <c r="A1185">
        <v>289</v>
      </c>
      <c r="B1185">
        <v>3</v>
      </c>
      <c r="C1185">
        <v>19</v>
      </c>
      <c r="D1185">
        <v>3</v>
      </c>
      <c r="E1185">
        <v>8</v>
      </c>
      <c r="F1185" s="1">
        <v>45255</v>
      </c>
      <c r="G1185">
        <v>0</v>
      </c>
      <c r="H1185">
        <f>VLOOKUP(sales[[#This Row],[ProductID]],products[],4,FALSE)</f>
        <v>320</v>
      </c>
      <c r="I1185">
        <f>VLOOKUP(sales[[#This Row],[ProductID]],products[],5,FALSE)</f>
        <v>280</v>
      </c>
      <c r="J1185">
        <f>sales[[#This Row],[QuantitySold]]*sales[[#This Row],[unitPrice]]</f>
        <v>2560</v>
      </c>
      <c r="K1185">
        <f>sales[[#This Row],[TotalRevenue]]-sales[[#This Row],[DiscountApplied]]</f>
        <v>2560</v>
      </c>
      <c r="L1185" t="str">
        <f>TEXT(sales[[#This Row],[SaleDate]],"yyyy")</f>
        <v>2023</v>
      </c>
      <c r="M1185" t="str">
        <f>TEXT(sales[[#This Row],[SaleDate]],"MMM")</f>
        <v>Nov</v>
      </c>
      <c r="N1185" t="str">
        <f>TEXT(sales[[#This Row],[SaleDate]],"DDD")</f>
        <v>Sat</v>
      </c>
      <c r="O1185" t="str">
        <f t="shared" si="18"/>
        <v>Q4</v>
      </c>
      <c r="P1185">
        <f>sales[[#This Row],[netRevenue]]-(sales[[#This Row],[unitCost]]*sales[[#This Row],[QuantitySold]])</f>
        <v>320</v>
      </c>
      <c r="Q1185">
        <f>sales[[#This Row],[unitCost]]*sales[[#This Row],[QuantitySold]]</f>
        <v>2240</v>
      </c>
      <c r="R1185" s="7">
        <f>(sales[[#This Row],[unitPrice]]-sales[[#This Row],[unitCost]])/sales[[#This Row],[unitCost]]</f>
        <v>0.14285714285714285</v>
      </c>
      <c r="S1185" t="str">
        <f>TEXT(sales[[#This Row],[SaleDate]],"dd")</f>
        <v>25</v>
      </c>
    </row>
    <row r="1186" spans="1:19" x14ac:dyDescent="0.25">
      <c r="A1186">
        <v>306</v>
      </c>
      <c r="B1186">
        <v>3</v>
      </c>
      <c r="C1186">
        <v>9</v>
      </c>
      <c r="D1186">
        <v>3</v>
      </c>
      <c r="E1186">
        <v>8</v>
      </c>
      <c r="F1186" s="1">
        <v>45250</v>
      </c>
      <c r="G1186">
        <v>0</v>
      </c>
      <c r="H1186">
        <f>VLOOKUP(sales[[#This Row],[ProductID]],products[],4,FALSE)</f>
        <v>320</v>
      </c>
      <c r="I1186">
        <f>VLOOKUP(sales[[#This Row],[ProductID]],products[],5,FALSE)</f>
        <v>280</v>
      </c>
      <c r="J1186">
        <f>sales[[#This Row],[QuantitySold]]*sales[[#This Row],[unitPrice]]</f>
        <v>2560</v>
      </c>
      <c r="K1186">
        <f>sales[[#This Row],[TotalRevenue]]-sales[[#This Row],[DiscountApplied]]</f>
        <v>2560</v>
      </c>
      <c r="L1186" t="str">
        <f>TEXT(sales[[#This Row],[SaleDate]],"yyyy")</f>
        <v>2023</v>
      </c>
      <c r="M1186" t="str">
        <f>TEXT(sales[[#This Row],[SaleDate]],"MMM")</f>
        <v>Nov</v>
      </c>
      <c r="N1186" t="str">
        <f>TEXT(sales[[#This Row],[SaleDate]],"DDD")</f>
        <v>Mon</v>
      </c>
      <c r="O1186" t="str">
        <f t="shared" si="18"/>
        <v>Q4</v>
      </c>
      <c r="P1186">
        <f>sales[[#This Row],[netRevenue]]-(sales[[#This Row],[unitCost]]*sales[[#This Row],[QuantitySold]])</f>
        <v>320</v>
      </c>
      <c r="Q1186">
        <f>sales[[#This Row],[unitCost]]*sales[[#This Row],[QuantitySold]]</f>
        <v>2240</v>
      </c>
      <c r="R1186" s="7">
        <f>(sales[[#This Row],[unitPrice]]-sales[[#This Row],[unitCost]])/sales[[#This Row],[unitCost]]</f>
        <v>0.14285714285714285</v>
      </c>
      <c r="S1186" t="str">
        <f>TEXT(sales[[#This Row],[SaleDate]],"dd")</f>
        <v>20</v>
      </c>
    </row>
    <row r="1187" spans="1:19" x14ac:dyDescent="0.25">
      <c r="A1187">
        <v>346</v>
      </c>
      <c r="B1187">
        <v>3</v>
      </c>
      <c r="C1187">
        <v>38</v>
      </c>
      <c r="D1187">
        <v>3</v>
      </c>
      <c r="E1187">
        <v>1</v>
      </c>
      <c r="F1187" s="1">
        <v>45278</v>
      </c>
      <c r="G1187">
        <v>0</v>
      </c>
      <c r="H1187">
        <f>VLOOKUP(sales[[#This Row],[ProductID]],products[],4,FALSE)</f>
        <v>320</v>
      </c>
      <c r="I1187">
        <f>VLOOKUP(sales[[#This Row],[ProductID]],products[],5,FALSE)</f>
        <v>280</v>
      </c>
      <c r="J1187">
        <f>sales[[#This Row],[QuantitySold]]*sales[[#This Row],[unitPrice]]</f>
        <v>320</v>
      </c>
      <c r="K1187">
        <f>sales[[#This Row],[TotalRevenue]]-sales[[#This Row],[DiscountApplied]]</f>
        <v>320</v>
      </c>
      <c r="L1187" t="str">
        <f>TEXT(sales[[#This Row],[SaleDate]],"yyyy")</f>
        <v>2023</v>
      </c>
      <c r="M1187" t="str">
        <f>TEXT(sales[[#This Row],[SaleDate]],"MMM")</f>
        <v>Dec</v>
      </c>
      <c r="N1187" t="str">
        <f>TEXT(sales[[#This Row],[SaleDate]],"DDD")</f>
        <v>Mon</v>
      </c>
      <c r="O1187" t="str">
        <f t="shared" si="18"/>
        <v>Q4</v>
      </c>
      <c r="P1187">
        <f>sales[[#This Row],[netRevenue]]-(sales[[#This Row],[unitCost]]*sales[[#This Row],[QuantitySold]])</f>
        <v>40</v>
      </c>
      <c r="Q1187">
        <f>sales[[#This Row],[unitCost]]*sales[[#This Row],[QuantitySold]]</f>
        <v>280</v>
      </c>
      <c r="R1187" s="7">
        <f>(sales[[#This Row],[unitPrice]]-sales[[#This Row],[unitCost]])/sales[[#This Row],[unitCost]]</f>
        <v>0.14285714285714285</v>
      </c>
      <c r="S1187" t="str">
        <f>TEXT(sales[[#This Row],[SaleDate]],"dd")</f>
        <v>18</v>
      </c>
    </row>
    <row r="1188" spans="1:19" x14ac:dyDescent="0.25">
      <c r="A1188">
        <v>350</v>
      </c>
      <c r="B1188">
        <v>3</v>
      </c>
      <c r="C1188">
        <v>37</v>
      </c>
      <c r="D1188">
        <v>3</v>
      </c>
      <c r="E1188">
        <v>6</v>
      </c>
      <c r="F1188" s="1">
        <v>45257</v>
      </c>
      <c r="G1188">
        <v>0</v>
      </c>
      <c r="H1188">
        <f>VLOOKUP(sales[[#This Row],[ProductID]],products[],4,FALSE)</f>
        <v>320</v>
      </c>
      <c r="I1188">
        <f>VLOOKUP(sales[[#This Row],[ProductID]],products[],5,FALSE)</f>
        <v>280</v>
      </c>
      <c r="J1188">
        <f>sales[[#This Row],[QuantitySold]]*sales[[#This Row],[unitPrice]]</f>
        <v>1920</v>
      </c>
      <c r="K1188">
        <f>sales[[#This Row],[TotalRevenue]]-sales[[#This Row],[DiscountApplied]]</f>
        <v>1920</v>
      </c>
      <c r="L1188" t="str">
        <f>TEXT(sales[[#This Row],[SaleDate]],"yyyy")</f>
        <v>2023</v>
      </c>
      <c r="M1188" t="str">
        <f>TEXT(sales[[#This Row],[SaleDate]],"MMM")</f>
        <v>Nov</v>
      </c>
      <c r="N1188" t="str">
        <f>TEXT(sales[[#This Row],[SaleDate]],"DDD")</f>
        <v>Mon</v>
      </c>
      <c r="O1188" t="str">
        <f t="shared" si="18"/>
        <v>Q4</v>
      </c>
      <c r="P1188">
        <f>sales[[#This Row],[netRevenue]]-(sales[[#This Row],[unitCost]]*sales[[#This Row],[QuantitySold]])</f>
        <v>240</v>
      </c>
      <c r="Q1188">
        <f>sales[[#This Row],[unitCost]]*sales[[#This Row],[QuantitySold]]</f>
        <v>1680</v>
      </c>
      <c r="R1188" s="7">
        <f>(sales[[#This Row],[unitPrice]]-sales[[#This Row],[unitCost]])/sales[[#This Row],[unitCost]]</f>
        <v>0.14285714285714285</v>
      </c>
      <c r="S1188" t="str">
        <f>TEXT(sales[[#This Row],[SaleDate]],"dd")</f>
        <v>27</v>
      </c>
    </row>
    <row r="1189" spans="1:19" x14ac:dyDescent="0.25">
      <c r="A1189">
        <v>361</v>
      </c>
      <c r="B1189">
        <v>3</v>
      </c>
      <c r="C1189">
        <v>7</v>
      </c>
      <c r="D1189">
        <v>3</v>
      </c>
      <c r="E1189">
        <v>11</v>
      </c>
      <c r="F1189" s="1">
        <v>45251</v>
      </c>
      <c r="G1189">
        <v>0</v>
      </c>
      <c r="H1189">
        <f>VLOOKUP(sales[[#This Row],[ProductID]],products[],4,FALSE)</f>
        <v>320</v>
      </c>
      <c r="I1189">
        <f>VLOOKUP(sales[[#This Row],[ProductID]],products[],5,FALSE)</f>
        <v>280</v>
      </c>
      <c r="J1189">
        <f>sales[[#This Row],[QuantitySold]]*sales[[#This Row],[unitPrice]]</f>
        <v>3520</v>
      </c>
      <c r="K1189">
        <f>sales[[#This Row],[TotalRevenue]]-sales[[#This Row],[DiscountApplied]]</f>
        <v>3520</v>
      </c>
      <c r="L1189" t="str">
        <f>TEXT(sales[[#This Row],[SaleDate]],"yyyy")</f>
        <v>2023</v>
      </c>
      <c r="M1189" t="str">
        <f>TEXT(sales[[#This Row],[SaleDate]],"MMM")</f>
        <v>Nov</v>
      </c>
      <c r="N1189" t="str">
        <f>TEXT(sales[[#This Row],[SaleDate]],"DDD")</f>
        <v>Tue</v>
      </c>
      <c r="O1189" t="str">
        <f t="shared" si="18"/>
        <v>Q4</v>
      </c>
      <c r="P1189">
        <f>sales[[#This Row],[netRevenue]]-(sales[[#This Row],[unitCost]]*sales[[#This Row],[QuantitySold]])</f>
        <v>440</v>
      </c>
      <c r="Q1189">
        <f>sales[[#This Row],[unitCost]]*sales[[#This Row],[QuantitySold]]</f>
        <v>3080</v>
      </c>
      <c r="R1189" s="7">
        <f>(sales[[#This Row],[unitPrice]]-sales[[#This Row],[unitCost]])/sales[[#This Row],[unitCost]]</f>
        <v>0.14285714285714285</v>
      </c>
      <c r="S1189" t="str">
        <f>TEXT(sales[[#This Row],[SaleDate]],"dd")</f>
        <v>21</v>
      </c>
    </row>
    <row r="1190" spans="1:19" x14ac:dyDescent="0.25">
      <c r="A1190">
        <v>362</v>
      </c>
      <c r="B1190">
        <v>3</v>
      </c>
      <c r="C1190">
        <v>40</v>
      </c>
      <c r="D1190">
        <v>3</v>
      </c>
      <c r="E1190">
        <v>2</v>
      </c>
      <c r="F1190" s="1">
        <v>45179</v>
      </c>
      <c r="G1190">
        <v>0</v>
      </c>
      <c r="H1190">
        <f>VLOOKUP(sales[[#This Row],[ProductID]],products[],4,FALSE)</f>
        <v>320</v>
      </c>
      <c r="I1190">
        <f>VLOOKUP(sales[[#This Row],[ProductID]],products[],5,FALSE)</f>
        <v>280</v>
      </c>
      <c r="J1190">
        <f>sales[[#This Row],[QuantitySold]]*sales[[#This Row],[unitPrice]]</f>
        <v>640</v>
      </c>
      <c r="K1190">
        <f>sales[[#This Row],[TotalRevenue]]-sales[[#This Row],[DiscountApplied]]</f>
        <v>640</v>
      </c>
      <c r="L1190" t="str">
        <f>TEXT(sales[[#This Row],[SaleDate]],"yyyy")</f>
        <v>2023</v>
      </c>
      <c r="M1190" t="str">
        <f>TEXT(sales[[#This Row],[SaleDate]],"MMM")</f>
        <v>Sep</v>
      </c>
      <c r="N1190" t="str">
        <f>TEXT(sales[[#This Row],[SaleDate]],"DDD")</f>
        <v>Sun</v>
      </c>
      <c r="O1190" t="str">
        <f t="shared" si="18"/>
        <v>Q3</v>
      </c>
      <c r="P1190">
        <f>sales[[#This Row],[netRevenue]]-(sales[[#This Row],[unitCost]]*sales[[#This Row],[QuantitySold]])</f>
        <v>80</v>
      </c>
      <c r="Q1190">
        <f>sales[[#This Row],[unitCost]]*sales[[#This Row],[QuantitySold]]</f>
        <v>560</v>
      </c>
      <c r="R1190" s="7">
        <f>(sales[[#This Row],[unitPrice]]-sales[[#This Row],[unitCost]])/sales[[#This Row],[unitCost]]</f>
        <v>0.14285714285714285</v>
      </c>
      <c r="S1190" t="str">
        <f>TEXT(sales[[#This Row],[SaleDate]],"dd")</f>
        <v>10</v>
      </c>
    </row>
    <row r="1191" spans="1:19" x14ac:dyDescent="0.25">
      <c r="A1191">
        <v>391</v>
      </c>
      <c r="B1191">
        <v>3</v>
      </c>
      <c r="C1191">
        <v>38</v>
      </c>
      <c r="D1191">
        <v>3</v>
      </c>
      <c r="E1191">
        <v>11</v>
      </c>
      <c r="F1191" s="1">
        <v>44982</v>
      </c>
      <c r="G1191">
        <v>0</v>
      </c>
      <c r="H1191">
        <f>VLOOKUP(sales[[#This Row],[ProductID]],products[],4,FALSE)</f>
        <v>320</v>
      </c>
      <c r="I1191">
        <f>VLOOKUP(sales[[#This Row],[ProductID]],products[],5,FALSE)</f>
        <v>280</v>
      </c>
      <c r="J1191">
        <f>sales[[#This Row],[QuantitySold]]*sales[[#This Row],[unitPrice]]</f>
        <v>3520</v>
      </c>
      <c r="K1191">
        <f>sales[[#This Row],[TotalRevenue]]-sales[[#This Row],[DiscountApplied]]</f>
        <v>3520</v>
      </c>
      <c r="L1191" t="str">
        <f>TEXT(sales[[#This Row],[SaleDate]],"yyyy")</f>
        <v>2023</v>
      </c>
      <c r="M1191" t="str">
        <f>TEXT(sales[[#This Row],[SaleDate]],"MMM")</f>
        <v>Feb</v>
      </c>
      <c r="N1191" t="str">
        <f>TEXT(sales[[#This Row],[SaleDate]],"DDD")</f>
        <v>Sat</v>
      </c>
      <c r="O1191" t="str">
        <f t="shared" si="18"/>
        <v>Q1</v>
      </c>
      <c r="P1191">
        <f>sales[[#This Row],[netRevenue]]-(sales[[#This Row],[unitCost]]*sales[[#This Row],[QuantitySold]])</f>
        <v>440</v>
      </c>
      <c r="Q1191">
        <f>sales[[#This Row],[unitCost]]*sales[[#This Row],[QuantitySold]]</f>
        <v>3080</v>
      </c>
      <c r="R1191" s="7">
        <f>(sales[[#This Row],[unitPrice]]-sales[[#This Row],[unitCost]])/sales[[#This Row],[unitCost]]</f>
        <v>0.14285714285714285</v>
      </c>
      <c r="S1191" t="str">
        <f>TEXT(sales[[#This Row],[SaleDate]],"dd")</f>
        <v>25</v>
      </c>
    </row>
    <row r="1192" spans="1:19" x14ac:dyDescent="0.25">
      <c r="A1192">
        <v>402</v>
      </c>
      <c r="B1192">
        <v>3</v>
      </c>
      <c r="C1192">
        <v>45</v>
      </c>
      <c r="D1192">
        <v>3</v>
      </c>
      <c r="E1192">
        <v>2</v>
      </c>
      <c r="F1192" s="1">
        <v>44961</v>
      </c>
      <c r="G1192">
        <v>0</v>
      </c>
      <c r="H1192">
        <f>VLOOKUP(sales[[#This Row],[ProductID]],products[],4,FALSE)</f>
        <v>320</v>
      </c>
      <c r="I1192">
        <f>VLOOKUP(sales[[#This Row],[ProductID]],products[],5,FALSE)</f>
        <v>280</v>
      </c>
      <c r="J1192">
        <f>sales[[#This Row],[QuantitySold]]*sales[[#This Row],[unitPrice]]</f>
        <v>640</v>
      </c>
      <c r="K1192">
        <f>sales[[#This Row],[TotalRevenue]]-sales[[#This Row],[DiscountApplied]]</f>
        <v>640</v>
      </c>
      <c r="L1192" t="str">
        <f>TEXT(sales[[#This Row],[SaleDate]],"yyyy")</f>
        <v>2023</v>
      </c>
      <c r="M1192" t="str">
        <f>TEXT(sales[[#This Row],[SaleDate]],"MMM")</f>
        <v>Feb</v>
      </c>
      <c r="N1192" t="str">
        <f>TEXT(sales[[#This Row],[SaleDate]],"DDD")</f>
        <v>Sat</v>
      </c>
      <c r="O1192" t="str">
        <f t="shared" si="18"/>
        <v>Q1</v>
      </c>
      <c r="P1192">
        <f>sales[[#This Row],[netRevenue]]-(sales[[#This Row],[unitCost]]*sales[[#This Row],[QuantitySold]])</f>
        <v>80</v>
      </c>
      <c r="Q1192">
        <f>sales[[#This Row],[unitCost]]*sales[[#This Row],[QuantitySold]]</f>
        <v>560</v>
      </c>
      <c r="R1192" s="7">
        <f>(sales[[#This Row],[unitPrice]]-sales[[#This Row],[unitCost]])/sales[[#This Row],[unitCost]]</f>
        <v>0.14285714285714285</v>
      </c>
      <c r="S1192" t="str">
        <f>TEXT(sales[[#This Row],[SaleDate]],"dd")</f>
        <v>04</v>
      </c>
    </row>
    <row r="1193" spans="1:19" x14ac:dyDescent="0.25">
      <c r="A1193">
        <v>415</v>
      </c>
      <c r="B1193">
        <v>3</v>
      </c>
      <c r="C1193">
        <v>48</v>
      </c>
      <c r="D1193">
        <v>3</v>
      </c>
      <c r="E1193">
        <v>6</v>
      </c>
      <c r="F1193" s="1">
        <v>45145</v>
      </c>
      <c r="G1193">
        <v>0</v>
      </c>
      <c r="H1193">
        <f>VLOOKUP(sales[[#This Row],[ProductID]],products[],4,FALSE)</f>
        <v>320</v>
      </c>
      <c r="I1193">
        <f>VLOOKUP(sales[[#This Row],[ProductID]],products[],5,FALSE)</f>
        <v>280</v>
      </c>
      <c r="J1193">
        <f>sales[[#This Row],[QuantitySold]]*sales[[#This Row],[unitPrice]]</f>
        <v>1920</v>
      </c>
      <c r="K1193">
        <f>sales[[#This Row],[TotalRevenue]]-sales[[#This Row],[DiscountApplied]]</f>
        <v>1920</v>
      </c>
      <c r="L1193" t="str">
        <f>TEXT(sales[[#This Row],[SaleDate]],"yyyy")</f>
        <v>2023</v>
      </c>
      <c r="M1193" t="str">
        <f>TEXT(sales[[#This Row],[SaleDate]],"MMM")</f>
        <v>Aug</v>
      </c>
      <c r="N1193" t="str">
        <f>TEXT(sales[[#This Row],[SaleDate]],"DDD")</f>
        <v>Mon</v>
      </c>
      <c r="O1193" t="str">
        <f t="shared" si="18"/>
        <v>Q3</v>
      </c>
      <c r="P1193">
        <f>sales[[#This Row],[netRevenue]]-(sales[[#This Row],[unitCost]]*sales[[#This Row],[QuantitySold]])</f>
        <v>240</v>
      </c>
      <c r="Q1193">
        <f>sales[[#This Row],[unitCost]]*sales[[#This Row],[QuantitySold]]</f>
        <v>1680</v>
      </c>
      <c r="R1193" s="7">
        <f>(sales[[#This Row],[unitPrice]]-sales[[#This Row],[unitCost]])/sales[[#This Row],[unitCost]]</f>
        <v>0.14285714285714285</v>
      </c>
      <c r="S1193" t="str">
        <f>TEXT(sales[[#This Row],[SaleDate]],"dd")</f>
        <v>07</v>
      </c>
    </row>
    <row r="1194" spans="1:19" x14ac:dyDescent="0.25">
      <c r="A1194">
        <v>426</v>
      </c>
      <c r="B1194">
        <v>3</v>
      </c>
      <c r="C1194">
        <v>46</v>
      </c>
      <c r="D1194">
        <v>3</v>
      </c>
      <c r="E1194">
        <v>6</v>
      </c>
      <c r="F1194" s="1">
        <v>45206</v>
      </c>
      <c r="G1194">
        <v>0</v>
      </c>
      <c r="H1194">
        <f>VLOOKUP(sales[[#This Row],[ProductID]],products[],4,FALSE)</f>
        <v>320</v>
      </c>
      <c r="I1194">
        <f>VLOOKUP(sales[[#This Row],[ProductID]],products[],5,FALSE)</f>
        <v>280</v>
      </c>
      <c r="J1194">
        <f>sales[[#This Row],[QuantitySold]]*sales[[#This Row],[unitPrice]]</f>
        <v>1920</v>
      </c>
      <c r="K1194">
        <f>sales[[#This Row],[TotalRevenue]]-sales[[#This Row],[DiscountApplied]]</f>
        <v>1920</v>
      </c>
      <c r="L1194" t="str">
        <f>TEXT(sales[[#This Row],[SaleDate]],"yyyy")</f>
        <v>2023</v>
      </c>
      <c r="M1194" t="str">
        <f>TEXT(sales[[#This Row],[SaleDate]],"MMM")</f>
        <v>Oct</v>
      </c>
      <c r="N1194" t="str">
        <f>TEXT(sales[[#This Row],[SaleDate]],"DDD")</f>
        <v>Sat</v>
      </c>
      <c r="O1194" t="str">
        <f t="shared" si="18"/>
        <v>Q4</v>
      </c>
      <c r="P1194">
        <f>sales[[#This Row],[netRevenue]]-(sales[[#This Row],[unitCost]]*sales[[#This Row],[QuantitySold]])</f>
        <v>240</v>
      </c>
      <c r="Q1194">
        <f>sales[[#This Row],[unitCost]]*sales[[#This Row],[QuantitySold]]</f>
        <v>1680</v>
      </c>
      <c r="R1194" s="7">
        <f>(sales[[#This Row],[unitPrice]]-sales[[#This Row],[unitCost]])/sales[[#This Row],[unitCost]]</f>
        <v>0.14285714285714285</v>
      </c>
      <c r="S1194" t="str">
        <f>TEXT(sales[[#This Row],[SaleDate]],"dd")</f>
        <v>07</v>
      </c>
    </row>
    <row r="1195" spans="1:19" x14ac:dyDescent="0.25">
      <c r="A1195">
        <v>472</v>
      </c>
      <c r="B1195">
        <v>3</v>
      </c>
      <c r="C1195">
        <v>44</v>
      </c>
      <c r="D1195">
        <v>3</v>
      </c>
      <c r="E1195">
        <v>3</v>
      </c>
      <c r="F1195" s="1">
        <v>45086</v>
      </c>
      <c r="G1195">
        <v>0</v>
      </c>
      <c r="H1195">
        <f>VLOOKUP(sales[[#This Row],[ProductID]],products[],4,FALSE)</f>
        <v>320</v>
      </c>
      <c r="I1195">
        <f>VLOOKUP(sales[[#This Row],[ProductID]],products[],5,FALSE)</f>
        <v>280</v>
      </c>
      <c r="J1195">
        <f>sales[[#This Row],[QuantitySold]]*sales[[#This Row],[unitPrice]]</f>
        <v>960</v>
      </c>
      <c r="K1195">
        <f>sales[[#This Row],[TotalRevenue]]-sales[[#This Row],[DiscountApplied]]</f>
        <v>960</v>
      </c>
      <c r="L1195" t="str">
        <f>TEXT(sales[[#This Row],[SaleDate]],"yyyy")</f>
        <v>2023</v>
      </c>
      <c r="M1195" t="str">
        <f>TEXT(sales[[#This Row],[SaleDate]],"MMM")</f>
        <v>Jun</v>
      </c>
      <c r="N1195" t="str">
        <f>TEXT(sales[[#This Row],[SaleDate]],"DDD")</f>
        <v>Fri</v>
      </c>
      <c r="O1195" t="str">
        <f t="shared" si="18"/>
        <v>Q2</v>
      </c>
      <c r="P1195">
        <f>sales[[#This Row],[netRevenue]]-(sales[[#This Row],[unitCost]]*sales[[#This Row],[QuantitySold]])</f>
        <v>120</v>
      </c>
      <c r="Q1195">
        <f>sales[[#This Row],[unitCost]]*sales[[#This Row],[QuantitySold]]</f>
        <v>840</v>
      </c>
      <c r="R1195" s="7">
        <f>(sales[[#This Row],[unitPrice]]-sales[[#This Row],[unitCost]])/sales[[#This Row],[unitCost]]</f>
        <v>0.14285714285714285</v>
      </c>
      <c r="S1195" t="str">
        <f>TEXT(sales[[#This Row],[SaleDate]],"dd")</f>
        <v>09</v>
      </c>
    </row>
    <row r="1196" spans="1:19" x14ac:dyDescent="0.25">
      <c r="A1196">
        <v>488</v>
      </c>
      <c r="B1196">
        <v>3</v>
      </c>
      <c r="C1196">
        <v>23</v>
      </c>
      <c r="D1196">
        <v>3</v>
      </c>
      <c r="E1196">
        <v>9</v>
      </c>
      <c r="F1196" s="1">
        <v>45279</v>
      </c>
      <c r="G1196">
        <v>0</v>
      </c>
      <c r="H1196">
        <f>VLOOKUP(sales[[#This Row],[ProductID]],products[],4,FALSE)</f>
        <v>320</v>
      </c>
      <c r="I1196">
        <f>VLOOKUP(sales[[#This Row],[ProductID]],products[],5,FALSE)</f>
        <v>280</v>
      </c>
      <c r="J1196">
        <f>sales[[#This Row],[QuantitySold]]*sales[[#This Row],[unitPrice]]</f>
        <v>2880</v>
      </c>
      <c r="K1196">
        <f>sales[[#This Row],[TotalRevenue]]-sales[[#This Row],[DiscountApplied]]</f>
        <v>2880</v>
      </c>
      <c r="L1196" t="str">
        <f>TEXT(sales[[#This Row],[SaleDate]],"yyyy")</f>
        <v>2023</v>
      </c>
      <c r="M1196" t="str">
        <f>TEXT(sales[[#This Row],[SaleDate]],"MMM")</f>
        <v>Dec</v>
      </c>
      <c r="N1196" t="str">
        <f>TEXT(sales[[#This Row],[SaleDate]],"DDD")</f>
        <v>Tue</v>
      </c>
      <c r="O1196" t="str">
        <f t="shared" si="18"/>
        <v>Q4</v>
      </c>
      <c r="P1196">
        <f>sales[[#This Row],[netRevenue]]-(sales[[#This Row],[unitCost]]*sales[[#This Row],[QuantitySold]])</f>
        <v>360</v>
      </c>
      <c r="Q1196">
        <f>sales[[#This Row],[unitCost]]*sales[[#This Row],[QuantitySold]]</f>
        <v>2520</v>
      </c>
      <c r="R1196" s="7">
        <f>(sales[[#This Row],[unitPrice]]-sales[[#This Row],[unitCost]])/sales[[#This Row],[unitCost]]</f>
        <v>0.14285714285714285</v>
      </c>
      <c r="S1196" t="str">
        <f>TEXT(sales[[#This Row],[SaleDate]],"dd")</f>
        <v>19</v>
      </c>
    </row>
    <row r="1197" spans="1:19" x14ac:dyDescent="0.25">
      <c r="A1197">
        <v>501</v>
      </c>
      <c r="B1197">
        <v>3</v>
      </c>
      <c r="C1197">
        <v>37</v>
      </c>
      <c r="D1197">
        <v>3</v>
      </c>
      <c r="E1197">
        <v>9</v>
      </c>
      <c r="F1197" s="1">
        <v>45000</v>
      </c>
      <c r="G1197">
        <v>0</v>
      </c>
      <c r="H1197">
        <f>VLOOKUP(sales[[#This Row],[ProductID]],products[],4,FALSE)</f>
        <v>320</v>
      </c>
      <c r="I1197">
        <f>VLOOKUP(sales[[#This Row],[ProductID]],products[],5,FALSE)</f>
        <v>280</v>
      </c>
      <c r="J1197">
        <f>sales[[#This Row],[QuantitySold]]*sales[[#This Row],[unitPrice]]</f>
        <v>2880</v>
      </c>
      <c r="K1197">
        <f>sales[[#This Row],[TotalRevenue]]-sales[[#This Row],[DiscountApplied]]</f>
        <v>2880</v>
      </c>
      <c r="L1197" t="str">
        <f>TEXT(sales[[#This Row],[SaleDate]],"yyyy")</f>
        <v>2023</v>
      </c>
      <c r="M1197" t="str">
        <f>TEXT(sales[[#This Row],[SaleDate]],"MMM")</f>
        <v>Mar</v>
      </c>
      <c r="N1197" t="str">
        <f>TEXT(sales[[#This Row],[SaleDate]],"DDD")</f>
        <v>Wed</v>
      </c>
      <c r="O1197" t="str">
        <f t="shared" si="18"/>
        <v>Q1</v>
      </c>
      <c r="P1197">
        <f>sales[[#This Row],[netRevenue]]-(sales[[#This Row],[unitCost]]*sales[[#This Row],[QuantitySold]])</f>
        <v>360</v>
      </c>
      <c r="Q1197">
        <f>sales[[#This Row],[unitCost]]*sales[[#This Row],[QuantitySold]]</f>
        <v>2520</v>
      </c>
      <c r="R1197" s="7">
        <f>(sales[[#This Row],[unitPrice]]-sales[[#This Row],[unitCost]])/sales[[#This Row],[unitCost]]</f>
        <v>0.14285714285714285</v>
      </c>
      <c r="S1197" t="str">
        <f>TEXT(sales[[#This Row],[SaleDate]],"dd")</f>
        <v>15</v>
      </c>
    </row>
    <row r="1198" spans="1:19" x14ac:dyDescent="0.25">
      <c r="A1198">
        <v>505</v>
      </c>
      <c r="B1198">
        <v>3</v>
      </c>
      <c r="C1198">
        <v>18</v>
      </c>
      <c r="D1198">
        <v>3</v>
      </c>
      <c r="E1198">
        <v>3</v>
      </c>
      <c r="F1198" s="1">
        <v>44965</v>
      </c>
      <c r="G1198">
        <v>0</v>
      </c>
      <c r="H1198">
        <f>VLOOKUP(sales[[#This Row],[ProductID]],products[],4,FALSE)</f>
        <v>320</v>
      </c>
      <c r="I1198">
        <f>VLOOKUP(sales[[#This Row],[ProductID]],products[],5,FALSE)</f>
        <v>280</v>
      </c>
      <c r="J1198">
        <f>sales[[#This Row],[QuantitySold]]*sales[[#This Row],[unitPrice]]</f>
        <v>960</v>
      </c>
      <c r="K1198">
        <f>sales[[#This Row],[TotalRevenue]]-sales[[#This Row],[DiscountApplied]]</f>
        <v>960</v>
      </c>
      <c r="L1198" t="str">
        <f>TEXT(sales[[#This Row],[SaleDate]],"yyyy")</f>
        <v>2023</v>
      </c>
      <c r="M1198" t="str">
        <f>TEXT(sales[[#This Row],[SaleDate]],"MMM")</f>
        <v>Feb</v>
      </c>
      <c r="N1198" t="str">
        <f>TEXT(sales[[#This Row],[SaleDate]],"DDD")</f>
        <v>Wed</v>
      </c>
      <c r="O1198" t="str">
        <f t="shared" si="18"/>
        <v>Q1</v>
      </c>
      <c r="P1198">
        <f>sales[[#This Row],[netRevenue]]-(sales[[#This Row],[unitCost]]*sales[[#This Row],[QuantitySold]])</f>
        <v>120</v>
      </c>
      <c r="Q1198">
        <f>sales[[#This Row],[unitCost]]*sales[[#This Row],[QuantitySold]]</f>
        <v>840</v>
      </c>
      <c r="R1198" s="7">
        <f>(sales[[#This Row],[unitPrice]]-sales[[#This Row],[unitCost]])/sales[[#This Row],[unitCost]]</f>
        <v>0.14285714285714285</v>
      </c>
      <c r="S1198" t="str">
        <f>TEXT(sales[[#This Row],[SaleDate]],"dd")</f>
        <v>08</v>
      </c>
    </row>
    <row r="1199" spans="1:19" x14ac:dyDescent="0.25">
      <c r="A1199">
        <v>506</v>
      </c>
      <c r="B1199">
        <v>3</v>
      </c>
      <c r="C1199">
        <v>43</v>
      </c>
      <c r="D1199">
        <v>3</v>
      </c>
      <c r="E1199">
        <v>5</v>
      </c>
      <c r="F1199" s="1">
        <v>45018</v>
      </c>
      <c r="G1199">
        <v>0</v>
      </c>
      <c r="H1199">
        <f>VLOOKUP(sales[[#This Row],[ProductID]],products[],4,FALSE)</f>
        <v>320</v>
      </c>
      <c r="I1199">
        <f>VLOOKUP(sales[[#This Row],[ProductID]],products[],5,FALSE)</f>
        <v>280</v>
      </c>
      <c r="J1199">
        <f>sales[[#This Row],[QuantitySold]]*sales[[#This Row],[unitPrice]]</f>
        <v>1600</v>
      </c>
      <c r="K1199">
        <f>sales[[#This Row],[TotalRevenue]]-sales[[#This Row],[DiscountApplied]]</f>
        <v>1600</v>
      </c>
      <c r="L1199" t="str">
        <f>TEXT(sales[[#This Row],[SaleDate]],"yyyy")</f>
        <v>2023</v>
      </c>
      <c r="M1199" t="str">
        <f>TEXT(sales[[#This Row],[SaleDate]],"MMM")</f>
        <v>Apr</v>
      </c>
      <c r="N1199" t="str">
        <f>TEXT(sales[[#This Row],[SaleDate]],"DDD")</f>
        <v>Sun</v>
      </c>
      <c r="O1199" t="str">
        <f t="shared" si="18"/>
        <v>Q2</v>
      </c>
      <c r="P1199">
        <f>sales[[#This Row],[netRevenue]]-(sales[[#This Row],[unitCost]]*sales[[#This Row],[QuantitySold]])</f>
        <v>200</v>
      </c>
      <c r="Q1199">
        <f>sales[[#This Row],[unitCost]]*sales[[#This Row],[QuantitySold]]</f>
        <v>1400</v>
      </c>
      <c r="R1199" s="7">
        <f>(sales[[#This Row],[unitPrice]]-sales[[#This Row],[unitCost]])/sales[[#This Row],[unitCost]]</f>
        <v>0.14285714285714285</v>
      </c>
      <c r="S1199" t="str">
        <f>TEXT(sales[[#This Row],[SaleDate]],"dd")</f>
        <v>02</v>
      </c>
    </row>
    <row r="1200" spans="1:19" x14ac:dyDescent="0.25">
      <c r="A1200">
        <v>517</v>
      </c>
      <c r="B1200">
        <v>3</v>
      </c>
      <c r="C1200">
        <v>9</v>
      </c>
      <c r="D1200">
        <v>3</v>
      </c>
      <c r="E1200">
        <v>11</v>
      </c>
      <c r="F1200" s="1">
        <v>45108</v>
      </c>
      <c r="G1200">
        <v>0</v>
      </c>
      <c r="H1200">
        <f>VLOOKUP(sales[[#This Row],[ProductID]],products[],4,FALSE)</f>
        <v>320</v>
      </c>
      <c r="I1200">
        <f>VLOOKUP(sales[[#This Row],[ProductID]],products[],5,FALSE)</f>
        <v>280</v>
      </c>
      <c r="J1200">
        <f>sales[[#This Row],[QuantitySold]]*sales[[#This Row],[unitPrice]]</f>
        <v>3520</v>
      </c>
      <c r="K1200">
        <f>sales[[#This Row],[TotalRevenue]]-sales[[#This Row],[DiscountApplied]]</f>
        <v>3520</v>
      </c>
      <c r="L1200" t="str">
        <f>TEXT(sales[[#This Row],[SaleDate]],"yyyy")</f>
        <v>2023</v>
      </c>
      <c r="M1200" t="str">
        <f>TEXT(sales[[#This Row],[SaleDate]],"MMM")</f>
        <v>Jul</v>
      </c>
      <c r="N1200" t="str">
        <f>TEXT(sales[[#This Row],[SaleDate]],"DDD")</f>
        <v>Sat</v>
      </c>
      <c r="O1200" t="str">
        <f t="shared" si="18"/>
        <v>Q3</v>
      </c>
      <c r="P1200">
        <f>sales[[#This Row],[netRevenue]]-(sales[[#This Row],[unitCost]]*sales[[#This Row],[QuantitySold]])</f>
        <v>440</v>
      </c>
      <c r="Q1200">
        <f>sales[[#This Row],[unitCost]]*sales[[#This Row],[QuantitySold]]</f>
        <v>3080</v>
      </c>
      <c r="R1200" s="7">
        <f>(sales[[#This Row],[unitPrice]]-sales[[#This Row],[unitCost]])/sales[[#This Row],[unitCost]]</f>
        <v>0.14285714285714285</v>
      </c>
      <c r="S1200" t="str">
        <f>TEXT(sales[[#This Row],[SaleDate]],"dd")</f>
        <v>01</v>
      </c>
    </row>
    <row r="1201" spans="1:19" x14ac:dyDescent="0.25">
      <c r="A1201">
        <v>521</v>
      </c>
      <c r="B1201">
        <v>3</v>
      </c>
      <c r="C1201">
        <v>37</v>
      </c>
      <c r="D1201">
        <v>3</v>
      </c>
      <c r="E1201">
        <v>1</v>
      </c>
      <c r="F1201" s="1">
        <v>45027</v>
      </c>
      <c r="G1201">
        <v>0</v>
      </c>
      <c r="H1201">
        <f>VLOOKUP(sales[[#This Row],[ProductID]],products[],4,FALSE)</f>
        <v>320</v>
      </c>
      <c r="I1201">
        <f>VLOOKUP(sales[[#This Row],[ProductID]],products[],5,FALSE)</f>
        <v>280</v>
      </c>
      <c r="J1201">
        <f>sales[[#This Row],[QuantitySold]]*sales[[#This Row],[unitPrice]]</f>
        <v>320</v>
      </c>
      <c r="K1201">
        <f>sales[[#This Row],[TotalRevenue]]-sales[[#This Row],[DiscountApplied]]</f>
        <v>320</v>
      </c>
      <c r="L1201" t="str">
        <f>TEXT(sales[[#This Row],[SaleDate]],"yyyy")</f>
        <v>2023</v>
      </c>
      <c r="M1201" t="str">
        <f>TEXT(sales[[#This Row],[SaleDate]],"MMM")</f>
        <v>Apr</v>
      </c>
      <c r="N1201" t="str">
        <f>TEXT(sales[[#This Row],[SaleDate]],"DDD")</f>
        <v>Tue</v>
      </c>
      <c r="O1201" t="str">
        <f t="shared" si="18"/>
        <v>Q2</v>
      </c>
      <c r="P1201">
        <f>sales[[#This Row],[netRevenue]]-(sales[[#This Row],[unitCost]]*sales[[#This Row],[QuantitySold]])</f>
        <v>40</v>
      </c>
      <c r="Q1201">
        <f>sales[[#This Row],[unitCost]]*sales[[#This Row],[QuantitySold]]</f>
        <v>280</v>
      </c>
      <c r="R1201" s="7">
        <f>(sales[[#This Row],[unitPrice]]-sales[[#This Row],[unitCost]])/sales[[#This Row],[unitCost]]</f>
        <v>0.14285714285714285</v>
      </c>
      <c r="S1201" t="str">
        <f>TEXT(sales[[#This Row],[SaleDate]],"dd")</f>
        <v>11</v>
      </c>
    </row>
    <row r="1202" spans="1:19" x14ac:dyDescent="0.25">
      <c r="A1202">
        <v>527</v>
      </c>
      <c r="B1202">
        <v>3</v>
      </c>
      <c r="C1202">
        <v>5</v>
      </c>
      <c r="D1202">
        <v>3</v>
      </c>
      <c r="E1202">
        <v>1</v>
      </c>
      <c r="F1202" s="1">
        <v>44983</v>
      </c>
      <c r="G1202">
        <v>0</v>
      </c>
      <c r="H1202">
        <f>VLOOKUP(sales[[#This Row],[ProductID]],products[],4,FALSE)</f>
        <v>320</v>
      </c>
      <c r="I1202">
        <f>VLOOKUP(sales[[#This Row],[ProductID]],products[],5,FALSE)</f>
        <v>280</v>
      </c>
      <c r="J1202">
        <f>sales[[#This Row],[QuantitySold]]*sales[[#This Row],[unitPrice]]</f>
        <v>320</v>
      </c>
      <c r="K1202">
        <f>sales[[#This Row],[TotalRevenue]]-sales[[#This Row],[DiscountApplied]]</f>
        <v>320</v>
      </c>
      <c r="L1202" t="str">
        <f>TEXT(sales[[#This Row],[SaleDate]],"yyyy")</f>
        <v>2023</v>
      </c>
      <c r="M1202" t="str">
        <f>TEXT(sales[[#This Row],[SaleDate]],"MMM")</f>
        <v>Feb</v>
      </c>
      <c r="N1202" t="str">
        <f>TEXT(sales[[#This Row],[SaleDate]],"DDD")</f>
        <v>Sun</v>
      </c>
      <c r="O1202" t="str">
        <f t="shared" si="18"/>
        <v>Q1</v>
      </c>
      <c r="P1202">
        <f>sales[[#This Row],[netRevenue]]-(sales[[#This Row],[unitCost]]*sales[[#This Row],[QuantitySold]])</f>
        <v>40</v>
      </c>
      <c r="Q1202">
        <f>sales[[#This Row],[unitCost]]*sales[[#This Row],[QuantitySold]]</f>
        <v>280</v>
      </c>
      <c r="R1202" s="7">
        <f>(sales[[#This Row],[unitPrice]]-sales[[#This Row],[unitCost]])/sales[[#This Row],[unitCost]]</f>
        <v>0.14285714285714285</v>
      </c>
      <c r="S1202" t="str">
        <f>TEXT(sales[[#This Row],[SaleDate]],"dd")</f>
        <v>26</v>
      </c>
    </row>
    <row r="1203" spans="1:19" x14ac:dyDescent="0.25">
      <c r="A1203">
        <v>534</v>
      </c>
      <c r="B1203">
        <v>3</v>
      </c>
      <c r="C1203">
        <v>48</v>
      </c>
      <c r="D1203">
        <v>3</v>
      </c>
      <c r="E1203">
        <v>6</v>
      </c>
      <c r="F1203" s="1">
        <v>45048</v>
      </c>
      <c r="G1203">
        <v>0</v>
      </c>
      <c r="H1203">
        <f>VLOOKUP(sales[[#This Row],[ProductID]],products[],4,FALSE)</f>
        <v>320</v>
      </c>
      <c r="I1203">
        <f>VLOOKUP(sales[[#This Row],[ProductID]],products[],5,FALSE)</f>
        <v>280</v>
      </c>
      <c r="J1203">
        <f>sales[[#This Row],[QuantitySold]]*sales[[#This Row],[unitPrice]]</f>
        <v>1920</v>
      </c>
      <c r="K1203">
        <f>sales[[#This Row],[TotalRevenue]]-sales[[#This Row],[DiscountApplied]]</f>
        <v>1920</v>
      </c>
      <c r="L1203" t="str">
        <f>TEXT(sales[[#This Row],[SaleDate]],"yyyy")</f>
        <v>2023</v>
      </c>
      <c r="M1203" t="str">
        <f>TEXT(sales[[#This Row],[SaleDate]],"MMM")</f>
        <v>May</v>
      </c>
      <c r="N1203" t="str">
        <f>TEXT(sales[[#This Row],[SaleDate]],"DDD")</f>
        <v>Tue</v>
      </c>
      <c r="O1203" t="str">
        <f t="shared" si="18"/>
        <v>Q2</v>
      </c>
      <c r="P1203">
        <f>sales[[#This Row],[netRevenue]]-(sales[[#This Row],[unitCost]]*sales[[#This Row],[QuantitySold]])</f>
        <v>240</v>
      </c>
      <c r="Q1203">
        <f>sales[[#This Row],[unitCost]]*sales[[#This Row],[QuantitySold]]</f>
        <v>1680</v>
      </c>
      <c r="R1203" s="7">
        <f>(sales[[#This Row],[unitPrice]]-sales[[#This Row],[unitCost]])/sales[[#This Row],[unitCost]]</f>
        <v>0.14285714285714285</v>
      </c>
      <c r="S1203" t="str">
        <f>TEXT(sales[[#This Row],[SaleDate]],"dd")</f>
        <v>02</v>
      </c>
    </row>
    <row r="1204" spans="1:19" x14ac:dyDescent="0.25">
      <c r="A1204">
        <v>536</v>
      </c>
      <c r="B1204">
        <v>3</v>
      </c>
      <c r="C1204">
        <v>27</v>
      </c>
      <c r="D1204">
        <v>3</v>
      </c>
      <c r="E1204">
        <v>9</v>
      </c>
      <c r="F1204" s="1">
        <v>45008</v>
      </c>
      <c r="G1204">
        <v>0</v>
      </c>
      <c r="H1204">
        <f>VLOOKUP(sales[[#This Row],[ProductID]],products[],4,FALSE)</f>
        <v>320</v>
      </c>
      <c r="I1204">
        <f>VLOOKUP(sales[[#This Row],[ProductID]],products[],5,FALSE)</f>
        <v>280</v>
      </c>
      <c r="J1204">
        <f>sales[[#This Row],[QuantitySold]]*sales[[#This Row],[unitPrice]]</f>
        <v>2880</v>
      </c>
      <c r="K1204">
        <f>sales[[#This Row],[TotalRevenue]]-sales[[#This Row],[DiscountApplied]]</f>
        <v>2880</v>
      </c>
      <c r="L1204" t="str">
        <f>TEXT(sales[[#This Row],[SaleDate]],"yyyy")</f>
        <v>2023</v>
      </c>
      <c r="M1204" t="str">
        <f>TEXT(sales[[#This Row],[SaleDate]],"MMM")</f>
        <v>Mar</v>
      </c>
      <c r="N1204" t="str">
        <f>TEXT(sales[[#This Row],[SaleDate]],"DDD")</f>
        <v>Thu</v>
      </c>
      <c r="O1204" t="str">
        <f t="shared" si="18"/>
        <v>Q1</v>
      </c>
      <c r="P1204">
        <f>sales[[#This Row],[netRevenue]]-(sales[[#This Row],[unitCost]]*sales[[#This Row],[QuantitySold]])</f>
        <v>360</v>
      </c>
      <c r="Q1204">
        <f>sales[[#This Row],[unitCost]]*sales[[#This Row],[QuantitySold]]</f>
        <v>2520</v>
      </c>
      <c r="R1204" s="7">
        <f>(sales[[#This Row],[unitPrice]]-sales[[#This Row],[unitCost]])/sales[[#This Row],[unitCost]]</f>
        <v>0.14285714285714285</v>
      </c>
      <c r="S1204" t="str">
        <f>TEXT(sales[[#This Row],[SaleDate]],"dd")</f>
        <v>23</v>
      </c>
    </row>
    <row r="1205" spans="1:19" x14ac:dyDescent="0.25">
      <c r="A1205">
        <v>542</v>
      </c>
      <c r="B1205">
        <v>3</v>
      </c>
      <c r="C1205">
        <v>6</v>
      </c>
      <c r="D1205">
        <v>3</v>
      </c>
      <c r="E1205">
        <v>10</v>
      </c>
      <c r="F1205" s="1">
        <v>45004</v>
      </c>
      <c r="G1205">
        <v>0</v>
      </c>
      <c r="H1205">
        <f>VLOOKUP(sales[[#This Row],[ProductID]],products[],4,FALSE)</f>
        <v>320</v>
      </c>
      <c r="I1205">
        <f>VLOOKUP(sales[[#This Row],[ProductID]],products[],5,FALSE)</f>
        <v>280</v>
      </c>
      <c r="J1205">
        <f>sales[[#This Row],[QuantitySold]]*sales[[#This Row],[unitPrice]]</f>
        <v>3200</v>
      </c>
      <c r="K1205">
        <f>sales[[#This Row],[TotalRevenue]]-sales[[#This Row],[DiscountApplied]]</f>
        <v>3200</v>
      </c>
      <c r="L1205" t="str">
        <f>TEXT(sales[[#This Row],[SaleDate]],"yyyy")</f>
        <v>2023</v>
      </c>
      <c r="M1205" t="str">
        <f>TEXT(sales[[#This Row],[SaleDate]],"MMM")</f>
        <v>Mar</v>
      </c>
      <c r="N1205" t="str">
        <f>TEXT(sales[[#This Row],[SaleDate]],"DDD")</f>
        <v>Sun</v>
      </c>
      <c r="O1205" t="str">
        <f t="shared" si="18"/>
        <v>Q1</v>
      </c>
      <c r="P1205">
        <f>sales[[#This Row],[netRevenue]]-(sales[[#This Row],[unitCost]]*sales[[#This Row],[QuantitySold]])</f>
        <v>400</v>
      </c>
      <c r="Q1205">
        <f>sales[[#This Row],[unitCost]]*sales[[#This Row],[QuantitySold]]</f>
        <v>2800</v>
      </c>
      <c r="R1205" s="7">
        <f>(sales[[#This Row],[unitPrice]]-sales[[#This Row],[unitCost]])/sales[[#This Row],[unitCost]]</f>
        <v>0.14285714285714285</v>
      </c>
      <c r="S1205" t="str">
        <f>TEXT(sales[[#This Row],[SaleDate]],"dd")</f>
        <v>19</v>
      </c>
    </row>
    <row r="1206" spans="1:19" x14ac:dyDescent="0.25">
      <c r="A1206">
        <v>610</v>
      </c>
      <c r="B1206">
        <v>3</v>
      </c>
      <c r="C1206">
        <v>24</v>
      </c>
      <c r="D1206">
        <v>3</v>
      </c>
      <c r="E1206">
        <v>2</v>
      </c>
      <c r="F1206" s="1">
        <v>45058</v>
      </c>
      <c r="G1206">
        <v>0</v>
      </c>
      <c r="H1206">
        <f>VLOOKUP(sales[[#This Row],[ProductID]],products[],4,FALSE)</f>
        <v>320</v>
      </c>
      <c r="I1206">
        <f>VLOOKUP(sales[[#This Row],[ProductID]],products[],5,FALSE)</f>
        <v>280</v>
      </c>
      <c r="J1206">
        <f>sales[[#This Row],[QuantitySold]]*sales[[#This Row],[unitPrice]]</f>
        <v>640</v>
      </c>
      <c r="K1206">
        <f>sales[[#This Row],[TotalRevenue]]-sales[[#This Row],[DiscountApplied]]</f>
        <v>640</v>
      </c>
      <c r="L1206" t="str">
        <f>TEXT(sales[[#This Row],[SaleDate]],"yyyy")</f>
        <v>2023</v>
      </c>
      <c r="M1206" t="str">
        <f>TEXT(sales[[#This Row],[SaleDate]],"MMM")</f>
        <v>May</v>
      </c>
      <c r="N1206" t="str">
        <f>TEXT(sales[[#This Row],[SaleDate]],"DDD")</f>
        <v>Fri</v>
      </c>
      <c r="O1206" t="str">
        <f t="shared" si="18"/>
        <v>Q2</v>
      </c>
      <c r="P1206">
        <f>sales[[#This Row],[netRevenue]]-(sales[[#This Row],[unitCost]]*sales[[#This Row],[QuantitySold]])</f>
        <v>80</v>
      </c>
      <c r="Q1206">
        <f>sales[[#This Row],[unitCost]]*sales[[#This Row],[QuantitySold]]</f>
        <v>560</v>
      </c>
      <c r="R1206" s="7">
        <f>(sales[[#This Row],[unitPrice]]-sales[[#This Row],[unitCost]])/sales[[#This Row],[unitCost]]</f>
        <v>0.14285714285714285</v>
      </c>
      <c r="S1206" t="str">
        <f>TEXT(sales[[#This Row],[SaleDate]],"dd")</f>
        <v>12</v>
      </c>
    </row>
    <row r="1207" spans="1:19" x14ac:dyDescent="0.25">
      <c r="A1207">
        <v>614</v>
      </c>
      <c r="B1207">
        <v>3</v>
      </c>
      <c r="C1207">
        <v>26</v>
      </c>
      <c r="D1207">
        <v>3</v>
      </c>
      <c r="E1207">
        <v>8</v>
      </c>
      <c r="F1207" s="1">
        <v>45105</v>
      </c>
      <c r="G1207">
        <v>0</v>
      </c>
      <c r="H1207">
        <f>VLOOKUP(sales[[#This Row],[ProductID]],products[],4,FALSE)</f>
        <v>320</v>
      </c>
      <c r="I1207">
        <f>VLOOKUP(sales[[#This Row],[ProductID]],products[],5,FALSE)</f>
        <v>280</v>
      </c>
      <c r="J1207">
        <f>sales[[#This Row],[QuantitySold]]*sales[[#This Row],[unitPrice]]</f>
        <v>2560</v>
      </c>
      <c r="K1207">
        <f>sales[[#This Row],[TotalRevenue]]-sales[[#This Row],[DiscountApplied]]</f>
        <v>2560</v>
      </c>
      <c r="L1207" t="str">
        <f>TEXT(sales[[#This Row],[SaleDate]],"yyyy")</f>
        <v>2023</v>
      </c>
      <c r="M1207" t="str">
        <f>TEXT(sales[[#This Row],[SaleDate]],"MMM")</f>
        <v>Jun</v>
      </c>
      <c r="N1207" t="str">
        <f>TEXT(sales[[#This Row],[SaleDate]],"DDD")</f>
        <v>Wed</v>
      </c>
      <c r="O1207" t="str">
        <f t="shared" si="18"/>
        <v>Q2</v>
      </c>
      <c r="P1207">
        <f>sales[[#This Row],[netRevenue]]-(sales[[#This Row],[unitCost]]*sales[[#This Row],[QuantitySold]])</f>
        <v>320</v>
      </c>
      <c r="Q1207">
        <f>sales[[#This Row],[unitCost]]*sales[[#This Row],[QuantitySold]]</f>
        <v>2240</v>
      </c>
      <c r="R1207" s="7">
        <f>(sales[[#This Row],[unitPrice]]-sales[[#This Row],[unitCost]])/sales[[#This Row],[unitCost]]</f>
        <v>0.14285714285714285</v>
      </c>
      <c r="S1207" t="str">
        <f>TEXT(sales[[#This Row],[SaleDate]],"dd")</f>
        <v>28</v>
      </c>
    </row>
    <row r="1208" spans="1:19" x14ac:dyDescent="0.25">
      <c r="A1208">
        <v>617</v>
      </c>
      <c r="B1208">
        <v>3</v>
      </c>
      <c r="C1208">
        <v>36</v>
      </c>
      <c r="D1208">
        <v>3</v>
      </c>
      <c r="E1208">
        <v>3</v>
      </c>
      <c r="F1208" s="1">
        <v>45244</v>
      </c>
      <c r="G1208">
        <v>0</v>
      </c>
      <c r="H1208">
        <f>VLOOKUP(sales[[#This Row],[ProductID]],products[],4,FALSE)</f>
        <v>320</v>
      </c>
      <c r="I1208">
        <f>VLOOKUP(sales[[#This Row],[ProductID]],products[],5,FALSE)</f>
        <v>280</v>
      </c>
      <c r="J1208">
        <f>sales[[#This Row],[QuantitySold]]*sales[[#This Row],[unitPrice]]</f>
        <v>960</v>
      </c>
      <c r="K1208">
        <f>sales[[#This Row],[TotalRevenue]]-sales[[#This Row],[DiscountApplied]]</f>
        <v>960</v>
      </c>
      <c r="L1208" t="str">
        <f>TEXT(sales[[#This Row],[SaleDate]],"yyyy")</f>
        <v>2023</v>
      </c>
      <c r="M1208" t="str">
        <f>TEXT(sales[[#This Row],[SaleDate]],"MMM")</f>
        <v>Nov</v>
      </c>
      <c r="N1208" t="str">
        <f>TEXT(sales[[#This Row],[SaleDate]],"DDD")</f>
        <v>Tue</v>
      </c>
      <c r="O1208" t="str">
        <f t="shared" si="18"/>
        <v>Q4</v>
      </c>
      <c r="P1208">
        <f>sales[[#This Row],[netRevenue]]-(sales[[#This Row],[unitCost]]*sales[[#This Row],[QuantitySold]])</f>
        <v>120</v>
      </c>
      <c r="Q1208">
        <f>sales[[#This Row],[unitCost]]*sales[[#This Row],[QuantitySold]]</f>
        <v>840</v>
      </c>
      <c r="R1208" s="7">
        <f>(sales[[#This Row],[unitPrice]]-sales[[#This Row],[unitCost]])/sales[[#This Row],[unitCost]]</f>
        <v>0.14285714285714285</v>
      </c>
      <c r="S1208" t="str">
        <f>TEXT(sales[[#This Row],[SaleDate]],"dd")</f>
        <v>14</v>
      </c>
    </row>
    <row r="1209" spans="1:19" x14ac:dyDescent="0.25">
      <c r="A1209">
        <v>619</v>
      </c>
      <c r="B1209">
        <v>3</v>
      </c>
      <c r="C1209">
        <v>37</v>
      </c>
      <c r="D1209">
        <v>3</v>
      </c>
      <c r="E1209">
        <v>10</v>
      </c>
      <c r="F1209" s="1">
        <v>45064</v>
      </c>
      <c r="G1209">
        <v>0</v>
      </c>
      <c r="H1209">
        <f>VLOOKUP(sales[[#This Row],[ProductID]],products[],4,FALSE)</f>
        <v>320</v>
      </c>
      <c r="I1209">
        <f>VLOOKUP(sales[[#This Row],[ProductID]],products[],5,FALSE)</f>
        <v>280</v>
      </c>
      <c r="J1209">
        <f>sales[[#This Row],[QuantitySold]]*sales[[#This Row],[unitPrice]]</f>
        <v>3200</v>
      </c>
      <c r="K1209">
        <f>sales[[#This Row],[TotalRevenue]]-sales[[#This Row],[DiscountApplied]]</f>
        <v>3200</v>
      </c>
      <c r="L1209" t="str">
        <f>TEXT(sales[[#This Row],[SaleDate]],"yyyy")</f>
        <v>2023</v>
      </c>
      <c r="M1209" t="str">
        <f>TEXT(sales[[#This Row],[SaleDate]],"MMM")</f>
        <v>May</v>
      </c>
      <c r="N1209" t="str">
        <f>TEXT(sales[[#This Row],[SaleDate]],"DDD")</f>
        <v>Thu</v>
      </c>
      <c r="O1209" t="str">
        <f t="shared" si="18"/>
        <v>Q2</v>
      </c>
      <c r="P1209">
        <f>sales[[#This Row],[netRevenue]]-(sales[[#This Row],[unitCost]]*sales[[#This Row],[QuantitySold]])</f>
        <v>400</v>
      </c>
      <c r="Q1209">
        <f>sales[[#This Row],[unitCost]]*sales[[#This Row],[QuantitySold]]</f>
        <v>2800</v>
      </c>
      <c r="R1209" s="7">
        <f>(sales[[#This Row],[unitPrice]]-sales[[#This Row],[unitCost]])/sales[[#This Row],[unitCost]]</f>
        <v>0.14285714285714285</v>
      </c>
      <c r="S1209" t="str">
        <f>TEXT(sales[[#This Row],[SaleDate]],"dd")</f>
        <v>18</v>
      </c>
    </row>
    <row r="1210" spans="1:19" x14ac:dyDescent="0.25">
      <c r="A1210">
        <v>622</v>
      </c>
      <c r="B1210">
        <v>3</v>
      </c>
      <c r="C1210">
        <v>34</v>
      </c>
      <c r="D1210">
        <v>3</v>
      </c>
      <c r="E1210">
        <v>3</v>
      </c>
      <c r="F1210" s="1">
        <v>45264</v>
      </c>
      <c r="G1210">
        <v>0</v>
      </c>
      <c r="H1210">
        <f>VLOOKUP(sales[[#This Row],[ProductID]],products[],4,FALSE)</f>
        <v>320</v>
      </c>
      <c r="I1210">
        <f>VLOOKUP(sales[[#This Row],[ProductID]],products[],5,FALSE)</f>
        <v>280</v>
      </c>
      <c r="J1210">
        <f>sales[[#This Row],[QuantitySold]]*sales[[#This Row],[unitPrice]]</f>
        <v>960</v>
      </c>
      <c r="K1210">
        <f>sales[[#This Row],[TotalRevenue]]-sales[[#This Row],[DiscountApplied]]</f>
        <v>960</v>
      </c>
      <c r="L1210" t="str">
        <f>TEXT(sales[[#This Row],[SaleDate]],"yyyy")</f>
        <v>2023</v>
      </c>
      <c r="M1210" t="str">
        <f>TEXT(sales[[#This Row],[SaleDate]],"MMM")</f>
        <v>Dec</v>
      </c>
      <c r="N1210" t="str">
        <f>TEXT(sales[[#This Row],[SaleDate]],"DDD")</f>
        <v>Mon</v>
      </c>
      <c r="O1210" t="str">
        <f t="shared" si="18"/>
        <v>Q4</v>
      </c>
      <c r="P1210">
        <f>sales[[#This Row],[netRevenue]]-(sales[[#This Row],[unitCost]]*sales[[#This Row],[QuantitySold]])</f>
        <v>120</v>
      </c>
      <c r="Q1210">
        <f>sales[[#This Row],[unitCost]]*sales[[#This Row],[QuantitySold]]</f>
        <v>840</v>
      </c>
      <c r="R1210" s="7">
        <f>(sales[[#This Row],[unitPrice]]-sales[[#This Row],[unitCost]])/sales[[#This Row],[unitCost]]</f>
        <v>0.14285714285714285</v>
      </c>
      <c r="S1210" t="str">
        <f>TEXT(sales[[#This Row],[SaleDate]],"dd")</f>
        <v>04</v>
      </c>
    </row>
    <row r="1211" spans="1:19" x14ac:dyDescent="0.25">
      <c r="A1211">
        <v>652</v>
      </c>
      <c r="B1211">
        <v>3</v>
      </c>
      <c r="C1211">
        <v>16</v>
      </c>
      <c r="D1211">
        <v>3</v>
      </c>
      <c r="E1211">
        <v>7</v>
      </c>
      <c r="F1211" s="1">
        <v>45250</v>
      </c>
      <c r="G1211">
        <v>0</v>
      </c>
      <c r="H1211">
        <f>VLOOKUP(sales[[#This Row],[ProductID]],products[],4,FALSE)</f>
        <v>320</v>
      </c>
      <c r="I1211">
        <f>VLOOKUP(sales[[#This Row],[ProductID]],products[],5,FALSE)</f>
        <v>280</v>
      </c>
      <c r="J1211">
        <f>sales[[#This Row],[QuantitySold]]*sales[[#This Row],[unitPrice]]</f>
        <v>2240</v>
      </c>
      <c r="K1211">
        <f>sales[[#This Row],[TotalRevenue]]-sales[[#This Row],[DiscountApplied]]</f>
        <v>2240</v>
      </c>
      <c r="L1211" t="str">
        <f>TEXT(sales[[#This Row],[SaleDate]],"yyyy")</f>
        <v>2023</v>
      </c>
      <c r="M1211" t="str">
        <f>TEXT(sales[[#This Row],[SaleDate]],"MMM")</f>
        <v>Nov</v>
      </c>
      <c r="N1211" t="str">
        <f>TEXT(sales[[#This Row],[SaleDate]],"DDD")</f>
        <v>Mon</v>
      </c>
      <c r="O1211" t="str">
        <f t="shared" si="18"/>
        <v>Q4</v>
      </c>
      <c r="P1211">
        <f>sales[[#This Row],[netRevenue]]-(sales[[#This Row],[unitCost]]*sales[[#This Row],[QuantitySold]])</f>
        <v>280</v>
      </c>
      <c r="Q1211">
        <f>sales[[#This Row],[unitCost]]*sales[[#This Row],[QuantitySold]]</f>
        <v>1960</v>
      </c>
      <c r="R1211" s="7">
        <f>(sales[[#This Row],[unitPrice]]-sales[[#This Row],[unitCost]])/sales[[#This Row],[unitCost]]</f>
        <v>0.14285714285714285</v>
      </c>
      <c r="S1211" t="str">
        <f>TEXT(sales[[#This Row],[SaleDate]],"dd")</f>
        <v>20</v>
      </c>
    </row>
    <row r="1212" spans="1:19" x14ac:dyDescent="0.25">
      <c r="A1212">
        <v>674</v>
      </c>
      <c r="B1212">
        <v>3</v>
      </c>
      <c r="C1212">
        <v>5</v>
      </c>
      <c r="D1212">
        <v>3</v>
      </c>
      <c r="E1212">
        <v>5</v>
      </c>
      <c r="F1212" s="1">
        <v>45172</v>
      </c>
      <c r="G1212">
        <v>0</v>
      </c>
      <c r="H1212">
        <f>VLOOKUP(sales[[#This Row],[ProductID]],products[],4,FALSE)</f>
        <v>320</v>
      </c>
      <c r="I1212">
        <f>VLOOKUP(sales[[#This Row],[ProductID]],products[],5,FALSE)</f>
        <v>280</v>
      </c>
      <c r="J1212">
        <f>sales[[#This Row],[QuantitySold]]*sales[[#This Row],[unitPrice]]</f>
        <v>1600</v>
      </c>
      <c r="K1212">
        <f>sales[[#This Row],[TotalRevenue]]-sales[[#This Row],[DiscountApplied]]</f>
        <v>1600</v>
      </c>
      <c r="L1212" t="str">
        <f>TEXT(sales[[#This Row],[SaleDate]],"yyyy")</f>
        <v>2023</v>
      </c>
      <c r="M1212" t="str">
        <f>TEXT(sales[[#This Row],[SaleDate]],"MMM")</f>
        <v>Sep</v>
      </c>
      <c r="N1212" t="str">
        <f>TEXT(sales[[#This Row],[SaleDate]],"DDD")</f>
        <v>Sun</v>
      </c>
      <c r="O1212" t="str">
        <f t="shared" si="18"/>
        <v>Q3</v>
      </c>
      <c r="P1212">
        <f>sales[[#This Row],[netRevenue]]-(sales[[#This Row],[unitCost]]*sales[[#This Row],[QuantitySold]])</f>
        <v>200</v>
      </c>
      <c r="Q1212">
        <f>sales[[#This Row],[unitCost]]*sales[[#This Row],[QuantitySold]]</f>
        <v>1400</v>
      </c>
      <c r="R1212" s="7">
        <f>(sales[[#This Row],[unitPrice]]-sales[[#This Row],[unitCost]])/sales[[#This Row],[unitCost]]</f>
        <v>0.14285714285714285</v>
      </c>
      <c r="S1212" t="str">
        <f>TEXT(sales[[#This Row],[SaleDate]],"dd")</f>
        <v>03</v>
      </c>
    </row>
    <row r="1213" spans="1:19" x14ac:dyDescent="0.25">
      <c r="A1213">
        <v>675</v>
      </c>
      <c r="B1213">
        <v>3</v>
      </c>
      <c r="C1213">
        <v>17</v>
      </c>
      <c r="D1213">
        <v>3</v>
      </c>
      <c r="E1213">
        <v>3</v>
      </c>
      <c r="F1213" s="1">
        <v>45283</v>
      </c>
      <c r="G1213">
        <v>0</v>
      </c>
      <c r="H1213">
        <f>VLOOKUP(sales[[#This Row],[ProductID]],products[],4,FALSE)</f>
        <v>320</v>
      </c>
      <c r="I1213">
        <f>VLOOKUP(sales[[#This Row],[ProductID]],products[],5,FALSE)</f>
        <v>280</v>
      </c>
      <c r="J1213">
        <f>sales[[#This Row],[QuantitySold]]*sales[[#This Row],[unitPrice]]</f>
        <v>960</v>
      </c>
      <c r="K1213">
        <f>sales[[#This Row],[TotalRevenue]]-sales[[#This Row],[DiscountApplied]]</f>
        <v>960</v>
      </c>
      <c r="L1213" t="str">
        <f>TEXT(sales[[#This Row],[SaleDate]],"yyyy")</f>
        <v>2023</v>
      </c>
      <c r="M1213" t="str">
        <f>TEXT(sales[[#This Row],[SaleDate]],"MMM")</f>
        <v>Dec</v>
      </c>
      <c r="N1213" t="str">
        <f>TEXT(sales[[#This Row],[SaleDate]],"DDD")</f>
        <v>Sat</v>
      </c>
      <c r="O1213" t="str">
        <f t="shared" si="18"/>
        <v>Q4</v>
      </c>
      <c r="P1213">
        <f>sales[[#This Row],[netRevenue]]-(sales[[#This Row],[unitCost]]*sales[[#This Row],[QuantitySold]])</f>
        <v>120</v>
      </c>
      <c r="Q1213">
        <f>sales[[#This Row],[unitCost]]*sales[[#This Row],[QuantitySold]]</f>
        <v>840</v>
      </c>
      <c r="R1213" s="7">
        <f>(sales[[#This Row],[unitPrice]]-sales[[#This Row],[unitCost]])/sales[[#This Row],[unitCost]]</f>
        <v>0.14285714285714285</v>
      </c>
      <c r="S1213" t="str">
        <f>TEXT(sales[[#This Row],[SaleDate]],"dd")</f>
        <v>23</v>
      </c>
    </row>
    <row r="1214" spans="1:19" x14ac:dyDescent="0.25">
      <c r="A1214">
        <v>693</v>
      </c>
      <c r="B1214">
        <v>3</v>
      </c>
      <c r="C1214">
        <v>3</v>
      </c>
      <c r="D1214">
        <v>3</v>
      </c>
      <c r="E1214">
        <v>11</v>
      </c>
      <c r="F1214" s="1">
        <v>45137</v>
      </c>
      <c r="G1214">
        <v>0</v>
      </c>
      <c r="H1214">
        <f>VLOOKUP(sales[[#This Row],[ProductID]],products[],4,FALSE)</f>
        <v>320</v>
      </c>
      <c r="I1214">
        <f>VLOOKUP(sales[[#This Row],[ProductID]],products[],5,FALSE)</f>
        <v>280</v>
      </c>
      <c r="J1214">
        <f>sales[[#This Row],[QuantitySold]]*sales[[#This Row],[unitPrice]]</f>
        <v>3520</v>
      </c>
      <c r="K1214">
        <f>sales[[#This Row],[TotalRevenue]]-sales[[#This Row],[DiscountApplied]]</f>
        <v>3520</v>
      </c>
      <c r="L1214" t="str">
        <f>TEXT(sales[[#This Row],[SaleDate]],"yyyy")</f>
        <v>2023</v>
      </c>
      <c r="M1214" t="str">
        <f>TEXT(sales[[#This Row],[SaleDate]],"MMM")</f>
        <v>Jul</v>
      </c>
      <c r="N1214" t="str">
        <f>TEXT(sales[[#This Row],[SaleDate]],"DDD")</f>
        <v>Sun</v>
      </c>
      <c r="O1214" t="str">
        <f t="shared" si="18"/>
        <v>Q3</v>
      </c>
      <c r="P1214">
        <f>sales[[#This Row],[netRevenue]]-(sales[[#This Row],[unitCost]]*sales[[#This Row],[QuantitySold]])</f>
        <v>440</v>
      </c>
      <c r="Q1214">
        <f>sales[[#This Row],[unitCost]]*sales[[#This Row],[QuantitySold]]</f>
        <v>3080</v>
      </c>
      <c r="R1214" s="7">
        <f>(sales[[#This Row],[unitPrice]]-sales[[#This Row],[unitCost]])/sales[[#This Row],[unitCost]]</f>
        <v>0.14285714285714285</v>
      </c>
      <c r="S1214" t="str">
        <f>TEXT(sales[[#This Row],[SaleDate]],"dd")</f>
        <v>30</v>
      </c>
    </row>
    <row r="1215" spans="1:19" x14ac:dyDescent="0.25">
      <c r="A1215">
        <v>699</v>
      </c>
      <c r="B1215">
        <v>3</v>
      </c>
      <c r="C1215">
        <v>48</v>
      </c>
      <c r="D1215">
        <v>3</v>
      </c>
      <c r="E1215">
        <v>11</v>
      </c>
      <c r="F1215" s="1">
        <v>44959</v>
      </c>
      <c r="G1215">
        <v>0</v>
      </c>
      <c r="H1215">
        <f>VLOOKUP(sales[[#This Row],[ProductID]],products[],4,FALSE)</f>
        <v>320</v>
      </c>
      <c r="I1215">
        <f>VLOOKUP(sales[[#This Row],[ProductID]],products[],5,FALSE)</f>
        <v>280</v>
      </c>
      <c r="J1215">
        <f>sales[[#This Row],[QuantitySold]]*sales[[#This Row],[unitPrice]]</f>
        <v>3520</v>
      </c>
      <c r="K1215">
        <f>sales[[#This Row],[TotalRevenue]]-sales[[#This Row],[DiscountApplied]]</f>
        <v>3520</v>
      </c>
      <c r="L1215" t="str">
        <f>TEXT(sales[[#This Row],[SaleDate]],"yyyy")</f>
        <v>2023</v>
      </c>
      <c r="M1215" t="str">
        <f>TEXT(sales[[#This Row],[SaleDate]],"MMM")</f>
        <v>Feb</v>
      </c>
      <c r="N1215" t="str">
        <f>TEXT(sales[[#This Row],[SaleDate]],"DDD")</f>
        <v>Thu</v>
      </c>
      <c r="O1215" t="str">
        <f t="shared" si="18"/>
        <v>Q1</v>
      </c>
      <c r="P1215">
        <f>sales[[#This Row],[netRevenue]]-(sales[[#This Row],[unitCost]]*sales[[#This Row],[QuantitySold]])</f>
        <v>440</v>
      </c>
      <c r="Q1215">
        <f>sales[[#This Row],[unitCost]]*sales[[#This Row],[QuantitySold]]</f>
        <v>3080</v>
      </c>
      <c r="R1215" s="7">
        <f>(sales[[#This Row],[unitPrice]]-sales[[#This Row],[unitCost]])/sales[[#This Row],[unitCost]]</f>
        <v>0.14285714285714285</v>
      </c>
      <c r="S1215" t="str">
        <f>TEXT(sales[[#This Row],[SaleDate]],"dd")</f>
        <v>02</v>
      </c>
    </row>
    <row r="1216" spans="1:19" x14ac:dyDescent="0.25">
      <c r="A1216">
        <v>721</v>
      </c>
      <c r="B1216">
        <v>3</v>
      </c>
      <c r="C1216">
        <v>26</v>
      </c>
      <c r="D1216">
        <v>3</v>
      </c>
      <c r="E1216">
        <v>2</v>
      </c>
      <c r="F1216" s="1">
        <v>45101</v>
      </c>
      <c r="G1216">
        <v>0</v>
      </c>
      <c r="H1216">
        <f>VLOOKUP(sales[[#This Row],[ProductID]],products[],4,FALSE)</f>
        <v>320</v>
      </c>
      <c r="I1216">
        <f>VLOOKUP(sales[[#This Row],[ProductID]],products[],5,FALSE)</f>
        <v>280</v>
      </c>
      <c r="J1216">
        <f>sales[[#This Row],[QuantitySold]]*sales[[#This Row],[unitPrice]]</f>
        <v>640</v>
      </c>
      <c r="K1216">
        <f>sales[[#This Row],[TotalRevenue]]-sales[[#This Row],[DiscountApplied]]</f>
        <v>640</v>
      </c>
      <c r="L1216" t="str">
        <f>TEXT(sales[[#This Row],[SaleDate]],"yyyy")</f>
        <v>2023</v>
      </c>
      <c r="M1216" t="str">
        <f>TEXT(sales[[#This Row],[SaleDate]],"MMM")</f>
        <v>Jun</v>
      </c>
      <c r="N1216" t="str">
        <f>TEXT(sales[[#This Row],[SaleDate]],"DDD")</f>
        <v>Sat</v>
      </c>
      <c r="O1216" t="str">
        <f t="shared" si="18"/>
        <v>Q2</v>
      </c>
      <c r="P1216">
        <f>sales[[#This Row],[netRevenue]]-(sales[[#This Row],[unitCost]]*sales[[#This Row],[QuantitySold]])</f>
        <v>80</v>
      </c>
      <c r="Q1216">
        <f>sales[[#This Row],[unitCost]]*sales[[#This Row],[QuantitySold]]</f>
        <v>560</v>
      </c>
      <c r="R1216" s="7">
        <f>(sales[[#This Row],[unitPrice]]-sales[[#This Row],[unitCost]])/sales[[#This Row],[unitCost]]</f>
        <v>0.14285714285714285</v>
      </c>
      <c r="S1216" t="str">
        <f>TEXT(sales[[#This Row],[SaleDate]],"dd")</f>
        <v>24</v>
      </c>
    </row>
    <row r="1217" spans="1:19" x14ac:dyDescent="0.25">
      <c r="A1217">
        <v>724</v>
      </c>
      <c r="B1217">
        <v>3</v>
      </c>
      <c r="C1217">
        <v>48</v>
      </c>
      <c r="D1217">
        <v>3</v>
      </c>
      <c r="E1217">
        <v>2</v>
      </c>
      <c r="F1217" s="1">
        <v>44985</v>
      </c>
      <c r="G1217">
        <v>0</v>
      </c>
      <c r="H1217">
        <f>VLOOKUP(sales[[#This Row],[ProductID]],products[],4,FALSE)</f>
        <v>320</v>
      </c>
      <c r="I1217">
        <f>VLOOKUP(sales[[#This Row],[ProductID]],products[],5,FALSE)</f>
        <v>280</v>
      </c>
      <c r="J1217">
        <f>sales[[#This Row],[QuantitySold]]*sales[[#This Row],[unitPrice]]</f>
        <v>640</v>
      </c>
      <c r="K1217">
        <f>sales[[#This Row],[TotalRevenue]]-sales[[#This Row],[DiscountApplied]]</f>
        <v>640</v>
      </c>
      <c r="L1217" t="str">
        <f>TEXT(sales[[#This Row],[SaleDate]],"yyyy")</f>
        <v>2023</v>
      </c>
      <c r="M1217" t="str">
        <f>TEXT(sales[[#This Row],[SaleDate]],"MMM")</f>
        <v>Feb</v>
      </c>
      <c r="N1217" t="str">
        <f>TEXT(sales[[#This Row],[SaleDate]],"DDD")</f>
        <v>Tue</v>
      </c>
      <c r="O1217" t="str">
        <f t="shared" si="18"/>
        <v>Q1</v>
      </c>
      <c r="P1217">
        <f>sales[[#This Row],[netRevenue]]-(sales[[#This Row],[unitCost]]*sales[[#This Row],[QuantitySold]])</f>
        <v>80</v>
      </c>
      <c r="Q1217">
        <f>sales[[#This Row],[unitCost]]*sales[[#This Row],[QuantitySold]]</f>
        <v>560</v>
      </c>
      <c r="R1217" s="7">
        <f>(sales[[#This Row],[unitPrice]]-sales[[#This Row],[unitCost]])/sales[[#This Row],[unitCost]]</f>
        <v>0.14285714285714285</v>
      </c>
      <c r="S1217" t="str">
        <f>TEXT(sales[[#This Row],[SaleDate]],"dd")</f>
        <v>28</v>
      </c>
    </row>
    <row r="1218" spans="1:19" x14ac:dyDescent="0.25">
      <c r="A1218">
        <v>731</v>
      </c>
      <c r="B1218">
        <v>3</v>
      </c>
      <c r="C1218">
        <v>38</v>
      </c>
      <c r="D1218">
        <v>3</v>
      </c>
      <c r="E1218">
        <v>3</v>
      </c>
      <c r="F1218" s="1">
        <v>44987</v>
      </c>
      <c r="G1218">
        <v>0</v>
      </c>
      <c r="H1218">
        <f>VLOOKUP(sales[[#This Row],[ProductID]],products[],4,FALSE)</f>
        <v>320</v>
      </c>
      <c r="I1218">
        <f>VLOOKUP(sales[[#This Row],[ProductID]],products[],5,FALSE)</f>
        <v>280</v>
      </c>
      <c r="J1218">
        <f>sales[[#This Row],[QuantitySold]]*sales[[#This Row],[unitPrice]]</f>
        <v>960</v>
      </c>
      <c r="K1218">
        <f>sales[[#This Row],[TotalRevenue]]-sales[[#This Row],[DiscountApplied]]</f>
        <v>960</v>
      </c>
      <c r="L1218" t="str">
        <f>TEXT(sales[[#This Row],[SaleDate]],"yyyy")</f>
        <v>2023</v>
      </c>
      <c r="M1218" t="str">
        <f>TEXT(sales[[#This Row],[SaleDate]],"MMM")</f>
        <v>Mar</v>
      </c>
      <c r="N1218" t="str">
        <f>TEXT(sales[[#This Row],[SaleDate]],"DDD")</f>
        <v>Thu</v>
      </c>
      <c r="O1218" t="str">
        <f t="shared" ref="O1218:O1281" si="19">"Q"&amp;ROUNDUP(MONTH(F1218)/3,0)</f>
        <v>Q1</v>
      </c>
      <c r="P1218">
        <f>sales[[#This Row],[netRevenue]]-(sales[[#This Row],[unitCost]]*sales[[#This Row],[QuantitySold]])</f>
        <v>120</v>
      </c>
      <c r="Q1218">
        <f>sales[[#This Row],[unitCost]]*sales[[#This Row],[QuantitySold]]</f>
        <v>840</v>
      </c>
      <c r="R1218" s="7">
        <f>(sales[[#This Row],[unitPrice]]-sales[[#This Row],[unitCost]])/sales[[#This Row],[unitCost]]</f>
        <v>0.14285714285714285</v>
      </c>
      <c r="S1218" t="str">
        <f>TEXT(sales[[#This Row],[SaleDate]],"dd")</f>
        <v>02</v>
      </c>
    </row>
    <row r="1219" spans="1:19" x14ac:dyDescent="0.25">
      <c r="A1219">
        <v>764</v>
      </c>
      <c r="B1219">
        <v>3</v>
      </c>
      <c r="C1219">
        <v>23</v>
      </c>
      <c r="D1219">
        <v>3</v>
      </c>
      <c r="E1219">
        <v>11</v>
      </c>
      <c r="F1219" s="1">
        <v>45157</v>
      </c>
      <c r="G1219">
        <v>0</v>
      </c>
      <c r="H1219">
        <f>VLOOKUP(sales[[#This Row],[ProductID]],products[],4,FALSE)</f>
        <v>320</v>
      </c>
      <c r="I1219">
        <f>VLOOKUP(sales[[#This Row],[ProductID]],products[],5,FALSE)</f>
        <v>280</v>
      </c>
      <c r="J1219">
        <f>sales[[#This Row],[QuantitySold]]*sales[[#This Row],[unitPrice]]</f>
        <v>3520</v>
      </c>
      <c r="K1219">
        <f>sales[[#This Row],[TotalRevenue]]-sales[[#This Row],[DiscountApplied]]</f>
        <v>3520</v>
      </c>
      <c r="L1219" t="str">
        <f>TEXT(sales[[#This Row],[SaleDate]],"yyyy")</f>
        <v>2023</v>
      </c>
      <c r="M1219" t="str">
        <f>TEXT(sales[[#This Row],[SaleDate]],"MMM")</f>
        <v>Aug</v>
      </c>
      <c r="N1219" t="str">
        <f>TEXT(sales[[#This Row],[SaleDate]],"DDD")</f>
        <v>Sat</v>
      </c>
      <c r="O1219" t="str">
        <f t="shared" si="19"/>
        <v>Q3</v>
      </c>
      <c r="P1219">
        <f>sales[[#This Row],[netRevenue]]-(sales[[#This Row],[unitCost]]*sales[[#This Row],[QuantitySold]])</f>
        <v>440</v>
      </c>
      <c r="Q1219">
        <f>sales[[#This Row],[unitCost]]*sales[[#This Row],[QuantitySold]]</f>
        <v>3080</v>
      </c>
      <c r="R1219" s="7">
        <f>(sales[[#This Row],[unitPrice]]-sales[[#This Row],[unitCost]])/sales[[#This Row],[unitCost]]</f>
        <v>0.14285714285714285</v>
      </c>
      <c r="S1219" t="str">
        <f>TEXT(sales[[#This Row],[SaleDate]],"dd")</f>
        <v>19</v>
      </c>
    </row>
    <row r="1220" spans="1:19" x14ac:dyDescent="0.25">
      <c r="A1220">
        <v>785</v>
      </c>
      <c r="B1220">
        <v>3</v>
      </c>
      <c r="C1220">
        <v>38</v>
      </c>
      <c r="D1220">
        <v>3</v>
      </c>
      <c r="E1220">
        <v>9</v>
      </c>
      <c r="F1220" s="1">
        <v>45229</v>
      </c>
      <c r="G1220">
        <v>0</v>
      </c>
      <c r="H1220">
        <f>VLOOKUP(sales[[#This Row],[ProductID]],products[],4,FALSE)</f>
        <v>320</v>
      </c>
      <c r="I1220">
        <f>VLOOKUP(sales[[#This Row],[ProductID]],products[],5,FALSE)</f>
        <v>280</v>
      </c>
      <c r="J1220">
        <f>sales[[#This Row],[QuantitySold]]*sales[[#This Row],[unitPrice]]</f>
        <v>2880</v>
      </c>
      <c r="K1220">
        <f>sales[[#This Row],[TotalRevenue]]-sales[[#This Row],[DiscountApplied]]</f>
        <v>2880</v>
      </c>
      <c r="L1220" t="str">
        <f>TEXT(sales[[#This Row],[SaleDate]],"yyyy")</f>
        <v>2023</v>
      </c>
      <c r="M1220" t="str">
        <f>TEXT(sales[[#This Row],[SaleDate]],"MMM")</f>
        <v>Oct</v>
      </c>
      <c r="N1220" t="str">
        <f>TEXT(sales[[#This Row],[SaleDate]],"DDD")</f>
        <v>Mon</v>
      </c>
      <c r="O1220" t="str">
        <f t="shared" si="19"/>
        <v>Q4</v>
      </c>
      <c r="P1220">
        <f>sales[[#This Row],[netRevenue]]-(sales[[#This Row],[unitCost]]*sales[[#This Row],[QuantitySold]])</f>
        <v>360</v>
      </c>
      <c r="Q1220">
        <f>sales[[#This Row],[unitCost]]*sales[[#This Row],[QuantitySold]]</f>
        <v>2520</v>
      </c>
      <c r="R1220" s="7">
        <f>(sales[[#This Row],[unitPrice]]-sales[[#This Row],[unitCost]])/sales[[#This Row],[unitCost]]</f>
        <v>0.14285714285714285</v>
      </c>
      <c r="S1220" t="str">
        <f>TEXT(sales[[#This Row],[SaleDate]],"dd")</f>
        <v>30</v>
      </c>
    </row>
    <row r="1221" spans="1:19" x14ac:dyDescent="0.25">
      <c r="A1221">
        <v>798</v>
      </c>
      <c r="B1221">
        <v>3</v>
      </c>
      <c r="C1221">
        <v>19</v>
      </c>
      <c r="D1221">
        <v>3</v>
      </c>
      <c r="E1221">
        <v>3</v>
      </c>
      <c r="F1221" s="1">
        <v>45040</v>
      </c>
      <c r="G1221">
        <v>0</v>
      </c>
      <c r="H1221">
        <f>VLOOKUP(sales[[#This Row],[ProductID]],products[],4,FALSE)</f>
        <v>320</v>
      </c>
      <c r="I1221">
        <f>VLOOKUP(sales[[#This Row],[ProductID]],products[],5,FALSE)</f>
        <v>280</v>
      </c>
      <c r="J1221">
        <f>sales[[#This Row],[QuantitySold]]*sales[[#This Row],[unitPrice]]</f>
        <v>960</v>
      </c>
      <c r="K1221">
        <f>sales[[#This Row],[TotalRevenue]]-sales[[#This Row],[DiscountApplied]]</f>
        <v>960</v>
      </c>
      <c r="L1221" t="str">
        <f>TEXT(sales[[#This Row],[SaleDate]],"yyyy")</f>
        <v>2023</v>
      </c>
      <c r="M1221" t="str">
        <f>TEXT(sales[[#This Row],[SaleDate]],"MMM")</f>
        <v>Apr</v>
      </c>
      <c r="N1221" t="str">
        <f>TEXT(sales[[#This Row],[SaleDate]],"DDD")</f>
        <v>Mon</v>
      </c>
      <c r="O1221" t="str">
        <f t="shared" si="19"/>
        <v>Q2</v>
      </c>
      <c r="P1221">
        <f>sales[[#This Row],[netRevenue]]-(sales[[#This Row],[unitCost]]*sales[[#This Row],[QuantitySold]])</f>
        <v>120</v>
      </c>
      <c r="Q1221">
        <f>sales[[#This Row],[unitCost]]*sales[[#This Row],[QuantitySold]]</f>
        <v>840</v>
      </c>
      <c r="R1221" s="7">
        <f>(sales[[#This Row],[unitPrice]]-sales[[#This Row],[unitCost]])/sales[[#This Row],[unitCost]]</f>
        <v>0.14285714285714285</v>
      </c>
      <c r="S1221" t="str">
        <f>TEXT(sales[[#This Row],[SaleDate]],"dd")</f>
        <v>24</v>
      </c>
    </row>
    <row r="1222" spans="1:19" x14ac:dyDescent="0.25">
      <c r="A1222">
        <v>799</v>
      </c>
      <c r="B1222">
        <v>3</v>
      </c>
      <c r="C1222">
        <v>50</v>
      </c>
      <c r="D1222">
        <v>3</v>
      </c>
      <c r="E1222">
        <v>7</v>
      </c>
      <c r="F1222" s="1">
        <v>45053</v>
      </c>
      <c r="G1222">
        <v>0</v>
      </c>
      <c r="H1222">
        <f>VLOOKUP(sales[[#This Row],[ProductID]],products[],4,FALSE)</f>
        <v>320</v>
      </c>
      <c r="I1222">
        <f>VLOOKUP(sales[[#This Row],[ProductID]],products[],5,FALSE)</f>
        <v>280</v>
      </c>
      <c r="J1222">
        <f>sales[[#This Row],[QuantitySold]]*sales[[#This Row],[unitPrice]]</f>
        <v>2240</v>
      </c>
      <c r="K1222">
        <f>sales[[#This Row],[TotalRevenue]]-sales[[#This Row],[DiscountApplied]]</f>
        <v>2240</v>
      </c>
      <c r="L1222" t="str">
        <f>TEXT(sales[[#This Row],[SaleDate]],"yyyy")</f>
        <v>2023</v>
      </c>
      <c r="M1222" t="str">
        <f>TEXT(sales[[#This Row],[SaleDate]],"MMM")</f>
        <v>May</v>
      </c>
      <c r="N1222" t="str">
        <f>TEXT(sales[[#This Row],[SaleDate]],"DDD")</f>
        <v>Sun</v>
      </c>
      <c r="O1222" t="str">
        <f t="shared" si="19"/>
        <v>Q2</v>
      </c>
      <c r="P1222">
        <f>sales[[#This Row],[netRevenue]]-(sales[[#This Row],[unitCost]]*sales[[#This Row],[QuantitySold]])</f>
        <v>280</v>
      </c>
      <c r="Q1222">
        <f>sales[[#This Row],[unitCost]]*sales[[#This Row],[QuantitySold]]</f>
        <v>1960</v>
      </c>
      <c r="R1222" s="7">
        <f>(sales[[#This Row],[unitPrice]]-sales[[#This Row],[unitCost]])/sales[[#This Row],[unitCost]]</f>
        <v>0.14285714285714285</v>
      </c>
      <c r="S1222" t="str">
        <f>TEXT(sales[[#This Row],[SaleDate]],"dd")</f>
        <v>07</v>
      </c>
    </row>
    <row r="1223" spans="1:19" x14ac:dyDescent="0.25">
      <c r="A1223">
        <v>838</v>
      </c>
      <c r="B1223">
        <v>3</v>
      </c>
      <c r="C1223">
        <v>27</v>
      </c>
      <c r="D1223">
        <v>3</v>
      </c>
      <c r="E1223">
        <v>5</v>
      </c>
      <c r="F1223" s="1">
        <v>45074</v>
      </c>
      <c r="G1223">
        <v>0</v>
      </c>
      <c r="H1223">
        <f>VLOOKUP(sales[[#This Row],[ProductID]],products[],4,FALSE)</f>
        <v>320</v>
      </c>
      <c r="I1223">
        <f>VLOOKUP(sales[[#This Row],[ProductID]],products[],5,FALSE)</f>
        <v>280</v>
      </c>
      <c r="J1223">
        <f>sales[[#This Row],[QuantitySold]]*sales[[#This Row],[unitPrice]]</f>
        <v>1600</v>
      </c>
      <c r="K1223">
        <f>sales[[#This Row],[TotalRevenue]]-sales[[#This Row],[DiscountApplied]]</f>
        <v>1600</v>
      </c>
      <c r="L1223" t="str">
        <f>TEXT(sales[[#This Row],[SaleDate]],"yyyy")</f>
        <v>2023</v>
      </c>
      <c r="M1223" t="str">
        <f>TEXT(sales[[#This Row],[SaleDate]],"MMM")</f>
        <v>May</v>
      </c>
      <c r="N1223" t="str">
        <f>TEXT(sales[[#This Row],[SaleDate]],"DDD")</f>
        <v>Sun</v>
      </c>
      <c r="O1223" t="str">
        <f t="shared" si="19"/>
        <v>Q2</v>
      </c>
      <c r="P1223">
        <f>sales[[#This Row],[netRevenue]]-(sales[[#This Row],[unitCost]]*sales[[#This Row],[QuantitySold]])</f>
        <v>200</v>
      </c>
      <c r="Q1223">
        <f>sales[[#This Row],[unitCost]]*sales[[#This Row],[QuantitySold]]</f>
        <v>1400</v>
      </c>
      <c r="R1223" s="7">
        <f>(sales[[#This Row],[unitPrice]]-sales[[#This Row],[unitCost]])/sales[[#This Row],[unitCost]]</f>
        <v>0.14285714285714285</v>
      </c>
      <c r="S1223" t="str">
        <f>TEXT(sales[[#This Row],[SaleDate]],"dd")</f>
        <v>28</v>
      </c>
    </row>
    <row r="1224" spans="1:19" x14ac:dyDescent="0.25">
      <c r="A1224">
        <v>852</v>
      </c>
      <c r="B1224">
        <v>3</v>
      </c>
      <c r="C1224">
        <v>50</v>
      </c>
      <c r="D1224">
        <v>3</v>
      </c>
      <c r="E1224">
        <v>4</v>
      </c>
      <c r="F1224" s="1">
        <v>45264</v>
      </c>
      <c r="G1224">
        <v>0</v>
      </c>
      <c r="H1224">
        <f>VLOOKUP(sales[[#This Row],[ProductID]],products[],4,FALSE)</f>
        <v>320</v>
      </c>
      <c r="I1224">
        <f>VLOOKUP(sales[[#This Row],[ProductID]],products[],5,FALSE)</f>
        <v>280</v>
      </c>
      <c r="J1224">
        <f>sales[[#This Row],[QuantitySold]]*sales[[#This Row],[unitPrice]]</f>
        <v>1280</v>
      </c>
      <c r="K1224">
        <f>sales[[#This Row],[TotalRevenue]]-sales[[#This Row],[DiscountApplied]]</f>
        <v>1280</v>
      </c>
      <c r="L1224" t="str">
        <f>TEXT(sales[[#This Row],[SaleDate]],"yyyy")</f>
        <v>2023</v>
      </c>
      <c r="M1224" t="str">
        <f>TEXT(sales[[#This Row],[SaleDate]],"MMM")</f>
        <v>Dec</v>
      </c>
      <c r="N1224" t="str">
        <f>TEXT(sales[[#This Row],[SaleDate]],"DDD")</f>
        <v>Mon</v>
      </c>
      <c r="O1224" t="str">
        <f t="shared" si="19"/>
        <v>Q4</v>
      </c>
      <c r="P1224">
        <f>sales[[#This Row],[netRevenue]]-(sales[[#This Row],[unitCost]]*sales[[#This Row],[QuantitySold]])</f>
        <v>160</v>
      </c>
      <c r="Q1224">
        <f>sales[[#This Row],[unitCost]]*sales[[#This Row],[QuantitySold]]</f>
        <v>1120</v>
      </c>
      <c r="R1224" s="7">
        <f>(sales[[#This Row],[unitPrice]]-sales[[#This Row],[unitCost]])/sales[[#This Row],[unitCost]]</f>
        <v>0.14285714285714285</v>
      </c>
      <c r="S1224" t="str">
        <f>TEXT(sales[[#This Row],[SaleDate]],"dd")</f>
        <v>04</v>
      </c>
    </row>
    <row r="1225" spans="1:19" x14ac:dyDescent="0.25">
      <c r="A1225">
        <v>855</v>
      </c>
      <c r="B1225">
        <v>3</v>
      </c>
      <c r="C1225">
        <v>15</v>
      </c>
      <c r="D1225">
        <v>3</v>
      </c>
      <c r="E1225">
        <v>6</v>
      </c>
      <c r="F1225" s="1">
        <v>45237</v>
      </c>
      <c r="G1225">
        <v>0</v>
      </c>
      <c r="H1225">
        <f>VLOOKUP(sales[[#This Row],[ProductID]],products[],4,FALSE)</f>
        <v>320</v>
      </c>
      <c r="I1225">
        <f>VLOOKUP(sales[[#This Row],[ProductID]],products[],5,FALSE)</f>
        <v>280</v>
      </c>
      <c r="J1225">
        <f>sales[[#This Row],[QuantitySold]]*sales[[#This Row],[unitPrice]]</f>
        <v>1920</v>
      </c>
      <c r="K1225">
        <f>sales[[#This Row],[TotalRevenue]]-sales[[#This Row],[DiscountApplied]]</f>
        <v>1920</v>
      </c>
      <c r="L1225" t="str">
        <f>TEXT(sales[[#This Row],[SaleDate]],"yyyy")</f>
        <v>2023</v>
      </c>
      <c r="M1225" t="str">
        <f>TEXT(sales[[#This Row],[SaleDate]],"MMM")</f>
        <v>Nov</v>
      </c>
      <c r="N1225" t="str">
        <f>TEXT(sales[[#This Row],[SaleDate]],"DDD")</f>
        <v>Tue</v>
      </c>
      <c r="O1225" t="str">
        <f t="shared" si="19"/>
        <v>Q4</v>
      </c>
      <c r="P1225">
        <f>sales[[#This Row],[netRevenue]]-(sales[[#This Row],[unitCost]]*sales[[#This Row],[QuantitySold]])</f>
        <v>240</v>
      </c>
      <c r="Q1225">
        <f>sales[[#This Row],[unitCost]]*sales[[#This Row],[QuantitySold]]</f>
        <v>1680</v>
      </c>
      <c r="R1225" s="7">
        <f>(sales[[#This Row],[unitPrice]]-sales[[#This Row],[unitCost]])/sales[[#This Row],[unitCost]]</f>
        <v>0.14285714285714285</v>
      </c>
      <c r="S1225" t="str">
        <f>TEXT(sales[[#This Row],[SaleDate]],"dd")</f>
        <v>07</v>
      </c>
    </row>
    <row r="1226" spans="1:19" x14ac:dyDescent="0.25">
      <c r="A1226">
        <v>903</v>
      </c>
      <c r="B1226">
        <v>3</v>
      </c>
      <c r="C1226">
        <v>15</v>
      </c>
      <c r="D1226">
        <v>3</v>
      </c>
      <c r="E1226">
        <v>5</v>
      </c>
      <c r="F1226" s="1">
        <v>45270</v>
      </c>
      <c r="G1226">
        <v>0</v>
      </c>
      <c r="H1226">
        <f>VLOOKUP(sales[[#This Row],[ProductID]],products[],4,FALSE)</f>
        <v>320</v>
      </c>
      <c r="I1226">
        <f>VLOOKUP(sales[[#This Row],[ProductID]],products[],5,FALSE)</f>
        <v>280</v>
      </c>
      <c r="J1226">
        <f>sales[[#This Row],[QuantitySold]]*sales[[#This Row],[unitPrice]]</f>
        <v>1600</v>
      </c>
      <c r="K1226">
        <f>sales[[#This Row],[TotalRevenue]]-sales[[#This Row],[DiscountApplied]]</f>
        <v>1600</v>
      </c>
      <c r="L1226" t="str">
        <f>TEXT(sales[[#This Row],[SaleDate]],"yyyy")</f>
        <v>2023</v>
      </c>
      <c r="M1226" t="str">
        <f>TEXT(sales[[#This Row],[SaleDate]],"MMM")</f>
        <v>Dec</v>
      </c>
      <c r="N1226" t="str">
        <f>TEXT(sales[[#This Row],[SaleDate]],"DDD")</f>
        <v>Sun</v>
      </c>
      <c r="O1226" t="str">
        <f t="shared" si="19"/>
        <v>Q4</v>
      </c>
      <c r="P1226">
        <f>sales[[#This Row],[netRevenue]]-(sales[[#This Row],[unitCost]]*sales[[#This Row],[QuantitySold]])</f>
        <v>200</v>
      </c>
      <c r="Q1226">
        <f>sales[[#This Row],[unitCost]]*sales[[#This Row],[QuantitySold]]</f>
        <v>1400</v>
      </c>
      <c r="R1226" s="7">
        <f>(sales[[#This Row],[unitPrice]]-sales[[#This Row],[unitCost]])/sales[[#This Row],[unitCost]]</f>
        <v>0.14285714285714285</v>
      </c>
      <c r="S1226" t="str">
        <f>TEXT(sales[[#This Row],[SaleDate]],"dd")</f>
        <v>10</v>
      </c>
    </row>
    <row r="1227" spans="1:19" x14ac:dyDescent="0.25">
      <c r="A1227">
        <v>905</v>
      </c>
      <c r="B1227">
        <v>3</v>
      </c>
      <c r="C1227">
        <v>49</v>
      </c>
      <c r="D1227">
        <v>3</v>
      </c>
      <c r="E1227">
        <v>6</v>
      </c>
      <c r="F1227" s="1">
        <v>44996</v>
      </c>
      <c r="G1227">
        <v>0</v>
      </c>
      <c r="H1227">
        <f>VLOOKUP(sales[[#This Row],[ProductID]],products[],4,FALSE)</f>
        <v>320</v>
      </c>
      <c r="I1227">
        <f>VLOOKUP(sales[[#This Row],[ProductID]],products[],5,FALSE)</f>
        <v>280</v>
      </c>
      <c r="J1227">
        <f>sales[[#This Row],[QuantitySold]]*sales[[#This Row],[unitPrice]]</f>
        <v>1920</v>
      </c>
      <c r="K1227">
        <f>sales[[#This Row],[TotalRevenue]]-sales[[#This Row],[DiscountApplied]]</f>
        <v>1920</v>
      </c>
      <c r="L1227" t="str">
        <f>TEXT(sales[[#This Row],[SaleDate]],"yyyy")</f>
        <v>2023</v>
      </c>
      <c r="M1227" t="str">
        <f>TEXT(sales[[#This Row],[SaleDate]],"MMM")</f>
        <v>Mar</v>
      </c>
      <c r="N1227" t="str">
        <f>TEXT(sales[[#This Row],[SaleDate]],"DDD")</f>
        <v>Sat</v>
      </c>
      <c r="O1227" t="str">
        <f t="shared" si="19"/>
        <v>Q1</v>
      </c>
      <c r="P1227">
        <f>sales[[#This Row],[netRevenue]]-(sales[[#This Row],[unitCost]]*sales[[#This Row],[QuantitySold]])</f>
        <v>240</v>
      </c>
      <c r="Q1227">
        <f>sales[[#This Row],[unitCost]]*sales[[#This Row],[QuantitySold]]</f>
        <v>1680</v>
      </c>
      <c r="R1227" s="7">
        <f>(sales[[#This Row],[unitPrice]]-sales[[#This Row],[unitCost]])/sales[[#This Row],[unitCost]]</f>
        <v>0.14285714285714285</v>
      </c>
      <c r="S1227" t="str">
        <f>TEXT(sales[[#This Row],[SaleDate]],"dd")</f>
        <v>11</v>
      </c>
    </row>
    <row r="1228" spans="1:19" x14ac:dyDescent="0.25">
      <c r="A1228">
        <v>938</v>
      </c>
      <c r="B1228">
        <v>3</v>
      </c>
      <c r="C1228">
        <v>32</v>
      </c>
      <c r="D1228">
        <v>3</v>
      </c>
      <c r="E1228">
        <v>10</v>
      </c>
      <c r="F1228" s="1">
        <v>45381</v>
      </c>
      <c r="G1228">
        <v>0</v>
      </c>
      <c r="H1228">
        <f>VLOOKUP(sales[[#This Row],[ProductID]],products[],4,FALSE)</f>
        <v>320</v>
      </c>
      <c r="I1228">
        <f>VLOOKUP(sales[[#This Row],[ProductID]],products[],5,FALSE)</f>
        <v>280</v>
      </c>
      <c r="J1228">
        <f>sales[[#This Row],[QuantitySold]]*sales[[#This Row],[unitPrice]]</f>
        <v>3200</v>
      </c>
      <c r="K1228">
        <f>sales[[#This Row],[TotalRevenue]]-sales[[#This Row],[DiscountApplied]]</f>
        <v>3200</v>
      </c>
      <c r="L1228" t="str">
        <f>TEXT(sales[[#This Row],[SaleDate]],"yyyy")</f>
        <v>2024</v>
      </c>
      <c r="M1228" t="str">
        <f>TEXT(sales[[#This Row],[SaleDate]],"MMM")</f>
        <v>Mar</v>
      </c>
      <c r="N1228" t="str">
        <f>TEXT(sales[[#This Row],[SaleDate]],"DDD")</f>
        <v>Sat</v>
      </c>
      <c r="O1228" t="str">
        <f t="shared" si="19"/>
        <v>Q1</v>
      </c>
      <c r="P1228">
        <f>sales[[#This Row],[netRevenue]]-(sales[[#This Row],[unitCost]]*sales[[#This Row],[QuantitySold]])</f>
        <v>400</v>
      </c>
      <c r="Q1228">
        <f>sales[[#This Row],[unitCost]]*sales[[#This Row],[QuantitySold]]</f>
        <v>2800</v>
      </c>
      <c r="R1228" s="7">
        <f>(sales[[#This Row],[unitPrice]]-sales[[#This Row],[unitCost]])/sales[[#This Row],[unitCost]]</f>
        <v>0.14285714285714285</v>
      </c>
      <c r="S1228" t="str">
        <f>TEXT(sales[[#This Row],[SaleDate]],"dd")</f>
        <v>30</v>
      </c>
    </row>
    <row r="1229" spans="1:19" x14ac:dyDescent="0.25">
      <c r="A1229">
        <v>943</v>
      </c>
      <c r="B1229">
        <v>3</v>
      </c>
      <c r="C1229">
        <v>48</v>
      </c>
      <c r="D1229">
        <v>3</v>
      </c>
      <c r="E1229">
        <v>10</v>
      </c>
      <c r="F1229" s="1">
        <v>45430</v>
      </c>
      <c r="G1229">
        <v>0</v>
      </c>
      <c r="H1229">
        <f>VLOOKUP(sales[[#This Row],[ProductID]],products[],4,FALSE)</f>
        <v>320</v>
      </c>
      <c r="I1229">
        <f>VLOOKUP(sales[[#This Row],[ProductID]],products[],5,FALSE)</f>
        <v>280</v>
      </c>
      <c r="J1229">
        <f>sales[[#This Row],[QuantitySold]]*sales[[#This Row],[unitPrice]]</f>
        <v>3200</v>
      </c>
      <c r="K1229">
        <f>sales[[#This Row],[TotalRevenue]]-sales[[#This Row],[DiscountApplied]]</f>
        <v>3200</v>
      </c>
      <c r="L1229" t="str">
        <f>TEXT(sales[[#This Row],[SaleDate]],"yyyy")</f>
        <v>2024</v>
      </c>
      <c r="M1229" t="str">
        <f>TEXT(sales[[#This Row],[SaleDate]],"MMM")</f>
        <v>May</v>
      </c>
      <c r="N1229" t="str">
        <f>TEXT(sales[[#This Row],[SaleDate]],"DDD")</f>
        <v>Sat</v>
      </c>
      <c r="O1229" t="str">
        <f t="shared" si="19"/>
        <v>Q2</v>
      </c>
      <c r="P1229">
        <f>sales[[#This Row],[netRevenue]]-(sales[[#This Row],[unitCost]]*sales[[#This Row],[QuantitySold]])</f>
        <v>400</v>
      </c>
      <c r="Q1229">
        <f>sales[[#This Row],[unitCost]]*sales[[#This Row],[QuantitySold]]</f>
        <v>2800</v>
      </c>
      <c r="R1229" s="7">
        <f>(sales[[#This Row],[unitPrice]]-sales[[#This Row],[unitCost]])/sales[[#This Row],[unitCost]]</f>
        <v>0.14285714285714285</v>
      </c>
      <c r="S1229" t="str">
        <f>TEXT(sales[[#This Row],[SaleDate]],"dd")</f>
        <v>18</v>
      </c>
    </row>
    <row r="1230" spans="1:19" x14ac:dyDescent="0.25">
      <c r="A1230">
        <v>955</v>
      </c>
      <c r="B1230">
        <v>3</v>
      </c>
      <c r="C1230">
        <v>48</v>
      </c>
      <c r="D1230">
        <v>3</v>
      </c>
      <c r="E1230">
        <v>5</v>
      </c>
      <c r="F1230" s="1">
        <v>45376</v>
      </c>
      <c r="G1230">
        <v>0</v>
      </c>
      <c r="H1230">
        <f>VLOOKUP(sales[[#This Row],[ProductID]],products[],4,FALSE)</f>
        <v>320</v>
      </c>
      <c r="I1230">
        <f>VLOOKUP(sales[[#This Row],[ProductID]],products[],5,FALSE)</f>
        <v>280</v>
      </c>
      <c r="J1230">
        <f>sales[[#This Row],[QuantitySold]]*sales[[#This Row],[unitPrice]]</f>
        <v>1600</v>
      </c>
      <c r="K1230">
        <f>sales[[#This Row],[TotalRevenue]]-sales[[#This Row],[DiscountApplied]]</f>
        <v>1600</v>
      </c>
      <c r="L1230" t="str">
        <f>TEXT(sales[[#This Row],[SaleDate]],"yyyy")</f>
        <v>2024</v>
      </c>
      <c r="M1230" t="str">
        <f>TEXT(sales[[#This Row],[SaleDate]],"MMM")</f>
        <v>Mar</v>
      </c>
      <c r="N1230" t="str">
        <f>TEXT(sales[[#This Row],[SaleDate]],"DDD")</f>
        <v>Mon</v>
      </c>
      <c r="O1230" t="str">
        <f t="shared" si="19"/>
        <v>Q1</v>
      </c>
      <c r="P1230">
        <f>sales[[#This Row],[netRevenue]]-(sales[[#This Row],[unitCost]]*sales[[#This Row],[QuantitySold]])</f>
        <v>200</v>
      </c>
      <c r="Q1230">
        <f>sales[[#This Row],[unitCost]]*sales[[#This Row],[QuantitySold]]</f>
        <v>1400</v>
      </c>
      <c r="R1230" s="7">
        <f>(sales[[#This Row],[unitPrice]]-sales[[#This Row],[unitCost]])/sales[[#This Row],[unitCost]]</f>
        <v>0.14285714285714285</v>
      </c>
      <c r="S1230" t="str">
        <f>TEXT(sales[[#This Row],[SaleDate]],"dd")</f>
        <v>25</v>
      </c>
    </row>
    <row r="1231" spans="1:19" x14ac:dyDescent="0.25">
      <c r="A1231">
        <v>979</v>
      </c>
      <c r="B1231">
        <v>3</v>
      </c>
      <c r="C1231">
        <v>6</v>
      </c>
      <c r="D1231">
        <v>3</v>
      </c>
      <c r="E1231">
        <v>5</v>
      </c>
      <c r="F1231" s="1">
        <v>45509</v>
      </c>
      <c r="G1231">
        <v>0</v>
      </c>
      <c r="H1231">
        <f>VLOOKUP(sales[[#This Row],[ProductID]],products[],4,FALSE)</f>
        <v>320</v>
      </c>
      <c r="I1231">
        <f>VLOOKUP(sales[[#This Row],[ProductID]],products[],5,FALSE)</f>
        <v>280</v>
      </c>
      <c r="J1231">
        <f>sales[[#This Row],[QuantitySold]]*sales[[#This Row],[unitPrice]]</f>
        <v>1600</v>
      </c>
      <c r="K1231">
        <f>sales[[#This Row],[TotalRevenue]]-sales[[#This Row],[DiscountApplied]]</f>
        <v>1600</v>
      </c>
      <c r="L1231" t="str">
        <f>TEXT(sales[[#This Row],[SaleDate]],"yyyy")</f>
        <v>2024</v>
      </c>
      <c r="M1231" t="str">
        <f>TEXT(sales[[#This Row],[SaleDate]],"MMM")</f>
        <v>Aug</v>
      </c>
      <c r="N1231" t="str">
        <f>TEXT(sales[[#This Row],[SaleDate]],"DDD")</f>
        <v>Mon</v>
      </c>
      <c r="O1231" t="str">
        <f t="shared" si="19"/>
        <v>Q3</v>
      </c>
      <c r="P1231">
        <f>sales[[#This Row],[netRevenue]]-(sales[[#This Row],[unitCost]]*sales[[#This Row],[QuantitySold]])</f>
        <v>200</v>
      </c>
      <c r="Q1231">
        <f>sales[[#This Row],[unitCost]]*sales[[#This Row],[QuantitySold]]</f>
        <v>1400</v>
      </c>
      <c r="R1231" s="7">
        <f>(sales[[#This Row],[unitPrice]]-sales[[#This Row],[unitCost]])/sales[[#This Row],[unitCost]]</f>
        <v>0.14285714285714285</v>
      </c>
      <c r="S1231" t="str">
        <f>TEXT(sales[[#This Row],[SaleDate]],"dd")</f>
        <v>05</v>
      </c>
    </row>
    <row r="1232" spans="1:19" x14ac:dyDescent="0.25">
      <c r="A1232">
        <v>984</v>
      </c>
      <c r="B1232">
        <v>3</v>
      </c>
      <c r="C1232">
        <v>30</v>
      </c>
      <c r="D1232">
        <v>3</v>
      </c>
      <c r="E1232">
        <v>8</v>
      </c>
      <c r="F1232" s="1">
        <v>45464</v>
      </c>
      <c r="G1232">
        <v>0</v>
      </c>
      <c r="H1232">
        <f>VLOOKUP(sales[[#This Row],[ProductID]],products[],4,FALSE)</f>
        <v>320</v>
      </c>
      <c r="I1232">
        <f>VLOOKUP(sales[[#This Row],[ProductID]],products[],5,FALSE)</f>
        <v>280</v>
      </c>
      <c r="J1232">
        <f>sales[[#This Row],[QuantitySold]]*sales[[#This Row],[unitPrice]]</f>
        <v>2560</v>
      </c>
      <c r="K1232">
        <f>sales[[#This Row],[TotalRevenue]]-sales[[#This Row],[DiscountApplied]]</f>
        <v>2560</v>
      </c>
      <c r="L1232" t="str">
        <f>TEXT(sales[[#This Row],[SaleDate]],"yyyy")</f>
        <v>2024</v>
      </c>
      <c r="M1232" t="str">
        <f>TEXT(sales[[#This Row],[SaleDate]],"MMM")</f>
        <v>Jun</v>
      </c>
      <c r="N1232" t="str">
        <f>TEXT(sales[[#This Row],[SaleDate]],"DDD")</f>
        <v>Fri</v>
      </c>
      <c r="O1232" t="str">
        <f t="shared" si="19"/>
        <v>Q2</v>
      </c>
      <c r="P1232">
        <f>sales[[#This Row],[netRevenue]]-(sales[[#This Row],[unitCost]]*sales[[#This Row],[QuantitySold]])</f>
        <v>320</v>
      </c>
      <c r="Q1232">
        <f>sales[[#This Row],[unitCost]]*sales[[#This Row],[QuantitySold]]</f>
        <v>2240</v>
      </c>
      <c r="R1232" s="7">
        <f>(sales[[#This Row],[unitPrice]]-sales[[#This Row],[unitCost]])/sales[[#This Row],[unitCost]]</f>
        <v>0.14285714285714285</v>
      </c>
      <c r="S1232" t="str">
        <f>TEXT(sales[[#This Row],[SaleDate]],"dd")</f>
        <v>21</v>
      </c>
    </row>
    <row r="1233" spans="1:19" x14ac:dyDescent="0.25">
      <c r="A1233">
        <v>998</v>
      </c>
      <c r="B1233">
        <v>3</v>
      </c>
      <c r="C1233">
        <v>36</v>
      </c>
      <c r="D1233">
        <v>3</v>
      </c>
      <c r="E1233">
        <v>9</v>
      </c>
      <c r="F1233" s="1">
        <v>45400</v>
      </c>
      <c r="G1233">
        <v>0</v>
      </c>
      <c r="H1233">
        <f>VLOOKUP(sales[[#This Row],[ProductID]],products[],4,FALSE)</f>
        <v>320</v>
      </c>
      <c r="I1233">
        <f>VLOOKUP(sales[[#This Row],[ProductID]],products[],5,FALSE)</f>
        <v>280</v>
      </c>
      <c r="J1233">
        <f>sales[[#This Row],[QuantitySold]]*sales[[#This Row],[unitPrice]]</f>
        <v>2880</v>
      </c>
      <c r="K1233">
        <f>sales[[#This Row],[TotalRevenue]]-sales[[#This Row],[DiscountApplied]]</f>
        <v>2880</v>
      </c>
      <c r="L1233" t="str">
        <f>TEXT(sales[[#This Row],[SaleDate]],"yyyy")</f>
        <v>2024</v>
      </c>
      <c r="M1233" t="str">
        <f>TEXT(sales[[#This Row],[SaleDate]],"MMM")</f>
        <v>Apr</v>
      </c>
      <c r="N1233" t="str">
        <f>TEXT(sales[[#This Row],[SaleDate]],"DDD")</f>
        <v>Thu</v>
      </c>
      <c r="O1233" t="str">
        <f t="shared" si="19"/>
        <v>Q2</v>
      </c>
      <c r="P1233">
        <f>sales[[#This Row],[netRevenue]]-(sales[[#This Row],[unitCost]]*sales[[#This Row],[QuantitySold]])</f>
        <v>360</v>
      </c>
      <c r="Q1233">
        <f>sales[[#This Row],[unitCost]]*sales[[#This Row],[QuantitySold]]</f>
        <v>2520</v>
      </c>
      <c r="R1233" s="7">
        <f>(sales[[#This Row],[unitPrice]]-sales[[#This Row],[unitCost]])/sales[[#This Row],[unitCost]]</f>
        <v>0.14285714285714285</v>
      </c>
      <c r="S1233" t="str">
        <f>TEXT(sales[[#This Row],[SaleDate]],"dd")</f>
        <v>18</v>
      </c>
    </row>
    <row r="1234" spans="1:19" x14ac:dyDescent="0.25">
      <c r="A1234">
        <v>1000</v>
      </c>
      <c r="B1234">
        <v>3</v>
      </c>
      <c r="C1234">
        <v>17</v>
      </c>
      <c r="D1234">
        <v>3</v>
      </c>
      <c r="E1234">
        <v>7</v>
      </c>
      <c r="F1234" s="1">
        <v>45444</v>
      </c>
      <c r="G1234">
        <v>0</v>
      </c>
      <c r="H1234">
        <f>VLOOKUP(sales[[#This Row],[ProductID]],products[],4,FALSE)</f>
        <v>320</v>
      </c>
      <c r="I1234">
        <f>VLOOKUP(sales[[#This Row],[ProductID]],products[],5,FALSE)</f>
        <v>280</v>
      </c>
      <c r="J1234">
        <f>sales[[#This Row],[QuantitySold]]*sales[[#This Row],[unitPrice]]</f>
        <v>2240</v>
      </c>
      <c r="K1234">
        <f>sales[[#This Row],[TotalRevenue]]-sales[[#This Row],[DiscountApplied]]</f>
        <v>2240</v>
      </c>
      <c r="L1234" t="str">
        <f>TEXT(sales[[#This Row],[SaleDate]],"yyyy")</f>
        <v>2024</v>
      </c>
      <c r="M1234" t="str">
        <f>TEXT(sales[[#This Row],[SaleDate]],"MMM")</f>
        <v>Jun</v>
      </c>
      <c r="N1234" t="str">
        <f>TEXT(sales[[#This Row],[SaleDate]],"DDD")</f>
        <v>Sat</v>
      </c>
      <c r="O1234" t="str">
        <f t="shared" si="19"/>
        <v>Q2</v>
      </c>
      <c r="P1234">
        <f>sales[[#This Row],[netRevenue]]-(sales[[#This Row],[unitCost]]*sales[[#This Row],[QuantitySold]])</f>
        <v>280</v>
      </c>
      <c r="Q1234">
        <f>sales[[#This Row],[unitCost]]*sales[[#This Row],[QuantitySold]]</f>
        <v>1960</v>
      </c>
      <c r="R1234" s="7">
        <f>(sales[[#This Row],[unitPrice]]-sales[[#This Row],[unitCost]])/sales[[#This Row],[unitCost]]</f>
        <v>0.14285714285714285</v>
      </c>
      <c r="S1234" t="str">
        <f>TEXT(sales[[#This Row],[SaleDate]],"dd")</f>
        <v>01</v>
      </c>
    </row>
    <row r="1235" spans="1:19" x14ac:dyDescent="0.25">
      <c r="A1235">
        <v>1012</v>
      </c>
      <c r="B1235">
        <v>3</v>
      </c>
      <c r="C1235">
        <v>49</v>
      </c>
      <c r="D1235">
        <v>3</v>
      </c>
      <c r="E1235">
        <v>3</v>
      </c>
      <c r="F1235" s="1">
        <v>45457</v>
      </c>
      <c r="G1235">
        <v>0</v>
      </c>
      <c r="H1235">
        <f>VLOOKUP(sales[[#This Row],[ProductID]],products[],4,FALSE)</f>
        <v>320</v>
      </c>
      <c r="I1235">
        <f>VLOOKUP(sales[[#This Row],[ProductID]],products[],5,FALSE)</f>
        <v>280</v>
      </c>
      <c r="J1235">
        <f>sales[[#This Row],[QuantitySold]]*sales[[#This Row],[unitPrice]]</f>
        <v>960</v>
      </c>
      <c r="K1235">
        <f>sales[[#This Row],[TotalRevenue]]-sales[[#This Row],[DiscountApplied]]</f>
        <v>960</v>
      </c>
      <c r="L1235" t="str">
        <f>TEXT(sales[[#This Row],[SaleDate]],"yyyy")</f>
        <v>2024</v>
      </c>
      <c r="M1235" t="str">
        <f>TEXT(sales[[#This Row],[SaleDate]],"MMM")</f>
        <v>Jun</v>
      </c>
      <c r="N1235" t="str">
        <f>TEXT(sales[[#This Row],[SaleDate]],"DDD")</f>
        <v>Fri</v>
      </c>
      <c r="O1235" t="str">
        <f t="shared" si="19"/>
        <v>Q2</v>
      </c>
      <c r="P1235">
        <f>sales[[#This Row],[netRevenue]]-(sales[[#This Row],[unitCost]]*sales[[#This Row],[QuantitySold]])</f>
        <v>120</v>
      </c>
      <c r="Q1235">
        <f>sales[[#This Row],[unitCost]]*sales[[#This Row],[QuantitySold]]</f>
        <v>840</v>
      </c>
      <c r="R1235" s="7">
        <f>(sales[[#This Row],[unitPrice]]-sales[[#This Row],[unitCost]])/sales[[#This Row],[unitCost]]</f>
        <v>0.14285714285714285</v>
      </c>
      <c r="S1235" t="str">
        <f>TEXT(sales[[#This Row],[SaleDate]],"dd")</f>
        <v>14</v>
      </c>
    </row>
    <row r="1236" spans="1:19" x14ac:dyDescent="0.25">
      <c r="A1236">
        <v>1015</v>
      </c>
      <c r="B1236">
        <v>3</v>
      </c>
      <c r="C1236">
        <v>23</v>
      </c>
      <c r="D1236">
        <v>3</v>
      </c>
      <c r="E1236">
        <v>8</v>
      </c>
      <c r="F1236" s="1">
        <v>45426</v>
      </c>
      <c r="G1236">
        <v>0</v>
      </c>
      <c r="H1236">
        <f>VLOOKUP(sales[[#This Row],[ProductID]],products[],4,FALSE)</f>
        <v>320</v>
      </c>
      <c r="I1236">
        <f>VLOOKUP(sales[[#This Row],[ProductID]],products[],5,FALSE)</f>
        <v>280</v>
      </c>
      <c r="J1236">
        <f>sales[[#This Row],[QuantitySold]]*sales[[#This Row],[unitPrice]]</f>
        <v>2560</v>
      </c>
      <c r="K1236">
        <f>sales[[#This Row],[TotalRevenue]]-sales[[#This Row],[DiscountApplied]]</f>
        <v>2560</v>
      </c>
      <c r="L1236" t="str">
        <f>TEXT(sales[[#This Row],[SaleDate]],"yyyy")</f>
        <v>2024</v>
      </c>
      <c r="M1236" t="str">
        <f>TEXT(sales[[#This Row],[SaleDate]],"MMM")</f>
        <v>May</v>
      </c>
      <c r="N1236" t="str">
        <f>TEXT(sales[[#This Row],[SaleDate]],"DDD")</f>
        <v>Tue</v>
      </c>
      <c r="O1236" t="str">
        <f t="shared" si="19"/>
        <v>Q2</v>
      </c>
      <c r="P1236">
        <f>sales[[#This Row],[netRevenue]]-(sales[[#This Row],[unitCost]]*sales[[#This Row],[QuantitySold]])</f>
        <v>320</v>
      </c>
      <c r="Q1236">
        <f>sales[[#This Row],[unitCost]]*sales[[#This Row],[QuantitySold]]</f>
        <v>2240</v>
      </c>
      <c r="R1236" s="7">
        <f>(sales[[#This Row],[unitPrice]]-sales[[#This Row],[unitCost]])/sales[[#This Row],[unitCost]]</f>
        <v>0.14285714285714285</v>
      </c>
      <c r="S1236" t="str">
        <f>TEXT(sales[[#This Row],[SaleDate]],"dd")</f>
        <v>14</v>
      </c>
    </row>
    <row r="1237" spans="1:19" x14ac:dyDescent="0.25">
      <c r="A1237">
        <v>1030</v>
      </c>
      <c r="B1237">
        <v>3</v>
      </c>
      <c r="C1237">
        <v>46</v>
      </c>
      <c r="D1237">
        <v>3</v>
      </c>
      <c r="E1237">
        <v>9</v>
      </c>
      <c r="F1237" s="1">
        <v>45341</v>
      </c>
      <c r="G1237">
        <v>0</v>
      </c>
      <c r="H1237">
        <f>VLOOKUP(sales[[#This Row],[ProductID]],products[],4,FALSE)</f>
        <v>320</v>
      </c>
      <c r="I1237">
        <f>VLOOKUP(sales[[#This Row],[ProductID]],products[],5,FALSE)</f>
        <v>280</v>
      </c>
      <c r="J1237">
        <f>sales[[#This Row],[QuantitySold]]*sales[[#This Row],[unitPrice]]</f>
        <v>2880</v>
      </c>
      <c r="K1237">
        <f>sales[[#This Row],[TotalRevenue]]-sales[[#This Row],[DiscountApplied]]</f>
        <v>2880</v>
      </c>
      <c r="L1237" t="str">
        <f>TEXT(sales[[#This Row],[SaleDate]],"yyyy")</f>
        <v>2024</v>
      </c>
      <c r="M1237" t="str">
        <f>TEXT(sales[[#This Row],[SaleDate]],"MMM")</f>
        <v>Feb</v>
      </c>
      <c r="N1237" t="str">
        <f>TEXT(sales[[#This Row],[SaleDate]],"DDD")</f>
        <v>Mon</v>
      </c>
      <c r="O1237" t="str">
        <f t="shared" si="19"/>
        <v>Q1</v>
      </c>
      <c r="P1237">
        <f>sales[[#This Row],[netRevenue]]-(sales[[#This Row],[unitCost]]*sales[[#This Row],[QuantitySold]])</f>
        <v>360</v>
      </c>
      <c r="Q1237">
        <f>sales[[#This Row],[unitCost]]*sales[[#This Row],[QuantitySold]]</f>
        <v>2520</v>
      </c>
      <c r="R1237" s="7">
        <f>(sales[[#This Row],[unitPrice]]-sales[[#This Row],[unitCost]])/sales[[#This Row],[unitCost]]</f>
        <v>0.14285714285714285</v>
      </c>
      <c r="S1237" t="str">
        <f>TEXT(sales[[#This Row],[SaleDate]],"dd")</f>
        <v>19</v>
      </c>
    </row>
    <row r="1238" spans="1:19" x14ac:dyDescent="0.25">
      <c r="A1238">
        <v>1032</v>
      </c>
      <c r="B1238">
        <v>3</v>
      </c>
      <c r="C1238">
        <v>37</v>
      </c>
      <c r="D1238">
        <v>3</v>
      </c>
      <c r="E1238">
        <v>6</v>
      </c>
      <c r="F1238" s="1">
        <v>45410</v>
      </c>
      <c r="G1238">
        <v>0</v>
      </c>
      <c r="H1238">
        <f>VLOOKUP(sales[[#This Row],[ProductID]],products[],4,FALSE)</f>
        <v>320</v>
      </c>
      <c r="I1238">
        <f>VLOOKUP(sales[[#This Row],[ProductID]],products[],5,FALSE)</f>
        <v>280</v>
      </c>
      <c r="J1238">
        <f>sales[[#This Row],[QuantitySold]]*sales[[#This Row],[unitPrice]]</f>
        <v>1920</v>
      </c>
      <c r="K1238">
        <f>sales[[#This Row],[TotalRevenue]]-sales[[#This Row],[DiscountApplied]]</f>
        <v>1920</v>
      </c>
      <c r="L1238" t="str">
        <f>TEXT(sales[[#This Row],[SaleDate]],"yyyy")</f>
        <v>2024</v>
      </c>
      <c r="M1238" t="str">
        <f>TEXT(sales[[#This Row],[SaleDate]],"MMM")</f>
        <v>Apr</v>
      </c>
      <c r="N1238" t="str">
        <f>TEXT(sales[[#This Row],[SaleDate]],"DDD")</f>
        <v>Sun</v>
      </c>
      <c r="O1238" t="str">
        <f t="shared" si="19"/>
        <v>Q2</v>
      </c>
      <c r="P1238">
        <f>sales[[#This Row],[netRevenue]]-(sales[[#This Row],[unitCost]]*sales[[#This Row],[QuantitySold]])</f>
        <v>240</v>
      </c>
      <c r="Q1238">
        <f>sales[[#This Row],[unitCost]]*sales[[#This Row],[QuantitySold]]</f>
        <v>1680</v>
      </c>
      <c r="R1238" s="7">
        <f>(sales[[#This Row],[unitPrice]]-sales[[#This Row],[unitCost]])/sales[[#This Row],[unitCost]]</f>
        <v>0.14285714285714285</v>
      </c>
      <c r="S1238" t="str">
        <f>TEXT(sales[[#This Row],[SaleDate]],"dd")</f>
        <v>28</v>
      </c>
    </row>
    <row r="1239" spans="1:19" x14ac:dyDescent="0.25">
      <c r="A1239">
        <v>1036</v>
      </c>
      <c r="B1239">
        <v>3</v>
      </c>
      <c r="C1239">
        <v>48</v>
      </c>
      <c r="D1239">
        <v>3</v>
      </c>
      <c r="E1239">
        <v>4</v>
      </c>
      <c r="F1239" s="1">
        <v>45307</v>
      </c>
      <c r="G1239">
        <v>0</v>
      </c>
      <c r="H1239">
        <f>VLOOKUP(sales[[#This Row],[ProductID]],products[],4,FALSE)</f>
        <v>320</v>
      </c>
      <c r="I1239">
        <f>VLOOKUP(sales[[#This Row],[ProductID]],products[],5,FALSE)</f>
        <v>280</v>
      </c>
      <c r="J1239">
        <f>sales[[#This Row],[QuantitySold]]*sales[[#This Row],[unitPrice]]</f>
        <v>1280</v>
      </c>
      <c r="K1239">
        <f>sales[[#This Row],[TotalRevenue]]-sales[[#This Row],[DiscountApplied]]</f>
        <v>1280</v>
      </c>
      <c r="L1239" t="str">
        <f>TEXT(sales[[#This Row],[SaleDate]],"yyyy")</f>
        <v>2024</v>
      </c>
      <c r="M1239" t="str">
        <f>TEXT(sales[[#This Row],[SaleDate]],"MMM")</f>
        <v>Jan</v>
      </c>
      <c r="N1239" t="str">
        <f>TEXT(sales[[#This Row],[SaleDate]],"DDD")</f>
        <v>Tue</v>
      </c>
      <c r="O1239" t="str">
        <f t="shared" si="19"/>
        <v>Q1</v>
      </c>
      <c r="P1239">
        <f>sales[[#This Row],[netRevenue]]-(sales[[#This Row],[unitCost]]*sales[[#This Row],[QuantitySold]])</f>
        <v>160</v>
      </c>
      <c r="Q1239">
        <f>sales[[#This Row],[unitCost]]*sales[[#This Row],[QuantitySold]]</f>
        <v>1120</v>
      </c>
      <c r="R1239" s="7">
        <f>(sales[[#This Row],[unitPrice]]-sales[[#This Row],[unitCost]])/sales[[#This Row],[unitCost]]</f>
        <v>0.14285714285714285</v>
      </c>
      <c r="S1239" t="str">
        <f>TEXT(sales[[#This Row],[SaleDate]],"dd")</f>
        <v>16</v>
      </c>
    </row>
    <row r="1240" spans="1:19" x14ac:dyDescent="0.25">
      <c r="A1240">
        <v>1040</v>
      </c>
      <c r="B1240">
        <v>3</v>
      </c>
      <c r="C1240">
        <v>40</v>
      </c>
      <c r="D1240">
        <v>3</v>
      </c>
      <c r="E1240">
        <v>8</v>
      </c>
      <c r="F1240" s="1">
        <v>45555</v>
      </c>
      <c r="G1240">
        <v>0</v>
      </c>
      <c r="H1240">
        <f>VLOOKUP(sales[[#This Row],[ProductID]],products[],4,FALSE)</f>
        <v>320</v>
      </c>
      <c r="I1240">
        <f>VLOOKUP(sales[[#This Row],[ProductID]],products[],5,FALSE)</f>
        <v>280</v>
      </c>
      <c r="J1240">
        <f>sales[[#This Row],[QuantitySold]]*sales[[#This Row],[unitPrice]]</f>
        <v>2560</v>
      </c>
      <c r="K1240">
        <f>sales[[#This Row],[TotalRevenue]]-sales[[#This Row],[DiscountApplied]]</f>
        <v>2560</v>
      </c>
      <c r="L1240" t="str">
        <f>TEXT(sales[[#This Row],[SaleDate]],"yyyy")</f>
        <v>2024</v>
      </c>
      <c r="M1240" t="str">
        <f>TEXT(sales[[#This Row],[SaleDate]],"MMM")</f>
        <v>Sep</v>
      </c>
      <c r="N1240" t="str">
        <f>TEXT(sales[[#This Row],[SaleDate]],"DDD")</f>
        <v>Fri</v>
      </c>
      <c r="O1240" t="str">
        <f t="shared" si="19"/>
        <v>Q3</v>
      </c>
      <c r="P1240">
        <f>sales[[#This Row],[netRevenue]]-(sales[[#This Row],[unitCost]]*sales[[#This Row],[QuantitySold]])</f>
        <v>320</v>
      </c>
      <c r="Q1240">
        <f>sales[[#This Row],[unitCost]]*sales[[#This Row],[QuantitySold]]</f>
        <v>2240</v>
      </c>
      <c r="R1240" s="7">
        <f>(sales[[#This Row],[unitPrice]]-sales[[#This Row],[unitCost]])/sales[[#This Row],[unitCost]]</f>
        <v>0.14285714285714285</v>
      </c>
      <c r="S1240" t="str">
        <f>TEXT(sales[[#This Row],[SaleDate]],"dd")</f>
        <v>20</v>
      </c>
    </row>
    <row r="1241" spans="1:19" x14ac:dyDescent="0.25">
      <c r="A1241">
        <v>1081</v>
      </c>
      <c r="B1241">
        <v>3</v>
      </c>
      <c r="C1241">
        <v>25</v>
      </c>
      <c r="D1241">
        <v>3</v>
      </c>
      <c r="E1241">
        <v>7</v>
      </c>
      <c r="F1241" s="1">
        <v>45311</v>
      </c>
      <c r="G1241">
        <v>0</v>
      </c>
      <c r="H1241">
        <f>VLOOKUP(sales[[#This Row],[ProductID]],products[],4,FALSE)</f>
        <v>320</v>
      </c>
      <c r="I1241">
        <f>VLOOKUP(sales[[#This Row],[ProductID]],products[],5,FALSE)</f>
        <v>280</v>
      </c>
      <c r="J1241">
        <f>sales[[#This Row],[QuantitySold]]*sales[[#This Row],[unitPrice]]</f>
        <v>2240</v>
      </c>
      <c r="K1241">
        <f>sales[[#This Row],[TotalRevenue]]-sales[[#This Row],[DiscountApplied]]</f>
        <v>2240</v>
      </c>
      <c r="L1241" t="str">
        <f>TEXT(sales[[#This Row],[SaleDate]],"yyyy")</f>
        <v>2024</v>
      </c>
      <c r="M1241" t="str">
        <f>TEXT(sales[[#This Row],[SaleDate]],"MMM")</f>
        <v>Jan</v>
      </c>
      <c r="N1241" t="str">
        <f>TEXT(sales[[#This Row],[SaleDate]],"DDD")</f>
        <v>Sat</v>
      </c>
      <c r="O1241" t="str">
        <f t="shared" si="19"/>
        <v>Q1</v>
      </c>
      <c r="P1241">
        <f>sales[[#This Row],[netRevenue]]-(sales[[#This Row],[unitCost]]*sales[[#This Row],[QuantitySold]])</f>
        <v>280</v>
      </c>
      <c r="Q1241">
        <f>sales[[#This Row],[unitCost]]*sales[[#This Row],[QuantitySold]]</f>
        <v>1960</v>
      </c>
      <c r="R1241" s="7">
        <f>(sales[[#This Row],[unitPrice]]-sales[[#This Row],[unitCost]])/sales[[#This Row],[unitCost]]</f>
        <v>0.14285714285714285</v>
      </c>
      <c r="S1241" t="str">
        <f>TEXT(sales[[#This Row],[SaleDate]],"dd")</f>
        <v>20</v>
      </c>
    </row>
    <row r="1242" spans="1:19" x14ac:dyDescent="0.25">
      <c r="A1242">
        <v>1085</v>
      </c>
      <c r="B1242">
        <v>3</v>
      </c>
      <c r="C1242">
        <v>37</v>
      </c>
      <c r="D1242">
        <v>3</v>
      </c>
      <c r="E1242">
        <v>10</v>
      </c>
      <c r="F1242" s="1">
        <v>45589</v>
      </c>
      <c r="G1242">
        <v>0</v>
      </c>
      <c r="H1242">
        <f>VLOOKUP(sales[[#This Row],[ProductID]],products[],4,FALSE)</f>
        <v>320</v>
      </c>
      <c r="I1242">
        <f>VLOOKUP(sales[[#This Row],[ProductID]],products[],5,FALSE)</f>
        <v>280</v>
      </c>
      <c r="J1242">
        <f>sales[[#This Row],[QuantitySold]]*sales[[#This Row],[unitPrice]]</f>
        <v>3200</v>
      </c>
      <c r="K1242">
        <f>sales[[#This Row],[TotalRevenue]]-sales[[#This Row],[DiscountApplied]]</f>
        <v>3200</v>
      </c>
      <c r="L1242" t="str">
        <f>TEXT(sales[[#This Row],[SaleDate]],"yyyy")</f>
        <v>2024</v>
      </c>
      <c r="M1242" t="str">
        <f>TEXT(sales[[#This Row],[SaleDate]],"MMM")</f>
        <v>Oct</v>
      </c>
      <c r="N1242" t="str">
        <f>TEXT(sales[[#This Row],[SaleDate]],"DDD")</f>
        <v>Thu</v>
      </c>
      <c r="O1242" t="str">
        <f t="shared" si="19"/>
        <v>Q4</v>
      </c>
      <c r="P1242">
        <f>sales[[#This Row],[netRevenue]]-(sales[[#This Row],[unitCost]]*sales[[#This Row],[QuantitySold]])</f>
        <v>400</v>
      </c>
      <c r="Q1242">
        <f>sales[[#This Row],[unitCost]]*sales[[#This Row],[QuantitySold]]</f>
        <v>2800</v>
      </c>
      <c r="R1242" s="7">
        <f>(sales[[#This Row],[unitPrice]]-sales[[#This Row],[unitCost]])/sales[[#This Row],[unitCost]]</f>
        <v>0.14285714285714285</v>
      </c>
      <c r="S1242" t="str">
        <f>TEXT(sales[[#This Row],[SaleDate]],"dd")</f>
        <v>24</v>
      </c>
    </row>
    <row r="1243" spans="1:19" x14ac:dyDescent="0.25">
      <c r="A1243">
        <v>1100</v>
      </c>
      <c r="B1243">
        <v>3</v>
      </c>
      <c r="C1243">
        <v>37</v>
      </c>
      <c r="D1243">
        <v>3</v>
      </c>
      <c r="E1243">
        <v>10</v>
      </c>
      <c r="F1243" s="1">
        <v>45380</v>
      </c>
      <c r="G1243">
        <v>0</v>
      </c>
      <c r="H1243">
        <f>VLOOKUP(sales[[#This Row],[ProductID]],products[],4,FALSE)</f>
        <v>320</v>
      </c>
      <c r="I1243">
        <f>VLOOKUP(sales[[#This Row],[ProductID]],products[],5,FALSE)</f>
        <v>280</v>
      </c>
      <c r="J1243">
        <f>sales[[#This Row],[QuantitySold]]*sales[[#This Row],[unitPrice]]</f>
        <v>3200</v>
      </c>
      <c r="K1243">
        <f>sales[[#This Row],[TotalRevenue]]-sales[[#This Row],[DiscountApplied]]</f>
        <v>3200</v>
      </c>
      <c r="L1243" t="str">
        <f>TEXT(sales[[#This Row],[SaleDate]],"yyyy")</f>
        <v>2024</v>
      </c>
      <c r="M1243" t="str">
        <f>TEXT(sales[[#This Row],[SaleDate]],"MMM")</f>
        <v>Mar</v>
      </c>
      <c r="N1243" t="str">
        <f>TEXT(sales[[#This Row],[SaleDate]],"DDD")</f>
        <v>Fri</v>
      </c>
      <c r="O1243" t="str">
        <f t="shared" si="19"/>
        <v>Q1</v>
      </c>
      <c r="P1243">
        <f>sales[[#This Row],[netRevenue]]-(sales[[#This Row],[unitCost]]*sales[[#This Row],[QuantitySold]])</f>
        <v>400</v>
      </c>
      <c r="Q1243">
        <f>sales[[#This Row],[unitCost]]*sales[[#This Row],[QuantitySold]]</f>
        <v>2800</v>
      </c>
      <c r="R1243" s="7">
        <f>(sales[[#This Row],[unitPrice]]-sales[[#This Row],[unitCost]])/sales[[#This Row],[unitCost]]</f>
        <v>0.14285714285714285</v>
      </c>
      <c r="S1243" t="str">
        <f>TEXT(sales[[#This Row],[SaleDate]],"dd")</f>
        <v>29</v>
      </c>
    </row>
    <row r="1244" spans="1:19" x14ac:dyDescent="0.25">
      <c r="A1244">
        <v>1103</v>
      </c>
      <c r="B1244">
        <v>3</v>
      </c>
      <c r="C1244">
        <v>26</v>
      </c>
      <c r="D1244">
        <v>3</v>
      </c>
      <c r="E1244">
        <v>2</v>
      </c>
      <c r="F1244" s="1">
        <v>45456</v>
      </c>
      <c r="G1244">
        <v>0</v>
      </c>
      <c r="H1244">
        <f>VLOOKUP(sales[[#This Row],[ProductID]],products[],4,FALSE)</f>
        <v>320</v>
      </c>
      <c r="I1244">
        <f>VLOOKUP(sales[[#This Row],[ProductID]],products[],5,FALSE)</f>
        <v>280</v>
      </c>
      <c r="J1244">
        <f>sales[[#This Row],[QuantitySold]]*sales[[#This Row],[unitPrice]]</f>
        <v>640</v>
      </c>
      <c r="K1244">
        <f>sales[[#This Row],[TotalRevenue]]-sales[[#This Row],[DiscountApplied]]</f>
        <v>640</v>
      </c>
      <c r="L1244" t="str">
        <f>TEXT(sales[[#This Row],[SaleDate]],"yyyy")</f>
        <v>2024</v>
      </c>
      <c r="M1244" t="str">
        <f>TEXT(sales[[#This Row],[SaleDate]],"MMM")</f>
        <v>Jun</v>
      </c>
      <c r="N1244" t="str">
        <f>TEXT(sales[[#This Row],[SaleDate]],"DDD")</f>
        <v>Thu</v>
      </c>
      <c r="O1244" t="str">
        <f t="shared" si="19"/>
        <v>Q2</v>
      </c>
      <c r="P1244">
        <f>sales[[#This Row],[netRevenue]]-(sales[[#This Row],[unitCost]]*sales[[#This Row],[QuantitySold]])</f>
        <v>80</v>
      </c>
      <c r="Q1244">
        <f>sales[[#This Row],[unitCost]]*sales[[#This Row],[QuantitySold]]</f>
        <v>560</v>
      </c>
      <c r="R1244" s="7">
        <f>(sales[[#This Row],[unitPrice]]-sales[[#This Row],[unitCost]])/sales[[#This Row],[unitCost]]</f>
        <v>0.14285714285714285</v>
      </c>
      <c r="S1244" t="str">
        <f>TEXT(sales[[#This Row],[SaleDate]],"dd")</f>
        <v>13</v>
      </c>
    </row>
    <row r="1245" spans="1:19" x14ac:dyDescent="0.25">
      <c r="A1245">
        <v>1115</v>
      </c>
      <c r="B1245">
        <v>3</v>
      </c>
      <c r="C1245">
        <v>39</v>
      </c>
      <c r="D1245">
        <v>3</v>
      </c>
      <c r="E1245">
        <v>5</v>
      </c>
      <c r="F1245" s="1">
        <v>45464</v>
      </c>
      <c r="G1245">
        <v>0</v>
      </c>
      <c r="H1245">
        <f>VLOOKUP(sales[[#This Row],[ProductID]],products[],4,FALSE)</f>
        <v>320</v>
      </c>
      <c r="I1245">
        <f>VLOOKUP(sales[[#This Row],[ProductID]],products[],5,FALSE)</f>
        <v>280</v>
      </c>
      <c r="J1245">
        <f>sales[[#This Row],[QuantitySold]]*sales[[#This Row],[unitPrice]]</f>
        <v>1600</v>
      </c>
      <c r="K1245">
        <f>sales[[#This Row],[TotalRevenue]]-sales[[#This Row],[DiscountApplied]]</f>
        <v>1600</v>
      </c>
      <c r="L1245" t="str">
        <f>TEXT(sales[[#This Row],[SaleDate]],"yyyy")</f>
        <v>2024</v>
      </c>
      <c r="M1245" t="str">
        <f>TEXT(sales[[#This Row],[SaleDate]],"MMM")</f>
        <v>Jun</v>
      </c>
      <c r="N1245" t="str">
        <f>TEXT(sales[[#This Row],[SaleDate]],"DDD")</f>
        <v>Fri</v>
      </c>
      <c r="O1245" t="str">
        <f t="shared" si="19"/>
        <v>Q2</v>
      </c>
      <c r="P1245">
        <f>sales[[#This Row],[netRevenue]]-(sales[[#This Row],[unitCost]]*sales[[#This Row],[QuantitySold]])</f>
        <v>200</v>
      </c>
      <c r="Q1245">
        <f>sales[[#This Row],[unitCost]]*sales[[#This Row],[QuantitySold]]</f>
        <v>1400</v>
      </c>
      <c r="R1245" s="7">
        <f>(sales[[#This Row],[unitPrice]]-sales[[#This Row],[unitCost]])/sales[[#This Row],[unitCost]]</f>
        <v>0.14285714285714285</v>
      </c>
      <c r="S1245" t="str">
        <f>TEXT(sales[[#This Row],[SaleDate]],"dd")</f>
        <v>21</v>
      </c>
    </row>
    <row r="1246" spans="1:19" x14ac:dyDescent="0.25">
      <c r="A1246">
        <v>1141</v>
      </c>
      <c r="B1246">
        <v>3</v>
      </c>
      <c r="C1246">
        <v>11</v>
      </c>
      <c r="D1246">
        <v>3</v>
      </c>
      <c r="E1246">
        <v>10</v>
      </c>
      <c r="F1246" s="1">
        <v>45397</v>
      </c>
      <c r="G1246">
        <v>0</v>
      </c>
      <c r="H1246">
        <f>VLOOKUP(sales[[#This Row],[ProductID]],products[],4,FALSE)</f>
        <v>320</v>
      </c>
      <c r="I1246">
        <f>VLOOKUP(sales[[#This Row],[ProductID]],products[],5,FALSE)</f>
        <v>280</v>
      </c>
      <c r="J1246">
        <f>sales[[#This Row],[QuantitySold]]*sales[[#This Row],[unitPrice]]</f>
        <v>3200</v>
      </c>
      <c r="K1246">
        <f>sales[[#This Row],[TotalRevenue]]-sales[[#This Row],[DiscountApplied]]</f>
        <v>3200</v>
      </c>
      <c r="L1246" t="str">
        <f>TEXT(sales[[#This Row],[SaleDate]],"yyyy")</f>
        <v>2024</v>
      </c>
      <c r="M1246" t="str">
        <f>TEXT(sales[[#This Row],[SaleDate]],"MMM")</f>
        <v>Apr</v>
      </c>
      <c r="N1246" t="str">
        <f>TEXT(sales[[#This Row],[SaleDate]],"DDD")</f>
        <v>Mon</v>
      </c>
      <c r="O1246" t="str">
        <f t="shared" si="19"/>
        <v>Q2</v>
      </c>
      <c r="P1246">
        <f>sales[[#This Row],[netRevenue]]-(sales[[#This Row],[unitCost]]*sales[[#This Row],[QuantitySold]])</f>
        <v>400</v>
      </c>
      <c r="Q1246">
        <f>sales[[#This Row],[unitCost]]*sales[[#This Row],[QuantitySold]]</f>
        <v>2800</v>
      </c>
      <c r="R1246" s="7">
        <f>(sales[[#This Row],[unitPrice]]-sales[[#This Row],[unitCost]])/sales[[#This Row],[unitCost]]</f>
        <v>0.14285714285714285</v>
      </c>
      <c r="S1246" t="str">
        <f>TEXT(sales[[#This Row],[SaleDate]],"dd")</f>
        <v>15</v>
      </c>
    </row>
    <row r="1247" spans="1:19" x14ac:dyDescent="0.25">
      <c r="A1247">
        <v>1173</v>
      </c>
      <c r="B1247">
        <v>3</v>
      </c>
      <c r="C1247">
        <v>40</v>
      </c>
      <c r="D1247">
        <v>3</v>
      </c>
      <c r="E1247">
        <v>3</v>
      </c>
      <c r="F1247" s="1">
        <v>45325</v>
      </c>
      <c r="G1247">
        <v>0</v>
      </c>
      <c r="H1247">
        <f>VLOOKUP(sales[[#This Row],[ProductID]],products[],4,FALSE)</f>
        <v>320</v>
      </c>
      <c r="I1247">
        <f>VLOOKUP(sales[[#This Row],[ProductID]],products[],5,FALSE)</f>
        <v>280</v>
      </c>
      <c r="J1247">
        <f>sales[[#This Row],[QuantitySold]]*sales[[#This Row],[unitPrice]]</f>
        <v>960</v>
      </c>
      <c r="K1247">
        <f>sales[[#This Row],[TotalRevenue]]-sales[[#This Row],[DiscountApplied]]</f>
        <v>960</v>
      </c>
      <c r="L1247" t="str">
        <f>TEXT(sales[[#This Row],[SaleDate]],"yyyy")</f>
        <v>2024</v>
      </c>
      <c r="M1247" t="str">
        <f>TEXT(sales[[#This Row],[SaleDate]],"MMM")</f>
        <v>Feb</v>
      </c>
      <c r="N1247" t="str">
        <f>TEXT(sales[[#This Row],[SaleDate]],"DDD")</f>
        <v>Sat</v>
      </c>
      <c r="O1247" t="str">
        <f t="shared" si="19"/>
        <v>Q1</v>
      </c>
      <c r="P1247">
        <f>sales[[#This Row],[netRevenue]]-(sales[[#This Row],[unitCost]]*sales[[#This Row],[QuantitySold]])</f>
        <v>120</v>
      </c>
      <c r="Q1247">
        <f>sales[[#This Row],[unitCost]]*sales[[#This Row],[QuantitySold]]</f>
        <v>840</v>
      </c>
      <c r="R1247" s="7">
        <f>(sales[[#This Row],[unitPrice]]-sales[[#This Row],[unitCost]])/sales[[#This Row],[unitCost]]</f>
        <v>0.14285714285714285</v>
      </c>
      <c r="S1247" t="str">
        <f>TEXT(sales[[#This Row],[SaleDate]],"dd")</f>
        <v>03</v>
      </c>
    </row>
    <row r="1248" spans="1:19" x14ac:dyDescent="0.25">
      <c r="A1248">
        <v>1194</v>
      </c>
      <c r="B1248">
        <v>3</v>
      </c>
      <c r="C1248">
        <v>40</v>
      </c>
      <c r="D1248">
        <v>3</v>
      </c>
      <c r="E1248">
        <v>4</v>
      </c>
      <c r="F1248" s="1">
        <v>45495</v>
      </c>
      <c r="G1248">
        <v>0</v>
      </c>
      <c r="H1248">
        <f>VLOOKUP(sales[[#This Row],[ProductID]],products[],4,FALSE)</f>
        <v>320</v>
      </c>
      <c r="I1248">
        <f>VLOOKUP(sales[[#This Row],[ProductID]],products[],5,FALSE)</f>
        <v>280</v>
      </c>
      <c r="J1248">
        <f>sales[[#This Row],[QuantitySold]]*sales[[#This Row],[unitPrice]]</f>
        <v>1280</v>
      </c>
      <c r="K1248">
        <f>sales[[#This Row],[TotalRevenue]]-sales[[#This Row],[DiscountApplied]]</f>
        <v>1280</v>
      </c>
      <c r="L1248" t="str">
        <f>TEXT(sales[[#This Row],[SaleDate]],"yyyy")</f>
        <v>2024</v>
      </c>
      <c r="M1248" t="str">
        <f>TEXT(sales[[#This Row],[SaleDate]],"MMM")</f>
        <v>Jul</v>
      </c>
      <c r="N1248" t="str">
        <f>TEXT(sales[[#This Row],[SaleDate]],"DDD")</f>
        <v>Mon</v>
      </c>
      <c r="O1248" t="str">
        <f t="shared" si="19"/>
        <v>Q3</v>
      </c>
      <c r="P1248">
        <f>sales[[#This Row],[netRevenue]]-(sales[[#This Row],[unitCost]]*sales[[#This Row],[QuantitySold]])</f>
        <v>160</v>
      </c>
      <c r="Q1248">
        <f>sales[[#This Row],[unitCost]]*sales[[#This Row],[QuantitySold]]</f>
        <v>1120</v>
      </c>
      <c r="R1248" s="7">
        <f>(sales[[#This Row],[unitPrice]]-sales[[#This Row],[unitCost]])/sales[[#This Row],[unitCost]]</f>
        <v>0.14285714285714285</v>
      </c>
      <c r="S1248" t="str">
        <f>TEXT(sales[[#This Row],[SaleDate]],"dd")</f>
        <v>22</v>
      </c>
    </row>
    <row r="1249" spans="1:19" x14ac:dyDescent="0.25">
      <c r="A1249">
        <v>1195</v>
      </c>
      <c r="B1249">
        <v>3</v>
      </c>
      <c r="C1249">
        <v>9</v>
      </c>
      <c r="D1249">
        <v>3</v>
      </c>
      <c r="E1249">
        <v>6</v>
      </c>
      <c r="F1249" s="1">
        <v>45328</v>
      </c>
      <c r="G1249">
        <v>0</v>
      </c>
      <c r="H1249">
        <f>VLOOKUP(sales[[#This Row],[ProductID]],products[],4,FALSE)</f>
        <v>320</v>
      </c>
      <c r="I1249">
        <f>VLOOKUP(sales[[#This Row],[ProductID]],products[],5,FALSE)</f>
        <v>280</v>
      </c>
      <c r="J1249">
        <f>sales[[#This Row],[QuantitySold]]*sales[[#This Row],[unitPrice]]</f>
        <v>1920</v>
      </c>
      <c r="K1249">
        <f>sales[[#This Row],[TotalRevenue]]-sales[[#This Row],[DiscountApplied]]</f>
        <v>1920</v>
      </c>
      <c r="L1249" t="str">
        <f>TEXT(sales[[#This Row],[SaleDate]],"yyyy")</f>
        <v>2024</v>
      </c>
      <c r="M1249" t="str">
        <f>TEXT(sales[[#This Row],[SaleDate]],"MMM")</f>
        <v>Feb</v>
      </c>
      <c r="N1249" t="str">
        <f>TEXT(sales[[#This Row],[SaleDate]],"DDD")</f>
        <v>Tue</v>
      </c>
      <c r="O1249" t="str">
        <f t="shared" si="19"/>
        <v>Q1</v>
      </c>
      <c r="P1249">
        <f>sales[[#This Row],[netRevenue]]-(sales[[#This Row],[unitCost]]*sales[[#This Row],[QuantitySold]])</f>
        <v>240</v>
      </c>
      <c r="Q1249">
        <f>sales[[#This Row],[unitCost]]*sales[[#This Row],[QuantitySold]]</f>
        <v>1680</v>
      </c>
      <c r="R1249" s="7">
        <f>(sales[[#This Row],[unitPrice]]-sales[[#This Row],[unitCost]])/sales[[#This Row],[unitCost]]</f>
        <v>0.14285714285714285</v>
      </c>
      <c r="S1249" t="str">
        <f>TEXT(sales[[#This Row],[SaleDate]],"dd")</f>
        <v>06</v>
      </c>
    </row>
    <row r="1250" spans="1:19" x14ac:dyDescent="0.25">
      <c r="A1250">
        <v>1212</v>
      </c>
      <c r="B1250">
        <v>3</v>
      </c>
      <c r="C1250">
        <v>16</v>
      </c>
      <c r="D1250">
        <v>3</v>
      </c>
      <c r="E1250">
        <v>7</v>
      </c>
      <c r="F1250" s="1">
        <v>45633</v>
      </c>
      <c r="G1250">
        <v>0</v>
      </c>
      <c r="H1250">
        <f>VLOOKUP(sales[[#This Row],[ProductID]],products[],4,FALSE)</f>
        <v>320</v>
      </c>
      <c r="I1250">
        <f>VLOOKUP(sales[[#This Row],[ProductID]],products[],5,FALSE)</f>
        <v>280</v>
      </c>
      <c r="J1250">
        <f>sales[[#This Row],[QuantitySold]]*sales[[#This Row],[unitPrice]]</f>
        <v>2240</v>
      </c>
      <c r="K1250">
        <f>sales[[#This Row],[TotalRevenue]]-sales[[#This Row],[DiscountApplied]]</f>
        <v>2240</v>
      </c>
      <c r="L1250" t="str">
        <f>TEXT(sales[[#This Row],[SaleDate]],"yyyy")</f>
        <v>2024</v>
      </c>
      <c r="M1250" t="str">
        <f>TEXT(sales[[#This Row],[SaleDate]],"MMM")</f>
        <v>Dec</v>
      </c>
      <c r="N1250" t="str">
        <f>TEXT(sales[[#This Row],[SaleDate]],"DDD")</f>
        <v>Sat</v>
      </c>
      <c r="O1250" t="str">
        <f t="shared" si="19"/>
        <v>Q4</v>
      </c>
      <c r="P1250">
        <f>sales[[#This Row],[netRevenue]]-(sales[[#This Row],[unitCost]]*sales[[#This Row],[QuantitySold]])</f>
        <v>280</v>
      </c>
      <c r="Q1250">
        <f>sales[[#This Row],[unitCost]]*sales[[#This Row],[QuantitySold]]</f>
        <v>1960</v>
      </c>
      <c r="R1250" s="7">
        <f>(sales[[#This Row],[unitPrice]]-sales[[#This Row],[unitCost]])/sales[[#This Row],[unitCost]]</f>
        <v>0.14285714285714285</v>
      </c>
      <c r="S1250" t="str">
        <f>TEXT(sales[[#This Row],[SaleDate]],"dd")</f>
        <v>07</v>
      </c>
    </row>
    <row r="1251" spans="1:19" x14ac:dyDescent="0.25">
      <c r="A1251">
        <v>1234</v>
      </c>
      <c r="B1251">
        <v>3</v>
      </c>
      <c r="C1251">
        <v>40</v>
      </c>
      <c r="D1251">
        <v>3</v>
      </c>
      <c r="E1251">
        <v>3</v>
      </c>
      <c r="F1251" s="1">
        <v>45338</v>
      </c>
      <c r="G1251">
        <v>0</v>
      </c>
      <c r="H1251">
        <f>VLOOKUP(sales[[#This Row],[ProductID]],products[],4,FALSE)</f>
        <v>320</v>
      </c>
      <c r="I1251">
        <f>VLOOKUP(sales[[#This Row],[ProductID]],products[],5,FALSE)</f>
        <v>280</v>
      </c>
      <c r="J1251">
        <f>sales[[#This Row],[QuantitySold]]*sales[[#This Row],[unitPrice]]</f>
        <v>960</v>
      </c>
      <c r="K1251">
        <f>sales[[#This Row],[TotalRevenue]]-sales[[#This Row],[DiscountApplied]]</f>
        <v>960</v>
      </c>
      <c r="L1251" t="str">
        <f>TEXT(sales[[#This Row],[SaleDate]],"yyyy")</f>
        <v>2024</v>
      </c>
      <c r="M1251" t="str">
        <f>TEXT(sales[[#This Row],[SaleDate]],"MMM")</f>
        <v>Feb</v>
      </c>
      <c r="N1251" t="str">
        <f>TEXT(sales[[#This Row],[SaleDate]],"DDD")</f>
        <v>Fri</v>
      </c>
      <c r="O1251" t="str">
        <f t="shared" si="19"/>
        <v>Q1</v>
      </c>
      <c r="P1251">
        <f>sales[[#This Row],[netRevenue]]-(sales[[#This Row],[unitCost]]*sales[[#This Row],[QuantitySold]])</f>
        <v>120</v>
      </c>
      <c r="Q1251">
        <f>sales[[#This Row],[unitCost]]*sales[[#This Row],[QuantitySold]]</f>
        <v>840</v>
      </c>
      <c r="R1251" s="7">
        <f>(sales[[#This Row],[unitPrice]]-sales[[#This Row],[unitCost]])/sales[[#This Row],[unitCost]]</f>
        <v>0.14285714285714285</v>
      </c>
      <c r="S1251" t="str">
        <f>TEXT(sales[[#This Row],[SaleDate]],"dd")</f>
        <v>16</v>
      </c>
    </row>
    <row r="1252" spans="1:19" x14ac:dyDescent="0.25">
      <c r="A1252">
        <v>1235</v>
      </c>
      <c r="B1252">
        <v>3</v>
      </c>
      <c r="C1252">
        <v>49</v>
      </c>
      <c r="D1252">
        <v>3</v>
      </c>
      <c r="E1252">
        <v>5</v>
      </c>
      <c r="F1252" s="1">
        <v>45621</v>
      </c>
      <c r="G1252">
        <v>0</v>
      </c>
      <c r="H1252">
        <f>VLOOKUP(sales[[#This Row],[ProductID]],products[],4,FALSE)</f>
        <v>320</v>
      </c>
      <c r="I1252">
        <f>VLOOKUP(sales[[#This Row],[ProductID]],products[],5,FALSE)</f>
        <v>280</v>
      </c>
      <c r="J1252">
        <f>sales[[#This Row],[QuantitySold]]*sales[[#This Row],[unitPrice]]</f>
        <v>1600</v>
      </c>
      <c r="K1252">
        <f>sales[[#This Row],[TotalRevenue]]-sales[[#This Row],[DiscountApplied]]</f>
        <v>1600</v>
      </c>
      <c r="L1252" t="str">
        <f>TEXT(sales[[#This Row],[SaleDate]],"yyyy")</f>
        <v>2024</v>
      </c>
      <c r="M1252" t="str">
        <f>TEXT(sales[[#This Row],[SaleDate]],"MMM")</f>
        <v>Nov</v>
      </c>
      <c r="N1252" t="str">
        <f>TEXT(sales[[#This Row],[SaleDate]],"DDD")</f>
        <v>Mon</v>
      </c>
      <c r="O1252" t="str">
        <f t="shared" si="19"/>
        <v>Q4</v>
      </c>
      <c r="P1252">
        <f>sales[[#This Row],[netRevenue]]-(sales[[#This Row],[unitCost]]*sales[[#This Row],[QuantitySold]])</f>
        <v>200</v>
      </c>
      <c r="Q1252">
        <f>sales[[#This Row],[unitCost]]*sales[[#This Row],[QuantitySold]]</f>
        <v>1400</v>
      </c>
      <c r="R1252" s="7">
        <f>(sales[[#This Row],[unitPrice]]-sales[[#This Row],[unitCost]])/sales[[#This Row],[unitCost]]</f>
        <v>0.14285714285714285</v>
      </c>
      <c r="S1252" t="str">
        <f>TEXT(sales[[#This Row],[SaleDate]],"dd")</f>
        <v>25</v>
      </c>
    </row>
    <row r="1253" spans="1:19" x14ac:dyDescent="0.25">
      <c r="A1253">
        <v>1255</v>
      </c>
      <c r="B1253">
        <v>3</v>
      </c>
      <c r="C1253">
        <v>49</v>
      </c>
      <c r="D1253">
        <v>3</v>
      </c>
      <c r="E1253">
        <v>6</v>
      </c>
      <c r="F1253" s="1">
        <v>45363</v>
      </c>
      <c r="G1253">
        <v>0</v>
      </c>
      <c r="H1253">
        <f>VLOOKUP(sales[[#This Row],[ProductID]],products[],4,FALSE)</f>
        <v>320</v>
      </c>
      <c r="I1253">
        <f>VLOOKUP(sales[[#This Row],[ProductID]],products[],5,FALSE)</f>
        <v>280</v>
      </c>
      <c r="J1253">
        <f>sales[[#This Row],[QuantitySold]]*sales[[#This Row],[unitPrice]]</f>
        <v>1920</v>
      </c>
      <c r="K1253">
        <f>sales[[#This Row],[TotalRevenue]]-sales[[#This Row],[DiscountApplied]]</f>
        <v>1920</v>
      </c>
      <c r="L1253" t="str">
        <f>TEXT(sales[[#This Row],[SaleDate]],"yyyy")</f>
        <v>2024</v>
      </c>
      <c r="M1253" t="str">
        <f>TEXT(sales[[#This Row],[SaleDate]],"MMM")</f>
        <v>Mar</v>
      </c>
      <c r="N1253" t="str">
        <f>TEXT(sales[[#This Row],[SaleDate]],"DDD")</f>
        <v>Tue</v>
      </c>
      <c r="O1253" t="str">
        <f t="shared" si="19"/>
        <v>Q1</v>
      </c>
      <c r="P1253">
        <f>sales[[#This Row],[netRevenue]]-(sales[[#This Row],[unitCost]]*sales[[#This Row],[QuantitySold]])</f>
        <v>240</v>
      </c>
      <c r="Q1253">
        <f>sales[[#This Row],[unitCost]]*sales[[#This Row],[QuantitySold]]</f>
        <v>1680</v>
      </c>
      <c r="R1253" s="7">
        <f>(sales[[#This Row],[unitPrice]]-sales[[#This Row],[unitCost]])/sales[[#This Row],[unitCost]]</f>
        <v>0.14285714285714285</v>
      </c>
      <c r="S1253" t="str">
        <f>TEXT(sales[[#This Row],[SaleDate]],"dd")</f>
        <v>12</v>
      </c>
    </row>
    <row r="1254" spans="1:19" x14ac:dyDescent="0.25">
      <c r="A1254">
        <v>1257</v>
      </c>
      <c r="B1254">
        <v>3</v>
      </c>
      <c r="C1254">
        <v>27</v>
      </c>
      <c r="D1254">
        <v>3</v>
      </c>
      <c r="E1254">
        <v>11</v>
      </c>
      <c r="F1254" s="1">
        <v>45525</v>
      </c>
      <c r="G1254">
        <v>0</v>
      </c>
      <c r="H1254">
        <f>VLOOKUP(sales[[#This Row],[ProductID]],products[],4,FALSE)</f>
        <v>320</v>
      </c>
      <c r="I1254">
        <f>VLOOKUP(sales[[#This Row],[ProductID]],products[],5,FALSE)</f>
        <v>280</v>
      </c>
      <c r="J1254">
        <f>sales[[#This Row],[QuantitySold]]*sales[[#This Row],[unitPrice]]</f>
        <v>3520</v>
      </c>
      <c r="K1254">
        <f>sales[[#This Row],[TotalRevenue]]-sales[[#This Row],[DiscountApplied]]</f>
        <v>3520</v>
      </c>
      <c r="L1254" t="str">
        <f>TEXT(sales[[#This Row],[SaleDate]],"yyyy")</f>
        <v>2024</v>
      </c>
      <c r="M1254" t="str">
        <f>TEXT(sales[[#This Row],[SaleDate]],"MMM")</f>
        <v>Aug</v>
      </c>
      <c r="N1254" t="str">
        <f>TEXT(sales[[#This Row],[SaleDate]],"DDD")</f>
        <v>Wed</v>
      </c>
      <c r="O1254" t="str">
        <f t="shared" si="19"/>
        <v>Q3</v>
      </c>
      <c r="P1254">
        <f>sales[[#This Row],[netRevenue]]-(sales[[#This Row],[unitCost]]*sales[[#This Row],[QuantitySold]])</f>
        <v>440</v>
      </c>
      <c r="Q1254">
        <f>sales[[#This Row],[unitCost]]*sales[[#This Row],[QuantitySold]]</f>
        <v>3080</v>
      </c>
      <c r="R1254" s="7">
        <f>(sales[[#This Row],[unitPrice]]-sales[[#This Row],[unitCost]])/sales[[#This Row],[unitCost]]</f>
        <v>0.14285714285714285</v>
      </c>
      <c r="S1254" t="str">
        <f>TEXT(sales[[#This Row],[SaleDate]],"dd")</f>
        <v>21</v>
      </c>
    </row>
    <row r="1255" spans="1:19" x14ac:dyDescent="0.25">
      <c r="A1255">
        <v>1265</v>
      </c>
      <c r="B1255">
        <v>3</v>
      </c>
      <c r="C1255">
        <v>18</v>
      </c>
      <c r="D1255">
        <v>3</v>
      </c>
      <c r="E1255">
        <v>4</v>
      </c>
      <c r="F1255" s="1">
        <v>45550</v>
      </c>
      <c r="G1255">
        <v>0</v>
      </c>
      <c r="H1255">
        <f>VLOOKUP(sales[[#This Row],[ProductID]],products[],4,FALSE)</f>
        <v>320</v>
      </c>
      <c r="I1255">
        <f>VLOOKUP(sales[[#This Row],[ProductID]],products[],5,FALSE)</f>
        <v>280</v>
      </c>
      <c r="J1255">
        <f>sales[[#This Row],[QuantitySold]]*sales[[#This Row],[unitPrice]]</f>
        <v>1280</v>
      </c>
      <c r="K1255">
        <f>sales[[#This Row],[TotalRevenue]]-sales[[#This Row],[DiscountApplied]]</f>
        <v>1280</v>
      </c>
      <c r="L1255" t="str">
        <f>TEXT(sales[[#This Row],[SaleDate]],"yyyy")</f>
        <v>2024</v>
      </c>
      <c r="M1255" t="str">
        <f>TEXT(sales[[#This Row],[SaleDate]],"MMM")</f>
        <v>Sep</v>
      </c>
      <c r="N1255" t="str">
        <f>TEXT(sales[[#This Row],[SaleDate]],"DDD")</f>
        <v>Sun</v>
      </c>
      <c r="O1255" t="str">
        <f t="shared" si="19"/>
        <v>Q3</v>
      </c>
      <c r="P1255">
        <f>sales[[#This Row],[netRevenue]]-(sales[[#This Row],[unitCost]]*sales[[#This Row],[QuantitySold]])</f>
        <v>160</v>
      </c>
      <c r="Q1255">
        <f>sales[[#This Row],[unitCost]]*sales[[#This Row],[QuantitySold]]</f>
        <v>1120</v>
      </c>
      <c r="R1255" s="7">
        <f>(sales[[#This Row],[unitPrice]]-sales[[#This Row],[unitCost]])/sales[[#This Row],[unitCost]]</f>
        <v>0.14285714285714285</v>
      </c>
      <c r="S1255" t="str">
        <f>TEXT(sales[[#This Row],[SaleDate]],"dd")</f>
        <v>15</v>
      </c>
    </row>
    <row r="1256" spans="1:19" x14ac:dyDescent="0.25">
      <c r="A1256">
        <v>1277</v>
      </c>
      <c r="B1256">
        <v>3</v>
      </c>
      <c r="C1256">
        <v>8</v>
      </c>
      <c r="D1256">
        <v>3</v>
      </c>
      <c r="E1256">
        <v>7</v>
      </c>
      <c r="F1256" s="1">
        <v>45437</v>
      </c>
      <c r="G1256">
        <v>0</v>
      </c>
      <c r="H1256">
        <f>VLOOKUP(sales[[#This Row],[ProductID]],products[],4,FALSE)</f>
        <v>320</v>
      </c>
      <c r="I1256">
        <f>VLOOKUP(sales[[#This Row],[ProductID]],products[],5,FALSE)</f>
        <v>280</v>
      </c>
      <c r="J1256">
        <f>sales[[#This Row],[QuantitySold]]*sales[[#This Row],[unitPrice]]</f>
        <v>2240</v>
      </c>
      <c r="K1256">
        <f>sales[[#This Row],[TotalRevenue]]-sales[[#This Row],[DiscountApplied]]</f>
        <v>2240</v>
      </c>
      <c r="L1256" t="str">
        <f>TEXT(sales[[#This Row],[SaleDate]],"yyyy")</f>
        <v>2024</v>
      </c>
      <c r="M1256" t="str">
        <f>TEXT(sales[[#This Row],[SaleDate]],"MMM")</f>
        <v>May</v>
      </c>
      <c r="N1256" t="str">
        <f>TEXT(sales[[#This Row],[SaleDate]],"DDD")</f>
        <v>Sat</v>
      </c>
      <c r="O1256" t="str">
        <f t="shared" si="19"/>
        <v>Q2</v>
      </c>
      <c r="P1256">
        <f>sales[[#This Row],[netRevenue]]-(sales[[#This Row],[unitCost]]*sales[[#This Row],[QuantitySold]])</f>
        <v>280</v>
      </c>
      <c r="Q1256">
        <f>sales[[#This Row],[unitCost]]*sales[[#This Row],[QuantitySold]]</f>
        <v>1960</v>
      </c>
      <c r="R1256" s="7">
        <f>(sales[[#This Row],[unitPrice]]-sales[[#This Row],[unitCost]])/sales[[#This Row],[unitCost]]</f>
        <v>0.14285714285714285</v>
      </c>
      <c r="S1256" t="str">
        <f>TEXT(sales[[#This Row],[SaleDate]],"dd")</f>
        <v>25</v>
      </c>
    </row>
    <row r="1257" spans="1:19" x14ac:dyDescent="0.25">
      <c r="A1257">
        <v>1281</v>
      </c>
      <c r="B1257">
        <v>3</v>
      </c>
      <c r="C1257">
        <v>18</v>
      </c>
      <c r="D1257">
        <v>3</v>
      </c>
      <c r="E1257">
        <v>9</v>
      </c>
      <c r="F1257" s="1">
        <v>45457</v>
      </c>
      <c r="G1257">
        <v>0</v>
      </c>
      <c r="H1257">
        <f>VLOOKUP(sales[[#This Row],[ProductID]],products[],4,FALSE)</f>
        <v>320</v>
      </c>
      <c r="I1257">
        <f>VLOOKUP(sales[[#This Row],[ProductID]],products[],5,FALSE)</f>
        <v>280</v>
      </c>
      <c r="J1257">
        <f>sales[[#This Row],[QuantitySold]]*sales[[#This Row],[unitPrice]]</f>
        <v>2880</v>
      </c>
      <c r="K1257">
        <f>sales[[#This Row],[TotalRevenue]]-sales[[#This Row],[DiscountApplied]]</f>
        <v>2880</v>
      </c>
      <c r="L1257" t="str">
        <f>TEXT(sales[[#This Row],[SaleDate]],"yyyy")</f>
        <v>2024</v>
      </c>
      <c r="M1257" t="str">
        <f>TEXT(sales[[#This Row],[SaleDate]],"MMM")</f>
        <v>Jun</v>
      </c>
      <c r="N1257" t="str">
        <f>TEXT(sales[[#This Row],[SaleDate]],"DDD")</f>
        <v>Fri</v>
      </c>
      <c r="O1257" t="str">
        <f t="shared" si="19"/>
        <v>Q2</v>
      </c>
      <c r="P1257">
        <f>sales[[#This Row],[netRevenue]]-(sales[[#This Row],[unitCost]]*sales[[#This Row],[QuantitySold]])</f>
        <v>360</v>
      </c>
      <c r="Q1257">
        <f>sales[[#This Row],[unitCost]]*sales[[#This Row],[QuantitySold]]</f>
        <v>2520</v>
      </c>
      <c r="R1257" s="7">
        <f>(sales[[#This Row],[unitPrice]]-sales[[#This Row],[unitCost]])/sales[[#This Row],[unitCost]]</f>
        <v>0.14285714285714285</v>
      </c>
      <c r="S1257" t="str">
        <f>TEXT(sales[[#This Row],[SaleDate]],"dd")</f>
        <v>14</v>
      </c>
    </row>
    <row r="1258" spans="1:19" x14ac:dyDescent="0.25">
      <c r="A1258">
        <v>1293</v>
      </c>
      <c r="B1258">
        <v>3</v>
      </c>
      <c r="C1258">
        <v>8</v>
      </c>
      <c r="D1258">
        <v>3</v>
      </c>
      <c r="E1258">
        <v>10</v>
      </c>
      <c r="F1258" s="1">
        <v>45497</v>
      </c>
      <c r="G1258">
        <v>0</v>
      </c>
      <c r="H1258">
        <f>VLOOKUP(sales[[#This Row],[ProductID]],products[],4,FALSE)</f>
        <v>320</v>
      </c>
      <c r="I1258">
        <f>VLOOKUP(sales[[#This Row],[ProductID]],products[],5,FALSE)</f>
        <v>280</v>
      </c>
      <c r="J1258">
        <f>sales[[#This Row],[QuantitySold]]*sales[[#This Row],[unitPrice]]</f>
        <v>3200</v>
      </c>
      <c r="K1258">
        <f>sales[[#This Row],[TotalRevenue]]-sales[[#This Row],[DiscountApplied]]</f>
        <v>3200</v>
      </c>
      <c r="L1258" t="str">
        <f>TEXT(sales[[#This Row],[SaleDate]],"yyyy")</f>
        <v>2024</v>
      </c>
      <c r="M1258" t="str">
        <f>TEXT(sales[[#This Row],[SaleDate]],"MMM")</f>
        <v>Jul</v>
      </c>
      <c r="N1258" t="str">
        <f>TEXT(sales[[#This Row],[SaleDate]],"DDD")</f>
        <v>Wed</v>
      </c>
      <c r="O1258" t="str">
        <f t="shared" si="19"/>
        <v>Q3</v>
      </c>
      <c r="P1258">
        <f>sales[[#This Row],[netRevenue]]-(sales[[#This Row],[unitCost]]*sales[[#This Row],[QuantitySold]])</f>
        <v>400</v>
      </c>
      <c r="Q1258">
        <f>sales[[#This Row],[unitCost]]*sales[[#This Row],[QuantitySold]]</f>
        <v>2800</v>
      </c>
      <c r="R1258" s="7">
        <f>(sales[[#This Row],[unitPrice]]-sales[[#This Row],[unitCost]])/sales[[#This Row],[unitCost]]</f>
        <v>0.14285714285714285</v>
      </c>
      <c r="S1258" t="str">
        <f>TEXT(sales[[#This Row],[SaleDate]],"dd")</f>
        <v>24</v>
      </c>
    </row>
    <row r="1259" spans="1:19" x14ac:dyDescent="0.25">
      <c r="A1259">
        <v>1303</v>
      </c>
      <c r="B1259">
        <v>3</v>
      </c>
      <c r="C1259">
        <v>5</v>
      </c>
      <c r="D1259">
        <v>3</v>
      </c>
      <c r="E1259">
        <v>5</v>
      </c>
      <c r="F1259" s="1">
        <v>45464</v>
      </c>
      <c r="G1259">
        <v>0</v>
      </c>
      <c r="H1259">
        <f>VLOOKUP(sales[[#This Row],[ProductID]],products[],4,FALSE)</f>
        <v>320</v>
      </c>
      <c r="I1259">
        <f>VLOOKUP(sales[[#This Row],[ProductID]],products[],5,FALSE)</f>
        <v>280</v>
      </c>
      <c r="J1259">
        <f>sales[[#This Row],[QuantitySold]]*sales[[#This Row],[unitPrice]]</f>
        <v>1600</v>
      </c>
      <c r="K1259">
        <f>sales[[#This Row],[TotalRevenue]]-sales[[#This Row],[DiscountApplied]]</f>
        <v>1600</v>
      </c>
      <c r="L1259" t="str">
        <f>TEXT(sales[[#This Row],[SaleDate]],"yyyy")</f>
        <v>2024</v>
      </c>
      <c r="M1259" t="str">
        <f>TEXT(sales[[#This Row],[SaleDate]],"MMM")</f>
        <v>Jun</v>
      </c>
      <c r="N1259" t="str">
        <f>TEXT(sales[[#This Row],[SaleDate]],"DDD")</f>
        <v>Fri</v>
      </c>
      <c r="O1259" t="str">
        <f t="shared" si="19"/>
        <v>Q2</v>
      </c>
      <c r="P1259">
        <f>sales[[#This Row],[netRevenue]]-(sales[[#This Row],[unitCost]]*sales[[#This Row],[QuantitySold]])</f>
        <v>200</v>
      </c>
      <c r="Q1259">
        <f>sales[[#This Row],[unitCost]]*sales[[#This Row],[QuantitySold]]</f>
        <v>1400</v>
      </c>
      <c r="R1259" s="7">
        <f>(sales[[#This Row],[unitPrice]]-sales[[#This Row],[unitCost]])/sales[[#This Row],[unitCost]]</f>
        <v>0.14285714285714285</v>
      </c>
      <c r="S1259" t="str">
        <f>TEXT(sales[[#This Row],[SaleDate]],"dd")</f>
        <v>21</v>
      </c>
    </row>
    <row r="1260" spans="1:19" x14ac:dyDescent="0.25">
      <c r="A1260">
        <v>1327</v>
      </c>
      <c r="B1260">
        <v>3</v>
      </c>
      <c r="C1260">
        <v>36</v>
      </c>
      <c r="D1260">
        <v>3</v>
      </c>
      <c r="E1260">
        <v>5</v>
      </c>
      <c r="F1260" s="1">
        <v>45558</v>
      </c>
      <c r="G1260">
        <v>0</v>
      </c>
      <c r="H1260">
        <f>VLOOKUP(sales[[#This Row],[ProductID]],products[],4,FALSE)</f>
        <v>320</v>
      </c>
      <c r="I1260">
        <f>VLOOKUP(sales[[#This Row],[ProductID]],products[],5,FALSE)</f>
        <v>280</v>
      </c>
      <c r="J1260">
        <f>sales[[#This Row],[QuantitySold]]*sales[[#This Row],[unitPrice]]</f>
        <v>1600</v>
      </c>
      <c r="K1260">
        <f>sales[[#This Row],[TotalRevenue]]-sales[[#This Row],[DiscountApplied]]</f>
        <v>1600</v>
      </c>
      <c r="L1260" t="str">
        <f>TEXT(sales[[#This Row],[SaleDate]],"yyyy")</f>
        <v>2024</v>
      </c>
      <c r="M1260" t="str">
        <f>TEXT(sales[[#This Row],[SaleDate]],"MMM")</f>
        <v>Sep</v>
      </c>
      <c r="N1260" t="str">
        <f>TEXT(sales[[#This Row],[SaleDate]],"DDD")</f>
        <v>Mon</v>
      </c>
      <c r="O1260" t="str">
        <f t="shared" si="19"/>
        <v>Q3</v>
      </c>
      <c r="P1260">
        <f>sales[[#This Row],[netRevenue]]-(sales[[#This Row],[unitCost]]*sales[[#This Row],[QuantitySold]])</f>
        <v>200</v>
      </c>
      <c r="Q1260">
        <f>sales[[#This Row],[unitCost]]*sales[[#This Row],[QuantitySold]]</f>
        <v>1400</v>
      </c>
      <c r="R1260" s="7">
        <f>(sales[[#This Row],[unitPrice]]-sales[[#This Row],[unitCost]])/sales[[#This Row],[unitCost]]</f>
        <v>0.14285714285714285</v>
      </c>
      <c r="S1260" t="str">
        <f>TEXT(sales[[#This Row],[SaleDate]],"dd")</f>
        <v>23</v>
      </c>
    </row>
    <row r="1261" spans="1:19" x14ac:dyDescent="0.25">
      <c r="A1261">
        <v>1345</v>
      </c>
      <c r="B1261">
        <v>3</v>
      </c>
      <c r="C1261">
        <v>10</v>
      </c>
      <c r="D1261">
        <v>3</v>
      </c>
      <c r="E1261">
        <v>1</v>
      </c>
      <c r="F1261" s="1">
        <v>45450</v>
      </c>
      <c r="G1261">
        <v>0</v>
      </c>
      <c r="H1261">
        <f>VLOOKUP(sales[[#This Row],[ProductID]],products[],4,FALSE)</f>
        <v>320</v>
      </c>
      <c r="I1261">
        <f>VLOOKUP(sales[[#This Row],[ProductID]],products[],5,FALSE)</f>
        <v>280</v>
      </c>
      <c r="J1261">
        <f>sales[[#This Row],[QuantitySold]]*sales[[#This Row],[unitPrice]]</f>
        <v>320</v>
      </c>
      <c r="K1261">
        <f>sales[[#This Row],[TotalRevenue]]-sales[[#This Row],[DiscountApplied]]</f>
        <v>320</v>
      </c>
      <c r="L1261" t="str">
        <f>TEXT(sales[[#This Row],[SaleDate]],"yyyy")</f>
        <v>2024</v>
      </c>
      <c r="M1261" t="str">
        <f>TEXT(sales[[#This Row],[SaleDate]],"MMM")</f>
        <v>Jun</v>
      </c>
      <c r="N1261" t="str">
        <f>TEXT(sales[[#This Row],[SaleDate]],"DDD")</f>
        <v>Fri</v>
      </c>
      <c r="O1261" t="str">
        <f t="shared" si="19"/>
        <v>Q2</v>
      </c>
      <c r="P1261">
        <f>sales[[#This Row],[netRevenue]]-(sales[[#This Row],[unitCost]]*sales[[#This Row],[QuantitySold]])</f>
        <v>40</v>
      </c>
      <c r="Q1261">
        <f>sales[[#This Row],[unitCost]]*sales[[#This Row],[QuantitySold]]</f>
        <v>280</v>
      </c>
      <c r="R1261" s="7">
        <f>(sales[[#This Row],[unitPrice]]-sales[[#This Row],[unitCost]])/sales[[#This Row],[unitCost]]</f>
        <v>0.14285714285714285</v>
      </c>
      <c r="S1261" t="str">
        <f>TEXT(sales[[#This Row],[SaleDate]],"dd")</f>
        <v>07</v>
      </c>
    </row>
    <row r="1262" spans="1:19" x14ac:dyDescent="0.25">
      <c r="A1262">
        <v>1351</v>
      </c>
      <c r="B1262">
        <v>3</v>
      </c>
      <c r="C1262">
        <v>25</v>
      </c>
      <c r="D1262">
        <v>3</v>
      </c>
      <c r="E1262">
        <v>9</v>
      </c>
      <c r="F1262" s="1">
        <v>45516</v>
      </c>
      <c r="G1262">
        <v>0</v>
      </c>
      <c r="H1262">
        <f>VLOOKUP(sales[[#This Row],[ProductID]],products[],4,FALSE)</f>
        <v>320</v>
      </c>
      <c r="I1262">
        <f>VLOOKUP(sales[[#This Row],[ProductID]],products[],5,FALSE)</f>
        <v>280</v>
      </c>
      <c r="J1262">
        <f>sales[[#This Row],[QuantitySold]]*sales[[#This Row],[unitPrice]]</f>
        <v>2880</v>
      </c>
      <c r="K1262">
        <f>sales[[#This Row],[TotalRevenue]]-sales[[#This Row],[DiscountApplied]]</f>
        <v>2880</v>
      </c>
      <c r="L1262" t="str">
        <f>TEXT(sales[[#This Row],[SaleDate]],"yyyy")</f>
        <v>2024</v>
      </c>
      <c r="M1262" t="str">
        <f>TEXT(sales[[#This Row],[SaleDate]],"MMM")</f>
        <v>Aug</v>
      </c>
      <c r="N1262" t="str">
        <f>TEXT(sales[[#This Row],[SaleDate]],"DDD")</f>
        <v>Mon</v>
      </c>
      <c r="O1262" t="str">
        <f t="shared" si="19"/>
        <v>Q3</v>
      </c>
      <c r="P1262">
        <f>sales[[#This Row],[netRevenue]]-(sales[[#This Row],[unitCost]]*sales[[#This Row],[QuantitySold]])</f>
        <v>360</v>
      </c>
      <c r="Q1262">
        <f>sales[[#This Row],[unitCost]]*sales[[#This Row],[QuantitySold]]</f>
        <v>2520</v>
      </c>
      <c r="R1262" s="7">
        <f>(sales[[#This Row],[unitPrice]]-sales[[#This Row],[unitCost]])/sales[[#This Row],[unitCost]]</f>
        <v>0.14285714285714285</v>
      </c>
      <c r="S1262" t="str">
        <f>TEXT(sales[[#This Row],[SaleDate]],"dd")</f>
        <v>12</v>
      </c>
    </row>
    <row r="1263" spans="1:19" x14ac:dyDescent="0.25">
      <c r="A1263">
        <v>1353</v>
      </c>
      <c r="B1263">
        <v>3</v>
      </c>
      <c r="C1263">
        <v>39</v>
      </c>
      <c r="D1263">
        <v>3</v>
      </c>
      <c r="E1263">
        <v>6</v>
      </c>
      <c r="F1263" s="1">
        <v>45609</v>
      </c>
      <c r="G1263">
        <v>0</v>
      </c>
      <c r="H1263">
        <f>VLOOKUP(sales[[#This Row],[ProductID]],products[],4,FALSE)</f>
        <v>320</v>
      </c>
      <c r="I1263">
        <f>VLOOKUP(sales[[#This Row],[ProductID]],products[],5,FALSE)</f>
        <v>280</v>
      </c>
      <c r="J1263">
        <f>sales[[#This Row],[QuantitySold]]*sales[[#This Row],[unitPrice]]</f>
        <v>1920</v>
      </c>
      <c r="K1263">
        <f>sales[[#This Row],[TotalRevenue]]-sales[[#This Row],[DiscountApplied]]</f>
        <v>1920</v>
      </c>
      <c r="L1263" t="str">
        <f>TEXT(sales[[#This Row],[SaleDate]],"yyyy")</f>
        <v>2024</v>
      </c>
      <c r="M1263" t="str">
        <f>TEXT(sales[[#This Row],[SaleDate]],"MMM")</f>
        <v>Nov</v>
      </c>
      <c r="N1263" t="str">
        <f>TEXT(sales[[#This Row],[SaleDate]],"DDD")</f>
        <v>Wed</v>
      </c>
      <c r="O1263" t="str">
        <f t="shared" si="19"/>
        <v>Q4</v>
      </c>
      <c r="P1263">
        <f>sales[[#This Row],[netRevenue]]-(sales[[#This Row],[unitCost]]*sales[[#This Row],[QuantitySold]])</f>
        <v>240</v>
      </c>
      <c r="Q1263">
        <f>sales[[#This Row],[unitCost]]*sales[[#This Row],[QuantitySold]]</f>
        <v>1680</v>
      </c>
      <c r="R1263" s="7">
        <f>(sales[[#This Row],[unitPrice]]-sales[[#This Row],[unitCost]])/sales[[#This Row],[unitCost]]</f>
        <v>0.14285714285714285</v>
      </c>
      <c r="S1263" t="str">
        <f>TEXT(sales[[#This Row],[SaleDate]],"dd")</f>
        <v>13</v>
      </c>
    </row>
    <row r="1264" spans="1:19" x14ac:dyDescent="0.25">
      <c r="A1264">
        <v>1355</v>
      </c>
      <c r="B1264">
        <v>3</v>
      </c>
      <c r="C1264">
        <v>44</v>
      </c>
      <c r="D1264">
        <v>3</v>
      </c>
      <c r="E1264">
        <v>4</v>
      </c>
      <c r="F1264" s="1">
        <v>45616</v>
      </c>
      <c r="G1264">
        <v>0</v>
      </c>
      <c r="H1264">
        <f>VLOOKUP(sales[[#This Row],[ProductID]],products[],4,FALSE)</f>
        <v>320</v>
      </c>
      <c r="I1264">
        <f>VLOOKUP(sales[[#This Row],[ProductID]],products[],5,FALSE)</f>
        <v>280</v>
      </c>
      <c r="J1264">
        <f>sales[[#This Row],[QuantitySold]]*sales[[#This Row],[unitPrice]]</f>
        <v>1280</v>
      </c>
      <c r="K1264">
        <f>sales[[#This Row],[TotalRevenue]]-sales[[#This Row],[DiscountApplied]]</f>
        <v>1280</v>
      </c>
      <c r="L1264" t="str">
        <f>TEXT(sales[[#This Row],[SaleDate]],"yyyy")</f>
        <v>2024</v>
      </c>
      <c r="M1264" t="str">
        <f>TEXT(sales[[#This Row],[SaleDate]],"MMM")</f>
        <v>Nov</v>
      </c>
      <c r="N1264" t="str">
        <f>TEXT(sales[[#This Row],[SaleDate]],"DDD")</f>
        <v>Wed</v>
      </c>
      <c r="O1264" t="str">
        <f t="shared" si="19"/>
        <v>Q4</v>
      </c>
      <c r="P1264">
        <f>sales[[#This Row],[netRevenue]]-(sales[[#This Row],[unitCost]]*sales[[#This Row],[QuantitySold]])</f>
        <v>160</v>
      </c>
      <c r="Q1264">
        <f>sales[[#This Row],[unitCost]]*sales[[#This Row],[QuantitySold]]</f>
        <v>1120</v>
      </c>
      <c r="R1264" s="7">
        <f>(sales[[#This Row],[unitPrice]]-sales[[#This Row],[unitCost]])/sales[[#This Row],[unitCost]]</f>
        <v>0.14285714285714285</v>
      </c>
      <c r="S1264" t="str">
        <f>TEXT(sales[[#This Row],[SaleDate]],"dd")</f>
        <v>20</v>
      </c>
    </row>
    <row r="1265" spans="1:19" x14ac:dyDescent="0.25">
      <c r="A1265">
        <v>1383</v>
      </c>
      <c r="B1265">
        <v>3</v>
      </c>
      <c r="C1265">
        <v>8</v>
      </c>
      <c r="D1265">
        <v>3</v>
      </c>
      <c r="E1265">
        <v>10</v>
      </c>
      <c r="F1265" s="1">
        <v>45463</v>
      </c>
      <c r="G1265">
        <v>0</v>
      </c>
      <c r="H1265">
        <f>VLOOKUP(sales[[#This Row],[ProductID]],products[],4,FALSE)</f>
        <v>320</v>
      </c>
      <c r="I1265">
        <f>VLOOKUP(sales[[#This Row],[ProductID]],products[],5,FALSE)</f>
        <v>280</v>
      </c>
      <c r="J1265">
        <f>sales[[#This Row],[QuantitySold]]*sales[[#This Row],[unitPrice]]</f>
        <v>3200</v>
      </c>
      <c r="K1265">
        <f>sales[[#This Row],[TotalRevenue]]-sales[[#This Row],[DiscountApplied]]</f>
        <v>3200</v>
      </c>
      <c r="L1265" t="str">
        <f>TEXT(sales[[#This Row],[SaleDate]],"yyyy")</f>
        <v>2024</v>
      </c>
      <c r="M1265" t="str">
        <f>TEXT(sales[[#This Row],[SaleDate]],"MMM")</f>
        <v>Jun</v>
      </c>
      <c r="N1265" t="str">
        <f>TEXT(sales[[#This Row],[SaleDate]],"DDD")</f>
        <v>Thu</v>
      </c>
      <c r="O1265" t="str">
        <f t="shared" si="19"/>
        <v>Q2</v>
      </c>
      <c r="P1265">
        <f>sales[[#This Row],[netRevenue]]-(sales[[#This Row],[unitCost]]*sales[[#This Row],[QuantitySold]])</f>
        <v>400</v>
      </c>
      <c r="Q1265">
        <f>sales[[#This Row],[unitCost]]*sales[[#This Row],[QuantitySold]]</f>
        <v>2800</v>
      </c>
      <c r="R1265" s="7">
        <f>(sales[[#This Row],[unitPrice]]-sales[[#This Row],[unitCost]])/sales[[#This Row],[unitCost]]</f>
        <v>0.14285714285714285</v>
      </c>
      <c r="S1265" t="str">
        <f>TEXT(sales[[#This Row],[SaleDate]],"dd")</f>
        <v>20</v>
      </c>
    </row>
    <row r="1266" spans="1:19" x14ac:dyDescent="0.25">
      <c r="A1266">
        <v>1402</v>
      </c>
      <c r="B1266">
        <v>3</v>
      </c>
      <c r="C1266">
        <v>39</v>
      </c>
      <c r="D1266">
        <v>3</v>
      </c>
      <c r="E1266">
        <v>2</v>
      </c>
      <c r="F1266" s="1">
        <v>45449</v>
      </c>
      <c r="G1266">
        <v>0</v>
      </c>
      <c r="H1266">
        <f>VLOOKUP(sales[[#This Row],[ProductID]],products[],4,FALSE)</f>
        <v>320</v>
      </c>
      <c r="I1266">
        <f>VLOOKUP(sales[[#This Row],[ProductID]],products[],5,FALSE)</f>
        <v>280</v>
      </c>
      <c r="J1266">
        <f>sales[[#This Row],[QuantitySold]]*sales[[#This Row],[unitPrice]]</f>
        <v>640</v>
      </c>
      <c r="K1266">
        <f>sales[[#This Row],[TotalRevenue]]-sales[[#This Row],[DiscountApplied]]</f>
        <v>640</v>
      </c>
      <c r="L1266" t="str">
        <f>TEXT(sales[[#This Row],[SaleDate]],"yyyy")</f>
        <v>2024</v>
      </c>
      <c r="M1266" t="str">
        <f>TEXT(sales[[#This Row],[SaleDate]],"MMM")</f>
        <v>Jun</v>
      </c>
      <c r="N1266" t="str">
        <f>TEXT(sales[[#This Row],[SaleDate]],"DDD")</f>
        <v>Thu</v>
      </c>
      <c r="O1266" t="str">
        <f t="shared" si="19"/>
        <v>Q2</v>
      </c>
      <c r="P1266">
        <f>sales[[#This Row],[netRevenue]]-(sales[[#This Row],[unitCost]]*sales[[#This Row],[QuantitySold]])</f>
        <v>80</v>
      </c>
      <c r="Q1266">
        <f>sales[[#This Row],[unitCost]]*sales[[#This Row],[QuantitySold]]</f>
        <v>560</v>
      </c>
      <c r="R1266" s="7">
        <f>(sales[[#This Row],[unitPrice]]-sales[[#This Row],[unitCost]])/sales[[#This Row],[unitCost]]</f>
        <v>0.14285714285714285</v>
      </c>
      <c r="S1266" t="str">
        <f>TEXT(sales[[#This Row],[SaleDate]],"dd")</f>
        <v>06</v>
      </c>
    </row>
    <row r="1267" spans="1:19" x14ac:dyDescent="0.25">
      <c r="A1267">
        <v>1406</v>
      </c>
      <c r="B1267">
        <v>3</v>
      </c>
      <c r="C1267">
        <v>28</v>
      </c>
      <c r="D1267">
        <v>3</v>
      </c>
      <c r="E1267">
        <v>1</v>
      </c>
      <c r="F1267" s="1">
        <v>45616</v>
      </c>
      <c r="G1267">
        <v>0</v>
      </c>
      <c r="H1267">
        <f>VLOOKUP(sales[[#This Row],[ProductID]],products[],4,FALSE)</f>
        <v>320</v>
      </c>
      <c r="I1267">
        <f>VLOOKUP(sales[[#This Row],[ProductID]],products[],5,FALSE)</f>
        <v>280</v>
      </c>
      <c r="J1267">
        <f>sales[[#This Row],[QuantitySold]]*sales[[#This Row],[unitPrice]]</f>
        <v>320</v>
      </c>
      <c r="K1267">
        <f>sales[[#This Row],[TotalRevenue]]-sales[[#This Row],[DiscountApplied]]</f>
        <v>320</v>
      </c>
      <c r="L1267" t="str">
        <f>TEXT(sales[[#This Row],[SaleDate]],"yyyy")</f>
        <v>2024</v>
      </c>
      <c r="M1267" t="str">
        <f>TEXT(sales[[#This Row],[SaleDate]],"MMM")</f>
        <v>Nov</v>
      </c>
      <c r="N1267" t="str">
        <f>TEXT(sales[[#This Row],[SaleDate]],"DDD")</f>
        <v>Wed</v>
      </c>
      <c r="O1267" t="str">
        <f t="shared" si="19"/>
        <v>Q4</v>
      </c>
      <c r="P1267">
        <f>sales[[#This Row],[netRevenue]]-(sales[[#This Row],[unitCost]]*sales[[#This Row],[QuantitySold]])</f>
        <v>40</v>
      </c>
      <c r="Q1267">
        <f>sales[[#This Row],[unitCost]]*sales[[#This Row],[QuantitySold]]</f>
        <v>280</v>
      </c>
      <c r="R1267" s="7">
        <f>(sales[[#This Row],[unitPrice]]-sales[[#This Row],[unitCost]])/sales[[#This Row],[unitCost]]</f>
        <v>0.14285714285714285</v>
      </c>
      <c r="S1267" t="str">
        <f>TEXT(sales[[#This Row],[SaleDate]],"dd")</f>
        <v>20</v>
      </c>
    </row>
    <row r="1268" spans="1:19" x14ac:dyDescent="0.25">
      <c r="A1268">
        <v>1407</v>
      </c>
      <c r="B1268">
        <v>3</v>
      </c>
      <c r="C1268">
        <v>11</v>
      </c>
      <c r="D1268">
        <v>3</v>
      </c>
      <c r="E1268">
        <v>8</v>
      </c>
      <c r="F1268" s="1">
        <v>45487</v>
      </c>
      <c r="G1268">
        <v>0</v>
      </c>
      <c r="H1268">
        <f>VLOOKUP(sales[[#This Row],[ProductID]],products[],4,FALSE)</f>
        <v>320</v>
      </c>
      <c r="I1268">
        <f>VLOOKUP(sales[[#This Row],[ProductID]],products[],5,FALSE)</f>
        <v>280</v>
      </c>
      <c r="J1268">
        <f>sales[[#This Row],[QuantitySold]]*sales[[#This Row],[unitPrice]]</f>
        <v>2560</v>
      </c>
      <c r="K1268">
        <f>sales[[#This Row],[TotalRevenue]]-sales[[#This Row],[DiscountApplied]]</f>
        <v>2560</v>
      </c>
      <c r="L1268" t="str">
        <f>TEXT(sales[[#This Row],[SaleDate]],"yyyy")</f>
        <v>2024</v>
      </c>
      <c r="M1268" t="str">
        <f>TEXT(sales[[#This Row],[SaleDate]],"MMM")</f>
        <v>Jul</v>
      </c>
      <c r="N1268" t="str">
        <f>TEXT(sales[[#This Row],[SaleDate]],"DDD")</f>
        <v>Sun</v>
      </c>
      <c r="O1268" t="str">
        <f t="shared" si="19"/>
        <v>Q3</v>
      </c>
      <c r="P1268">
        <f>sales[[#This Row],[netRevenue]]-(sales[[#This Row],[unitCost]]*sales[[#This Row],[QuantitySold]])</f>
        <v>320</v>
      </c>
      <c r="Q1268">
        <f>sales[[#This Row],[unitCost]]*sales[[#This Row],[QuantitySold]]</f>
        <v>2240</v>
      </c>
      <c r="R1268" s="7">
        <f>(sales[[#This Row],[unitPrice]]-sales[[#This Row],[unitCost]])/sales[[#This Row],[unitCost]]</f>
        <v>0.14285714285714285</v>
      </c>
      <c r="S1268" t="str">
        <f>TEXT(sales[[#This Row],[SaleDate]],"dd")</f>
        <v>14</v>
      </c>
    </row>
    <row r="1269" spans="1:19" x14ac:dyDescent="0.25">
      <c r="A1269">
        <v>1433</v>
      </c>
      <c r="B1269">
        <v>3</v>
      </c>
      <c r="C1269">
        <v>8</v>
      </c>
      <c r="D1269">
        <v>3</v>
      </c>
      <c r="E1269">
        <v>1</v>
      </c>
      <c r="F1269" s="1">
        <v>45617</v>
      </c>
      <c r="G1269">
        <v>0</v>
      </c>
      <c r="H1269">
        <f>VLOOKUP(sales[[#This Row],[ProductID]],products[],4,FALSE)</f>
        <v>320</v>
      </c>
      <c r="I1269">
        <f>VLOOKUP(sales[[#This Row],[ProductID]],products[],5,FALSE)</f>
        <v>280</v>
      </c>
      <c r="J1269">
        <f>sales[[#This Row],[QuantitySold]]*sales[[#This Row],[unitPrice]]</f>
        <v>320</v>
      </c>
      <c r="K1269">
        <f>sales[[#This Row],[TotalRevenue]]-sales[[#This Row],[DiscountApplied]]</f>
        <v>320</v>
      </c>
      <c r="L1269" t="str">
        <f>TEXT(sales[[#This Row],[SaleDate]],"yyyy")</f>
        <v>2024</v>
      </c>
      <c r="M1269" t="str">
        <f>TEXT(sales[[#This Row],[SaleDate]],"MMM")</f>
        <v>Nov</v>
      </c>
      <c r="N1269" t="str">
        <f>TEXT(sales[[#This Row],[SaleDate]],"DDD")</f>
        <v>Thu</v>
      </c>
      <c r="O1269" t="str">
        <f t="shared" si="19"/>
        <v>Q4</v>
      </c>
      <c r="P1269">
        <f>sales[[#This Row],[netRevenue]]-(sales[[#This Row],[unitCost]]*sales[[#This Row],[QuantitySold]])</f>
        <v>40</v>
      </c>
      <c r="Q1269">
        <f>sales[[#This Row],[unitCost]]*sales[[#This Row],[QuantitySold]]</f>
        <v>280</v>
      </c>
      <c r="R1269" s="7">
        <f>(sales[[#This Row],[unitPrice]]-sales[[#This Row],[unitCost]])/sales[[#This Row],[unitCost]]</f>
        <v>0.14285714285714285</v>
      </c>
      <c r="S1269" t="str">
        <f>TEXT(sales[[#This Row],[SaleDate]],"dd")</f>
        <v>21</v>
      </c>
    </row>
    <row r="1270" spans="1:19" x14ac:dyDescent="0.25">
      <c r="A1270">
        <v>1452</v>
      </c>
      <c r="B1270">
        <v>3</v>
      </c>
      <c r="C1270">
        <v>34</v>
      </c>
      <c r="D1270">
        <v>3</v>
      </c>
      <c r="E1270">
        <v>1</v>
      </c>
      <c r="F1270" s="1">
        <v>45369</v>
      </c>
      <c r="G1270">
        <v>0</v>
      </c>
      <c r="H1270">
        <f>VLOOKUP(sales[[#This Row],[ProductID]],products[],4,FALSE)</f>
        <v>320</v>
      </c>
      <c r="I1270">
        <f>VLOOKUP(sales[[#This Row],[ProductID]],products[],5,FALSE)</f>
        <v>280</v>
      </c>
      <c r="J1270">
        <f>sales[[#This Row],[QuantitySold]]*sales[[#This Row],[unitPrice]]</f>
        <v>320</v>
      </c>
      <c r="K1270">
        <f>sales[[#This Row],[TotalRevenue]]-sales[[#This Row],[DiscountApplied]]</f>
        <v>320</v>
      </c>
      <c r="L1270" t="str">
        <f>TEXT(sales[[#This Row],[SaleDate]],"yyyy")</f>
        <v>2024</v>
      </c>
      <c r="M1270" t="str">
        <f>TEXT(sales[[#This Row],[SaleDate]],"MMM")</f>
        <v>Mar</v>
      </c>
      <c r="N1270" t="str">
        <f>TEXT(sales[[#This Row],[SaleDate]],"DDD")</f>
        <v>Mon</v>
      </c>
      <c r="O1270" t="str">
        <f t="shared" si="19"/>
        <v>Q1</v>
      </c>
      <c r="P1270">
        <f>sales[[#This Row],[netRevenue]]-(sales[[#This Row],[unitCost]]*sales[[#This Row],[QuantitySold]])</f>
        <v>40</v>
      </c>
      <c r="Q1270">
        <f>sales[[#This Row],[unitCost]]*sales[[#This Row],[QuantitySold]]</f>
        <v>280</v>
      </c>
      <c r="R1270" s="7">
        <f>(sales[[#This Row],[unitPrice]]-sales[[#This Row],[unitCost]])/sales[[#This Row],[unitCost]]</f>
        <v>0.14285714285714285</v>
      </c>
      <c r="S1270" t="str">
        <f>TEXT(sales[[#This Row],[SaleDate]],"dd")</f>
        <v>18</v>
      </c>
    </row>
    <row r="1271" spans="1:19" x14ac:dyDescent="0.25">
      <c r="A1271">
        <v>1458</v>
      </c>
      <c r="B1271">
        <v>3</v>
      </c>
      <c r="C1271">
        <v>19</v>
      </c>
      <c r="D1271">
        <v>3</v>
      </c>
      <c r="E1271">
        <v>4</v>
      </c>
      <c r="F1271" s="1">
        <v>45579</v>
      </c>
      <c r="G1271">
        <v>0</v>
      </c>
      <c r="H1271">
        <f>VLOOKUP(sales[[#This Row],[ProductID]],products[],4,FALSE)</f>
        <v>320</v>
      </c>
      <c r="I1271">
        <f>VLOOKUP(sales[[#This Row],[ProductID]],products[],5,FALSE)</f>
        <v>280</v>
      </c>
      <c r="J1271">
        <f>sales[[#This Row],[QuantitySold]]*sales[[#This Row],[unitPrice]]</f>
        <v>1280</v>
      </c>
      <c r="K1271">
        <f>sales[[#This Row],[TotalRevenue]]-sales[[#This Row],[DiscountApplied]]</f>
        <v>1280</v>
      </c>
      <c r="L1271" t="str">
        <f>TEXT(sales[[#This Row],[SaleDate]],"yyyy")</f>
        <v>2024</v>
      </c>
      <c r="M1271" t="str">
        <f>TEXT(sales[[#This Row],[SaleDate]],"MMM")</f>
        <v>Oct</v>
      </c>
      <c r="N1271" t="str">
        <f>TEXT(sales[[#This Row],[SaleDate]],"DDD")</f>
        <v>Mon</v>
      </c>
      <c r="O1271" t="str">
        <f t="shared" si="19"/>
        <v>Q4</v>
      </c>
      <c r="P1271">
        <f>sales[[#This Row],[netRevenue]]-(sales[[#This Row],[unitCost]]*sales[[#This Row],[QuantitySold]])</f>
        <v>160</v>
      </c>
      <c r="Q1271">
        <f>sales[[#This Row],[unitCost]]*sales[[#This Row],[QuantitySold]]</f>
        <v>1120</v>
      </c>
      <c r="R1271" s="7">
        <f>(sales[[#This Row],[unitPrice]]-sales[[#This Row],[unitCost]])/sales[[#This Row],[unitCost]]</f>
        <v>0.14285714285714285</v>
      </c>
      <c r="S1271" t="str">
        <f>TEXT(sales[[#This Row],[SaleDate]],"dd")</f>
        <v>14</v>
      </c>
    </row>
    <row r="1272" spans="1:19" x14ac:dyDescent="0.25">
      <c r="A1272">
        <v>1459</v>
      </c>
      <c r="B1272">
        <v>3</v>
      </c>
      <c r="C1272">
        <v>1</v>
      </c>
      <c r="D1272">
        <v>3</v>
      </c>
      <c r="E1272">
        <v>5</v>
      </c>
      <c r="F1272" s="1">
        <v>45648</v>
      </c>
      <c r="G1272">
        <v>0</v>
      </c>
      <c r="H1272">
        <f>VLOOKUP(sales[[#This Row],[ProductID]],products[],4,FALSE)</f>
        <v>320</v>
      </c>
      <c r="I1272">
        <f>VLOOKUP(sales[[#This Row],[ProductID]],products[],5,FALSE)</f>
        <v>280</v>
      </c>
      <c r="J1272">
        <f>sales[[#This Row],[QuantitySold]]*sales[[#This Row],[unitPrice]]</f>
        <v>1600</v>
      </c>
      <c r="K1272">
        <f>sales[[#This Row],[TotalRevenue]]-sales[[#This Row],[DiscountApplied]]</f>
        <v>1600</v>
      </c>
      <c r="L1272" t="str">
        <f>TEXT(sales[[#This Row],[SaleDate]],"yyyy")</f>
        <v>2024</v>
      </c>
      <c r="M1272" t="str">
        <f>TEXT(sales[[#This Row],[SaleDate]],"MMM")</f>
        <v>Dec</v>
      </c>
      <c r="N1272" t="str">
        <f>TEXT(sales[[#This Row],[SaleDate]],"DDD")</f>
        <v>Sun</v>
      </c>
      <c r="O1272" t="str">
        <f t="shared" si="19"/>
        <v>Q4</v>
      </c>
      <c r="P1272">
        <f>sales[[#This Row],[netRevenue]]-(sales[[#This Row],[unitCost]]*sales[[#This Row],[QuantitySold]])</f>
        <v>200</v>
      </c>
      <c r="Q1272">
        <f>sales[[#This Row],[unitCost]]*sales[[#This Row],[QuantitySold]]</f>
        <v>1400</v>
      </c>
      <c r="R1272" s="7">
        <f>(sales[[#This Row],[unitPrice]]-sales[[#This Row],[unitCost]])/sales[[#This Row],[unitCost]]</f>
        <v>0.14285714285714285</v>
      </c>
      <c r="S1272" t="str">
        <f>TEXT(sales[[#This Row],[SaleDate]],"dd")</f>
        <v>22</v>
      </c>
    </row>
    <row r="1273" spans="1:19" x14ac:dyDescent="0.25">
      <c r="A1273">
        <v>1465</v>
      </c>
      <c r="B1273">
        <v>3</v>
      </c>
      <c r="C1273">
        <v>20</v>
      </c>
      <c r="D1273">
        <v>3</v>
      </c>
      <c r="E1273">
        <v>1</v>
      </c>
      <c r="F1273" s="1">
        <v>45501</v>
      </c>
      <c r="G1273">
        <v>0</v>
      </c>
      <c r="H1273">
        <f>VLOOKUP(sales[[#This Row],[ProductID]],products[],4,FALSE)</f>
        <v>320</v>
      </c>
      <c r="I1273">
        <f>VLOOKUP(sales[[#This Row],[ProductID]],products[],5,FALSE)</f>
        <v>280</v>
      </c>
      <c r="J1273">
        <f>sales[[#This Row],[QuantitySold]]*sales[[#This Row],[unitPrice]]</f>
        <v>320</v>
      </c>
      <c r="K1273">
        <f>sales[[#This Row],[TotalRevenue]]-sales[[#This Row],[DiscountApplied]]</f>
        <v>320</v>
      </c>
      <c r="L1273" t="str">
        <f>TEXT(sales[[#This Row],[SaleDate]],"yyyy")</f>
        <v>2024</v>
      </c>
      <c r="M1273" t="str">
        <f>TEXT(sales[[#This Row],[SaleDate]],"MMM")</f>
        <v>Jul</v>
      </c>
      <c r="N1273" t="str">
        <f>TEXT(sales[[#This Row],[SaleDate]],"DDD")</f>
        <v>Sun</v>
      </c>
      <c r="O1273" t="str">
        <f t="shared" si="19"/>
        <v>Q3</v>
      </c>
      <c r="P1273">
        <f>sales[[#This Row],[netRevenue]]-(sales[[#This Row],[unitCost]]*sales[[#This Row],[QuantitySold]])</f>
        <v>40</v>
      </c>
      <c r="Q1273">
        <f>sales[[#This Row],[unitCost]]*sales[[#This Row],[QuantitySold]]</f>
        <v>280</v>
      </c>
      <c r="R1273" s="7">
        <f>(sales[[#This Row],[unitPrice]]-sales[[#This Row],[unitCost]])/sales[[#This Row],[unitCost]]</f>
        <v>0.14285714285714285</v>
      </c>
      <c r="S1273" t="str">
        <f>TEXT(sales[[#This Row],[SaleDate]],"dd")</f>
        <v>28</v>
      </c>
    </row>
    <row r="1274" spans="1:19" x14ac:dyDescent="0.25">
      <c r="A1274">
        <v>1467</v>
      </c>
      <c r="B1274">
        <v>3</v>
      </c>
      <c r="C1274">
        <v>29</v>
      </c>
      <c r="D1274">
        <v>3</v>
      </c>
      <c r="E1274">
        <v>7</v>
      </c>
      <c r="F1274" s="1">
        <v>45642</v>
      </c>
      <c r="G1274">
        <v>0</v>
      </c>
      <c r="H1274">
        <f>VLOOKUP(sales[[#This Row],[ProductID]],products[],4,FALSE)</f>
        <v>320</v>
      </c>
      <c r="I1274">
        <f>VLOOKUP(sales[[#This Row],[ProductID]],products[],5,FALSE)</f>
        <v>280</v>
      </c>
      <c r="J1274">
        <f>sales[[#This Row],[QuantitySold]]*sales[[#This Row],[unitPrice]]</f>
        <v>2240</v>
      </c>
      <c r="K1274">
        <f>sales[[#This Row],[TotalRevenue]]-sales[[#This Row],[DiscountApplied]]</f>
        <v>2240</v>
      </c>
      <c r="L1274" t="str">
        <f>TEXT(sales[[#This Row],[SaleDate]],"yyyy")</f>
        <v>2024</v>
      </c>
      <c r="M1274" t="str">
        <f>TEXT(sales[[#This Row],[SaleDate]],"MMM")</f>
        <v>Dec</v>
      </c>
      <c r="N1274" t="str">
        <f>TEXT(sales[[#This Row],[SaleDate]],"DDD")</f>
        <v>Mon</v>
      </c>
      <c r="O1274" t="str">
        <f t="shared" si="19"/>
        <v>Q4</v>
      </c>
      <c r="P1274">
        <f>sales[[#This Row],[netRevenue]]-(sales[[#This Row],[unitCost]]*sales[[#This Row],[QuantitySold]])</f>
        <v>280</v>
      </c>
      <c r="Q1274">
        <f>sales[[#This Row],[unitCost]]*sales[[#This Row],[QuantitySold]]</f>
        <v>1960</v>
      </c>
      <c r="R1274" s="7">
        <f>(sales[[#This Row],[unitPrice]]-sales[[#This Row],[unitCost]])/sales[[#This Row],[unitCost]]</f>
        <v>0.14285714285714285</v>
      </c>
      <c r="S1274" t="str">
        <f>TEXT(sales[[#This Row],[SaleDate]],"dd")</f>
        <v>16</v>
      </c>
    </row>
    <row r="1275" spans="1:19" x14ac:dyDescent="0.25">
      <c r="A1275">
        <v>1471</v>
      </c>
      <c r="B1275">
        <v>3</v>
      </c>
      <c r="C1275">
        <v>9</v>
      </c>
      <c r="D1275">
        <v>3</v>
      </c>
      <c r="E1275">
        <v>6</v>
      </c>
      <c r="F1275" s="1">
        <v>45559</v>
      </c>
      <c r="G1275">
        <v>0</v>
      </c>
      <c r="H1275">
        <f>VLOOKUP(sales[[#This Row],[ProductID]],products[],4,FALSE)</f>
        <v>320</v>
      </c>
      <c r="I1275">
        <f>VLOOKUP(sales[[#This Row],[ProductID]],products[],5,FALSE)</f>
        <v>280</v>
      </c>
      <c r="J1275">
        <f>sales[[#This Row],[QuantitySold]]*sales[[#This Row],[unitPrice]]</f>
        <v>1920</v>
      </c>
      <c r="K1275">
        <f>sales[[#This Row],[TotalRevenue]]-sales[[#This Row],[DiscountApplied]]</f>
        <v>1920</v>
      </c>
      <c r="L1275" t="str">
        <f>TEXT(sales[[#This Row],[SaleDate]],"yyyy")</f>
        <v>2024</v>
      </c>
      <c r="M1275" t="str">
        <f>TEXT(sales[[#This Row],[SaleDate]],"MMM")</f>
        <v>Sep</v>
      </c>
      <c r="N1275" t="str">
        <f>TEXT(sales[[#This Row],[SaleDate]],"DDD")</f>
        <v>Tue</v>
      </c>
      <c r="O1275" t="str">
        <f t="shared" si="19"/>
        <v>Q3</v>
      </c>
      <c r="P1275">
        <f>sales[[#This Row],[netRevenue]]-(sales[[#This Row],[unitCost]]*sales[[#This Row],[QuantitySold]])</f>
        <v>240</v>
      </c>
      <c r="Q1275">
        <f>sales[[#This Row],[unitCost]]*sales[[#This Row],[QuantitySold]]</f>
        <v>1680</v>
      </c>
      <c r="R1275" s="7">
        <f>(sales[[#This Row],[unitPrice]]-sales[[#This Row],[unitCost]])/sales[[#This Row],[unitCost]]</f>
        <v>0.14285714285714285</v>
      </c>
      <c r="S1275" t="str">
        <f>TEXT(sales[[#This Row],[SaleDate]],"dd")</f>
        <v>24</v>
      </c>
    </row>
    <row r="1276" spans="1:19" x14ac:dyDescent="0.25">
      <c r="A1276">
        <v>1501</v>
      </c>
      <c r="B1276">
        <v>3</v>
      </c>
      <c r="C1276">
        <v>6</v>
      </c>
      <c r="D1276">
        <v>3</v>
      </c>
      <c r="E1276">
        <v>5</v>
      </c>
      <c r="F1276" s="1">
        <v>45591</v>
      </c>
      <c r="G1276">
        <v>0</v>
      </c>
      <c r="H1276">
        <f>VLOOKUP(sales[[#This Row],[ProductID]],products[],4,FALSE)</f>
        <v>320</v>
      </c>
      <c r="I1276">
        <f>VLOOKUP(sales[[#This Row],[ProductID]],products[],5,FALSE)</f>
        <v>280</v>
      </c>
      <c r="J1276">
        <f>sales[[#This Row],[QuantitySold]]*sales[[#This Row],[unitPrice]]</f>
        <v>1600</v>
      </c>
      <c r="K1276">
        <f>sales[[#This Row],[TotalRevenue]]-sales[[#This Row],[DiscountApplied]]</f>
        <v>1600</v>
      </c>
      <c r="L1276" t="str">
        <f>TEXT(sales[[#This Row],[SaleDate]],"yyyy")</f>
        <v>2024</v>
      </c>
      <c r="M1276" t="str">
        <f>TEXT(sales[[#This Row],[SaleDate]],"MMM")</f>
        <v>Oct</v>
      </c>
      <c r="N1276" t="str">
        <f>TEXT(sales[[#This Row],[SaleDate]],"DDD")</f>
        <v>Sat</v>
      </c>
      <c r="O1276" t="str">
        <f t="shared" si="19"/>
        <v>Q4</v>
      </c>
      <c r="P1276">
        <f>sales[[#This Row],[netRevenue]]-(sales[[#This Row],[unitCost]]*sales[[#This Row],[QuantitySold]])</f>
        <v>200</v>
      </c>
      <c r="Q1276">
        <f>sales[[#This Row],[unitCost]]*sales[[#This Row],[QuantitySold]]</f>
        <v>1400</v>
      </c>
      <c r="R1276" s="7">
        <f>(sales[[#This Row],[unitPrice]]-sales[[#This Row],[unitCost]])/sales[[#This Row],[unitCost]]</f>
        <v>0.14285714285714285</v>
      </c>
      <c r="S1276" t="str">
        <f>TEXT(sales[[#This Row],[SaleDate]],"dd")</f>
        <v>26</v>
      </c>
    </row>
    <row r="1277" spans="1:19" x14ac:dyDescent="0.25">
      <c r="A1277">
        <v>1502</v>
      </c>
      <c r="B1277">
        <v>3</v>
      </c>
      <c r="C1277">
        <v>25</v>
      </c>
      <c r="D1277">
        <v>3</v>
      </c>
      <c r="E1277">
        <v>6</v>
      </c>
      <c r="F1277" s="1">
        <v>45537</v>
      </c>
      <c r="G1277">
        <v>0</v>
      </c>
      <c r="H1277">
        <f>VLOOKUP(sales[[#This Row],[ProductID]],products[],4,FALSE)</f>
        <v>320</v>
      </c>
      <c r="I1277">
        <f>VLOOKUP(sales[[#This Row],[ProductID]],products[],5,FALSE)</f>
        <v>280</v>
      </c>
      <c r="J1277">
        <f>sales[[#This Row],[QuantitySold]]*sales[[#This Row],[unitPrice]]</f>
        <v>1920</v>
      </c>
      <c r="K1277">
        <f>sales[[#This Row],[TotalRevenue]]-sales[[#This Row],[DiscountApplied]]</f>
        <v>1920</v>
      </c>
      <c r="L1277" t="str">
        <f>TEXT(sales[[#This Row],[SaleDate]],"yyyy")</f>
        <v>2024</v>
      </c>
      <c r="M1277" t="str">
        <f>TEXT(sales[[#This Row],[SaleDate]],"MMM")</f>
        <v>Sep</v>
      </c>
      <c r="N1277" t="str">
        <f>TEXT(sales[[#This Row],[SaleDate]],"DDD")</f>
        <v>Mon</v>
      </c>
      <c r="O1277" t="str">
        <f t="shared" si="19"/>
        <v>Q3</v>
      </c>
      <c r="P1277">
        <f>sales[[#This Row],[netRevenue]]-(sales[[#This Row],[unitCost]]*sales[[#This Row],[QuantitySold]])</f>
        <v>240</v>
      </c>
      <c r="Q1277">
        <f>sales[[#This Row],[unitCost]]*sales[[#This Row],[QuantitySold]]</f>
        <v>1680</v>
      </c>
      <c r="R1277" s="7">
        <f>(sales[[#This Row],[unitPrice]]-sales[[#This Row],[unitCost]])/sales[[#This Row],[unitCost]]</f>
        <v>0.14285714285714285</v>
      </c>
      <c r="S1277" t="str">
        <f>TEXT(sales[[#This Row],[SaleDate]],"dd")</f>
        <v>02</v>
      </c>
    </row>
    <row r="1278" spans="1:19" x14ac:dyDescent="0.25">
      <c r="A1278">
        <v>1513</v>
      </c>
      <c r="B1278">
        <v>3</v>
      </c>
      <c r="C1278">
        <v>45</v>
      </c>
      <c r="D1278">
        <v>3</v>
      </c>
      <c r="E1278">
        <v>8</v>
      </c>
      <c r="F1278" s="1">
        <v>45297</v>
      </c>
      <c r="G1278">
        <v>0</v>
      </c>
      <c r="H1278">
        <f>VLOOKUP(sales[[#This Row],[ProductID]],products[],4,FALSE)</f>
        <v>320</v>
      </c>
      <c r="I1278">
        <f>VLOOKUP(sales[[#This Row],[ProductID]],products[],5,FALSE)</f>
        <v>280</v>
      </c>
      <c r="J1278">
        <f>sales[[#This Row],[QuantitySold]]*sales[[#This Row],[unitPrice]]</f>
        <v>2560</v>
      </c>
      <c r="K1278">
        <f>sales[[#This Row],[TotalRevenue]]-sales[[#This Row],[DiscountApplied]]</f>
        <v>2560</v>
      </c>
      <c r="L1278" t="str">
        <f>TEXT(sales[[#This Row],[SaleDate]],"yyyy")</f>
        <v>2024</v>
      </c>
      <c r="M1278" t="str">
        <f>TEXT(sales[[#This Row],[SaleDate]],"MMM")</f>
        <v>Jan</v>
      </c>
      <c r="N1278" t="str">
        <f>TEXT(sales[[#This Row],[SaleDate]],"DDD")</f>
        <v>Sat</v>
      </c>
      <c r="O1278" t="str">
        <f t="shared" si="19"/>
        <v>Q1</v>
      </c>
      <c r="P1278">
        <f>sales[[#This Row],[netRevenue]]-(sales[[#This Row],[unitCost]]*sales[[#This Row],[QuantitySold]])</f>
        <v>320</v>
      </c>
      <c r="Q1278">
        <f>sales[[#This Row],[unitCost]]*sales[[#This Row],[QuantitySold]]</f>
        <v>2240</v>
      </c>
      <c r="R1278" s="7">
        <f>(sales[[#This Row],[unitPrice]]-sales[[#This Row],[unitCost]])/sales[[#This Row],[unitCost]]</f>
        <v>0.14285714285714285</v>
      </c>
      <c r="S1278" t="str">
        <f>TEXT(sales[[#This Row],[SaleDate]],"dd")</f>
        <v>06</v>
      </c>
    </row>
    <row r="1279" spans="1:19" x14ac:dyDescent="0.25">
      <c r="A1279">
        <v>1525</v>
      </c>
      <c r="B1279">
        <v>3</v>
      </c>
      <c r="C1279">
        <v>7</v>
      </c>
      <c r="D1279">
        <v>3</v>
      </c>
      <c r="E1279">
        <v>2</v>
      </c>
      <c r="F1279" s="1">
        <v>45594</v>
      </c>
      <c r="G1279">
        <v>0</v>
      </c>
      <c r="H1279">
        <f>VLOOKUP(sales[[#This Row],[ProductID]],products[],4,FALSE)</f>
        <v>320</v>
      </c>
      <c r="I1279">
        <f>VLOOKUP(sales[[#This Row],[ProductID]],products[],5,FALSE)</f>
        <v>280</v>
      </c>
      <c r="J1279">
        <f>sales[[#This Row],[QuantitySold]]*sales[[#This Row],[unitPrice]]</f>
        <v>640</v>
      </c>
      <c r="K1279">
        <f>sales[[#This Row],[TotalRevenue]]-sales[[#This Row],[DiscountApplied]]</f>
        <v>640</v>
      </c>
      <c r="L1279" t="str">
        <f>TEXT(sales[[#This Row],[SaleDate]],"yyyy")</f>
        <v>2024</v>
      </c>
      <c r="M1279" t="str">
        <f>TEXT(sales[[#This Row],[SaleDate]],"MMM")</f>
        <v>Oct</v>
      </c>
      <c r="N1279" t="str">
        <f>TEXT(sales[[#This Row],[SaleDate]],"DDD")</f>
        <v>Tue</v>
      </c>
      <c r="O1279" t="str">
        <f t="shared" si="19"/>
        <v>Q4</v>
      </c>
      <c r="P1279">
        <f>sales[[#This Row],[netRevenue]]-(sales[[#This Row],[unitCost]]*sales[[#This Row],[QuantitySold]])</f>
        <v>80</v>
      </c>
      <c r="Q1279">
        <f>sales[[#This Row],[unitCost]]*sales[[#This Row],[QuantitySold]]</f>
        <v>560</v>
      </c>
      <c r="R1279" s="7">
        <f>(sales[[#This Row],[unitPrice]]-sales[[#This Row],[unitCost]])/sales[[#This Row],[unitCost]]</f>
        <v>0.14285714285714285</v>
      </c>
      <c r="S1279" t="str">
        <f>TEXT(sales[[#This Row],[SaleDate]],"dd")</f>
        <v>29</v>
      </c>
    </row>
    <row r="1280" spans="1:19" x14ac:dyDescent="0.25">
      <c r="A1280">
        <v>1538</v>
      </c>
      <c r="B1280">
        <v>3</v>
      </c>
      <c r="C1280">
        <v>25</v>
      </c>
      <c r="D1280">
        <v>3</v>
      </c>
      <c r="E1280">
        <v>8</v>
      </c>
      <c r="F1280" s="1">
        <v>45592</v>
      </c>
      <c r="G1280">
        <v>0</v>
      </c>
      <c r="H1280">
        <f>VLOOKUP(sales[[#This Row],[ProductID]],products[],4,FALSE)</f>
        <v>320</v>
      </c>
      <c r="I1280">
        <f>VLOOKUP(sales[[#This Row],[ProductID]],products[],5,FALSE)</f>
        <v>280</v>
      </c>
      <c r="J1280">
        <f>sales[[#This Row],[QuantitySold]]*sales[[#This Row],[unitPrice]]</f>
        <v>2560</v>
      </c>
      <c r="K1280">
        <f>sales[[#This Row],[TotalRevenue]]-sales[[#This Row],[DiscountApplied]]</f>
        <v>2560</v>
      </c>
      <c r="L1280" t="str">
        <f>TEXT(sales[[#This Row],[SaleDate]],"yyyy")</f>
        <v>2024</v>
      </c>
      <c r="M1280" t="str">
        <f>TEXT(sales[[#This Row],[SaleDate]],"MMM")</f>
        <v>Oct</v>
      </c>
      <c r="N1280" t="str">
        <f>TEXT(sales[[#This Row],[SaleDate]],"DDD")</f>
        <v>Sun</v>
      </c>
      <c r="O1280" t="str">
        <f t="shared" si="19"/>
        <v>Q4</v>
      </c>
      <c r="P1280">
        <f>sales[[#This Row],[netRevenue]]-(sales[[#This Row],[unitCost]]*sales[[#This Row],[QuantitySold]])</f>
        <v>320</v>
      </c>
      <c r="Q1280">
        <f>sales[[#This Row],[unitCost]]*sales[[#This Row],[QuantitySold]]</f>
        <v>2240</v>
      </c>
      <c r="R1280" s="7">
        <f>(sales[[#This Row],[unitPrice]]-sales[[#This Row],[unitCost]])/sales[[#This Row],[unitCost]]</f>
        <v>0.14285714285714285</v>
      </c>
      <c r="S1280" t="str">
        <f>TEXT(sales[[#This Row],[SaleDate]],"dd")</f>
        <v>27</v>
      </c>
    </row>
    <row r="1281" spans="1:19" x14ac:dyDescent="0.25">
      <c r="A1281">
        <v>1539</v>
      </c>
      <c r="B1281">
        <v>3</v>
      </c>
      <c r="C1281">
        <v>26</v>
      </c>
      <c r="D1281">
        <v>3</v>
      </c>
      <c r="E1281">
        <v>8</v>
      </c>
      <c r="F1281" s="1">
        <v>45392</v>
      </c>
      <c r="G1281">
        <v>0</v>
      </c>
      <c r="H1281">
        <f>VLOOKUP(sales[[#This Row],[ProductID]],products[],4,FALSE)</f>
        <v>320</v>
      </c>
      <c r="I1281">
        <f>VLOOKUP(sales[[#This Row],[ProductID]],products[],5,FALSE)</f>
        <v>280</v>
      </c>
      <c r="J1281">
        <f>sales[[#This Row],[QuantitySold]]*sales[[#This Row],[unitPrice]]</f>
        <v>2560</v>
      </c>
      <c r="K1281">
        <f>sales[[#This Row],[TotalRevenue]]-sales[[#This Row],[DiscountApplied]]</f>
        <v>2560</v>
      </c>
      <c r="L1281" t="str">
        <f>TEXT(sales[[#This Row],[SaleDate]],"yyyy")</f>
        <v>2024</v>
      </c>
      <c r="M1281" t="str">
        <f>TEXT(sales[[#This Row],[SaleDate]],"MMM")</f>
        <v>Apr</v>
      </c>
      <c r="N1281" t="str">
        <f>TEXT(sales[[#This Row],[SaleDate]],"DDD")</f>
        <v>Wed</v>
      </c>
      <c r="O1281" t="str">
        <f t="shared" si="19"/>
        <v>Q2</v>
      </c>
      <c r="P1281">
        <f>sales[[#This Row],[netRevenue]]-(sales[[#This Row],[unitCost]]*sales[[#This Row],[QuantitySold]])</f>
        <v>320</v>
      </c>
      <c r="Q1281">
        <f>sales[[#This Row],[unitCost]]*sales[[#This Row],[QuantitySold]]</f>
        <v>2240</v>
      </c>
      <c r="R1281" s="7">
        <f>(sales[[#This Row],[unitPrice]]-sales[[#This Row],[unitCost]])/sales[[#This Row],[unitCost]]</f>
        <v>0.14285714285714285</v>
      </c>
      <c r="S1281" t="str">
        <f>TEXT(sales[[#This Row],[SaleDate]],"dd")</f>
        <v>10</v>
      </c>
    </row>
    <row r="1282" spans="1:19" x14ac:dyDescent="0.25">
      <c r="A1282">
        <v>1545</v>
      </c>
      <c r="B1282">
        <v>3</v>
      </c>
      <c r="C1282">
        <v>18</v>
      </c>
      <c r="D1282">
        <v>3</v>
      </c>
      <c r="E1282">
        <v>11</v>
      </c>
      <c r="F1282" s="1">
        <v>45416</v>
      </c>
      <c r="G1282">
        <v>0</v>
      </c>
      <c r="H1282">
        <f>VLOOKUP(sales[[#This Row],[ProductID]],products[],4,FALSE)</f>
        <v>320</v>
      </c>
      <c r="I1282">
        <f>VLOOKUP(sales[[#This Row],[ProductID]],products[],5,FALSE)</f>
        <v>280</v>
      </c>
      <c r="J1282">
        <f>sales[[#This Row],[QuantitySold]]*sales[[#This Row],[unitPrice]]</f>
        <v>3520</v>
      </c>
      <c r="K1282">
        <f>sales[[#This Row],[TotalRevenue]]-sales[[#This Row],[DiscountApplied]]</f>
        <v>3520</v>
      </c>
      <c r="L1282" t="str">
        <f>TEXT(sales[[#This Row],[SaleDate]],"yyyy")</f>
        <v>2024</v>
      </c>
      <c r="M1282" t="str">
        <f>TEXT(sales[[#This Row],[SaleDate]],"MMM")</f>
        <v>May</v>
      </c>
      <c r="N1282" t="str">
        <f>TEXT(sales[[#This Row],[SaleDate]],"DDD")</f>
        <v>Sat</v>
      </c>
      <c r="O1282" t="str">
        <f t="shared" ref="O1282:O1345" si="20">"Q"&amp;ROUNDUP(MONTH(F1282)/3,0)</f>
        <v>Q2</v>
      </c>
      <c r="P1282">
        <f>sales[[#This Row],[netRevenue]]-(sales[[#This Row],[unitCost]]*sales[[#This Row],[QuantitySold]])</f>
        <v>440</v>
      </c>
      <c r="Q1282">
        <f>sales[[#This Row],[unitCost]]*sales[[#This Row],[QuantitySold]]</f>
        <v>3080</v>
      </c>
      <c r="R1282" s="7">
        <f>(sales[[#This Row],[unitPrice]]-sales[[#This Row],[unitCost]])/sales[[#This Row],[unitCost]]</f>
        <v>0.14285714285714285</v>
      </c>
      <c r="S1282" t="str">
        <f>TEXT(sales[[#This Row],[SaleDate]],"dd")</f>
        <v>04</v>
      </c>
    </row>
    <row r="1283" spans="1:19" x14ac:dyDescent="0.25">
      <c r="A1283">
        <v>1558</v>
      </c>
      <c r="B1283">
        <v>3</v>
      </c>
      <c r="C1283">
        <v>27</v>
      </c>
      <c r="D1283">
        <v>3</v>
      </c>
      <c r="E1283">
        <v>1</v>
      </c>
      <c r="F1283" s="1">
        <v>45343</v>
      </c>
      <c r="G1283">
        <v>0</v>
      </c>
      <c r="H1283">
        <f>VLOOKUP(sales[[#This Row],[ProductID]],products[],4,FALSE)</f>
        <v>320</v>
      </c>
      <c r="I1283">
        <f>VLOOKUP(sales[[#This Row],[ProductID]],products[],5,FALSE)</f>
        <v>280</v>
      </c>
      <c r="J1283">
        <f>sales[[#This Row],[QuantitySold]]*sales[[#This Row],[unitPrice]]</f>
        <v>320</v>
      </c>
      <c r="K1283">
        <f>sales[[#This Row],[TotalRevenue]]-sales[[#This Row],[DiscountApplied]]</f>
        <v>320</v>
      </c>
      <c r="L1283" t="str">
        <f>TEXT(sales[[#This Row],[SaleDate]],"yyyy")</f>
        <v>2024</v>
      </c>
      <c r="M1283" t="str">
        <f>TEXT(sales[[#This Row],[SaleDate]],"MMM")</f>
        <v>Feb</v>
      </c>
      <c r="N1283" t="str">
        <f>TEXT(sales[[#This Row],[SaleDate]],"DDD")</f>
        <v>Wed</v>
      </c>
      <c r="O1283" t="str">
        <f t="shared" si="20"/>
        <v>Q1</v>
      </c>
      <c r="P1283">
        <f>sales[[#This Row],[netRevenue]]-(sales[[#This Row],[unitCost]]*sales[[#This Row],[QuantitySold]])</f>
        <v>40</v>
      </c>
      <c r="Q1283">
        <f>sales[[#This Row],[unitCost]]*sales[[#This Row],[QuantitySold]]</f>
        <v>280</v>
      </c>
      <c r="R1283" s="7">
        <f>(sales[[#This Row],[unitPrice]]-sales[[#This Row],[unitCost]])/sales[[#This Row],[unitCost]]</f>
        <v>0.14285714285714285</v>
      </c>
      <c r="S1283" t="str">
        <f>TEXT(sales[[#This Row],[SaleDate]],"dd")</f>
        <v>21</v>
      </c>
    </row>
    <row r="1284" spans="1:19" x14ac:dyDescent="0.25">
      <c r="A1284">
        <v>1565</v>
      </c>
      <c r="B1284">
        <v>3</v>
      </c>
      <c r="C1284">
        <v>40</v>
      </c>
      <c r="D1284">
        <v>3</v>
      </c>
      <c r="E1284">
        <v>4</v>
      </c>
      <c r="F1284" s="1">
        <v>45390</v>
      </c>
      <c r="G1284">
        <v>0</v>
      </c>
      <c r="H1284">
        <f>VLOOKUP(sales[[#This Row],[ProductID]],products[],4,FALSE)</f>
        <v>320</v>
      </c>
      <c r="I1284">
        <f>VLOOKUP(sales[[#This Row],[ProductID]],products[],5,FALSE)</f>
        <v>280</v>
      </c>
      <c r="J1284">
        <f>sales[[#This Row],[QuantitySold]]*sales[[#This Row],[unitPrice]]</f>
        <v>1280</v>
      </c>
      <c r="K1284">
        <f>sales[[#This Row],[TotalRevenue]]-sales[[#This Row],[DiscountApplied]]</f>
        <v>1280</v>
      </c>
      <c r="L1284" t="str">
        <f>TEXT(sales[[#This Row],[SaleDate]],"yyyy")</f>
        <v>2024</v>
      </c>
      <c r="M1284" t="str">
        <f>TEXT(sales[[#This Row],[SaleDate]],"MMM")</f>
        <v>Apr</v>
      </c>
      <c r="N1284" t="str">
        <f>TEXT(sales[[#This Row],[SaleDate]],"DDD")</f>
        <v>Mon</v>
      </c>
      <c r="O1284" t="str">
        <f t="shared" si="20"/>
        <v>Q2</v>
      </c>
      <c r="P1284">
        <f>sales[[#This Row],[netRevenue]]-(sales[[#This Row],[unitCost]]*sales[[#This Row],[QuantitySold]])</f>
        <v>160</v>
      </c>
      <c r="Q1284">
        <f>sales[[#This Row],[unitCost]]*sales[[#This Row],[QuantitySold]]</f>
        <v>1120</v>
      </c>
      <c r="R1284" s="7">
        <f>(sales[[#This Row],[unitPrice]]-sales[[#This Row],[unitCost]])/sales[[#This Row],[unitCost]]</f>
        <v>0.14285714285714285</v>
      </c>
      <c r="S1284" t="str">
        <f>TEXT(sales[[#This Row],[SaleDate]],"dd")</f>
        <v>08</v>
      </c>
    </row>
    <row r="1285" spans="1:19" x14ac:dyDescent="0.25">
      <c r="A1285">
        <v>1571</v>
      </c>
      <c r="B1285">
        <v>3</v>
      </c>
      <c r="C1285">
        <v>25</v>
      </c>
      <c r="D1285">
        <v>3</v>
      </c>
      <c r="E1285">
        <v>8</v>
      </c>
      <c r="F1285" s="1">
        <v>45375</v>
      </c>
      <c r="G1285">
        <v>0</v>
      </c>
      <c r="H1285">
        <f>VLOOKUP(sales[[#This Row],[ProductID]],products[],4,FALSE)</f>
        <v>320</v>
      </c>
      <c r="I1285">
        <f>VLOOKUP(sales[[#This Row],[ProductID]],products[],5,FALSE)</f>
        <v>280</v>
      </c>
      <c r="J1285">
        <f>sales[[#This Row],[QuantitySold]]*sales[[#This Row],[unitPrice]]</f>
        <v>2560</v>
      </c>
      <c r="K1285">
        <f>sales[[#This Row],[TotalRevenue]]-sales[[#This Row],[DiscountApplied]]</f>
        <v>2560</v>
      </c>
      <c r="L1285" t="str">
        <f>TEXT(sales[[#This Row],[SaleDate]],"yyyy")</f>
        <v>2024</v>
      </c>
      <c r="M1285" t="str">
        <f>TEXT(sales[[#This Row],[SaleDate]],"MMM")</f>
        <v>Mar</v>
      </c>
      <c r="N1285" t="str">
        <f>TEXT(sales[[#This Row],[SaleDate]],"DDD")</f>
        <v>Sun</v>
      </c>
      <c r="O1285" t="str">
        <f t="shared" si="20"/>
        <v>Q1</v>
      </c>
      <c r="P1285">
        <f>sales[[#This Row],[netRevenue]]-(sales[[#This Row],[unitCost]]*sales[[#This Row],[QuantitySold]])</f>
        <v>320</v>
      </c>
      <c r="Q1285">
        <f>sales[[#This Row],[unitCost]]*sales[[#This Row],[QuantitySold]]</f>
        <v>2240</v>
      </c>
      <c r="R1285" s="7">
        <f>(sales[[#This Row],[unitPrice]]-sales[[#This Row],[unitCost]])/sales[[#This Row],[unitCost]]</f>
        <v>0.14285714285714285</v>
      </c>
      <c r="S1285" t="str">
        <f>TEXT(sales[[#This Row],[SaleDate]],"dd")</f>
        <v>24</v>
      </c>
    </row>
    <row r="1286" spans="1:19" x14ac:dyDescent="0.25">
      <c r="A1286">
        <v>1575</v>
      </c>
      <c r="B1286">
        <v>3</v>
      </c>
      <c r="C1286">
        <v>7</v>
      </c>
      <c r="D1286">
        <v>3</v>
      </c>
      <c r="E1286">
        <v>11</v>
      </c>
      <c r="F1286" s="1">
        <v>45446</v>
      </c>
      <c r="G1286">
        <v>0</v>
      </c>
      <c r="H1286">
        <f>VLOOKUP(sales[[#This Row],[ProductID]],products[],4,FALSE)</f>
        <v>320</v>
      </c>
      <c r="I1286">
        <f>VLOOKUP(sales[[#This Row],[ProductID]],products[],5,FALSE)</f>
        <v>280</v>
      </c>
      <c r="J1286">
        <f>sales[[#This Row],[QuantitySold]]*sales[[#This Row],[unitPrice]]</f>
        <v>3520</v>
      </c>
      <c r="K1286">
        <f>sales[[#This Row],[TotalRevenue]]-sales[[#This Row],[DiscountApplied]]</f>
        <v>3520</v>
      </c>
      <c r="L1286" t="str">
        <f>TEXT(sales[[#This Row],[SaleDate]],"yyyy")</f>
        <v>2024</v>
      </c>
      <c r="M1286" t="str">
        <f>TEXT(sales[[#This Row],[SaleDate]],"MMM")</f>
        <v>Jun</v>
      </c>
      <c r="N1286" t="str">
        <f>TEXT(sales[[#This Row],[SaleDate]],"DDD")</f>
        <v>Mon</v>
      </c>
      <c r="O1286" t="str">
        <f t="shared" si="20"/>
        <v>Q2</v>
      </c>
      <c r="P1286">
        <f>sales[[#This Row],[netRevenue]]-(sales[[#This Row],[unitCost]]*sales[[#This Row],[QuantitySold]])</f>
        <v>440</v>
      </c>
      <c r="Q1286">
        <f>sales[[#This Row],[unitCost]]*sales[[#This Row],[QuantitySold]]</f>
        <v>3080</v>
      </c>
      <c r="R1286" s="7">
        <f>(sales[[#This Row],[unitPrice]]-sales[[#This Row],[unitCost]])/sales[[#This Row],[unitCost]]</f>
        <v>0.14285714285714285</v>
      </c>
      <c r="S1286" t="str">
        <f>TEXT(sales[[#This Row],[SaleDate]],"dd")</f>
        <v>03</v>
      </c>
    </row>
    <row r="1287" spans="1:19" x14ac:dyDescent="0.25">
      <c r="A1287">
        <v>1584</v>
      </c>
      <c r="B1287">
        <v>3</v>
      </c>
      <c r="C1287">
        <v>36</v>
      </c>
      <c r="D1287">
        <v>3</v>
      </c>
      <c r="E1287">
        <v>9</v>
      </c>
      <c r="F1287" s="1">
        <v>45426</v>
      </c>
      <c r="G1287">
        <v>0</v>
      </c>
      <c r="H1287">
        <f>VLOOKUP(sales[[#This Row],[ProductID]],products[],4,FALSE)</f>
        <v>320</v>
      </c>
      <c r="I1287">
        <f>VLOOKUP(sales[[#This Row],[ProductID]],products[],5,FALSE)</f>
        <v>280</v>
      </c>
      <c r="J1287">
        <f>sales[[#This Row],[QuantitySold]]*sales[[#This Row],[unitPrice]]</f>
        <v>2880</v>
      </c>
      <c r="K1287">
        <f>sales[[#This Row],[TotalRevenue]]-sales[[#This Row],[DiscountApplied]]</f>
        <v>2880</v>
      </c>
      <c r="L1287" t="str">
        <f>TEXT(sales[[#This Row],[SaleDate]],"yyyy")</f>
        <v>2024</v>
      </c>
      <c r="M1287" t="str">
        <f>TEXT(sales[[#This Row],[SaleDate]],"MMM")</f>
        <v>May</v>
      </c>
      <c r="N1287" t="str">
        <f>TEXT(sales[[#This Row],[SaleDate]],"DDD")</f>
        <v>Tue</v>
      </c>
      <c r="O1287" t="str">
        <f t="shared" si="20"/>
        <v>Q2</v>
      </c>
      <c r="P1287">
        <f>sales[[#This Row],[netRevenue]]-(sales[[#This Row],[unitCost]]*sales[[#This Row],[QuantitySold]])</f>
        <v>360</v>
      </c>
      <c r="Q1287">
        <f>sales[[#This Row],[unitCost]]*sales[[#This Row],[QuantitySold]]</f>
        <v>2520</v>
      </c>
      <c r="R1287" s="7">
        <f>(sales[[#This Row],[unitPrice]]-sales[[#This Row],[unitCost]])/sales[[#This Row],[unitCost]]</f>
        <v>0.14285714285714285</v>
      </c>
      <c r="S1287" t="str">
        <f>TEXT(sales[[#This Row],[SaleDate]],"dd")</f>
        <v>14</v>
      </c>
    </row>
    <row r="1288" spans="1:19" x14ac:dyDescent="0.25">
      <c r="A1288">
        <v>1599</v>
      </c>
      <c r="B1288">
        <v>3</v>
      </c>
      <c r="C1288">
        <v>26</v>
      </c>
      <c r="D1288">
        <v>3</v>
      </c>
      <c r="E1288">
        <v>2</v>
      </c>
      <c r="F1288" s="1">
        <v>45351</v>
      </c>
      <c r="G1288">
        <v>0</v>
      </c>
      <c r="H1288">
        <f>VLOOKUP(sales[[#This Row],[ProductID]],products[],4,FALSE)</f>
        <v>320</v>
      </c>
      <c r="I1288">
        <f>VLOOKUP(sales[[#This Row],[ProductID]],products[],5,FALSE)</f>
        <v>280</v>
      </c>
      <c r="J1288">
        <f>sales[[#This Row],[QuantitySold]]*sales[[#This Row],[unitPrice]]</f>
        <v>640</v>
      </c>
      <c r="K1288">
        <f>sales[[#This Row],[TotalRevenue]]-sales[[#This Row],[DiscountApplied]]</f>
        <v>640</v>
      </c>
      <c r="L1288" t="str">
        <f>TEXT(sales[[#This Row],[SaleDate]],"yyyy")</f>
        <v>2024</v>
      </c>
      <c r="M1288" t="str">
        <f>TEXT(sales[[#This Row],[SaleDate]],"MMM")</f>
        <v>Feb</v>
      </c>
      <c r="N1288" t="str">
        <f>TEXT(sales[[#This Row],[SaleDate]],"DDD")</f>
        <v>Thu</v>
      </c>
      <c r="O1288" t="str">
        <f t="shared" si="20"/>
        <v>Q1</v>
      </c>
      <c r="P1288">
        <f>sales[[#This Row],[netRevenue]]-(sales[[#This Row],[unitCost]]*sales[[#This Row],[QuantitySold]])</f>
        <v>80</v>
      </c>
      <c r="Q1288">
        <f>sales[[#This Row],[unitCost]]*sales[[#This Row],[QuantitySold]]</f>
        <v>560</v>
      </c>
      <c r="R1288" s="7">
        <f>(sales[[#This Row],[unitPrice]]-sales[[#This Row],[unitCost]])/sales[[#This Row],[unitCost]]</f>
        <v>0.14285714285714285</v>
      </c>
      <c r="S1288" t="str">
        <f>TEXT(sales[[#This Row],[SaleDate]],"dd")</f>
        <v>29</v>
      </c>
    </row>
    <row r="1289" spans="1:19" x14ac:dyDescent="0.25">
      <c r="A1289">
        <v>1602</v>
      </c>
      <c r="B1289">
        <v>3</v>
      </c>
      <c r="C1289">
        <v>45</v>
      </c>
      <c r="D1289">
        <v>3</v>
      </c>
      <c r="E1289">
        <v>1</v>
      </c>
      <c r="F1289" s="1">
        <v>45569</v>
      </c>
      <c r="G1289">
        <v>0</v>
      </c>
      <c r="H1289">
        <f>VLOOKUP(sales[[#This Row],[ProductID]],products[],4,FALSE)</f>
        <v>320</v>
      </c>
      <c r="I1289">
        <f>VLOOKUP(sales[[#This Row],[ProductID]],products[],5,FALSE)</f>
        <v>280</v>
      </c>
      <c r="J1289">
        <f>sales[[#This Row],[QuantitySold]]*sales[[#This Row],[unitPrice]]</f>
        <v>320</v>
      </c>
      <c r="K1289">
        <f>sales[[#This Row],[TotalRevenue]]-sales[[#This Row],[DiscountApplied]]</f>
        <v>320</v>
      </c>
      <c r="L1289" t="str">
        <f>TEXT(sales[[#This Row],[SaleDate]],"yyyy")</f>
        <v>2024</v>
      </c>
      <c r="M1289" t="str">
        <f>TEXT(sales[[#This Row],[SaleDate]],"MMM")</f>
        <v>Oct</v>
      </c>
      <c r="N1289" t="str">
        <f>TEXT(sales[[#This Row],[SaleDate]],"DDD")</f>
        <v>Fri</v>
      </c>
      <c r="O1289" t="str">
        <f t="shared" si="20"/>
        <v>Q4</v>
      </c>
      <c r="P1289">
        <f>sales[[#This Row],[netRevenue]]-(sales[[#This Row],[unitCost]]*sales[[#This Row],[QuantitySold]])</f>
        <v>40</v>
      </c>
      <c r="Q1289">
        <f>sales[[#This Row],[unitCost]]*sales[[#This Row],[QuantitySold]]</f>
        <v>280</v>
      </c>
      <c r="R1289" s="7">
        <f>(sales[[#This Row],[unitPrice]]-sales[[#This Row],[unitCost]])/sales[[#This Row],[unitCost]]</f>
        <v>0.14285714285714285</v>
      </c>
      <c r="S1289" t="str">
        <f>TEXT(sales[[#This Row],[SaleDate]],"dd")</f>
        <v>04</v>
      </c>
    </row>
    <row r="1290" spans="1:19" x14ac:dyDescent="0.25">
      <c r="A1290">
        <v>1631</v>
      </c>
      <c r="B1290">
        <v>3</v>
      </c>
      <c r="C1290">
        <v>37</v>
      </c>
      <c r="D1290">
        <v>3</v>
      </c>
      <c r="E1290">
        <v>6</v>
      </c>
      <c r="F1290" s="1">
        <v>45462</v>
      </c>
      <c r="G1290">
        <v>0</v>
      </c>
      <c r="H1290">
        <f>VLOOKUP(sales[[#This Row],[ProductID]],products[],4,FALSE)</f>
        <v>320</v>
      </c>
      <c r="I1290">
        <f>VLOOKUP(sales[[#This Row],[ProductID]],products[],5,FALSE)</f>
        <v>280</v>
      </c>
      <c r="J1290">
        <f>sales[[#This Row],[QuantitySold]]*sales[[#This Row],[unitPrice]]</f>
        <v>1920</v>
      </c>
      <c r="K1290">
        <f>sales[[#This Row],[TotalRevenue]]-sales[[#This Row],[DiscountApplied]]</f>
        <v>1920</v>
      </c>
      <c r="L1290" t="str">
        <f>TEXT(sales[[#This Row],[SaleDate]],"yyyy")</f>
        <v>2024</v>
      </c>
      <c r="M1290" t="str">
        <f>TEXT(sales[[#This Row],[SaleDate]],"MMM")</f>
        <v>Jun</v>
      </c>
      <c r="N1290" t="str">
        <f>TEXT(sales[[#This Row],[SaleDate]],"DDD")</f>
        <v>Wed</v>
      </c>
      <c r="O1290" t="str">
        <f t="shared" si="20"/>
        <v>Q2</v>
      </c>
      <c r="P1290">
        <f>sales[[#This Row],[netRevenue]]-(sales[[#This Row],[unitCost]]*sales[[#This Row],[QuantitySold]])</f>
        <v>240</v>
      </c>
      <c r="Q1290">
        <f>sales[[#This Row],[unitCost]]*sales[[#This Row],[QuantitySold]]</f>
        <v>1680</v>
      </c>
      <c r="R1290" s="7">
        <f>(sales[[#This Row],[unitPrice]]-sales[[#This Row],[unitCost]])/sales[[#This Row],[unitCost]]</f>
        <v>0.14285714285714285</v>
      </c>
      <c r="S1290" t="str">
        <f>TEXT(sales[[#This Row],[SaleDate]],"dd")</f>
        <v>19</v>
      </c>
    </row>
    <row r="1291" spans="1:19" x14ac:dyDescent="0.25">
      <c r="A1291">
        <v>1649</v>
      </c>
      <c r="B1291">
        <v>3</v>
      </c>
      <c r="C1291">
        <v>48</v>
      </c>
      <c r="D1291">
        <v>3</v>
      </c>
      <c r="E1291">
        <v>5</v>
      </c>
      <c r="F1291" s="1">
        <v>45620</v>
      </c>
      <c r="G1291">
        <v>0</v>
      </c>
      <c r="H1291">
        <f>VLOOKUP(sales[[#This Row],[ProductID]],products[],4,FALSE)</f>
        <v>320</v>
      </c>
      <c r="I1291">
        <f>VLOOKUP(sales[[#This Row],[ProductID]],products[],5,FALSE)</f>
        <v>280</v>
      </c>
      <c r="J1291">
        <f>sales[[#This Row],[QuantitySold]]*sales[[#This Row],[unitPrice]]</f>
        <v>1600</v>
      </c>
      <c r="K1291">
        <f>sales[[#This Row],[TotalRevenue]]-sales[[#This Row],[DiscountApplied]]</f>
        <v>1600</v>
      </c>
      <c r="L1291" t="str">
        <f>TEXT(sales[[#This Row],[SaleDate]],"yyyy")</f>
        <v>2024</v>
      </c>
      <c r="M1291" t="str">
        <f>TEXT(sales[[#This Row],[SaleDate]],"MMM")</f>
        <v>Nov</v>
      </c>
      <c r="N1291" t="str">
        <f>TEXT(sales[[#This Row],[SaleDate]],"DDD")</f>
        <v>Sun</v>
      </c>
      <c r="O1291" t="str">
        <f t="shared" si="20"/>
        <v>Q4</v>
      </c>
      <c r="P1291">
        <f>sales[[#This Row],[netRevenue]]-(sales[[#This Row],[unitCost]]*sales[[#This Row],[QuantitySold]])</f>
        <v>200</v>
      </c>
      <c r="Q1291">
        <f>sales[[#This Row],[unitCost]]*sales[[#This Row],[QuantitySold]]</f>
        <v>1400</v>
      </c>
      <c r="R1291" s="7">
        <f>(sales[[#This Row],[unitPrice]]-sales[[#This Row],[unitCost]])/sales[[#This Row],[unitCost]]</f>
        <v>0.14285714285714285</v>
      </c>
      <c r="S1291" t="str">
        <f>TEXT(sales[[#This Row],[SaleDate]],"dd")</f>
        <v>24</v>
      </c>
    </row>
    <row r="1292" spans="1:19" x14ac:dyDescent="0.25">
      <c r="A1292">
        <v>1680</v>
      </c>
      <c r="B1292">
        <v>3</v>
      </c>
      <c r="C1292">
        <v>36</v>
      </c>
      <c r="D1292">
        <v>3</v>
      </c>
      <c r="E1292">
        <v>6</v>
      </c>
      <c r="F1292" s="1">
        <v>45295</v>
      </c>
      <c r="G1292">
        <v>0</v>
      </c>
      <c r="H1292">
        <f>VLOOKUP(sales[[#This Row],[ProductID]],products[],4,FALSE)</f>
        <v>320</v>
      </c>
      <c r="I1292">
        <f>VLOOKUP(sales[[#This Row],[ProductID]],products[],5,FALSE)</f>
        <v>280</v>
      </c>
      <c r="J1292">
        <f>sales[[#This Row],[QuantitySold]]*sales[[#This Row],[unitPrice]]</f>
        <v>1920</v>
      </c>
      <c r="K1292">
        <f>sales[[#This Row],[TotalRevenue]]-sales[[#This Row],[DiscountApplied]]</f>
        <v>1920</v>
      </c>
      <c r="L1292" t="str">
        <f>TEXT(sales[[#This Row],[SaleDate]],"yyyy")</f>
        <v>2024</v>
      </c>
      <c r="M1292" t="str">
        <f>TEXT(sales[[#This Row],[SaleDate]],"MMM")</f>
        <v>Jan</v>
      </c>
      <c r="N1292" t="str">
        <f>TEXT(sales[[#This Row],[SaleDate]],"DDD")</f>
        <v>Thu</v>
      </c>
      <c r="O1292" t="str">
        <f t="shared" si="20"/>
        <v>Q1</v>
      </c>
      <c r="P1292">
        <f>sales[[#This Row],[netRevenue]]-(sales[[#This Row],[unitCost]]*sales[[#This Row],[QuantitySold]])</f>
        <v>240</v>
      </c>
      <c r="Q1292">
        <f>sales[[#This Row],[unitCost]]*sales[[#This Row],[QuantitySold]]</f>
        <v>1680</v>
      </c>
      <c r="R1292" s="7">
        <f>(sales[[#This Row],[unitPrice]]-sales[[#This Row],[unitCost]])/sales[[#This Row],[unitCost]]</f>
        <v>0.14285714285714285</v>
      </c>
      <c r="S1292" t="str">
        <f>TEXT(sales[[#This Row],[SaleDate]],"dd")</f>
        <v>04</v>
      </c>
    </row>
    <row r="1293" spans="1:19" x14ac:dyDescent="0.25">
      <c r="A1293">
        <v>1690</v>
      </c>
      <c r="B1293">
        <v>3</v>
      </c>
      <c r="C1293">
        <v>9</v>
      </c>
      <c r="D1293">
        <v>3</v>
      </c>
      <c r="E1293">
        <v>5</v>
      </c>
      <c r="F1293" s="1">
        <v>45475</v>
      </c>
      <c r="G1293">
        <v>0</v>
      </c>
      <c r="H1293">
        <f>VLOOKUP(sales[[#This Row],[ProductID]],products[],4,FALSE)</f>
        <v>320</v>
      </c>
      <c r="I1293">
        <f>VLOOKUP(sales[[#This Row],[ProductID]],products[],5,FALSE)</f>
        <v>280</v>
      </c>
      <c r="J1293">
        <f>sales[[#This Row],[QuantitySold]]*sales[[#This Row],[unitPrice]]</f>
        <v>1600</v>
      </c>
      <c r="K1293">
        <f>sales[[#This Row],[TotalRevenue]]-sales[[#This Row],[DiscountApplied]]</f>
        <v>1600</v>
      </c>
      <c r="L1293" t="str">
        <f>TEXT(sales[[#This Row],[SaleDate]],"yyyy")</f>
        <v>2024</v>
      </c>
      <c r="M1293" t="str">
        <f>TEXT(sales[[#This Row],[SaleDate]],"MMM")</f>
        <v>Jul</v>
      </c>
      <c r="N1293" t="str">
        <f>TEXT(sales[[#This Row],[SaleDate]],"DDD")</f>
        <v>Tue</v>
      </c>
      <c r="O1293" t="str">
        <f t="shared" si="20"/>
        <v>Q3</v>
      </c>
      <c r="P1293">
        <f>sales[[#This Row],[netRevenue]]-(sales[[#This Row],[unitCost]]*sales[[#This Row],[QuantitySold]])</f>
        <v>200</v>
      </c>
      <c r="Q1293">
        <f>sales[[#This Row],[unitCost]]*sales[[#This Row],[QuantitySold]]</f>
        <v>1400</v>
      </c>
      <c r="R1293" s="7">
        <f>(sales[[#This Row],[unitPrice]]-sales[[#This Row],[unitCost]])/sales[[#This Row],[unitCost]]</f>
        <v>0.14285714285714285</v>
      </c>
      <c r="S1293" t="str">
        <f>TEXT(sales[[#This Row],[SaleDate]],"dd")</f>
        <v>02</v>
      </c>
    </row>
    <row r="1294" spans="1:19" x14ac:dyDescent="0.25">
      <c r="A1294">
        <v>1697</v>
      </c>
      <c r="B1294">
        <v>3</v>
      </c>
      <c r="C1294">
        <v>17</v>
      </c>
      <c r="D1294">
        <v>3</v>
      </c>
      <c r="E1294">
        <v>8</v>
      </c>
      <c r="F1294" s="1">
        <v>45420</v>
      </c>
      <c r="G1294">
        <v>0</v>
      </c>
      <c r="H1294">
        <f>VLOOKUP(sales[[#This Row],[ProductID]],products[],4,FALSE)</f>
        <v>320</v>
      </c>
      <c r="I1294">
        <f>VLOOKUP(sales[[#This Row],[ProductID]],products[],5,FALSE)</f>
        <v>280</v>
      </c>
      <c r="J1294">
        <f>sales[[#This Row],[QuantitySold]]*sales[[#This Row],[unitPrice]]</f>
        <v>2560</v>
      </c>
      <c r="K1294">
        <f>sales[[#This Row],[TotalRevenue]]-sales[[#This Row],[DiscountApplied]]</f>
        <v>2560</v>
      </c>
      <c r="L1294" t="str">
        <f>TEXT(sales[[#This Row],[SaleDate]],"yyyy")</f>
        <v>2024</v>
      </c>
      <c r="M1294" t="str">
        <f>TEXT(sales[[#This Row],[SaleDate]],"MMM")</f>
        <v>May</v>
      </c>
      <c r="N1294" t="str">
        <f>TEXT(sales[[#This Row],[SaleDate]],"DDD")</f>
        <v>Wed</v>
      </c>
      <c r="O1294" t="str">
        <f t="shared" si="20"/>
        <v>Q2</v>
      </c>
      <c r="P1294">
        <f>sales[[#This Row],[netRevenue]]-(sales[[#This Row],[unitCost]]*sales[[#This Row],[QuantitySold]])</f>
        <v>320</v>
      </c>
      <c r="Q1294">
        <f>sales[[#This Row],[unitCost]]*sales[[#This Row],[QuantitySold]]</f>
        <v>2240</v>
      </c>
      <c r="R1294" s="7">
        <f>(sales[[#This Row],[unitPrice]]-sales[[#This Row],[unitCost]])/sales[[#This Row],[unitCost]]</f>
        <v>0.14285714285714285</v>
      </c>
      <c r="S1294" t="str">
        <f>TEXT(sales[[#This Row],[SaleDate]],"dd")</f>
        <v>08</v>
      </c>
    </row>
    <row r="1295" spans="1:19" x14ac:dyDescent="0.25">
      <c r="A1295">
        <v>1713</v>
      </c>
      <c r="B1295">
        <v>3</v>
      </c>
      <c r="C1295">
        <v>33</v>
      </c>
      <c r="D1295">
        <v>3</v>
      </c>
      <c r="E1295">
        <v>1</v>
      </c>
      <c r="F1295" s="1">
        <v>45427</v>
      </c>
      <c r="G1295">
        <v>0</v>
      </c>
      <c r="H1295">
        <f>VLOOKUP(sales[[#This Row],[ProductID]],products[],4,FALSE)</f>
        <v>320</v>
      </c>
      <c r="I1295">
        <f>VLOOKUP(sales[[#This Row],[ProductID]],products[],5,FALSE)</f>
        <v>280</v>
      </c>
      <c r="J1295">
        <f>sales[[#This Row],[QuantitySold]]*sales[[#This Row],[unitPrice]]</f>
        <v>320</v>
      </c>
      <c r="K1295">
        <f>sales[[#This Row],[TotalRevenue]]-sales[[#This Row],[DiscountApplied]]</f>
        <v>320</v>
      </c>
      <c r="L1295" t="str">
        <f>TEXT(sales[[#This Row],[SaleDate]],"yyyy")</f>
        <v>2024</v>
      </c>
      <c r="M1295" t="str">
        <f>TEXT(sales[[#This Row],[SaleDate]],"MMM")</f>
        <v>May</v>
      </c>
      <c r="N1295" t="str">
        <f>TEXT(sales[[#This Row],[SaleDate]],"DDD")</f>
        <v>Wed</v>
      </c>
      <c r="O1295" t="str">
        <f t="shared" si="20"/>
        <v>Q2</v>
      </c>
      <c r="P1295">
        <f>sales[[#This Row],[netRevenue]]-(sales[[#This Row],[unitCost]]*sales[[#This Row],[QuantitySold]])</f>
        <v>40</v>
      </c>
      <c r="Q1295">
        <f>sales[[#This Row],[unitCost]]*sales[[#This Row],[QuantitySold]]</f>
        <v>280</v>
      </c>
      <c r="R1295" s="7">
        <f>(sales[[#This Row],[unitPrice]]-sales[[#This Row],[unitCost]])/sales[[#This Row],[unitCost]]</f>
        <v>0.14285714285714285</v>
      </c>
      <c r="S1295" t="str">
        <f>TEXT(sales[[#This Row],[SaleDate]],"dd")</f>
        <v>15</v>
      </c>
    </row>
    <row r="1296" spans="1:19" x14ac:dyDescent="0.25">
      <c r="A1296">
        <v>1718</v>
      </c>
      <c r="B1296">
        <v>3</v>
      </c>
      <c r="C1296">
        <v>17</v>
      </c>
      <c r="D1296">
        <v>3</v>
      </c>
      <c r="E1296">
        <v>9</v>
      </c>
      <c r="F1296" s="1">
        <v>45516</v>
      </c>
      <c r="G1296">
        <v>0</v>
      </c>
      <c r="H1296">
        <f>VLOOKUP(sales[[#This Row],[ProductID]],products[],4,FALSE)</f>
        <v>320</v>
      </c>
      <c r="I1296">
        <f>VLOOKUP(sales[[#This Row],[ProductID]],products[],5,FALSE)</f>
        <v>280</v>
      </c>
      <c r="J1296">
        <f>sales[[#This Row],[QuantitySold]]*sales[[#This Row],[unitPrice]]</f>
        <v>2880</v>
      </c>
      <c r="K1296">
        <f>sales[[#This Row],[TotalRevenue]]-sales[[#This Row],[DiscountApplied]]</f>
        <v>2880</v>
      </c>
      <c r="L1296" t="str">
        <f>TEXT(sales[[#This Row],[SaleDate]],"yyyy")</f>
        <v>2024</v>
      </c>
      <c r="M1296" t="str">
        <f>TEXT(sales[[#This Row],[SaleDate]],"MMM")</f>
        <v>Aug</v>
      </c>
      <c r="N1296" t="str">
        <f>TEXT(sales[[#This Row],[SaleDate]],"DDD")</f>
        <v>Mon</v>
      </c>
      <c r="O1296" t="str">
        <f t="shared" si="20"/>
        <v>Q3</v>
      </c>
      <c r="P1296">
        <f>sales[[#This Row],[netRevenue]]-(sales[[#This Row],[unitCost]]*sales[[#This Row],[QuantitySold]])</f>
        <v>360</v>
      </c>
      <c r="Q1296">
        <f>sales[[#This Row],[unitCost]]*sales[[#This Row],[QuantitySold]]</f>
        <v>2520</v>
      </c>
      <c r="R1296" s="7">
        <f>(sales[[#This Row],[unitPrice]]-sales[[#This Row],[unitCost]])/sales[[#This Row],[unitCost]]</f>
        <v>0.14285714285714285</v>
      </c>
      <c r="S1296" t="str">
        <f>TEXT(sales[[#This Row],[SaleDate]],"dd")</f>
        <v>12</v>
      </c>
    </row>
    <row r="1297" spans="1:19" x14ac:dyDescent="0.25">
      <c r="A1297">
        <v>1756</v>
      </c>
      <c r="B1297">
        <v>3</v>
      </c>
      <c r="C1297">
        <v>30</v>
      </c>
      <c r="D1297">
        <v>3</v>
      </c>
      <c r="E1297">
        <v>2</v>
      </c>
      <c r="F1297" s="1">
        <v>45656</v>
      </c>
      <c r="G1297">
        <v>0</v>
      </c>
      <c r="H1297">
        <f>VLOOKUP(sales[[#This Row],[ProductID]],products[],4,FALSE)</f>
        <v>320</v>
      </c>
      <c r="I1297">
        <f>VLOOKUP(sales[[#This Row],[ProductID]],products[],5,FALSE)</f>
        <v>280</v>
      </c>
      <c r="J1297">
        <f>sales[[#This Row],[QuantitySold]]*sales[[#This Row],[unitPrice]]</f>
        <v>640</v>
      </c>
      <c r="K1297">
        <f>sales[[#This Row],[TotalRevenue]]-sales[[#This Row],[DiscountApplied]]</f>
        <v>640</v>
      </c>
      <c r="L1297" t="str">
        <f>TEXT(sales[[#This Row],[SaleDate]],"yyyy")</f>
        <v>2024</v>
      </c>
      <c r="M1297" t="str">
        <f>TEXT(sales[[#This Row],[SaleDate]],"MMM")</f>
        <v>Dec</v>
      </c>
      <c r="N1297" t="str">
        <f>TEXT(sales[[#This Row],[SaleDate]],"DDD")</f>
        <v>Mon</v>
      </c>
      <c r="O1297" t="str">
        <f t="shared" si="20"/>
        <v>Q4</v>
      </c>
      <c r="P1297">
        <f>sales[[#This Row],[netRevenue]]-(sales[[#This Row],[unitCost]]*sales[[#This Row],[QuantitySold]])</f>
        <v>80</v>
      </c>
      <c r="Q1297">
        <f>sales[[#This Row],[unitCost]]*sales[[#This Row],[QuantitySold]]</f>
        <v>560</v>
      </c>
      <c r="R1297" s="7">
        <f>(sales[[#This Row],[unitPrice]]-sales[[#This Row],[unitCost]])/sales[[#This Row],[unitCost]]</f>
        <v>0.14285714285714285</v>
      </c>
      <c r="S1297" t="str">
        <f>TEXT(sales[[#This Row],[SaleDate]],"dd")</f>
        <v>30</v>
      </c>
    </row>
    <row r="1298" spans="1:19" x14ac:dyDescent="0.25">
      <c r="A1298">
        <v>1773</v>
      </c>
      <c r="B1298">
        <v>3</v>
      </c>
      <c r="C1298">
        <v>15</v>
      </c>
      <c r="D1298">
        <v>3</v>
      </c>
      <c r="E1298">
        <v>3</v>
      </c>
      <c r="F1298" s="1">
        <v>45325</v>
      </c>
      <c r="G1298">
        <v>0</v>
      </c>
      <c r="H1298">
        <f>VLOOKUP(sales[[#This Row],[ProductID]],products[],4,FALSE)</f>
        <v>320</v>
      </c>
      <c r="I1298">
        <f>VLOOKUP(sales[[#This Row],[ProductID]],products[],5,FALSE)</f>
        <v>280</v>
      </c>
      <c r="J1298">
        <f>sales[[#This Row],[QuantitySold]]*sales[[#This Row],[unitPrice]]</f>
        <v>960</v>
      </c>
      <c r="K1298">
        <f>sales[[#This Row],[TotalRevenue]]-sales[[#This Row],[DiscountApplied]]</f>
        <v>960</v>
      </c>
      <c r="L1298" t="str">
        <f>TEXT(sales[[#This Row],[SaleDate]],"yyyy")</f>
        <v>2024</v>
      </c>
      <c r="M1298" t="str">
        <f>TEXT(sales[[#This Row],[SaleDate]],"MMM")</f>
        <v>Feb</v>
      </c>
      <c r="N1298" t="str">
        <f>TEXT(sales[[#This Row],[SaleDate]],"DDD")</f>
        <v>Sat</v>
      </c>
      <c r="O1298" t="str">
        <f t="shared" si="20"/>
        <v>Q1</v>
      </c>
      <c r="P1298">
        <f>sales[[#This Row],[netRevenue]]-(sales[[#This Row],[unitCost]]*sales[[#This Row],[QuantitySold]])</f>
        <v>120</v>
      </c>
      <c r="Q1298">
        <f>sales[[#This Row],[unitCost]]*sales[[#This Row],[QuantitySold]]</f>
        <v>840</v>
      </c>
      <c r="R1298" s="7">
        <f>(sales[[#This Row],[unitPrice]]-sales[[#This Row],[unitCost]])/sales[[#This Row],[unitCost]]</f>
        <v>0.14285714285714285</v>
      </c>
      <c r="S1298" t="str">
        <f>TEXT(sales[[#This Row],[SaleDate]],"dd")</f>
        <v>03</v>
      </c>
    </row>
    <row r="1299" spans="1:19" x14ac:dyDescent="0.25">
      <c r="A1299">
        <v>1844</v>
      </c>
      <c r="B1299">
        <v>3</v>
      </c>
      <c r="C1299">
        <v>46</v>
      </c>
      <c r="D1299">
        <v>3</v>
      </c>
      <c r="E1299">
        <v>9</v>
      </c>
      <c r="F1299" s="1">
        <v>45446</v>
      </c>
      <c r="G1299">
        <v>0</v>
      </c>
      <c r="H1299">
        <f>VLOOKUP(sales[[#This Row],[ProductID]],products[],4,FALSE)</f>
        <v>320</v>
      </c>
      <c r="I1299">
        <f>VLOOKUP(sales[[#This Row],[ProductID]],products[],5,FALSE)</f>
        <v>280</v>
      </c>
      <c r="J1299">
        <f>sales[[#This Row],[QuantitySold]]*sales[[#This Row],[unitPrice]]</f>
        <v>2880</v>
      </c>
      <c r="K1299">
        <f>sales[[#This Row],[TotalRevenue]]-sales[[#This Row],[DiscountApplied]]</f>
        <v>2880</v>
      </c>
      <c r="L1299" t="str">
        <f>TEXT(sales[[#This Row],[SaleDate]],"yyyy")</f>
        <v>2024</v>
      </c>
      <c r="M1299" t="str">
        <f>TEXT(sales[[#This Row],[SaleDate]],"MMM")</f>
        <v>Jun</v>
      </c>
      <c r="N1299" t="str">
        <f>TEXT(sales[[#This Row],[SaleDate]],"DDD")</f>
        <v>Mon</v>
      </c>
      <c r="O1299" t="str">
        <f t="shared" si="20"/>
        <v>Q2</v>
      </c>
      <c r="P1299">
        <f>sales[[#This Row],[netRevenue]]-(sales[[#This Row],[unitCost]]*sales[[#This Row],[QuantitySold]])</f>
        <v>360</v>
      </c>
      <c r="Q1299">
        <f>sales[[#This Row],[unitCost]]*sales[[#This Row],[QuantitySold]]</f>
        <v>2520</v>
      </c>
      <c r="R1299" s="7">
        <f>(sales[[#This Row],[unitPrice]]-sales[[#This Row],[unitCost]])/sales[[#This Row],[unitCost]]</f>
        <v>0.14285714285714285</v>
      </c>
      <c r="S1299" t="str">
        <f>TEXT(sales[[#This Row],[SaleDate]],"dd")</f>
        <v>03</v>
      </c>
    </row>
    <row r="1300" spans="1:19" x14ac:dyDescent="0.25">
      <c r="A1300">
        <v>1854</v>
      </c>
      <c r="B1300">
        <v>3</v>
      </c>
      <c r="C1300">
        <v>26</v>
      </c>
      <c r="D1300">
        <v>3</v>
      </c>
      <c r="E1300">
        <v>3</v>
      </c>
      <c r="F1300" s="1">
        <v>45496</v>
      </c>
      <c r="G1300">
        <v>0</v>
      </c>
      <c r="H1300">
        <f>VLOOKUP(sales[[#This Row],[ProductID]],products[],4,FALSE)</f>
        <v>320</v>
      </c>
      <c r="I1300">
        <f>VLOOKUP(sales[[#This Row],[ProductID]],products[],5,FALSE)</f>
        <v>280</v>
      </c>
      <c r="J1300">
        <f>sales[[#This Row],[QuantitySold]]*sales[[#This Row],[unitPrice]]</f>
        <v>960</v>
      </c>
      <c r="K1300">
        <f>sales[[#This Row],[TotalRevenue]]-sales[[#This Row],[DiscountApplied]]</f>
        <v>960</v>
      </c>
      <c r="L1300" t="str">
        <f>TEXT(sales[[#This Row],[SaleDate]],"yyyy")</f>
        <v>2024</v>
      </c>
      <c r="M1300" t="str">
        <f>TEXT(sales[[#This Row],[SaleDate]],"MMM")</f>
        <v>Jul</v>
      </c>
      <c r="N1300" t="str">
        <f>TEXT(sales[[#This Row],[SaleDate]],"DDD")</f>
        <v>Tue</v>
      </c>
      <c r="O1300" t="str">
        <f t="shared" si="20"/>
        <v>Q3</v>
      </c>
      <c r="P1300">
        <f>sales[[#This Row],[netRevenue]]-(sales[[#This Row],[unitCost]]*sales[[#This Row],[QuantitySold]])</f>
        <v>120</v>
      </c>
      <c r="Q1300">
        <f>sales[[#This Row],[unitCost]]*sales[[#This Row],[QuantitySold]]</f>
        <v>840</v>
      </c>
      <c r="R1300" s="7">
        <f>(sales[[#This Row],[unitPrice]]-sales[[#This Row],[unitCost]])/sales[[#This Row],[unitCost]]</f>
        <v>0.14285714285714285</v>
      </c>
      <c r="S1300" t="str">
        <f>TEXT(sales[[#This Row],[SaleDate]],"dd")</f>
        <v>23</v>
      </c>
    </row>
    <row r="1301" spans="1:19" x14ac:dyDescent="0.25">
      <c r="A1301">
        <v>1868</v>
      </c>
      <c r="B1301">
        <v>3</v>
      </c>
      <c r="C1301">
        <v>15</v>
      </c>
      <c r="D1301">
        <v>3</v>
      </c>
      <c r="E1301">
        <v>5</v>
      </c>
      <c r="F1301" s="1">
        <v>45583</v>
      </c>
      <c r="G1301">
        <v>0</v>
      </c>
      <c r="H1301">
        <f>VLOOKUP(sales[[#This Row],[ProductID]],products[],4,FALSE)</f>
        <v>320</v>
      </c>
      <c r="I1301">
        <f>VLOOKUP(sales[[#This Row],[ProductID]],products[],5,FALSE)</f>
        <v>280</v>
      </c>
      <c r="J1301">
        <f>sales[[#This Row],[QuantitySold]]*sales[[#This Row],[unitPrice]]</f>
        <v>1600</v>
      </c>
      <c r="K1301">
        <f>sales[[#This Row],[TotalRevenue]]-sales[[#This Row],[DiscountApplied]]</f>
        <v>1600</v>
      </c>
      <c r="L1301" t="str">
        <f>TEXT(sales[[#This Row],[SaleDate]],"yyyy")</f>
        <v>2024</v>
      </c>
      <c r="M1301" t="str">
        <f>TEXT(sales[[#This Row],[SaleDate]],"MMM")</f>
        <v>Oct</v>
      </c>
      <c r="N1301" t="str">
        <f>TEXT(sales[[#This Row],[SaleDate]],"DDD")</f>
        <v>Fri</v>
      </c>
      <c r="O1301" t="str">
        <f t="shared" si="20"/>
        <v>Q4</v>
      </c>
      <c r="P1301">
        <f>sales[[#This Row],[netRevenue]]-(sales[[#This Row],[unitCost]]*sales[[#This Row],[QuantitySold]])</f>
        <v>200</v>
      </c>
      <c r="Q1301">
        <f>sales[[#This Row],[unitCost]]*sales[[#This Row],[QuantitySold]]</f>
        <v>1400</v>
      </c>
      <c r="R1301" s="7">
        <f>(sales[[#This Row],[unitPrice]]-sales[[#This Row],[unitCost]])/sales[[#This Row],[unitCost]]</f>
        <v>0.14285714285714285</v>
      </c>
      <c r="S1301" t="str">
        <f>TEXT(sales[[#This Row],[SaleDate]],"dd")</f>
        <v>18</v>
      </c>
    </row>
    <row r="1302" spans="1:19" x14ac:dyDescent="0.25">
      <c r="A1302">
        <v>1899</v>
      </c>
      <c r="B1302">
        <v>3</v>
      </c>
      <c r="C1302">
        <v>48</v>
      </c>
      <c r="D1302">
        <v>3</v>
      </c>
      <c r="E1302">
        <v>2</v>
      </c>
      <c r="F1302" s="1">
        <v>45636</v>
      </c>
      <c r="G1302">
        <v>0</v>
      </c>
      <c r="H1302">
        <f>VLOOKUP(sales[[#This Row],[ProductID]],products[],4,FALSE)</f>
        <v>320</v>
      </c>
      <c r="I1302">
        <f>VLOOKUP(sales[[#This Row],[ProductID]],products[],5,FALSE)</f>
        <v>280</v>
      </c>
      <c r="J1302">
        <f>sales[[#This Row],[QuantitySold]]*sales[[#This Row],[unitPrice]]</f>
        <v>640</v>
      </c>
      <c r="K1302">
        <f>sales[[#This Row],[TotalRevenue]]-sales[[#This Row],[DiscountApplied]]</f>
        <v>640</v>
      </c>
      <c r="L1302" t="str">
        <f>TEXT(sales[[#This Row],[SaleDate]],"yyyy")</f>
        <v>2024</v>
      </c>
      <c r="M1302" t="str">
        <f>TEXT(sales[[#This Row],[SaleDate]],"MMM")</f>
        <v>Dec</v>
      </c>
      <c r="N1302" t="str">
        <f>TEXT(sales[[#This Row],[SaleDate]],"DDD")</f>
        <v>Tue</v>
      </c>
      <c r="O1302" t="str">
        <f t="shared" si="20"/>
        <v>Q4</v>
      </c>
      <c r="P1302">
        <f>sales[[#This Row],[netRevenue]]-(sales[[#This Row],[unitCost]]*sales[[#This Row],[QuantitySold]])</f>
        <v>80</v>
      </c>
      <c r="Q1302">
        <f>sales[[#This Row],[unitCost]]*sales[[#This Row],[QuantitySold]]</f>
        <v>560</v>
      </c>
      <c r="R1302" s="7">
        <f>(sales[[#This Row],[unitPrice]]-sales[[#This Row],[unitCost]])/sales[[#This Row],[unitCost]]</f>
        <v>0.14285714285714285</v>
      </c>
      <c r="S1302" t="str">
        <f>TEXT(sales[[#This Row],[SaleDate]],"dd")</f>
        <v>10</v>
      </c>
    </row>
    <row r="1303" spans="1:19" x14ac:dyDescent="0.25">
      <c r="A1303">
        <v>1903</v>
      </c>
      <c r="B1303">
        <v>3</v>
      </c>
      <c r="C1303">
        <v>26</v>
      </c>
      <c r="D1303">
        <v>3</v>
      </c>
      <c r="E1303">
        <v>9</v>
      </c>
      <c r="F1303" s="1">
        <v>45343</v>
      </c>
      <c r="G1303">
        <v>0</v>
      </c>
      <c r="H1303">
        <f>VLOOKUP(sales[[#This Row],[ProductID]],products[],4,FALSE)</f>
        <v>320</v>
      </c>
      <c r="I1303">
        <f>VLOOKUP(sales[[#This Row],[ProductID]],products[],5,FALSE)</f>
        <v>280</v>
      </c>
      <c r="J1303">
        <f>sales[[#This Row],[QuantitySold]]*sales[[#This Row],[unitPrice]]</f>
        <v>2880</v>
      </c>
      <c r="K1303">
        <f>sales[[#This Row],[TotalRevenue]]-sales[[#This Row],[DiscountApplied]]</f>
        <v>2880</v>
      </c>
      <c r="L1303" t="str">
        <f>TEXT(sales[[#This Row],[SaleDate]],"yyyy")</f>
        <v>2024</v>
      </c>
      <c r="M1303" t="str">
        <f>TEXT(sales[[#This Row],[SaleDate]],"MMM")</f>
        <v>Feb</v>
      </c>
      <c r="N1303" t="str">
        <f>TEXT(sales[[#This Row],[SaleDate]],"DDD")</f>
        <v>Wed</v>
      </c>
      <c r="O1303" t="str">
        <f t="shared" si="20"/>
        <v>Q1</v>
      </c>
      <c r="P1303">
        <f>sales[[#This Row],[netRevenue]]-(sales[[#This Row],[unitCost]]*sales[[#This Row],[QuantitySold]])</f>
        <v>360</v>
      </c>
      <c r="Q1303">
        <f>sales[[#This Row],[unitCost]]*sales[[#This Row],[QuantitySold]]</f>
        <v>2520</v>
      </c>
      <c r="R1303" s="7">
        <f>(sales[[#This Row],[unitPrice]]-sales[[#This Row],[unitCost]])/sales[[#This Row],[unitCost]]</f>
        <v>0.14285714285714285</v>
      </c>
      <c r="S1303" t="str">
        <f>TEXT(sales[[#This Row],[SaleDate]],"dd")</f>
        <v>21</v>
      </c>
    </row>
    <row r="1304" spans="1:19" x14ac:dyDescent="0.25">
      <c r="A1304">
        <v>13</v>
      </c>
      <c r="B1304">
        <v>3</v>
      </c>
      <c r="C1304">
        <v>48</v>
      </c>
      <c r="D1304">
        <v>10</v>
      </c>
      <c r="E1304">
        <v>5</v>
      </c>
      <c r="F1304" s="1">
        <v>45018</v>
      </c>
      <c r="G1304">
        <v>0</v>
      </c>
      <c r="H1304">
        <f>VLOOKUP(sales[[#This Row],[ProductID]],products[],4,FALSE)</f>
        <v>320</v>
      </c>
      <c r="I1304">
        <f>VLOOKUP(sales[[#This Row],[ProductID]],products[],5,FALSE)</f>
        <v>280</v>
      </c>
      <c r="J1304">
        <f>sales[[#This Row],[QuantitySold]]*sales[[#This Row],[unitPrice]]</f>
        <v>1600</v>
      </c>
      <c r="K1304">
        <f>sales[[#This Row],[TotalRevenue]]-sales[[#This Row],[DiscountApplied]]</f>
        <v>1600</v>
      </c>
      <c r="L1304" t="str">
        <f>TEXT(sales[[#This Row],[SaleDate]],"yyyy")</f>
        <v>2023</v>
      </c>
      <c r="M1304" t="str">
        <f>TEXT(sales[[#This Row],[SaleDate]],"MMM")</f>
        <v>Apr</v>
      </c>
      <c r="N1304" t="str">
        <f>TEXT(sales[[#This Row],[SaleDate]],"DDD")</f>
        <v>Sun</v>
      </c>
      <c r="O1304" t="str">
        <f t="shared" si="20"/>
        <v>Q2</v>
      </c>
      <c r="P1304">
        <f>sales[[#This Row],[netRevenue]]-(sales[[#This Row],[unitCost]]*sales[[#This Row],[QuantitySold]])</f>
        <v>200</v>
      </c>
      <c r="Q1304">
        <f>sales[[#This Row],[unitCost]]*sales[[#This Row],[QuantitySold]]</f>
        <v>1400</v>
      </c>
      <c r="R1304" s="7">
        <f>(sales[[#This Row],[unitPrice]]-sales[[#This Row],[unitCost]])/sales[[#This Row],[unitCost]]</f>
        <v>0.14285714285714285</v>
      </c>
      <c r="S1304" t="str">
        <f>TEXT(sales[[#This Row],[SaleDate]],"dd")</f>
        <v>02</v>
      </c>
    </row>
    <row r="1305" spans="1:19" x14ac:dyDescent="0.25">
      <c r="A1305">
        <v>20</v>
      </c>
      <c r="B1305">
        <v>3</v>
      </c>
      <c r="C1305">
        <v>33</v>
      </c>
      <c r="D1305">
        <v>4</v>
      </c>
      <c r="E1305">
        <v>10</v>
      </c>
      <c r="F1305" s="1">
        <v>44987</v>
      </c>
      <c r="G1305">
        <v>0</v>
      </c>
      <c r="H1305">
        <f>VLOOKUP(sales[[#This Row],[ProductID]],products[],4,FALSE)</f>
        <v>320</v>
      </c>
      <c r="I1305">
        <f>VLOOKUP(sales[[#This Row],[ProductID]],products[],5,FALSE)</f>
        <v>280</v>
      </c>
      <c r="J1305">
        <f>sales[[#This Row],[QuantitySold]]*sales[[#This Row],[unitPrice]]</f>
        <v>3200</v>
      </c>
      <c r="K1305">
        <f>sales[[#This Row],[TotalRevenue]]-sales[[#This Row],[DiscountApplied]]</f>
        <v>3200</v>
      </c>
      <c r="L1305" t="str">
        <f>TEXT(sales[[#This Row],[SaleDate]],"yyyy")</f>
        <v>2023</v>
      </c>
      <c r="M1305" t="str">
        <f>TEXT(sales[[#This Row],[SaleDate]],"MMM")</f>
        <v>Mar</v>
      </c>
      <c r="N1305" t="str">
        <f>TEXT(sales[[#This Row],[SaleDate]],"DDD")</f>
        <v>Thu</v>
      </c>
      <c r="O1305" t="str">
        <f t="shared" si="20"/>
        <v>Q1</v>
      </c>
      <c r="P1305">
        <f>sales[[#This Row],[netRevenue]]-(sales[[#This Row],[unitCost]]*sales[[#This Row],[QuantitySold]])</f>
        <v>400</v>
      </c>
      <c r="Q1305">
        <f>sales[[#This Row],[unitCost]]*sales[[#This Row],[QuantitySold]]</f>
        <v>2800</v>
      </c>
      <c r="R1305" s="7">
        <f>(sales[[#This Row],[unitPrice]]-sales[[#This Row],[unitCost]])/sales[[#This Row],[unitCost]]</f>
        <v>0.14285714285714285</v>
      </c>
      <c r="S1305" t="str">
        <f>TEXT(sales[[#This Row],[SaleDate]],"dd")</f>
        <v>02</v>
      </c>
    </row>
    <row r="1306" spans="1:19" x14ac:dyDescent="0.25">
      <c r="A1306">
        <v>61</v>
      </c>
      <c r="B1306">
        <v>3</v>
      </c>
      <c r="C1306">
        <v>36</v>
      </c>
      <c r="D1306">
        <v>4</v>
      </c>
      <c r="E1306">
        <v>3</v>
      </c>
      <c r="F1306" s="1">
        <v>44957</v>
      </c>
      <c r="G1306">
        <v>0</v>
      </c>
      <c r="H1306">
        <f>VLOOKUP(sales[[#This Row],[ProductID]],products[],4,FALSE)</f>
        <v>320</v>
      </c>
      <c r="I1306">
        <f>VLOOKUP(sales[[#This Row],[ProductID]],products[],5,FALSE)</f>
        <v>280</v>
      </c>
      <c r="J1306">
        <f>sales[[#This Row],[QuantitySold]]*sales[[#This Row],[unitPrice]]</f>
        <v>960</v>
      </c>
      <c r="K1306">
        <f>sales[[#This Row],[TotalRevenue]]-sales[[#This Row],[DiscountApplied]]</f>
        <v>960</v>
      </c>
      <c r="L1306" t="str">
        <f>TEXT(sales[[#This Row],[SaleDate]],"yyyy")</f>
        <v>2023</v>
      </c>
      <c r="M1306" t="str">
        <f>TEXT(sales[[#This Row],[SaleDate]],"MMM")</f>
        <v>Jan</v>
      </c>
      <c r="N1306" t="str">
        <f>TEXT(sales[[#This Row],[SaleDate]],"DDD")</f>
        <v>Tue</v>
      </c>
      <c r="O1306" t="str">
        <f t="shared" si="20"/>
        <v>Q1</v>
      </c>
      <c r="P1306">
        <f>sales[[#This Row],[netRevenue]]-(sales[[#This Row],[unitCost]]*sales[[#This Row],[QuantitySold]])</f>
        <v>120</v>
      </c>
      <c r="Q1306">
        <f>sales[[#This Row],[unitCost]]*sales[[#This Row],[QuantitySold]]</f>
        <v>840</v>
      </c>
      <c r="R1306" s="7">
        <f>(sales[[#This Row],[unitPrice]]-sales[[#This Row],[unitCost]])/sales[[#This Row],[unitCost]]</f>
        <v>0.14285714285714285</v>
      </c>
      <c r="S1306" t="str">
        <f>TEXT(sales[[#This Row],[SaleDate]],"dd")</f>
        <v>31</v>
      </c>
    </row>
    <row r="1307" spans="1:19" x14ac:dyDescent="0.25">
      <c r="A1307">
        <v>81</v>
      </c>
      <c r="B1307">
        <v>3</v>
      </c>
      <c r="C1307">
        <v>48</v>
      </c>
      <c r="D1307">
        <v>4</v>
      </c>
      <c r="E1307">
        <v>3</v>
      </c>
      <c r="F1307" s="1">
        <v>45240</v>
      </c>
      <c r="G1307">
        <v>0</v>
      </c>
      <c r="H1307">
        <f>VLOOKUP(sales[[#This Row],[ProductID]],products[],4,FALSE)</f>
        <v>320</v>
      </c>
      <c r="I1307">
        <f>VLOOKUP(sales[[#This Row],[ProductID]],products[],5,FALSE)</f>
        <v>280</v>
      </c>
      <c r="J1307">
        <f>sales[[#This Row],[QuantitySold]]*sales[[#This Row],[unitPrice]]</f>
        <v>960</v>
      </c>
      <c r="K1307">
        <f>sales[[#This Row],[TotalRevenue]]-sales[[#This Row],[DiscountApplied]]</f>
        <v>960</v>
      </c>
      <c r="L1307" t="str">
        <f>TEXT(sales[[#This Row],[SaleDate]],"yyyy")</f>
        <v>2023</v>
      </c>
      <c r="M1307" t="str">
        <f>TEXT(sales[[#This Row],[SaleDate]],"MMM")</f>
        <v>Nov</v>
      </c>
      <c r="N1307" t="str">
        <f>TEXT(sales[[#This Row],[SaleDate]],"DDD")</f>
        <v>Fri</v>
      </c>
      <c r="O1307" t="str">
        <f t="shared" si="20"/>
        <v>Q4</v>
      </c>
      <c r="P1307">
        <f>sales[[#This Row],[netRevenue]]-(sales[[#This Row],[unitCost]]*sales[[#This Row],[QuantitySold]])</f>
        <v>120</v>
      </c>
      <c r="Q1307">
        <f>sales[[#This Row],[unitCost]]*sales[[#This Row],[QuantitySold]]</f>
        <v>840</v>
      </c>
      <c r="R1307" s="7">
        <f>(sales[[#This Row],[unitPrice]]-sales[[#This Row],[unitCost]])/sales[[#This Row],[unitCost]]</f>
        <v>0.14285714285714285</v>
      </c>
      <c r="S1307" t="str">
        <f>TEXT(sales[[#This Row],[SaleDate]],"dd")</f>
        <v>10</v>
      </c>
    </row>
    <row r="1308" spans="1:19" x14ac:dyDescent="0.25">
      <c r="A1308">
        <v>110</v>
      </c>
      <c r="B1308">
        <v>3</v>
      </c>
      <c r="C1308">
        <v>19</v>
      </c>
      <c r="D1308">
        <v>8</v>
      </c>
      <c r="E1308">
        <v>5</v>
      </c>
      <c r="F1308" s="1">
        <v>45282</v>
      </c>
      <c r="G1308">
        <v>0</v>
      </c>
      <c r="H1308">
        <f>VLOOKUP(sales[[#This Row],[ProductID]],products[],4,FALSE)</f>
        <v>320</v>
      </c>
      <c r="I1308">
        <f>VLOOKUP(sales[[#This Row],[ProductID]],products[],5,FALSE)</f>
        <v>280</v>
      </c>
      <c r="J1308">
        <f>sales[[#This Row],[QuantitySold]]*sales[[#This Row],[unitPrice]]</f>
        <v>1600</v>
      </c>
      <c r="K1308">
        <f>sales[[#This Row],[TotalRevenue]]-sales[[#This Row],[DiscountApplied]]</f>
        <v>1600</v>
      </c>
      <c r="L1308" t="str">
        <f>TEXT(sales[[#This Row],[SaleDate]],"yyyy")</f>
        <v>2023</v>
      </c>
      <c r="M1308" t="str">
        <f>TEXT(sales[[#This Row],[SaleDate]],"MMM")</f>
        <v>Dec</v>
      </c>
      <c r="N1308" t="str">
        <f>TEXT(sales[[#This Row],[SaleDate]],"DDD")</f>
        <v>Fri</v>
      </c>
      <c r="O1308" t="str">
        <f t="shared" si="20"/>
        <v>Q4</v>
      </c>
      <c r="P1308">
        <f>sales[[#This Row],[netRevenue]]-(sales[[#This Row],[unitCost]]*sales[[#This Row],[QuantitySold]])</f>
        <v>200</v>
      </c>
      <c r="Q1308">
        <f>sales[[#This Row],[unitCost]]*sales[[#This Row],[QuantitySold]]</f>
        <v>1400</v>
      </c>
      <c r="R1308" s="7">
        <f>(sales[[#This Row],[unitPrice]]-sales[[#This Row],[unitCost]])/sales[[#This Row],[unitCost]]</f>
        <v>0.14285714285714285</v>
      </c>
      <c r="S1308" t="str">
        <f>TEXT(sales[[#This Row],[SaleDate]],"dd")</f>
        <v>22</v>
      </c>
    </row>
    <row r="1309" spans="1:19" x14ac:dyDescent="0.25">
      <c r="A1309">
        <v>113</v>
      </c>
      <c r="B1309">
        <v>3</v>
      </c>
      <c r="C1309">
        <v>22</v>
      </c>
      <c r="D1309">
        <v>4</v>
      </c>
      <c r="E1309">
        <v>1</v>
      </c>
      <c r="F1309" s="1">
        <v>45066</v>
      </c>
      <c r="G1309">
        <v>0</v>
      </c>
      <c r="H1309">
        <f>VLOOKUP(sales[[#This Row],[ProductID]],products[],4,FALSE)</f>
        <v>320</v>
      </c>
      <c r="I1309">
        <f>VLOOKUP(sales[[#This Row],[ProductID]],products[],5,FALSE)</f>
        <v>280</v>
      </c>
      <c r="J1309">
        <f>sales[[#This Row],[QuantitySold]]*sales[[#This Row],[unitPrice]]</f>
        <v>320</v>
      </c>
      <c r="K1309">
        <f>sales[[#This Row],[TotalRevenue]]-sales[[#This Row],[DiscountApplied]]</f>
        <v>320</v>
      </c>
      <c r="L1309" t="str">
        <f>TEXT(sales[[#This Row],[SaleDate]],"yyyy")</f>
        <v>2023</v>
      </c>
      <c r="M1309" t="str">
        <f>TEXT(sales[[#This Row],[SaleDate]],"MMM")</f>
        <v>May</v>
      </c>
      <c r="N1309" t="str">
        <f>TEXT(sales[[#This Row],[SaleDate]],"DDD")</f>
        <v>Sat</v>
      </c>
      <c r="O1309" t="str">
        <f t="shared" si="20"/>
        <v>Q2</v>
      </c>
      <c r="P1309">
        <f>sales[[#This Row],[netRevenue]]-(sales[[#This Row],[unitCost]]*sales[[#This Row],[QuantitySold]])</f>
        <v>40</v>
      </c>
      <c r="Q1309">
        <f>sales[[#This Row],[unitCost]]*sales[[#This Row],[QuantitySold]]</f>
        <v>280</v>
      </c>
      <c r="R1309" s="7">
        <f>(sales[[#This Row],[unitPrice]]-sales[[#This Row],[unitCost]])/sales[[#This Row],[unitCost]]</f>
        <v>0.14285714285714285</v>
      </c>
      <c r="S1309" t="str">
        <f>TEXT(sales[[#This Row],[SaleDate]],"dd")</f>
        <v>20</v>
      </c>
    </row>
    <row r="1310" spans="1:19" x14ac:dyDescent="0.25">
      <c r="A1310">
        <v>149</v>
      </c>
      <c r="B1310">
        <v>3</v>
      </c>
      <c r="C1310">
        <v>21</v>
      </c>
      <c r="D1310">
        <v>8</v>
      </c>
      <c r="E1310">
        <v>2</v>
      </c>
      <c r="F1310" s="1">
        <v>45071</v>
      </c>
      <c r="G1310">
        <v>0</v>
      </c>
      <c r="H1310">
        <f>VLOOKUP(sales[[#This Row],[ProductID]],products[],4,FALSE)</f>
        <v>320</v>
      </c>
      <c r="I1310">
        <f>VLOOKUP(sales[[#This Row],[ProductID]],products[],5,FALSE)</f>
        <v>280</v>
      </c>
      <c r="J1310">
        <f>sales[[#This Row],[QuantitySold]]*sales[[#This Row],[unitPrice]]</f>
        <v>640</v>
      </c>
      <c r="K1310">
        <f>sales[[#This Row],[TotalRevenue]]-sales[[#This Row],[DiscountApplied]]</f>
        <v>640</v>
      </c>
      <c r="L1310" t="str">
        <f>TEXT(sales[[#This Row],[SaleDate]],"yyyy")</f>
        <v>2023</v>
      </c>
      <c r="M1310" t="str">
        <f>TEXT(sales[[#This Row],[SaleDate]],"MMM")</f>
        <v>May</v>
      </c>
      <c r="N1310" t="str">
        <f>TEXT(sales[[#This Row],[SaleDate]],"DDD")</f>
        <v>Thu</v>
      </c>
      <c r="O1310" t="str">
        <f t="shared" si="20"/>
        <v>Q2</v>
      </c>
      <c r="P1310">
        <f>sales[[#This Row],[netRevenue]]-(sales[[#This Row],[unitCost]]*sales[[#This Row],[QuantitySold]])</f>
        <v>80</v>
      </c>
      <c r="Q1310">
        <f>sales[[#This Row],[unitCost]]*sales[[#This Row],[QuantitySold]]</f>
        <v>560</v>
      </c>
      <c r="R1310" s="7">
        <f>(sales[[#This Row],[unitPrice]]-sales[[#This Row],[unitCost]])/sales[[#This Row],[unitCost]]</f>
        <v>0.14285714285714285</v>
      </c>
      <c r="S1310" t="str">
        <f>TEXT(sales[[#This Row],[SaleDate]],"dd")</f>
        <v>25</v>
      </c>
    </row>
    <row r="1311" spans="1:19" x14ac:dyDescent="0.25">
      <c r="A1311">
        <v>190</v>
      </c>
      <c r="B1311">
        <v>3</v>
      </c>
      <c r="C1311">
        <v>40</v>
      </c>
      <c r="D1311">
        <v>4</v>
      </c>
      <c r="E1311">
        <v>3</v>
      </c>
      <c r="F1311" s="1">
        <v>45291</v>
      </c>
      <c r="G1311">
        <v>0</v>
      </c>
      <c r="H1311">
        <f>VLOOKUP(sales[[#This Row],[ProductID]],products[],4,FALSE)</f>
        <v>320</v>
      </c>
      <c r="I1311">
        <f>VLOOKUP(sales[[#This Row],[ProductID]],products[],5,FALSE)</f>
        <v>280</v>
      </c>
      <c r="J1311">
        <f>sales[[#This Row],[QuantitySold]]*sales[[#This Row],[unitPrice]]</f>
        <v>960</v>
      </c>
      <c r="K1311">
        <f>sales[[#This Row],[TotalRevenue]]-sales[[#This Row],[DiscountApplied]]</f>
        <v>960</v>
      </c>
      <c r="L1311" t="str">
        <f>TEXT(sales[[#This Row],[SaleDate]],"yyyy")</f>
        <v>2023</v>
      </c>
      <c r="M1311" t="str">
        <f>TEXT(sales[[#This Row],[SaleDate]],"MMM")</f>
        <v>Dec</v>
      </c>
      <c r="N1311" t="str">
        <f>TEXT(sales[[#This Row],[SaleDate]],"DDD")</f>
        <v>Sun</v>
      </c>
      <c r="O1311" t="str">
        <f t="shared" si="20"/>
        <v>Q4</v>
      </c>
      <c r="P1311">
        <f>sales[[#This Row],[netRevenue]]-(sales[[#This Row],[unitCost]]*sales[[#This Row],[QuantitySold]])</f>
        <v>120</v>
      </c>
      <c r="Q1311">
        <f>sales[[#This Row],[unitCost]]*sales[[#This Row],[QuantitySold]]</f>
        <v>840</v>
      </c>
      <c r="R1311" s="7">
        <f>(sales[[#This Row],[unitPrice]]-sales[[#This Row],[unitCost]])/sales[[#This Row],[unitCost]]</f>
        <v>0.14285714285714285</v>
      </c>
      <c r="S1311" t="str">
        <f>TEXT(sales[[#This Row],[SaleDate]],"dd")</f>
        <v>31</v>
      </c>
    </row>
    <row r="1312" spans="1:19" x14ac:dyDescent="0.25">
      <c r="A1312">
        <v>214</v>
      </c>
      <c r="B1312">
        <v>3</v>
      </c>
      <c r="C1312">
        <v>39</v>
      </c>
      <c r="D1312">
        <v>10</v>
      </c>
      <c r="E1312">
        <v>8</v>
      </c>
      <c r="F1312" s="1">
        <v>45058</v>
      </c>
      <c r="G1312">
        <v>0</v>
      </c>
      <c r="H1312">
        <f>VLOOKUP(sales[[#This Row],[ProductID]],products[],4,FALSE)</f>
        <v>320</v>
      </c>
      <c r="I1312">
        <f>VLOOKUP(sales[[#This Row],[ProductID]],products[],5,FALSE)</f>
        <v>280</v>
      </c>
      <c r="J1312">
        <f>sales[[#This Row],[QuantitySold]]*sales[[#This Row],[unitPrice]]</f>
        <v>2560</v>
      </c>
      <c r="K1312">
        <f>sales[[#This Row],[TotalRevenue]]-sales[[#This Row],[DiscountApplied]]</f>
        <v>2560</v>
      </c>
      <c r="L1312" t="str">
        <f>TEXT(sales[[#This Row],[SaleDate]],"yyyy")</f>
        <v>2023</v>
      </c>
      <c r="M1312" t="str">
        <f>TEXT(sales[[#This Row],[SaleDate]],"MMM")</f>
        <v>May</v>
      </c>
      <c r="N1312" t="str">
        <f>TEXT(sales[[#This Row],[SaleDate]],"DDD")</f>
        <v>Fri</v>
      </c>
      <c r="O1312" t="str">
        <f t="shared" si="20"/>
        <v>Q2</v>
      </c>
      <c r="P1312">
        <f>sales[[#This Row],[netRevenue]]-(sales[[#This Row],[unitCost]]*sales[[#This Row],[QuantitySold]])</f>
        <v>320</v>
      </c>
      <c r="Q1312">
        <f>sales[[#This Row],[unitCost]]*sales[[#This Row],[QuantitySold]]</f>
        <v>2240</v>
      </c>
      <c r="R1312" s="7">
        <f>(sales[[#This Row],[unitPrice]]-sales[[#This Row],[unitCost]])/sales[[#This Row],[unitCost]]</f>
        <v>0.14285714285714285</v>
      </c>
      <c r="S1312" t="str">
        <f>TEXT(sales[[#This Row],[SaleDate]],"dd")</f>
        <v>12</v>
      </c>
    </row>
    <row r="1313" spans="1:19" x14ac:dyDescent="0.25">
      <c r="A1313">
        <v>223</v>
      </c>
      <c r="B1313">
        <v>3</v>
      </c>
      <c r="C1313">
        <v>15</v>
      </c>
      <c r="D1313">
        <v>1</v>
      </c>
      <c r="E1313">
        <v>10</v>
      </c>
      <c r="F1313" s="1">
        <v>45019</v>
      </c>
      <c r="G1313">
        <v>0</v>
      </c>
      <c r="H1313">
        <f>VLOOKUP(sales[[#This Row],[ProductID]],products[],4,FALSE)</f>
        <v>320</v>
      </c>
      <c r="I1313">
        <f>VLOOKUP(sales[[#This Row],[ProductID]],products[],5,FALSE)</f>
        <v>280</v>
      </c>
      <c r="J1313">
        <f>sales[[#This Row],[QuantitySold]]*sales[[#This Row],[unitPrice]]</f>
        <v>3200</v>
      </c>
      <c r="K1313">
        <f>sales[[#This Row],[TotalRevenue]]-sales[[#This Row],[DiscountApplied]]</f>
        <v>3200</v>
      </c>
      <c r="L1313" t="str">
        <f>TEXT(sales[[#This Row],[SaleDate]],"yyyy")</f>
        <v>2023</v>
      </c>
      <c r="M1313" t="str">
        <f>TEXT(sales[[#This Row],[SaleDate]],"MMM")</f>
        <v>Apr</v>
      </c>
      <c r="N1313" t="str">
        <f>TEXT(sales[[#This Row],[SaleDate]],"DDD")</f>
        <v>Mon</v>
      </c>
      <c r="O1313" t="str">
        <f t="shared" si="20"/>
        <v>Q2</v>
      </c>
      <c r="P1313">
        <f>sales[[#This Row],[netRevenue]]-(sales[[#This Row],[unitCost]]*sales[[#This Row],[QuantitySold]])</f>
        <v>400</v>
      </c>
      <c r="Q1313">
        <f>sales[[#This Row],[unitCost]]*sales[[#This Row],[QuantitySold]]</f>
        <v>2800</v>
      </c>
      <c r="R1313" s="7">
        <f>(sales[[#This Row],[unitPrice]]-sales[[#This Row],[unitCost]])/sales[[#This Row],[unitCost]]</f>
        <v>0.14285714285714285</v>
      </c>
      <c r="S1313" t="str">
        <f>TEXT(sales[[#This Row],[SaleDate]],"dd")</f>
        <v>03</v>
      </c>
    </row>
    <row r="1314" spans="1:19" x14ac:dyDescent="0.25">
      <c r="A1314">
        <v>256</v>
      </c>
      <c r="B1314">
        <v>3</v>
      </c>
      <c r="C1314">
        <v>21</v>
      </c>
      <c r="D1314">
        <v>8</v>
      </c>
      <c r="E1314">
        <v>1</v>
      </c>
      <c r="F1314" s="1">
        <v>45251</v>
      </c>
      <c r="G1314">
        <v>0</v>
      </c>
      <c r="H1314">
        <f>VLOOKUP(sales[[#This Row],[ProductID]],products[],4,FALSE)</f>
        <v>320</v>
      </c>
      <c r="I1314">
        <f>VLOOKUP(sales[[#This Row],[ProductID]],products[],5,FALSE)</f>
        <v>280</v>
      </c>
      <c r="J1314">
        <f>sales[[#This Row],[QuantitySold]]*sales[[#This Row],[unitPrice]]</f>
        <v>320</v>
      </c>
      <c r="K1314">
        <f>sales[[#This Row],[TotalRevenue]]-sales[[#This Row],[DiscountApplied]]</f>
        <v>320</v>
      </c>
      <c r="L1314" t="str">
        <f>TEXT(sales[[#This Row],[SaleDate]],"yyyy")</f>
        <v>2023</v>
      </c>
      <c r="M1314" t="str">
        <f>TEXT(sales[[#This Row],[SaleDate]],"MMM")</f>
        <v>Nov</v>
      </c>
      <c r="N1314" t="str">
        <f>TEXT(sales[[#This Row],[SaleDate]],"DDD")</f>
        <v>Tue</v>
      </c>
      <c r="O1314" t="str">
        <f t="shared" si="20"/>
        <v>Q4</v>
      </c>
      <c r="P1314">
        <f>sales[[#This Row],[netRevenue]]-(sales[[#This Row],[unitCost]]*sales[[#This Row],[QuantitySold]])</f>
        <v>40</v>
      </c>
      <c r="Q1314">
        <f>sales[[#This Row],[unitCost]]*sales[[#This Row],[QuantitySold]]</f>
        <v>280</v>
      </c>
      <c r="R1314" s="7">
        <f>(sales[[#This Row],[unitPrice]]-sales[[#This Row],[unitCost]])/sales[[#This Row],[unitCost]]</f>
        <v>0.14285714285714285</v>
      </c>
      <c r="S1314" t="str">
        <f>TEXT(sales[[#This Row],[SaleDate]],"dd")</f>
        <v>21</v>
      </c>
    </row>
    <row r="1315" spans="1:19" x14ac:dyDescent="0.25">
      <c r="A1315">
        <v>270</v>
      </c>
      <c r="B1315">
        <v>3</v>
      </c>
      <c r="C1315">
        <v>3</v>
      </c>
      <c r="D1315">
        <v>6</v>
      </c>
      <c r="E1315">
        <v>3</v>
      </c>
      <c r="F1315" s="1">
        <v>45104</v>
      </c>
      <c r="G1315">
        <v>0</v>
      </c>
      <c r="H1315">
        <f>VLOOKUP(sales[[#This Row],[ProductID]],products[],4,FALSE)</f>
        <v>320</v>
      </c>
      <c r="I1315">
        <f>VLOOKUP(sales[[#This Row],[ProductID]],products[],5,FALSE)</f>
        <v>280</v>
      </c>
      <c r="J1315">
        <f>sales[[#This Row],[QuantitySold]]*sales[[#This Row],[unitPrice]]</f>
        <v>960</v>
      </c>
      <c r="K1315">
        <f>sales[[#This Row],[TotalRevenue]]-sales[[#This Row],[DiscountApplied]]</f>
        <v>960</v>
      </c>
      <c r="L1315" t="str">
        <f>TEXT(sales[[#This Row],[SaleDate]],"yyyy")</f>
        <v>2023</v>
      </c>
      <c r="M1315" t="str">
        <f>TEXT(sales[[#This Row],[SaleDate]],"MMM")</f>
        <v>Jun</v>
      </c>
      <c r="N1315" t="str">
        <f>TEXT(sales[[#This Row],[SaleDate]],"DDD")</f>
        <v>Tue</v>
      </c>
      <c r="O1315" t="str">
        <f t="shared" si="20"/>
        <v>Q2</v>
      </c>
      <c r="P1315">
        <f>sales[[#This Row],[netRevenue]]-(sales[[#This Row],[unitCost]]*sales[[#This Row],[QuantitySold]])</f>
        <v>120</v>
      </c>
      <c r="Q1315">
        <f>sales[[#This Row],[unitCost]]*sales[[#This Row],[QuantitySold]]</f>
        <v>840</v>
      </c>
      <c r="R1315" s="7">
        <f>(sales[[#This Row],[unitPrice]]-sales[[#This Row],[unitCost]])/sales[[#This Row],[unitCost]]</f>
        <v>0.14285714285714285</v>
      </c>
      <c r="S1315" t="str">
        <f>TEXT(sales[[#This Row],[SaleDate]],"dd")</f>
        <v>27</v>
      </c>
    </row>
    <row r="1316" spans="1:19" x14ac:dyDescent="0.25">
      <c r="A1316">
        <v>319</v>
      </c>
      <c r="B1316">
        <v>3</v>
      </c>
      <c r="C1316">
        <v>42</v>
      </c>
      <c r="D1316">
        <v>4</v>
      </c>
      <c r="E1316">
        <v>9</v>
      </c>
      <c r="F1316" s="1">
        <v>45136</v>
      </c>
      <c r="G1316">
        <v>0</v>
      </c>
      <c r="H1316">
        <f>VLOOKUP(sales[[#This Row],[ProductID]],products[],4,FALSE)</f>
        <v>320</v>
      </c>
      <c r="I1316">
        <f>VLOOKUP(sales[[#This Row],[ProductID]],products[],5,FALSE)</f>
        <v>280</v>
      </c>
      <c r="J1316">
        <f>sales[[#This Row],[QuantitySold]]*sales[[#This Row],[unitPrice]]</f>
        <v>2880</v>
      </c>
      <c r="K1316">
        <f>sales[[#This Row],[TotalRevenue]]-sales[[#This Row],[DiscountApplied]]</f>
        <v>2880</v>
      </c>
      <c r="L1316" t="str">
        <f>TEXT(sales[[#This Row],[SaleDate]],"yyyy")</f>
        <v>2023</v>
      </c>
      <c r="M1316" t="str">
        <f>TEXT(sales[[#This Row],[SaleDate]],"MMM")</f>
        <v>Jul</v>
      </c>
      <c r="N1316" t="str">
        <f>TEXT(sales[[#This Row],[SaleDate]],"DDD")</f>
        <v>Sat</v>
      </c>
      <c r="O1316" t="str">
        <f t="shared" si="20"/>
        <v>Q3</v>
      </c>
      <c r="P1316">
        <f>sales[[#This Row],[netRevenue]]-(sales[[#This Row],[unitCost]]*sales[[#This Row],[QuantitySold]])</f>
        <v>360</v>
      </c>
      <c r="Q1316">
        <f>sales[[#This Row],[unitCost]]*sales[[#This Row],[QuantitySold]]</f>
        <v>2520</v>
      </c>
      <c r="R1316" s="7">
        <f>(sales[[#This Row],[unitPrice]]-sales[[#This Row],[unitCost]])/sales[[#This Row],[unitCost]]</f>
        <v>0.14285714285714285</v>
      </c>
      <c r="S1316" t="str">
        <f>TEXT(sales[[#This Row],[SaleDate]],"dd")</f>
        <v>29</v>
      </c>
    </row>
    <row r="1317" spans="1:19" x14ac:dyDescent="0.25">
      <c r="A1317">
        <v>366</v>
      </c>
      <c r="B1317">
        <v>3</v>
      </c>
      <c r="C1317">
        <v>43</v>
      </c>
      <c r="D1317">
        <v>6</v>
      </c>
      <c r="E1317">
        <v>10</v>
      </c>
      <c r="F1317" s="1">
        <v>45136</v>
      </c>
      <c r="G1317">
        <v>0</v>
      </c>
      <c r="H1317">
        <f>VLOOKUP(sales[[#This Row],[ProductID]],products[],4,FALSE)</f>
        <v>320</v>
      </c>
      <c r="I1317">
        <f>VLOOKUP(sales[[#This Row],[ProductID]],products[],5,FALSE)</f>
        <v>280</v>
      </c>
      <c r="J1317">
        <f>sales[[#This Row],[QuantitySold]]*sales[[#This Row],[unitPrice]]</f>
        <v>3200</v>
      </c>
      <c r="K1317">
        <f>sales[[#This Row],[TotalRevenue]]-sales[[#This Row],[DiscountApplied]]</f>
        <v>3200</v>
      </c>
      <c r="L1317" t="str">
        <f>TEXT(sales[[#This Row],[SaleDate]],"yyyy")</f>
        <v>2023</v>
      </c>
      <c r="M1317" t="str">
        <f>TEXT(sales[[#This Row],[SaleDate]],"MMM")</f>
        <v>Jul</v>
      </c>
      <c r="N1317" t="str">
        <f>TEXT(sales[[#This Row],[SaleDate]],"DDD")</f>
        <v>Sat</v>
      </c>
      <c r="O1317" t="str">
        <f t="shared" si="20"/>
        <v>Q3</v>
      </c>
      <c r="P1317">
        <f>sales[[#This Row],[netRevenue]]-(sales[[#This Row],[unitCost]]*sales[[#This Row],[QuantitySold]])</f>
        <v>400</v>
      </c>
      <c r="Q1317">
        <f>sales[[#This Row],[unitCost]]*sales[[#This Row],[QuantitySold]]</f>
        <v>2800</v>
      </c>
      <c r="R1317" s="7">
        <f>(sales[[#This Row],[unitPrice]]-sales[[#This Row],[unitCost]])/sales[[#This Row],[unitCost]]</f>
        <v>0.14285714285714285</v>
      </c>
      <c r="S1317" t="str">
        <f>TEXT(sales[[#This Row],[SaleDate]],"dd")</f>
        <v>29</v>
      </c>
    </row>
    <row r="1318" spans="1:19" x14ac:dyDescent="0.25">
      <c r="A1318">
        <v>370</v>
      </c>
      <c r="B1318">
        <v>3</v>
      </c>
      <c r="C1318">
        <v>45</v>
      </c>
      <c r="D1318">
        <v>9</v>
      </c>
      <c r="E1318">
        <v>6</v>
      </c>
      <c r="F1318" s="1">
        <v>44953</v>
      </c>
      <c r="G1318">
        <v>0</v>
      </c>
      <c r="H1318">
        <f>VLOOKUP(sales[[#This Row],[ProductID]],products[],4,FALSE)</f>
        <v>320</v>
      </c>
      <c r="I1318">
        <f>VLOOKUP(sales[[#This Row],[ProductID]],products[],5,FALSE)</f>
        <v>280</v>
      </c>
      <c r="J1318">
        <f>sales[[#This Row],[QuantitySold]]*sales[[#This Row],[unitPrice]]</f>
        <v>1920</v>
      </c>
      <c r="K1318">
        <f>sales[[#This Row],[TotalRevenue]]-sales[[#This Row],[DiscountApplied]]</f>
        <v>1920</v>
      </c>
      <c r="L1318" t="str">
        <f>TEXT(sales[[#This Row],[SaleDate]],"yyyy")</f>
        <v>2023</v>
      </c>
      <c r="M1318" t="str">
        <f>TEXT(sales[[#This Row],[SaleDate]],"MMM")</f>
        <v>Jan</v>
      </c>
      <c r="N1318" t="str">
        <f>TEXT(sales[[#This Row],[SaleDate]],"DDD")</f>
        <v>Fri</v>
      </c>
      <c r="O1318" t="str">
        <f t="shared" si="20"/>
        <v>Q1</v>
      </c>
      <c r="P1318">
        <f>sales[[#This Row],[netRevenue]]-(sales[[#This Row],[unitCost]]*sales[[#This Row],[QuantitySold]])</f>
        <v>240</v>
      </c>
      <c r="Q1318">
        <f>sales[[#This Row],[unitCost]]*sales[[#This Row],[QuantitySold]]</f>
        <v>1680</v>
      </c>
      <c r="R1318" s="7">
        <f>(sales[[#This Row],[unitPrice]]-sales[[#This Row],[unitCost]])/sales[[#This Row],[unitCost]]</f>
        <v>0.14285714285714285</v>
      </c>
      <c r="S1318" t="str">
        <f>TEXT(sales[[#This Row],[SaleDate]],"dd")</f>
        <v>27</v>
      </c>
    </row>
    <row r="1319" spans="1:19" x14ac:dyDescent="0.25">
      <c r="A1319">
        <v>397</v>
      </c>
      <c r="B1319">
        <v>3</v>
      </c>
      <c r="C1319">
        <v>20</v>
      </c>
      <c r="D1319">
        <v>6</v>
      </c>
      <c r="E1319">
        <v>7</v>
      </c>
      <c r="F1319" s="1">
        <v>45102</v>
      </c>
      <c r="G1319">
        <v>0</v>
      </c>
      <c r="H1319">
        <f>VLOOKUP(sales[[#This Row],[ProductID]],products[],4,FALSE)</f>
        <v>320</v>
      </c>
      <c r="I1319">
        <f>VLOOKUP(sales[[#This Row],[ProductID]],products[],5,FALSE)</f>
        <v>280</v>
      </c>
      <c r="J1319">
        <f>sales[[#This Row],[QuantitySold]]*sales[[#This Row],[unitPrice]]</f>
        <v>2240</v>
      </c>
      <c r="K1319">
        <f>sales[[#This Row],[TotalRevenue]]-sales[[#This Row],[DiscountApplied]]</f>
        <v>2240</v>
      </c>
      <c r="L1319" t="str">
        <f>TEXT(sales[[#This Row],[SaleDate]],"yyyy")</f>
        <v>2023</v>
      </c>
      <c r="M1319" t="str">
        <f>TEXT(sales[[#This Row],[SaleDate]],"MMM")</f>
        <v>Jun</v>
      </c>
      <c r="N1319" t="str">
        <f>TEXT(sales[[#This Row],[SaleDate]],"DDD")</f>
        <v>Sun</v>
      </c>
      <c r="O1319" t="str">
        <f t="shared" si="20"/>
        <v>Q2</v>
      </c>
      <c r="P1319">
        <f>sales[[#This Row],[netRevenue]]-(sales[[#This Row],[unitCost]]*sales[[#This Row],[QuantitySold]])</f>
        <v>280</v>
      </c>
      <c r="Q1319">
        <f>sales[[#This Row],[unitCost]]*sales[[#This Row],[QuantitySold]]</f>
        <v>1960</v>
      </c>
      <c r="R1319" s="7">
        <f>(sales[[#This Row],[unitPrice]]-sales[[#This Row],[unitCost]])/sales[[#This Row],[unitCost]]</f>
        <v>0.14285714285714285</v>
      </c>
      <c r="S1319" t="str">
        <f>TEXT(sales[[#This Row],[SaleDate]],"dd")</f>
        <v>25</v>
      </c>
    </row>
    <row r="1320" spans="1:19" x14ac:dyDescent="0.25">
      <c r="A1320">
        <v>403</v>
      </c>
      <c r="B1320">
        <v>3</v>
      </c>
      <c r="C1320">
        <v>40</v>
      </c>
      <c r="D1320">
        <v>6</v>
      </c>
      <c r="E1320">
        <v>7</v>
      </c>
      <c r="F1320" s="1">
        <v>45095</v>
      </c>
      <c r="G1320">
        <v>0</v>
      </c>
      <c r="H1320">
        <f>VLOOKUP(sales[[#This Row],[ProductID]],products[],4,FALSE)</f>
        <v>320</v>
      </c>
      <c r="I1320">
        <f>VLOOKUP(sales[[#This Row],[ProductID]],products[],5,FALSE)</f>
        <v>280</v>
      </c>
      <c r="J1320">
        <f>sales[[#This Row],[QuantitySold]]*sales[[#This Row],[unitPrice]]</f>
        <v>2240</v>
      </c>
      <c r="K1320">
        <f>sales[[#This Row],[TotalRevenue]]-sales[[#This Row],[DiscountApplied]]</f>
        <v>2240</v>
      </c>
      <c r="L1320" t="str">
        <f>TEXT(sales[[#This Row],[SaleDate]],"yyyy")</f>
        <v>2023</v>
      </c>
      <c r="M1320" t="str">
        <f>TEXT(sales[[#This Row],[SaleDate]],"MMM")</f>
        <v>Jun</v>
      </c>
      <c r="N1320" t="str">
        <f>TEXT(sales[[#This Row],[SaleDate]],"DDD")</f>
        <v>Sun</v>
      </c>
      <c r="O1320" t="str">
        <f t="shared" si="20"/>
        <v>Q2</v>
      </c>
      <c r="P1320">
        <f>sales[[#This Row],[netRevenue]]-(sales[[#This Row],[unitCost]]*sales[[#This Row],[QuantitySold]])</f>
        <v>280</v>
      </c>
      <c r="Q1320">
        <f>sales[[#This Row],[unitCost]]*sales[[#This Row],[QuantitySold]]</f>
        <v>1960</v>
      </c>
      <c r="R1320" s="7">
        <f>(sales[[#This Row],[unitPrice]]-sales[[#This Row],[unitCost]])/sales[[#This Row],[unitCost]]</f>
        <v>0.14285714285714285</v>
      </c>
      <c r="S1320" t="str">
        <f>TEXT(sales[[#This Row],[SaleDate]],"dd")</f>
        <v>18</v>
      </c>
    </row>
    <row r="1321" spans="1:19" x14ac:dyDescent="0.25">
      <c r="A1321">
        <v>434</v>
      </c>
      <c r="B1321">
        <v>3</v>
      </c>
      <c r="C1321">
        <v>37</v>
      </c>
      <c r="D1321">
        <v>1</v>
      </c>
      <c r="E1321">
        <v>5</v>
      </c>
      <c r="F1321" s="1">
        <v>44935</v>
      </c>
      <c r="G1321">
        <v>0</v>
      </c>
      <c r="H1321">
        <f>VLOOKUP(sales[[#This Row],[ProductID]],products[],4,FALSE)</f>
        <v>320</v>
      </c>
      <c r="I1321">
        <f>VLOOKUP(sales[[#This Row],[ProductID]],products[],5,FALSE)</f>
        <v>280</v>
      </c>
      <c r="J1321">
        <f>sales[[#This Row],[QuantitySold]]*sales[[#This Row],[unitPrice]]</f>
        <v>1600</v>
      </c>
      <c r="K1321">
        <f>sales[[#This Row],[TotalRevenue]]-sales[[#This Row],[DiscountApplied]]</f>
        <v>1600</v>
      </c>
      <c r="L1321" t="str">
        <f>TEXT(sales[[#This Row],[SaleDate]],"yyyy")</f>
        <v>2023</v>
      </c>
      <c r="M1321" t="str">
        <f>TEXT(sales[[#This Row],[SaleDate]],"MMM")</f>
        <v>Jan</v>
      </c>
      <c r="N1321" t="str">
        <f>TEXT(sales[[#This Row],[SaleDate]],"DDD")</f>
        <v>Mon</v>
      </c>
      <c r="O1321" t="str">
        <f t="shared" si="20"/>
        <v>Q1</v>
      </c>
      <c r="P1321">
        <f>sales[[#This Row],[netRevenue]]-(sales[[#This Row],[unitCost]]*sales[[#This Row],[QuantitySold]])</f>
        <v>200</v>
      </c>
      <c r="Q1321">
        <f>sales[[#This Row],[unitCost]]*sales[[#This Row],[QuantitySold]]</f>
        <v>1400</v>
      </c>
      <c r="R1321" s="7">
        <f>(sales[[#This Row],[unitPrice]]-sales[[#This Row],[unitCost]])/sales[[#This Row],[unitCost]]</f>
        <v>0.14285714285714285</v>
      </c>
      <c r="S1321" t="str">
        <f>TEXT(sales[[#This Row],[SaleDate]],"dd")</f>
        <v>09</v>
      </c>
    </row>
    <row r="1322" spans="1:19" x14ac:dyDescent="0.25">
      <c r="A1322">
        <v>448</v>
      </c>
      <c r="B1322">
        <v>3</v>
      </c>
      <c r="C1322">
        <v>17</v>
      </c>
      <c r="D1322">
        <v>10</v>
      </c>
      <c r="E1322">
        <v>8</v>
      </c>
      <c r="F1322" s="1">
        <v>45210</v>
      </c>
      <c r="G1322">
        <v>0</v>
      </c>
      <c r="H1322">
        <f>VLOOKUP(sales[[#This Row],[ProductID]],products[],4,FALSE)</f>
        <v>320</v>
      </c>
      <c r="I1322">
        <f>VLOOKUP(sales[[#This Row],[ProductID]],products[],5,FALSE)</f>
        <v>280</v>
      </c>
      <c r="J1322">
        <f>sales[[#This Row],[QuantitySold]]*sales[[#This Row],[unitPrice]]</f>
        <v>2560</v>
      </c>
      <c r="K1322">
        <f>sales[[#This Row],[TotalRevenue]]-sales[[#This Row],[DiscountApplied]]</f>
        <v>2560</v>
      </c>
      <c r="L1322" t="str">
        <f>TEXT(sales[[#This Row],[SaleDate]],"yyyy")</f>
        <v>2023</v>
      </c>
      <c r="M1322" t="str">
        <f>TEXT(sales[[#This Row],[SaleDate]],"MMM")</f>
        <v>Oct</v>
      </c>
      <c r="N1322" t="str">
        <f>TEXT(sales[[#This Row],[SaleDate]],"DDD")</f>
        <v>Wed</v>
      </c>
      <c r="O1322" t="str">
        <f t="shared" si="20"/>
        <v>Q4</v>
      </c>
      <c r="P1322">
        <f>sales[[#This Row],[netRevenue]]-(sales[[#This Row],[unitCost]]*sales[[#This Row],[QuantitySold]])</f>
        <v>320</v>
      </c>
      <c r="Q1322">
        <f>sales[[#This Row],[unitCost]]*sales[[#This Row],[QuantitySold]]</f>
        <v>2240</v>
      </c>
      <c r="R1322" s="7">
        <f>(sales[[#This Row],[unitPrice]]-sales[[#This Row],[unitCost]])/sales[[#This Row],[unitCost]]</f>
        <v>0.14285714285714285</v>
      </c>
      <c r="S1322" t="str">
        <f>TEXT(sales[[#This Row],[SaleDate]],"dd")</f>
        <v>11</v>
      </c>
    </row>
    <row r="1323" spans="1:19" x14ac:dyDescent="0.25">
      <c r="A1323">
        <v>457</v>
      </c>
      <c r="B1323">
        <v>3</v>
      </c>
      <c r="C1323">
        <v>38</v>
      </c>
      <c r="D1323">
        <v>10</v>
      </c>
      <c r="E1323">
        <v>3</v>
      </c>
      <c r="F1323" s="1">
        <v>44996</v>
      </c>
      <c r="G1323">
        <v>0</v>
      </c>
      <c r="H1323">
        <f>VLOOKUP(sales[[#This Row],[ProductID]],products[],4,FALSE)</f>
        <v>320</v>
      </c>
      <c r="I1323">
        <f>VLOOKUP(sales[[#This Row],[ProductID]],products[],5,FALSE)</f>
        <v>280</v>
      </c>
      <c r="J1323">
        <f>sales[[#This Row],[QuantitySold]]*sales[[#This Row],[unitPrice]]</f>
        <v>960</v>
      </c>
      <c r="K1323">
        <f>sales[[#This Row],[TotalRevenue]]-sales[[#This Row],[DiscountApplied]]</f>
        <v>960</v>
      </c>
      <c r="L1323" t="str">
        <f>TEXT(sales[[#This Row],[SaleDate]],"yyyy")</f>
        <v>2023</v>
      </c>
      <c r="M1323" t="str">
        <f>TEXT(sales[[#This Row],[SaleDate]],"MMM")</f>
        <v>Mar</v>
      </c>
      <c r="N1323" t="str">
        <f>TEXT(sales[[#This Row],[SaleDate]],"DDD")</f>
        <v>Sat</v>
      </c>
      <c r="O1323" t="str">
        <f t="shared" si="20"/>
        <v>Q1</v>
      </c>
      <c r="P1323">
        <f>sales[[#This Row],[netRevenue]]-(sales[[#This Row],[unitCost]]*sales[[#This Row],[QuantitySold]])</f>
        <v>120</v>
      </c>
      <c r="Q1323">
        <f>sales[[#This Row],[unitCost]]*sales[[#This Row],[QuantitySold]]</f>
        <v>840</v>
      </c>
      <c r="R1323" s="7">
        <f>(sales[[#This Row],[unitPrice]]-sales[[#This Row],[unitCost]])/sales[[#This Row],[unitCost]]</f>
        <v>0.14285714285714285</v>
      </c>
      <c r="S1323" t="str">
        <f>TEXT(sales[[#This Row],[SaleDate]],"dd")</f>
        <v>11</v>
      </c>
    </row>
    <row r="1324" spans="1:19" x14ac:dyDescent="0.25">
      <c r="A1324">
        <v>483</v>
      </c>
      <c r="B1324">
        <v>3</v>
      </c>
      <c r="C1324">
        <v>3</v>
      </c>
      <c r="D1324">
        <v>1</v>
      </c>
      <c r="E1324">
        <v>5</v>
      </c>
      <c r="F1324" s="1">
        <v>45274</v>
      </c>
      <c r="G1324">
        <v>0</v>
      </c>
      <c r="H1324">
        <f>VLOOKUP(sales[[#This Row],[ProductID]],products[],4,FALSE)</f>
        <v>320</v>
      </c>
      <c r="I1324">
        <f>VLOOKUP(sales[[#This Row],[ProductID]],products[],5,FALSE)</f>
        <v>280</v>
      </c>
      <c r="J1324">
        <f>sales[[#This Row],[QuantitySold]]*sales[[#This Row],[unitPrice]]</f>
        <v>1600</v>
      </c>
      <c r="K1324">
        <f>sales[[#This Row],[TotalRevenue]]-sales[[#This Row],[DiscountApplied]]</f>
        <v>1600</v>
      </c>
      <c r="L1324" t="str">
        <f>TEXT(sales[[#This Row],[SaleDate]],"yyyy")</f>
        <v>2023</v>
      </c>
      <c r="M1324" t="str">
        <f>TEXT(sales[[#This Row],[SaleDate]],"MMM")</f>
        <v>Dec</v>
      </c>
      <c r="N1324" t="str">
        <f>TEXT(sales[[#This Row],[SaleDate]],"DDD")</f>
        <v>Thu</v>
      </c>
      <c r="O1324" t="str">
        <f t="shared" si="20"/>
        <v>Q4</v>
      </c>
      <c r="P1324">
        <f>sales[[#This Row],[netRevenue]]-(sales[[#This Row],[unitCost]]*sales[[#This Row],[QuantitySold]])</f>
        <v>200</v>
      </c>
      <c r="Q1324">
        <f>sales[[#This Row],[unitCost]]*sales[[#This Row],[QuantitySold]]</f>
        <v>1400</v>
      </c>
      <c r="R1324" s="7">
        <f>(sales[[#This Row],[unitPrice]]-sales[[#This Row],[unitCost]])/sales[[#This Row],[unitCost]]</f>
        <v>0.14285714285714285</v>
      </c>
      <c r="S1324" t="str">
        <f>TEXT(sales[[#This Row],[SaleDate]],"dd")</f>
        <v>14</v>
      </c>
    </row>
    <row r="1325" spans="1:19" x14ac:dyDescent="0.25">
      <c r="A1325">
        <v>492</v>
      </c>
      <c r="B1325">
        <v>3</v>
      </c>
      <c r="C1325">
        <v>22</v>
      </c>
      <c r="D1325">
        <v>10</v>
      </c>
      <c r="E1325">
        <v>3</v>
      </c>
      <c r="F1325" s="1">
        <v>44977</v>
      </c>
      <c r="G1325">
        <v>0</v>
      </c>
      <c r="H1325">
        <f>VLOOKUP(sales[[#This Row],[ProductID]],products[],4,FALSE)</f>
        <v>320</v>
      </c>
      <c r="I1325">
        <f>VLOOKUP(sales[[#This Row],[ProductID]],products[],5,FALSE)</f>
        <v>280</v>
      </c>
      <c r="J1325">
        <f>sales[[#This Row],[QuantitySold]]*sales[[#This Row],[unitPrice]]</f>
        <v>960</v>
      </c>
      <c r="K1325">
        <f>sales[[#This Row],[TotalRevenue]]-sales[[#This Row],[DiscountApplied]]</f>
        <v>960</v>
      </c>
      <c r="L1325" t="str">
        <f>TEXT(sales[[#This Row],[SaleDate]],"yyyy")</f>
        <v>2023</v>
      </c>
      <c r="M1325" t="str">
        <f>TEXT(sales[[#This Row],[SaleDate]],"MMM")</f>
        <v>Feb</v>
      </c>
      <c r="N1325" t="str">
        <f>TEXT(sales[[#This Row],[SaleDate]],"DDD")</f>
        <v>Mon</v>
      </c>
      <c r="O1325" t="str">
        <f t="shared" si="20"/>
        <v>Q1</v>
      </c>
      <c r="P1325">
        <f>sales[[#This Row],[netRevenue]]-(sales[[#This Row],[unitCost]]*sales[[#This Row],[QuantitySold]])</f>
        <v>120</v>
      </c>
      <c r="Q1325">
        <f>sales[[#This Row],[unitCost]]*sales[[#This Row],[QuantitySold]]</f>
        <v>840</v>
      </c>
      <c r="R1325" s="7">
        <f>(sales[[#This Row],[unitPrice]]-sales[[#This Row],[unitCost]])/sales[[#This Row],[unitCost]]</f>
        <v>0.14285714285714285</v>
      </c>
      <c r="S1325" t="str">
        <f>TEXT(sales[[#This Row],[SaleDate]],"dd")</f>
        <v>20</v>
      </c>
    </row>
    <row r="1326" spans="1:19" x14ac:dyDescent="0.25">
      <c r="A1326">
        <v>495</v>
      </c>
      <c r="B1326">
        <v>3</v>
      </c>
      <c r="C1326">
        <v>24</v>
      </c>
      <c r="D1326">
        <v>2</v>
      </c>
      <c r="E1326">
        <v>9</v>
      </c>
      <c r="F1326" s="1">
        <v>45043</v>
      </c>
      <c r="G1326">
        <v>0</v>
      </c>
      <c r="H1326">
        <f>VLOOKUP(sales[[#This Row],[ProductID]],products[],4,FALSE)</f>
        <v>320</v>
      </c>
      <c r="I1326">
        <f>VLOOKUP(sales[[#This Row],[ProductID]],products[],5,FALSE)</f>
        <v>280</v>
      </c>
      <c r="J1326">
        <f>sales[[#This Row],[QuantitySold]]*sales[[#This Row],[unitPrice]]</f>
        <v>2880</v>
      </c>
      <c r="K1326">
        <f>sales[[#This Row],[TotalRevenue]]-sales[[#This Row],[DiscountApplied]]</f>
        <v>2880</v>
      </c>
      <c r="L1326" t="str">
        <f>TEXT(sales[[#This Row],[SaleDate]],"yyyy")</f>
        <v>2023</v>
      </c>
      <c r="M1326" t="str">
        <f>TEXT(sales[[#This Row],[SaleDate]],"MMM")</f>
        <v>Apr</v>
      </c>
      <c r="N1326" t="str">
        <f>TEXT(sales[[#This Row],[SaleDate]],"DDD")</f>
        <v>Thu</v>
      </c>
      <c r="O1326" t="str">
        <f t="shared" si="20"/>
        <v>Q2</v>
      </c>
      <c r="P1326">
        <f>sales[[#This Row],[netRevenue]]-(sales[[#This Row],[unitCost]]*sales[[#This Row],[QuantitySold]])</f>
        <v>360</v>
      </c>
      <c r="Q1326">
        <f>sales[[#This Row],[unitCost]]*sales[[#This Row],[QuantitySold]]</f>
        <v>2520</v>
      </c>
      <c r="R1326" s="7">
        <f>(sales[[#This Row],[unitPrice]]-sales[[#This Row],[unitCost]])/sales[[#This Row],[unitCost]]</f>
        <v>0.14285714285714285</v>
      </c>
      <c r="S1326" t="str">
        <f>TEXT(sales[[#This Row],[SaleDate]],"dd")</f>
        <v>27</v>
      </c>
    </row>
    <row r="1327" spans="1:19" x14ac:dyDescent="0.25">
      <c r="A1327">
        <v>532</v>
      </c>
      <c r="B1327">
        <v>3</v>
      </c>
      <c r="C1327">
        <v>31</v>
      </c>
      <c r="D1327">
        <v>10</v>
      </c>
      <c r="E1327">
        <v>6</v>
      </c>
      <c r="F1327" s="1">
        <v>45247</v>
      </c>
      <c r="G1327">
        <v>0</v>
      </c>
      <c r="H1327">
        <f>VLOOKUP(sales[[#This Row],[ProductID]],products[],4,FALSE)</f>
        <v>320</v>
      </c>
      <c r="I1327">
        <f>VLOOKUP(sales[[#This Row],[ProductID]],products[],5,FALSE)</f>
        <v>280</v>
      </c>
      <c r="J1327">
        <f>sales[[#This Row],[QuantitySold]]*sales[[#This Row],[unitPrice]]</f>
        <v>1920</v>
      </c>
      <c r="K1327">
        <f>sales[[#This Row],[TotalRevenue]]-sales[[#This Row],[DiscountApplied]]</f>
        <v>1920</v>
      </c>
      <c r="L1327" t="str">
        <f>TEXT(sales[[#This Row],[SaleDate]],"yyyy")</f>
        <v>2023</v>
      </c>
      <c r="M1327" t="str">
        <f>TEXT(sales[[#This Row],[SaleDate]],"MMM")</f>
        <v>Nov</v>
      </c>
      <c r="N1327" t="str">
        <f>TEXT(sales[[#This Row],[SaleDate]],"DDD")</f>
        <v>Fri</v>
      </c>
      <c r="O1327" t="str">
        <f t="shared" si="20"/>
        <v>Q4</v>
      </c>
      <c r="P1327">
        <f>sales[[#This Row],[netRevenue]]-(sales[[#This Row],[unitCost]]*sales[[#This Row],[QuantitySold]])</f>
        <v>240</v>
      </c>
      <c r="Q1327">
        <f>sales[[#This Row],[unitCost]]*sales[[#This Row],[QuantitySold]]</f>
        <v>1680</v>
      </c>
      <c r="R1327" s="7">
        <f>(sales[[#This Row],[unitPrice]]-sales[[#This Row],[unitCost]])/sales[[#This Row],[unitCost]]</f>
        <v>0.14285714285714285</v>
      </c>
      <c r="S1327" t="str">
        <f>TEXT(sales[[#This Row],[SaleDate]],"dd")</f>
        <v>17</v>
      </c>
    </row>
    <row r="1328" spans="1:19" x14ac:dyDescent="0.25">
      <c r="A1328">
        <v>547</v>
      </c>
      <c r="B1328">
        <v>3</v>
      </c>
      <c r="C1328">
        <v>25</v>
      </c>
      <c r="D1328">
        <v>6</v>
      </c>
      <c r="E1328">
        <v>9</v>
      </c>
      <c r="F1328" s="1">
        <v>45056</v>
      </c>
      <c r="G1328">
        <v>0</v>
      </c>
      <c r="H1328">
        <f>VLOOKUP(sales[[#This Row],[ProductID]],products[],4,FALSE)</f>
        <v>320</v>
      </c>
      <c r="I1328">
        <f>VLOOKUP(sales[[#This Row],[ProductID]],products[],5,FALSE)</f>
        <v>280</v>
      </c>
      <c r="J1328">
        <f>sales[[#This Row],[QuantitySold]]*sales[[#This Row],[unitPrice]]</f>
        <v>2880</v>
      </c>
      <c r="K1328">
        <f>sales[[#This Row],[TotalRevenue]]-sales[[#This Row],[DiscountApplied]]</f>
        <v>2880</v>
      </c>
      <c r="L1328" t="str">
        <f>TEXT(sales[[#This Row],[SaleDate]],"yyyy")</f>
        <v>2023</v>
      </c>
      <c r="M1328" t="str">
        <f>TEXT(sales[[#This Row],[SaleDate]],"MMM")</f>
        <v>May</v>
      </c>
      <c r="N1328" t="str">
        <f>TEXT(sales[[#This Row],[SaleDate]],"DDD")</f>
        <v>Wed</v>
      </c>
      <c r="O1328" t="str">
        <f t="shared" si="20"/>
        <v>Q2</v>
      </c>
      <c r="P1328">
        <f>sales[[#This Row],[netRevenue]]-(sales[[#This Row],[unitCost]]*sales[[#This Row],[QuantitySold]])</f>
        <v>360</v>
      </c>
      <c r="Q1328">
        <f>sales[[#This Row],[unitCost]]*sales[[#This Row],[QuantitySold]]</f>
        <v>2520</v>
      </c>
      <c r="R1328" s="7">
        <f>(sales[[#This Row],[unitPrice]]-sales[[#This Row],[unitCost]])/sales[[#This Row],[unitCost]]</f>
        <v>0.14285714285714285</v>
      </c>
      <c r="S1328" t="str">
        <f>TEXT(sales[[#This Row],[SaleDate]],"dd")</f>
        <v>10</v>
      </c>
    </row>
    <row r="1329" spans="1:19" x14ac:dyDescent="0.25">
      <c r="A1329">
        <v>581</v>
      </c>
      <c r="B1329">
        <v>3</v>
      </c>
      <c r="C1329">
        <v>50</v>
      </c>
      <c r="D1329">
        <v>2</v>
      </c>
      <c r="E1329">
        <v>5</v>
      </c>
      <c r="F1329" s="1">
        <v>45186</v>
      </c>
      <c r="G1329">
        <v>0</v>
      </c>
      <c r="H1329">
        <f>VLOOKUP(sales[[#This Row],[ProductID]],products[],4,FALSE)</f>
        <v>320</v>
      </c>
      <c r="I1329">
        <f>VLOOKUP(sales[[#This Row],[ProductID]],products[],5,FALSE)</f>
        <v>280</v>
      </c>
      <c r="J1329">
        <f>sales[[#This Row],[QuantitySold]]*sales[[#This Row],[unitPrice]]</f>
        <v>1600</v>
      </c>
      <c r="K1329">
        <f>sales[[#This Row],[TotalRevenue]]-sales[[#This Row],[DiscountApplied]]</f>
        <v>1600</v>
      </c>
      <c r="L1329" t="str">
        <f>TEXT(sales[[#This Row],[SaleDate]],"yyyy")</f>
        <v>2023</v>
      </c>
      <c r="M1329" t="str">
        <f>TEXT(sales[[#This Row],[SaleDate]],"MMM")</f>
        <v>Sep</v>
      </c>
      <c r="N1329" t="str">
        <f>TEXT(sales[[#This Row],[SaleDate]],"DDD")</f>
        <v>Sun</v>
      </c>
      <c r="O1329" t="str">
        <f t="shared" si="20"/>
        <v>Q3</v>
      </c>
      <c r="P1329">
        <f>sales[[#This Row],[netRevenue]]-(sales[[#This Row],[unitCost]]*sales[[#This Row],[QuantitySold]])</f>
        <v>200</v>
      </c>
      <c r="Q1329">
        <f>sales[[#This Row],[unitCost]]*sales[[#This Row],[QuantitySold]]</f>
        <v>1400</v>
      </c>
      <c r="R1329" s="7">
        <f>(sales[[#This Row],[unitPrice]]-sales[[#This Row],[unitCost]])/sales[[#This Row],[unitCost]]</f>
        <v>0.14285714285714285</v>
      </c>
      <c r="S1329" t="str">
        <f>TEXT(sales[[#This Row],[SaleDate]],"dd")</f>
        <v>17</v>
      </c>
    </row>
    <row r="1330" spans="1:19" x14ac:dyDescent="0.25">
      <c r="A1330">
        <v>592</v>
      </c>
      <c r="B1330">
        <v>3</v>
      </c>
      <c r="C1330">
        <v>20</v>
      </c>
      <c r="D1330">
        <v>6</v>
      </c>
      <c r="E1330">
        <v>10</v>
      </c>
      <c r="F1330" s="1">
        <v>45225</v>
      </c>
      <c r="G1330">
        <v>0</v>
      </c>
      <c r="H1330">
        <f>VLOOKUP(sales[[#This Row],[ProductID]],products[],4,FALSE)</f>
        <v>320</v>
      </c>
      <c r="I1330">
        <f>VLOOKUP(sales[[#This Row],[ProductID]],products[],5,FALSE)</f>
        <v>280</v>
      </c>
      <c r="J1330">
        <f>sales[[#This Row],[QuantitySold]]*sales[[#This Row],[unitPrice]]</f>
        <v>3200</v>
      </c>
      <c r="K1330">
        <f>sales[[#This Row],[TotalRevenue]]-sales[[#This Row],[DiscountApplied]]</f>
        <v>3200</v>
      </c>
      <c r="L1330" t="str">
        <f>TEXT(sales[[#This Row],[SaleDate]],"yyyy")</f>
        <v>2023</v>
      </c>
      <c r="M1330" t="str">
        <f>TEXT(sales[[#This Row],[SaleDate]],"MMM")</f>
        <v>Oct</v>
      </c>
      <c r="N1330" t="str">
        <f>TEXT(sales[[#This Row],[SaleDate]],"DDD")</f>
        <v>Thu</v>
      </c>
      <c r="O1330" t="str">
        <f t="shared" si="20"/>
        <v>Q4</v>
      </c>
      <c r="P1330">
        <f>sales[[#This Row],[netRevenue]]-(sales[[#This Row],[unitCost]]*sales[[#This Row],[QuantitySold]])</f>
        <v>400</v>
      </c>
      <c r="Q1330">
        <f>sales[[#This Row],[unitCost]]*sales[[#This Row],[QuantitySold]]</f>
        <v>2800</v>
      </c>
      <c r="R1330" s="7">
        <f>(sales[[#This Row],[unitPrice]]-sales[[#This Row],[unitCost]])/sales[[#This Row],[unitCost]]</f>
        <v>0.14285714285714285</v>
      </c>
      <c r="S1330" t="str">
        <f>TEXT(sales[[#This Row],[SaleDate]],"dd")</f>
        <v>26</v>
      </c>
    </row>
    <row r="1331" spans="1:19" x14ac:dyDescent="0.25">
      <c r="A1331">
        <v>621</v>
      </c>
      <c r="B1331">
        <v>3</v>
      </c>
      <c r="C1331">
        <v>12</v>
      </c>
      <c r="D1331">
        <v>9</v>
      </c>
      <c r="E1331">
        <v>9</v>
      </c>
      <c r="F1331" s="1">
        <v>45011</v>
      </c>
      <c r="G1331">
        <v>0</v>
      </c>
      <c r="H1331">
        <f>VLOOKUP(sales[[#This Row],[ProductID]],products[],4,FALSE)</f>
        <v>320</v>
      </c>
      <c r="I1331">
        <f>VLOOKUP(sales[[#This Row],[ProductID]],products[],5,FALSE)</f>
        <v>280</v>
      </c>
      <c r="J1331">
        <f>sales[[#This Row],[QuantitySold]]*sales[[#This Row],[unitPrice]]</f>
        <v>2880</v>
      </c>
      <c r="K1331">
        <f>sales[[#This Row],[TotalRevenue]]-sales[[#This Row],[DiscountApplied]]</f>
        <v>2880</v>
      </c>
      <c r="L1331" t="str">
        <f>TEXT(sales[[#This Row],[SaleDate]],"yyyy")</f>
        <v>2023</v>
      </c>
      <c r="M1331" t="str">
        <f>TEXT(sales[[#This Row],[SaleDate]],"MMM")</f>
        <v>Mar</v>
      </c>
      <c r="N1331" t="str">
        <f>TEXT(sales[[#This Row],[SaleDate]],"DDD")</f>
        <v>Sun</v>
      </c>
      <c r="O1331" t="str">
        <f t="shared" si="20"/>
        <v>Q1</v>
      </c>
      <c r="P1331">
        <f>sales[[#This Row],[netRevenue]]-(sales[[#This Row],[unitCost]]*sales[[#This Row],[QuantitySold]])</f>
        <v>360</v>
      </c>
      <c r="Q1331">
        <f>sales[[#This Row],[unitCost]]*sales[[#This Row],[QuantitySold]]</f>
        <v>2520</v>
      </c>
      <c r="R1331" s="7">
        <f>(sales[[#This Row],[unitPrice]]-sales[[#This Row],[unitCost]])/sales[[#This Row],[unitCost]]</f>
        <v>0.14285714285714285</v>
      </c>
      <c r="S1331" t="str">
        <f>TEXT(sales[[#This Row],[SaleDate]],"dd")</f>
        <v>26</v>
      </c>
    </row>
    <row r="1332" spans="1:19" x14ac:dyDescent="0.25">
      <c r="A1332">
        <v>634</v>
      </c>
      <c r="B1332">
        <v>3</v>
      </c>
      <c r="C1332">
        <v>22</v>
      </c>
      <c r="D1332">
        <v>6</v>
      </c>
      <c r="E1332">
        <v>1</v>
      </c>
      <c r="F1332" s="1">
        <v>45071</v>
      </c>
      <c r="G1332">
        <v>0</v>
      </c>
      <c r="H1332">
        <f>VLOOKUP(sales[[#This Row],[ProductID]],products[],4,FALSE)</f>
        <v>320</v>
      </c>
      <c r="I1332">
        <f>VLOOKUP(sales[[#This Row],[ProductID]],products[],5,FALSE)</f>
        <v>280</v>
      </c>
      <c r="J1332">
        <f>sales[[#This Row],[QuantitySold]]*sales[[#This Row],[unitPrice]]</f>
        <v>320</v>
      </c>
      <c r="K1332">
        <f>sales[[#This Row],[TotalRevenue]]-sales[[#This Row],[DiscountApplied]]</f>
        <v>320</v>
      </c>
      <c r="L1332" t="str">
        <f>TEXT(sales[[#This Row],[SaleDate]],"yyyy")</f>
        <v>2023</v>
      </c>
      <c r="M1332" t="str">
        <f>TEXT(sales[[#This Row],[SaleDate]],"MMM")</f>
        <v>May</v>
      </c>
      <c r="N1332" t="str">
        <f>TEXT(sales[[#This Row],[SaleDate]],"DDD")</f>
        <v>Thu</v>
      </c>
      <c r="O1332" t="str">
        <f t="shared" si="20"/>
        <v>Q2</v>
      </c>
      <c r="P1332">
        <f>sales[[#This Row],[netRevenue]]-(sales[[#This Row],[unitCost]]*sales[[#This Row],[QuantitySold]])</f>
        <v>40</v>
      </c>
      <c r="Q1332">
        <f>sales[[#This Row],[unitCost]]*sales[[#This Row],[QuantitySold]]</f>
        <v>280</v>
      </c>
      <c r="R1332" s="7">
        <f>(sales[[#This Row],[unitPrice]]-sales[[#This Row],[unitCost]])/sales[[#This Row],[unitCost]]</f>
        <v>0.14285714285714285</v>
      </c>
      <c r="S1332" t="str">
        <f>TEXT(sales[[#This Row],[SaleDate]],"dd")</f>
        <v>25</v>
      </c>
    </row>
    <row r="1333" spans="1:19" x14ac:dyDescent="0.25">
      <c r="A1333">
        <v>661</v>
      </c>
      <c r="B1333">
        <v>3</v>
      </c>
      <c r="C1333">
        <v>25</v>
      </c>
      <c r="D1333">
        <v>6</v>
      </c>
      <c r="E1333">
        <v>1</v>
      </c>
      <c r="F1333" s="1">
        <v>45117</v>
      </c>
      <c r="G1333">
        <v>0</v>
      </c>
      <c r="H1333">
        <f>VLOOKUP(sales[[#This Row],[ProductID]],products[],4,FALSE)</f>
        <v>320</v>
      </c>
      <c r="I1333">
        <f>VLOOKUP(sales[[#This Row],[ProductID]],products[],5,FALSE)</f>
        <v>280</v>
      </c>
      <c r="J1333">
        <f>sales[[#This Row],[QuantitySold]]*sales[[#This Row],[unitPrice]]</f>
        <v>320</v>
      </c>
      <c r="K1333">
        <f>sales[[#This Row],[TotalRevenue]]-sales[[#This Row],[DiscountApplied]]</f>
        <v>320</v>
      </c>
      <c r="L1333" t="str">
        <f>TEXT(sales[[#This Row],[SaleDate]],"yyyy")</f>
        <v>2023</v>
      </c>
      <c r="M1333" t="str">
        <f>TEXT(sales[[#This Row],[SaleDate]],"MMM")</f>
        <v>Jul</v>
      </c>
      <c r="N1333" t="str">
        <f>TEXT(sales[[#This Row],[SaleDate]],"DDD")</f>
        <v>Mon</v>
      </c>
      <c r="O1333" t="str">
        <f t="shared" si="20"/>
        <v>Q3</v>
      </c>
      <c r="P1333">
        <f>sales[[#This Row],[netRevenue]]-(sales[[#This Row],[unitCost]]*sales[[#This Row],[QuantitySold]])</f>
        <v>40</v>
      </c>
      <c r="Q1333">
        <f>sales[[#This Row],[unitCost]]*sales[[#This Row],[QuantitySold]]</f>
        <v>280</v>
      </c>
      <c r="R1333" s="7">
        <f>(sales[[#This Row],[unitPrice]]-sales[[#This Row],[unitCost]])/sales[[#This Row],[unitCost]]</f>
        <v>0.14285714285714285</v>
      </c>
      <c r="S1333" t="str">
        <f>TEXT(sales[[#This Row],[SaleDate]],"dd")</f>
        <v>10</v>
      </c>
    </row>
    <row r="1334" spans="1:19" x14ac:dyDescent="0.25">
      <c r="A1334">
        <v>689</v>
      </c>
      <c r="B1334">
        <v>3</v>
      </c>
      <c r="C1334">
        <v>12</v>
      </c>
      <c r="D1334">
        <v>4</v>
      </c>
      <c r="E1334">
        <v>3</v>
      </c>
      <c r="F1334" s="1">
        <v>44971</v>
      </c>
      <c r="G1334">
        <v>0</v>
      </c>
      <c r="H1334">
        <f>VLOOKUP(sales[[#This Row],[ProductID]],products[],4,FALSE)</f>
        <v>320</v>
      </c>
      <c r="I1334">
        <f>VLOOKUP(sales[[#This Row],[ProductID]],products[],5,FALSE)</f>
        <v>280</v>
      </c>
      <c r="J1334">
        <f>sales[[#This Row],[QuantitySold]]*sales[[#This Row],[unitPrice]]</f>
        <v>960</v>
      </c>
      <c r="K1334">
        <f>sales[[#This Row],[TotalRevenue]]-sales[[#This Row],[DiscountApplied]]</f>
        <v>960</v>
      </c>
      <c r="L1334" t="str">
        <f>TEXT(sales[[#This Row],[SaleDate]],"yyyy")</f>
        <v>2023</v>
      </c>
      <c r="M1334" t="str">
        <f>TEXT(sales[[#This Row],[SaleDate]],"MMM")</f>
        <v>Feb</v>
      </c>
      <c r="N1334" t="str">
        <f>TEXT(sales[[#This Row],[SaleDate]],"DDD")</f>
        <v>Tue</v>
      </c>
      <c r="O1334" t="str">
        <f t="shared" si="20"/>
        <v>Q1</v>
      </c>
      <c r="P1334">
        <f>sales[[#This Row],[netRevenue]]-(sales[[#This Row],[unitCost]]*sales[[#This Row],[QuantitySold]])</f>
        <v>120</v>
      </c>
      <c r="Q1334">
        <f>sales[[#This Row],[unitCost]]*sales[[#This Row],[QuantitySold]]</f>
        <v>840</v>
      </c>
      <c r="R1334" s="7">
        <f>(sales[[#This Row],[unitPrice]]-sales[[#This Row],[unitCost]])/sales[[#This Row],[unitCost]]</f>
        <v>0.14285714285714285</v>
      </c>
      <c r="S1334" t="str">
        <f>TEXT(sales[[#This Row],[SaleDate]],"dd")</f>
        <v>14</v>
      </c>
    </row>
    <row r="1335" spans="1:19" x14ac:dyDescent="0.25">
      <c r="A1335">
        <v>703</v>
      </c>
      <c r="B1335">
        <v>3</v>
      </c>
      <c r="C1335">
        <v>29</v>
      </c>
      <c r="D1335">
        <v>6</v>
      </c>
      <c r="E1335">
        <v>2</v>
      </c>
      <c r="F1335" s="1">
        <v>45008</v>
      </c>
      <c r="G1335">
        <v>0</v>
      </c>
      <c r="H1335">
        <f>VLOOKUP(sales[[#This Row],[ProductID]],products[],4,FALSE)</f>
        <v>320</v>
      </c>
      <c r="I1335">
        <f>VLOOKUP(sales[[#This Row],[ProductID]],products[],5,FALSE)</f>
        <v>280</v>
      </c>
      <c r="J1335">
        <f>sales[[#This Row],[QuantitySold]]*sales[[#This Row],[unitPrice]]</f>
        <v>640</v>
      </c>
      <c r="K1335">
        <f>sales[[#This Row],[TotalRevenue]]-sales[[#This Row],[DiscountApplied]]</f>
        <v>640</v>
      </c>
      <c r="L1335" t="str">
        <f>TEXT(sales[[#This Row],[SaleDate]],"yyyy")</f>
        <v>2023</v>
      </c>
      <c r="M1335" t="str">
        <f>TEXT(sales[[#This Row],[SaleDate]],"MMM")</f>
        <v>Mar</v>
      </c>
      <c r="N1335" t="str">
        <f>TEXT(sales[[#This Row],[SaleDate]],"DDD")</f>
        <v>Thu</v>
      </c>
      <c r="O1335" t="str">
        <f t="shared" si="20"/>
        <v>Q1</v>
      </c>
      <c r="P1335">
        <f>sales[[#This Row],[netRevenue]]-(sales[[#This Row],[unitCost]]*sales[[#This Row],[QuantitySold]])</f>
        <v>80</v>
      </c>
      <c r="Q1335">
        <f>sales[[#This Row],[unitCost]]*sales[[#This Row],[QuantitySold]]</f>
        <v>560</v>
      </c>
      <c r="R1335" s="7">
        <f>(sales[[#This Row],[unitPrice]]-sales[[#This Row],[unitCost]])/sales[[#This Row],[unitCost]]</f>
        <v>0.14285714285714285</v>
      </c>
      <c r="S1335" t="str">
        <f>TEXT(sales[[#This Row],[SaleDate]],"dd")</f>
        <v>23</v>
      </c>
    </row>
    <row r="1336" spans="1:19" x14ac:dyDescent="0.25">
      <c r="A1336">
        <v>726</v>
      </c>
      <c r="B1336">
        <v>3</v>
      </c>
      <c r="C1336">
        <v>44</v>
      </c>
      <c r="D1336">
        <v>9</v>
      </c>
      <c r="E1336">
        <v>11</v>
      </c>
      <c r="F1336" s="1">
        <v>45029</v>
      </c>
      <c r="G1336">
        <v>0</v>
      </c>
      <c r="H1336">
        <f>VLOOKUP(sales[[#This Row],[ProductID]],products[],4,FALSE)</f>
        <v>320</v>
      </c>
      <c r="I1336">
        <f>VLOOKUP(sales[[#This Row],[ProductID]],products[],5,FALSE)</f>
        <v>280</v>
      </c>
      <c r="J1336">
        <f>sales[[#This Row],[QuantitySold]]*sales[[#This Row],[unitPrice]]</f>
        <v>3520</v>
      </c>
      <c r="K1336">
        <f>sales[[#This Row],[TotalRevenue]]-sales[[#This Row],[DiscountApplied]]</f>
        <v>3520</v>
      </c>
      <c r="L1336" t="str">
        <f>TEXT(sales[[#This Row],[SaleDate]],"yyyy")</f>
        <v>2023</v>
      </c>
      <c r="M1336" t="str">
        <f>TEXT(sales[[#This Row],[SaleDate]],"MMM")</f>
        <v>Apr</v>
      </c>
      <c r="N1336" t="str">
        <f>TEXT(sales[[#This Row],[SaleDate]],"DDD")</f>
        <v>Thu</v>
      </c>
      <c r="O1336" t="str">
        <f t="shared" si="20"/>
        <v>Q2</v>
      </c>
      <c r="P1336">
        <f>sales[[#This Row],[netRevenue]]-(sales[[#This Row],[unitCost]]*sales[[#This Row],[QuantitySold]])</f>
        <v>440</v>
      </c>
      <c r="Q1336">
        <f>sales[[#This Row],[unitCost]]*sales[[#This Row],[QuantitySold]]</f>
        <v>3080</v>
      </c>
      <c r="R1336" s="7">
        <f>(sales[[#This Row],[unitPrice]]-sales[[#This Row],[unitCost]])/sales[[#This Row],[unitCost]]</f>
        <v>0.14285714285714285</v>
      </c>
      <c r="S1336" t="str">
        <f>TEXT(sales[[#This Row],[SaleDate]],"dd")</f>
        <v>13</v>
      </c>
    </row>
    <row r="1337" spans="1:19" x14ac:dyDescent="0.25">
      <c r="A1337">
        <v>739</v>
      </c>
      <c r="B1337">
        <v>3</v>
      </c>
      <c r="C1337">
        <v>38</v>
      </c>
      <c r="D1337">
        <v>2</v>
      </c>
      <c r="E1337">
        <v>1</v>
      </c>
      <c r="F1337" s="1">
        <v>45200</v>
      </c>
      <c r="G1337">
        <v>0</v>
      </c>
      <c r="H1337">
        <f>VLOOKUP(sales[[#This Row],[ProductID]],products[],4,FALSE)</f>
        <v>320</v>
      </c>
      <c r="I1337">
        <f>VLOOKUP(sales[[#This Row],[ProductID]],products[],5,FALSE)</f>
        <v>280</v>
      </c>
      <c r="J1337">
        <f>sales[[#This Row],[QuantitySold]]*sales[[#This Row],[unitPrice]]</f>
        <v>320</v>
      </c>
      <c r="K1337">
        <f>sales[[#This Row],[TotalRevenue]]-sales[[#This Row],[DiscountApplied]]</f>
        <v>320</v>
      </c>
      <c r="L1337" t="str">
        <f>TEXT(sales[[#This Row],[SaleDate]],"yyyy")</f>
        <v>2023</v>
      </c>
      <c r="M1337" t="str">
        <f>TEXT(sales[[#This Row],[SaleDate]],"MMM")</f>
        <v>Oct</v>
      </c>
      <c r="N1337" t="str">
        <f>TEXT(sales[[#This Row],[SaleDate]],"DDD")</f>
        <v>Sun</v>
      </c>
      <c r="O1337" t="str">
        <f t="shared" si="20"/>
        <v>Q4</v>
      </c>
      <c r="P1337">
        <f>sales[[#This Row],[netRevenue]]-(sales[[#This Row],[unitCost]]*sales[[#This Row],[QuantitySold]])</f>
        <v>40</v>
      </c>
      <c r="Q1337">
        <f>sales[[#This Row],[unitCost]]*sales[[#This Row],[QuantitySold]]</f>
        <v>280</v>
      </c>
      <c r="R1337" s="7">
        <f>(sales[[#This Row],[unitPrice]]-sales[[#This Row],[unitCost]])/sales[[#This Row],[unitCost]]</f>
        <v>0.14285714285714285</v>
      </c>
      <c r="S1337" t="str">
        <f>TEXT(sales[[#This Row],[SaleDate]],"dd")</f>
        <v>01</v>
      </c>
    </row>
    <row r="1338" spans="1:19" x14ac:dyDescent="0.25">
      <c r="A1338">
        <v>750</v>
      </c>
      <c r="B1338">
        <v>3</v>
      </c>
      <c r="C1338">
        <v>26</v>
      </c>
      <c r="D1338">
        <v>8</v>
      </c>
      <c r="E1338">
        <v>11</v>
      </c>
      <c r="F1338" s="1">
        <v>45141</v>
      </c>
      <c r="G1338">
        <v>0</v>
      </c>
      <c r="H1338">
        <f>VLOOKUP(sales[[#This Row],[ProductID]],products[],4,FALSE)</f>
        <v>320</v>
      </c>
      <c r="I1338">
        <f>VLOOKUP(sales[[#This Row],[ProductID]],products[],5,FALSE)</f>
        <v>280</v>
      </c>
      <c r="J1338">
        <f>sales[[#This Row],[QuantitySold]]*sales[[#This Row],[unitPrice]]</f>
        <v>3520</v>
      </c>
      <c r="K1338">
        <f>sales[[#This Row],[TotalRevenue]]-sales[[#This Row],[DiscountApplied]]</f>
        <v>3520</v>
      </c>
      <c r="L1338" t="str">
        <f>TEXT(sales[[#This Row],[SaleDate]],"yyyy")</f>
        <v>2023</v>
      </c>
      <c r="M1338" t="str">
        <f>TEXT(sales[[#This Row],[SaleDate]],"MMM")</f>
        <v>Aug</v>
      </c>
      <c r="N1338" t="str">
        <f>TEXT(sales[[#This Row],[SaleDate]],"DDD")</f>
        <v>Thu</v>
      </c>
      <c r="O1338" t="str">
        <f t="shared" si="20"/>
        <v>Q3</v>
      </c>
      <c r="P1338">
        <f>sales[[#This Row],[netRevenue]]-(sales[[#This Row],[unitCost]]*sales[[#This Row],[QuantitySold]])</f>
        <v>440</v>
      </c>
      <c r="Q1338">
        <f>sales[[#This Row],[unitCost]]*sales[[#This Row],[QuantitySold]]</f>
        <v>3080</v>
      </c>
      <c r="R1338" s="7">
        <f>(sales[[#This Row],[unitPrice]]-sales[[#This Row],[unitCost]])/sales[[#This Row],[unitCost]]</f>
        <v>0.14285714285714285</v>
      </c>
      <c r="S1338" t="str">
        <f>TEXT(sales[[#This Row],[SaleDate]],"dd")</f>
        <v>03</v>
      </c>
    </row>
    <row r="1339" spans="1:19" x14ac:dyDescent="0.25">
      <c r="A1339">
        <v>752</v>
      </c>
      <c r="B1339">
        <v>3</v>
      </c>
      <c r="C1339">
        <v>36</v>
      </c>
      <c r="D1339">
        <v>1</v>
      </c>
      <c r="E1339">
        <v>8</v>
      </c>
      <c r="F1339" s="1">
        <v>45032</v>
      </c>
      <c r="G1339">
        <v>0</v>
      </c>
      <c r="H1339">
        <f>VLOOKUP(sales[[#This Row],[ProductID]],products[],4,FALSE)</f>
        <v>320</v>
      </c>
      <c r="I1339">
        <f>VLOOKUP(sales[[#This Row],[ProductID]],products[],5,FALSE)</f>
        <v>280</v>
      </c>
      <c r="J1339">
        <f>sales[[#This Row],[QuantitySold]]*sales[[#This Row],[unitPrice]]</f>
        <v>2560</v>
      </c>
      <c r="K1339">
        <f>sales[[#This Row],[TotalRevenue]]-sales[[#This Row],[DiscountApplied]]</f>
        <v>2560</v>
      </c>
      <c r="L1339" t="str">
        <f>TEXT(sales[[#This Row],[SaleDate]],"yyyy")</f>
        <v>2023</v>
      </c>
      <c r="M1339" t="str">
        <f>TEXT(sales[[#This Row],[SaleDate]],"MMM")</f>
        <v>Apr</v>
      </c>
      <c r="N1339" t="str">
        <f>TEXT(sales[[#This Row],[SaleDate]],"DDD")</f>
        <v>Sun</v>
      </c>
      <c r="O1339" t="str">
        <f t="shared" si="20"/>
        <v>Q2</v>
      </c>
      <c r="P1339">
        <f>sales[[#This Row],[netRevenue]]-(sales[[#This Row],[unitCost]]*sales[[#This Row],[QuantitySold]])</f>
        <v>320</v>
      </c>
      <c r="Q1339">
        <f>sales[[#This Row],[unitCost]]*sales[[#This Row],[QuantitySold]]</f>
        <v>2240</v>
      </c>
      <c r="R1339" s="7">
        <f>(sales[[#This Row],[unitPrice]]-sales[[#This Row],[unitCost]])/sales[[#This Row],[unitCost]]</f>
        <v>0.14285714285714285</v>
      </c>
      <c r="S1339" t="str">
        <f>TEXT(sales[[#This Row],[SaleDate]],"dd")</f>
        <v>16</v>
      </c>
    </row>
    <row r="1340" spans="1:19" x14ac:dyDescent="0.25">
      <c r="A1340">
        <v>753</v>
      </c>
      <c r="B1340">
        <v>3</v>
      </c>
      <c r="C1340">
        <v>37</v>
      </c>
      <c r="D1340">
        <v>9</v>
      </c>
      <c r="E1340">
        <v>5</v>
      </c>
      <c r="F1340" s="1">
        <v>45153</v>
      </c>
      <c r="G1340">
        <v>0</v>
      </c>
      <c r="H1340">
        <f>VLOOKUP(sales[[#This Row],[ProductID]],products[],4,FALSE)</f>
        <v>320</v>
      </c>
      <c r="I1340">
        <f>VLOOKUP(sales[[#This Row],[ProductID]],products[],5,FALSE)</f>
        <v>280</v>
      </c>
      <c r="J1340">
        <f>sales[[#This Row],[QuantitySold]]*sales[[#This Row],[unitPrice]]</f>
        <v>1600</v>
      </c>
      <c r="K1340">
        <f>sales[[#This Row],[TotalRevenue]]-sales[[#This Row],[DiscountApplied]]</f>
        <v>1600</v>
      </c>
      <c r="L1340" t="str">
        <f>TEXT(sales[[#This Row],[SaleDate]],"yyyy")</f>
        <v>2023</v>
      </c>
      <c r="M1340" t="str">
        <f>TEXT(sales[[#This Row],[SaleDate]],"MMM")</f>
        <v>Aug</v>
      </c>
      <c r="N1340" t="str">
        <f>TEXT(sales[[#This Row],[SaleDate]],"DDD")</f>
        <v>Tue</v>
      </c>
      <c r="O1340" t="str">
        <f t="shared" si="20"/>
        <v>Q3</v>
      </c>
      <c r="P1340">
        <f>sales[[#This Row],[netRevenue]]-(sales[[#This Row],[unitCost]]*sales[[#This Row],[QuantitySold]])</f>
        <v>200</v>
      </c>
      <c r="Q1340">
        <f>sales[[#This Row],[unitCost]]*sales[[#This Row],[QuantitySold]]</f>
        <v>1400</v>
      </c>
      <c r="R1340" s="7">
        <f>(sales[[#This Row],[unitPrice]]-sales[[#This Row],[unitCost]])/sales[[#This Row],[unitCost]]</f>
        <v>0.14285714285714285</v>
      </c>
      <c r="S1340" t="str">
        <f>TEXT(sales[[#This Row],[SaleDate]],"dd")</f>
        <v>15</v>
      </c>
    </row>
    <row r="1341" spans="1:19" x14ac:dyDescent="0.25">
      <c r="A1341">
        <v>756</v>
      </c>
      <c r="B1341">
        <v>3</v>
      </c>
      <c r="C1341">
        <v>4</v>
      </c>
      <c r="D1341">
        <v>2</v>
      </c>
      <c r="E1341">
        <v>4</v>
      </c>
      <c r="F1341" s="1">
        <v>45017</v>
      </c>
      <c r="G1341">
        <v>0</v>
      </c>
      <c r="H1341">
        <f>VLOOKUP(sales[[#This Row],[ProductID]],products[],4,FALSE)</f>
        <v>320</v>
      </c>
      <c r="I1341">
        <f>VLOOKUP(sales[[#This Row],[ProductID]],products[],5,FALSE)</f>
        <v>280</v>
      </c>
      <c r="J1341">
        <f>sales[[#This Row],[QuantitySold]]*sales[[#This Row],[unitPrice]]</f>
        <v>1280</v>
      </c>
      <c r="K1341">
        <f>sales[[#This Row],[TotalRevenue]]-sales[[#This Row],[DiscountApplied]]</f>
        <v>1280</v>
      </c>
      <c r="L1341" t="str">
        <f>TEXT(sales[[#This Row],[SaleDate]],"yyyy")</f>
        <v>2023</v>
      </c>
      <c r="M1341" t="str">
        <f>TEXT(sales[[#This Row],[SaleDate]],"MMM")</f>
        <v>Apr</v>
      </c>
      <c r="N1341" t="str">
        <f>TEXT(sales[[#This Row],[SaleDate]],"DDD")</f>
        <v>Sat</v>
      </c>
      <c r="O1341" t="str">
        <f t="shared" si="20"/>
        <v>Q2</v>
      </c>
      <c r="P1341">
        <f>sales[[#This Row],[netRevenue]]-(sales[[#This Row],[unitCost]]*sales[[#This Row],[QuantitySold]])</f>
        <v>160</v>
      </c>
      <c r="Q1341">
        <f>sales[[#This Row],[unitCost]]*sales[[#This Row],[QuantitySold]]</f>
        <v>1120</v>
      </c>
      <c r="R1341" s="7">
        <f>(sales[[#This Row],[unitPrice]]-sales[[#This Row],[unitCost]])/sales[[#This Row],[unitCost]]</f>
        <v>0.14285714285714285</v>
      </c>
      <c r="S1341" t="str">
        <f>TEXT(sales[[#This Row],[SaleDate]],"dd")</f>
        <v>01</v>
      </c>
    </row>
    <row r="1342" spans="1:19" x14ac:dyDescent="0.25">
      <c r="A1342">
        <v>761</v>
      </c>
      <c r="B1342">
        <v>3</v>
      </c>
      <c r="C1342">
        <v>31</v>
      </c>
      <c r="D1342">
        <v>6</v>
      </c>
      <c r="E1342">
        <v>8</v>
      </c>
      <c r="F1342" s="1">
        <v>45172</v>
      </c>
      <c r="G1342">
        <v>0</v>
      </c>
      <c r="H1342">
        <f>VLOOKUP(sales[[#This Row],[ProductID]],products[],4,FALSE)</f>
        <v>320</v>
      </c>
      <c r="I1342">
        <f>VLOOKUP(sales[[#This Row],[ProductID]],products[],5,FALSE)</f>
        <v>280</v>
      </c>
      <c r="J1342">
        <f>sales[[#This Row],[QuantitySold]]*sales[[#This Row],[unitPrice]]</f>
        <v>2560</v>
      </c>
      <c r="K1342">
        <f>sales[[#This Row],[TotalRevenue]]-sales[[#This Row],[DiscountApplied]]</f>
        <v>2560</v>
      </c>
      <c r="L1342" t="str">
        <f>TEXT(sales[[#This Row],[SaleDate]],"yyyy")</f>
        <v>2023</v>
      </c>
      <c r="M1342" t="str">
        <f>TEXT(sales[[#This Row],[SaleDate]],"MMM")</f>
        <v>Sep</v>
      </c>
      <c r="N1342" t="str">
        <f>TEXT(sales[[#This Row],[SaleDate]],"DDD")</f>
        <v>Sun</v>
      </c>
      <c r="O1342" t="str">
        <f t="shared" si="20"/>
        <v>Q3</v>
      </c>
      <c r="P1342">
        <f>sales[[#This Row],[netRevenue]]-(sales[[#This Row],[unitCost]]*sales[[#This Row],[QuantitySold]])</f>
        <v>320</v>
      </c>
      <c r="Q1342">
        <f>sales[[#This Row],[unitCost]]*sales[[#This Row],[QuantitySold]]</f>
        <v>2240</v>
      </c>
      <c r="R1342" s="7">
        <f>(sales[[#This Row],[unitPrice]]-sales[[#This Row],[unitCost]])/sales[[#This Row],[unitCost]]</f>
        <v>0.14285714285714285</v>
      </c>
      <c r="S1342" t="str">
        <f>TEXT(sales[[#This Row],[SaleDate]],"dd")</f>
        <v>03</v>
      </c>
    </row>
    <row r="1343" spans="1:19" x14ac:dyDescent="0.25">
      <c r="A1343">
        <v>762</v>
      </c>
      <c r="B1343">
        <v>3</v>
      </c>
      <c r="C1343">
        <v>36</v>
      </c>
      <c r="D1343">
        <v>10</v>
      </c>
      <c r="E1343">
        <v>7</v>
      </c>
      <c r="F1343" s="1">
        <v>44936</v>
      </c>
      <c r="G1343">
        <v>0</v>
      </c>
      <c r="H1343">
        <f>VLOOKUP(sales[[#This Row],[ProductID]],products[],4,FALSE)</f>
        <v>320</v>
      </c>
      <c r="I1343">
        <f>VLOOKUP(sales[[#This Row],[ProductID]],products[],5,FALSE)</f>
        <v>280</v>
      </c>
      <c r="J1343">
        <f>sales[[#This Row],[QuantitySold]]*sales[[#This Row],[unitPrice]]</f>
        <v>2240</v>
      </c>
      <c r="K1343">
        <f>sales[[#This Row],[TotalRevenue]]-sales[[#This Row],[DiscountApplied]]</f>
        <v>2240</v>
      </c>
      <c r="L1343" t="str">
        <f>TEXT(sales[[#This Row],[SaleDate]],"yyyy")</f>
        <v>2023</v>
      </c>
      <c r="M1343" t="str">
        <f>TEXT(sales[[#This Row],[SaleDate]],"MMM")</f>
        <v>Jan</v>
      </c>
      <c r="N1343" t="str">
        <f>TEXT(sales[[#This Row],[SaleDate]],"DDD")</f>
        <v>Tue</v>
      </c>
      <c r="O1343" t="str">
        <f t="shared" si="20"/>
        <v>Q1</v>
      </c>
      <c r="P1343">
        <f>sales[[#This Row],[netRevenue]]-(sales[[#This Row],[unitCost]]*sales[[#This Row],[QuantitySold]])</f>
        <v>280</v>
      </c>
      <c r="Q1343">
        <f>sales[[#This Row],[unitCost]]*sales[[#This Row],[QuantitySold]]</f>
        <v>1960</v>
      </c>
      <c r="R1343" s="7">
        <f>(sales[[#This Row],[unitPrice]]-sales[[#This Row],[unitCost]])/sales[[#This Row],[unitCost]]</f>
        <v>0.14285714285714285</v>
      </c>
      <c r="S1343" t="str">
        <f>TEXT(sales[[#This Row],[SaleDate]],"dd")</f>
        <v>10</v>
      </c>
    </row>
    <row r="1344" spans="1:19" x14ac:dyDescent="0.25">
      <c r="A1344">
        <v>765</v>
      </c>
      <c r="B1344">
        <v>3</v>
      </c>
      <c r="C1344">
        <v>16</v>
      </c>
      <c r="D1344">
        <v>4</v>
      </c>
      <c r="E1344">
        <v>10</v>
      </c>
      <c r="F1344" s="1">
        <v>44934</v>
      </c>
      <c r="G1344">
        <v>0</v>
      </c>
      <c r="H1344">
        <f>VLOOKUP(sales[[#This Row],[ProductID]],products[],4,FALSE)</f>
        <v>320</v>
      </c>
      <c r="I1344">
        <f>VLOOKUP(sales[[#This Row],[ProductID]],products[],5,FALSE)</f>
        <v>280</v>
      </c>
      <c r="J1344">
        <f>sales[[#This Row],[QuantitySold]]*sales[[#This Row],[unitPrice]]</f>
        <v>3200</v>
      </c>
      <c r="K1344">
        <f>sales[[#This Row],[TotalRevenue]]-sales[[#This Row],[DiscountApplied]]</f>
        <v>3200</v>
      </c>
      <c r="L1344" t="str">
        <f>TEXT(sales[[#This Row],[SaleDate]],"yyyy")</f>
        <v>2023</v>
      </c>
      <c r="M1344" t="str">
        <f>TEXT(sales[[#This Row],[SaleDate]],"MMM")</f>
        <v>Jan</v>
      </c>
      <c r="N1344" t="str">
        <f>TEXT(sales[[#This Row],[SaleDate]],"DDD")</f>
        <v>Sun</v>
      </c>
      <c r="O1344" t="str">
        <f t="shared" si="20"/>
        <v>Q1</v>
      </c>
      <c r="P1344">
        <f>sales[[#This Row],[netRevenue]]-(sales[[#This Row],[unitCost]]*sales[[#This Row],[QuantitySold]])</f>
        <v>400</v>
      </c>
      <c r="Q1344">
        <f>sales[[#This Row],[unitCost]]*sales[[#This Row],[QuantitySold]]</f>
        <v>2800</v>
      </c>
      <c r="R1344" s="7">
        <f>(sales[[#This Row],[unitPrice]]-sales[[#This Row],[unitCost]])/sales[[#This Row],[unitCost]]</f>
        <v>0.14285714285714285</v>
      </c>
      <c r="S1344" t="str">
        <f>TEXT(sales[[#This Row],[SaleDate]],"dd")</f>
        <v>08</v>
      </c>
    </row>
    <row r="1345" spans="1:19" x14ac:dyDescent="0.25">
      <c r="A1345">
        <v>824</v>
      </c>
      <c r="B1345">
        <v>3</v>
      </c>
      <c r="C1345">
        <v>41</v>
      </c>
      <c r="D1345">
        <v>8</v>
      </c>
      <c r="E1345">
        <v>6</v>
      </c>
      <c r="F1345" s="1">
        <v>45100</v>
      </c>
      <c r="G1345">
        <v>0</v>
      </c>
      <c r="H1345">
        <f>VLOOKUP(sales[[#This Row],[ProductID]],products[],4,FALSE)</f>
        <v>320</v>
      </c>
      <c r="I1345">
        <f>VLOOKUP(sales[[#This Row],[ProductID]],products[],5,FALSE)</f>
        <v>280</v>
      </c>
      <c r="J1345">
        <f>sales[[#This Row],[QuantitySold]]*sales[[#This Row],[unitPrice]]</f>
        <v>1920</v>
      </c>
      <c r="K1345">
        <f>sales[[#This Row],[TotalRevenue]]-sales[[#This Row],[DiscountApplied]]</f>
        <v>1920</v>
      </c>
      <c r="L1345" t="str">
        <f>TEXT(sales[[#This Row],[SaleDate]],"yyyy")</f>
        <v>2023</v>
      </c>
      <c r="M1345" t="str">
        <f>TEXT(sales[[#This Row],[SaleDate]],"MMM")</f>
        <v>Jun</v>
      </c>
      <c r="N1345" t="str">
        <f>TEXT(sales[[#This Row],[SaleDate]],"DDD")</f>
        <v>Fri</v>
      </c>
      <c r="O1345" t="str">
        <f t="shared" si="20"/>
        <v>Q2</v>
      </c>
      <c r="P1345">
        <f>sales[[#This Row],[netRevenue]]-(sales[[#This Row],[unitCost]]*sales[[#This Row],[QuantitySold]])</f>
        <v>240</v>
      </c>
      <c r="Q1345">
        <f>sales[[#This Row],[unitCost]]*sales[[#This Row],[QuantitySold]]</f>
        <v>1680</v>
      </c>
      <c r="R1345" s="7">
        <f>(sales[[#This Row],[unitPrice]]-sales[[#This Row],[unitCost]])/sales[[#This Row],[unitCost]]</f>
        <v>0.14285714285714285</v>
      </c>
      <c r="S1345" t="str">
        <f>TEXT(sales[[#This Row],[SaleDate]],"dd")</f>
        <v>23</v>
      </c>
    </row>
    <row r="1346" spans="1:19" x14ac:dyDescent="0.25">
      <c r="A1346">
        <v>873</v>
      </c>
      <c r="B1346">
        <v>3</v>
      </c>
      <c r="C1346">
        <v>40</v>
      </c>
      <c r="D1346">
        <v>6</v>
      </c>
      <c r="E1346">
        <v>8</v>
      </c>
      <c r="F1346" s="1">
        <v>45184</v>
      </c>
      <c r="G1346">
        <v>0</v>
      </c>
      <c r="H1346">
        <f>VLOOKUP(sales[[#This Row],[ProductID]],products[],4,FALSE)</f>
        <v>320</v>
      </c>
      <c r="I1346">
        <f>VLOOKUP(sales[[#This Row],[ProductID]],products[],5,FALSE)</f>
        <v>280</v>
      </c>
      <c r="J1346">
        <f>sales[[#This Row],[QuantitySold]]*sales[[#This Row],[unitPrice]]</f>
        <v>2560</v>
      </c>
      <c r="K1346">
        <f>sales[[#This Row],[TotalRevenue]]-sales[[#This Row],[DiscountApplied]]</f>
        <v>2560</v>
      </c>
      <c r="L1346" t="str">
        <f>TEXT(sales[[#This Row],[SaleDate]],"yyyy")</f>
        <v>2023</v>
      </c>
      <c r="M1346" t="str">
        <f>TEXT(sales[[#This Row],[SaleDate]],"MMM")</f>
        <v>Sep</v>
      </c>
      <c r="N1346" t="str">
        <f>TEXT(sales[[#This Row],[SaleDate]],"DDD")</f>
        <v>Fri</v>
      </c>
      <c r="O1346" t="str">
        <f t="shared" ref="O1346:O1409" si="21">"Q"&amp;ROUNDUP(MONTH(F1346)/3,0)</f>
        <v>Q3</v>
      </c>
      <c r="P1346">
        <f>sales[[#This Row],[netRevenue]]-(sales[[#This Row],[unitCost]]*sales[[#This Row],[QuantitySold]])</f>
        <v>320</v>
      </c>
      <c r="Q1346">
        <f>sales[[#This Row],[unitCost]]*sales[[#This Row],[QuantitySold]]</f>
        <v>2240</v>
      </c>
      <c r="R1346" s="7">
        <f>(sales[[#This Row],[unitPrice]]-sales[[#This Row],[unitCost]])/sales[[#This Row],[unitCost]]</f>
        <v>0.14285714285714285</v>
      </c>
      <c r="S1346" t="str">
        <f>TEXT(sales[[#This Row],[SaleDate]],"dd")</f>
        <v>15</v>
      </c>
    </row>
    <row r="1347" spans="1:19" x14ac:dyDescent="0.25">
      <c r="A1347">
        <v>889</v>
      </c>
      <c r="B1347">
        <v>3</v>
      </c>
      <c r="C1347">
        <v>33</v>
      </c>
      <c r="D1347">
        <v>6</v>
      </c>
      <c r="E1347">
        <v>7</v>
      </c>
      <c r="F1347" s="1">
        <v>45156</v>
      </c>
      <c r="G1347">
        <v>0</v>
      </c>
      <c r="H1347">
        <f>VLOOKUP(sales[[#This Row],[ProductID]],products[],4,FALSE)</f>
        <v>320</v>
      </c>
      <c r="I1347">
        <f>VLOOKUP(sales[[#This Row],[ProductID]],products[],5,FALSE)</f>
        <v>280</v>
      </c>
      <c r="J1347">
        <f>sales[[#This Row],[QuantitySold]]*sales[[#This Row],[unitPrice]]</f>
        <v>2240</v>
      </c>
      <c r="K1347">
        <f>sales[[#This Row],[TotalRevenue]]-sales[[#This Row],[DiscountApplied]]</f>
        <v>2240</v>
      </c>
      <c r="L1347" t="str">
        <f>TEXT(sales[[#This Row],[SaleDate]],"yyyy")</f>
        <v>2023</v>
      </c>
      <c r="M1347" t="str">
        <f>TEXT(sales[[#This Row],[SaleDate]],"MMM")</f>
        <v>Aug</v>
      </c>
      <c r="N1347" t="str">
        <f>TEXT(sales[[#This Row],[SaleDate]],"DDD")</f>
        <v>Fri</v>
      </c>
      <c r="O1347" t="str">
        <f t="shared" si="21"/>
        <v>Q3</v>
      </c>
      <c r="P1347">
        <f>sales[[#This Row],[netRevenue]]-(sales[[#This Row],[unitCost]]*sales[[#This Row],[QuantitySold]])</f>
        <v>280</v>
      </c>
      <c r="Q1347">
        <f>sales[[#This Row],[unitCost]]*sales[[#This Row],[QuantitySold]]</f>
        <v>1960</v>
      </c>
      <c r="R1347" s="7">
        <f>(sales[[#This Row],[unitPrice]]-sales[[#This Row],[unitCost]])/sales[[#This Row],[unitCost]]</f>
        <v>0.14285714285714285</v>
      </c>
      <c r="S1347" t="str">
        <f>TEXT(sales[[#This Row],[SaleDate]],"dd")</f>
        <v>18</v>
      </c>
    </row>
    <row r="1348" spans="1:19" x14ac:dyDescent="0.25">
      <c r="A1348">
        <v>893</v>
      </c>
      <c r="B1348">
        <v>3</v>
      </c>
      <c r="C1348">
        <v>10</v>
      </c>
      <c r="D1348">
        <v>7</v>
      </c>
      <c r="E1348">
        <v>7</v>
      </c>
      <c r="F1348" s="1">
        <v>45244</v>
      </c>
      <c r="G1348">
        <v>0</v>
      </c>
      <c r="H1348">
        <f>VLOOKUP(sales[[#This Row],[ProductID]],products[],4,FALSE)</f>
        <v>320</v>
      </c>
      <c r="I1348">
        <f>VLOOKUP(sales[[#This Row],[ProductID]],products[],5,FALSE)</f>
        <v>280</v>
      </c>
      <c r="J1348">
        <f>sales[[#This Row],[QuantitySold]]*sales[[#This Row],[unitPrice]]</f>
        <v>2240</v>
      </c>
      <c r="K1348">
        <f>sales[[#This Row],[TotalRevenue]]-sales[[#This Row],[DiscountApplied]]</f>
        <v>2240</v>
      </c>
      <c r="L1348" t="str">
        <f>TEXT(sales[[#This Row],[SaleDate]],"yyyy")</f>
        <v>2023</v>
      </c>
      <c r="M1348" t="str">
        <f>TEXT(sales[[#This Row],[SaleDate]],"MMM")</f>
        <v>Nov</v>
      </c>
      <c r="N1348" t="str">
        <f>TEXT(sales[[#This Row],[SaleDate]],"DDD")</f>
        <v>Tue</v>
      </c>
      <c r="O1348" t="str">
        <f t="shared" si="21"/>
        <v>Q4</v>
      </c>
      <c r="P1348">
        <f>sales[[#This Row],[netRevenue]]-(sales[[#This Row],[unitCost]]*sales[[#This Row],[QuantitySold]])</f>
        <v>280</v>
      </c>
      <c r="Q1348">
        <f>sales[[#This Row],[unitCost]]*sales[[#This Row],[QuantitySold]]</f>
        <v>1960</v>
      </c>
      <c r="R1348" s="7">
        <f>(sales[[#This Row],[unitPrice]]-sales[[#This Row],[unitCost]])/sales[[#This Row],[unitCost]]</f>
        <v>0.14285714285714285</v>
      </c>
      <c r="S1348" t="str">
        <f>TEXT(sales[[#This Row],[SaleDate]],"dd")</f>
        <v>14</v>
      </c>
    </row>
    <row r="1349" spans="1:19" x14ac:dyDescent="0.25">
      <c r="A1349">
        <v>933</v>
      </c>
      <c r="B1349">
        <v>3</v>
      </c>
      <c r="C1349">
        <v>2</v>
      </c>
      <c r="D1349">
        <v>4</v>
      </c>
      <c r="E1349">
        <v>7</v>
      </c>
      <c r="F1349" s="1">
        <v>45614</v>
      </c>
      <c r="G1349">
        <v>0</v>
      </c>
      <c r="H1349">
        <f>VLOOKUP(sales[[#This Row],[ProductID]],products[],4,FALSE)</f>
        <v>320</v>
      </c>
      <c r="I1349">
        <f>VLOOKUP(sales[[#This Row],[ProductID]],products[],5,FALSE)</f>
        <v>280</v>
      </c>
      <c r="J1349">
        <f>sales[[#This Row],[QuantitySold]]*sales[[#This Row],[unitPrice]]</f>
        <v>2240</v>
      </c>
      <c r="K1349">
        <f>sales[[#This Row],[TotalRevenue]]-sales[[#This Row],[DiscountApplied]]</f>
        <v>2240</v>
      </c>
      <c r="L1349" t="str">
        <f>TEXT(sales[[#This Row],[SaleDate]],"yyyy")</f>
        <v>2024</v>
      </c>
      <c r="M1349" t="str">
        <f>TEXT(sales[[#This Row],[SaleDate]],"MMM")</f>
        <v>Nov</v>
      </c>
      <c r="N1349" t="str">
        <f>TEXT(sales[[#This Row],[SaleDate]],"DDD")</f>
        <v>Mon</v>
      </c>
      <c r="O1349" t="str">
        <f t="shared" si="21"/>
        <v>Q4</v>
      </c>
      <c r="P1349">
        <f>sales[[#This Row],[netRevenue]]-(sales[[#This Row],[unitCost]]*sales[[#This Row],[QuantitySold]])</f>
        <v>280</v>
      </c>
      <c r="Q1349">
        <f>sales[[#This Row],[unitCost]]*sales[[#This Row],[QuantitySold]]</f>
        <v>1960</v>
      </c>
      <c r="R1349" s="7">
        <f>(sales[[#This Row],[unitPrice]]-sales[[#This Row],[unitCost]])/sales[[#This Row],[unitCost]]</f>
        <v>0.14285714285714285</v>
      </c>
      <c r="S1349" t="str">
        <f>TEXT(sales[[#This Row],[SaleDate]],"dd")</f>
        <v>18</v>
      </c>
    </row>
    <row r="1350" spans="1:19" x14ac:dyDescent="0.25">
      <c r="A1350">
        <v>950</v>
      </c>
      <c r="B1350">
        <v>3</v>
      </c>
      <c r="C1350">
        <v>36</v>
      </c>
      <c r="D1350">
        <v>2</v>
      </c>
      <c r="E1350">
        <v>11</v>
      </c>
      <c r="F1350" s="1">
        <v>45359</v>
      </c>
      <c r="G1350">
        <v>0</v>
      </c>
      <c r="H1350">
        <f>VLOOKUP(sales[[#This Row],[ProductID]],products[],4,FALSE)</f>
        <v>320</v>
      </c>
      <c r="I1350">
        <f>VLOOKUP(sales[[#This Row],[ProductID]],products[],5,FALSE)</f>
        <v>280</v>
      </c>
      <c r="J1350">
        <f>sales[[#This Row],[QuantitySold]]*sales[[#This Row],[unitPrice]]</f>
        <v>3520</v>
      </c>
      <c r="K1350">
        <f>sales[[#This Row],[TotalRevenue]]-sales[[#This Row],[DiscountApplied]]</f>
        <v>3520</v>
      </c>
      <c r="L1350" t="str">
        <f>TEXT(sales[[#This Row],[SaleDate]],"yyyy")</f>
        <v>2024</v>
      </c>
      <c r="M1350" t="str">
        <f>TEXT(sales[[#This Row],[SaleDate]],"MMM")</f>
        <v>Mar</v>
      </c>
      <c r="N1350" t="str">
        <f>TEXT(sales[[#This Row],[SaleDate]],"DDD")</f>
        <v>Fri</v>
      </c>
      <c r="O1350" t="str">
        <f t="shared" si="21"/>
        <v>Q1</v>
      </c>
      <c r="P1350">
        <f>sales[[#This Row],[netRevenue]]-(sales[[#This Row],[unitCost]]*sales[[#This Row],[QuantitySold]])</f>
        <v>440</v>
      </c>
      <c r="Q1350">
        <f>sales[[#This Row],[unitCost]]*sales[[#This Row],[QuantitySold]]</f>
        <v>3080</v>
      </c>
      <c r="R1350" s="7">
        <f>(sales[[#This Row],[unitPrice]]-sales[[#This Row],[unitCost]])/sales[[#This Row],[unitCost]]</f>
        <v>0.14285714285714285</v>
      </c>
      <c r="S1350" t="str">
        <f>TEXT(sales[[#This Row],[SaleDate]],"dd")</f>
        <v>08</v>
      </c>
    </row>
    <row r="1351" spans="1:19" x14ac:dyDescent="0.25">
      <c r="A1351">
        <v>958</v>
      </c>
      <c r="B1351">
        <v>3</v>
      </c>
      <c r="C1351">
        <v>42</v>
      </c>
      <c r="D1351">
        <v>7</v>
      </c>
      <c r="E1351">
        <v>5</v>
      </c>
      <c r="F1351" s="1">
        <v>45293</v>
      </c>
      <c r="G1351">
        <v>0</v>
      </c>
      <c r="H1351">
        <f>VLOOKUP(sales[[#This Row],[ProductID]],products[],4,FALSE)</f>
        <v>320</v>
      </c>
      <c r="I1351">
        <f>VLOOKUP(sales[[#This Row],[ProductID]],products[],5,FALSE)</f>
        <v>280</v>
      </c>
      <c r="J1351">
        <f>sales[[#This Row],[QuantitySold]]*sales[[#This Row],[unitPrice]]</f>
        <v>1600</v>
      </c>
      <c r="K1351">
        <f>sales[[#This Row],[TotalRevenue]]-sales[[#This Row],[DiscountApplied]]</f>
        <v>1600</v>
      </c>
      <c r="L1351" t="str">
        <f>TEXT(sales[[#This Row],[SaleDate]],"yyyy")</f>
        <v>2024</v>
      </c>
      <c r="M1351" t="str">
        <f>TEXT(sales[[#This Row],[SaleDate]],"MMM")</f>
        <v>Jan</v>
      </c>
      <c r="N1351" t="str">
        <f>TEXT(sales[[#This Row],[SaleDate]],"DDD")</f>
        <v>Tue</v>
      </c>
      <c r="O1351" t="str">
        <f t="shared" si="21"/>
        <v>Q1</v>
      </c>
      <c r="P1351">
        <f>sales[[#This Row],[netRevenue]]-(sales[[#This Row],[unitCost]]*sales[[#This Row],[QuantitySold]])</f>
        <v>200</v>
      </c>
      <c r="Q1351">
        <f>sales[[#This Row],[unitCost]]*sales[[#This Row],[QuantitySold]]</f>
        <v>1400</v>
      </c>
      <c r="R1351" s="7">
        <f>(sales[[#This Row],[unitPrice]]-sales[[#This Row],[unitCost]])/sales[[#This Row],[unitCost]]</f>
        <v>0.14285714285714285</v>
      </c>
      <c r="S1351" t="str">
        <f>TEXT(sales[[#This Row],[SaleDate]],"dd")</f>
        <v>02</v>
      </c>
    </row>
    <row r="1352" spans="1:19" x14ac:dyDescent="0.25">
      <c r="A1352">
        <v>972</v>
      </c>
      <c r="B1352">
        <v>3</v>
      </c>
      <c r="C1352">
        <v>23</v>
      </c>
      <c r="D1352">
        <v>10</v>
      </c>
      <c r="E1352">
        <v>4</v>
      </c>
      <c r="F1352" s="1">
        <v>45602</v>
      </c>
      <c r="G1352">
        <v>0</v>
      </c>
      <c r="H1352">
        <f>VLOOKUP(sales[[#This Row],[ProductID]],products[],4,FALSE)</f>
        <v>320</v>
      </c>
      <c r="I1352">
        <f>VLOOKUP(sales[[#This Row],[ProductID]],products[],5,FALSE)</f>
        <v>280</v>
      </c>
      <c r="J1352">
        <f>sales[[#This Row],[QuantitySold]]*sales[[#This Row],[unitPrice]]</f>
        <v>1280</v>
      </c>
      <c r="K1352">
        <f>sales[[#This Row],[TotalRevenue]]-sales[[#This Row],[DiscountApplied]]</f>
        <v>1280</v>
      </c>
      <c r="L1352" t="str">
        <f>TEXT(sales[[#This Row],[SaleDate]],"yyyy")</f>
        <v>2024</v>
      </c>
      <c r="M1352" t="str">
        <f>TEXT(sales[[#This Row],[SaleDate]],"MMM")</f>
        <v>Nov</v>
      </c>
      <c r="N1352" t="str">
        <f>TEXT(sales[[#This Row],[SaleDate]],"DDD")</f>
        <v>Wed</v>
      </c>
      <c r="O1352" t="str">
        <f t="shared" si="21"/>
        <v>Q4</v>
      </c>
      <c r="P1352">
        <f>sales[[#This Row],[netRevenue]]-(sales[[#This Row],[unitCost]]*sales[[#This Row],[QuantitySold]])</f>
        <v>160</v>
      </c>
      <c r="Q1352">
        <f>sales[[#This Row],[unitCost]]*sales[[#This Row],[QuantitySold]]</f>
        <v>1120</v>
      </c>
      <c r="R1352" s="7">
        <f>(sales[[#This Row],[unitPrice]]-sales[[#This Row],[unitCost]])/sales[[#This Row],[unitCost]]</f>
        <v>0.14285714285714285</v>
      </c>
      <c r="S1352" t="str">
        <f>TEXT(sales[[#This Row],[SaleDate]],"dd")</f>
        <v>06</v>
      </c>
    </row>
    <row r="1353" spans="1:19" x14ac:dyDescent="0.25">
      <c r="A1353">
        <v>974</v>
      </c>
      <c r="B1353">
        <v>3</v>
      </c>
      <c r="C1353">
        <v>32</v>
      </c>
      <c r="D1353">
        <v>8</v>
      </c>
      <c r="E1353">
        <v>9</v>
      </c>
      <c r="F1353" s="1">
        <v>45586</v>
      </c>
      <c r="G1353">
        <v>0</v>
      </c>
      <c r="H1353">
        <f>VLOOKUP(sales[[#This Row],[ProductID]],products[],4,FALSE)</f>
        <v>320</v>
      </c>
      <c r="I1353">
        <f>VLOOKUP(sales[[#This Row],[ProductID]],products[],5,FALSE)</f>
        <v>280</v>
      </c>
      <c r="J1353">
        <f>sales[[#This Row],[QuantitySold]]*sales[[#This Row],[unitPrice]]</f>
        <v>2880</v>
      </c>
      <c r="K1353">
        <f>sales[[#This Row],[TotalRevenue]]-sales[[#This Row],[DiscountApplied]]</f>
        <v>2880</v>
      </c>
      <c r="L1353" t="str">
        <f>TEXT(sales[[#This Row],[SaleDate]],"yyyy")</f>
        <v>2024</v>
      </c>
      <c r="M1353" t="str">
        <f>TEXT(sales[[#This Row],[SaleDate]],"MMM")</f>
        <v>Oct</v>
      </c>
      <c r="N1353" t="str">
        <f>TEXT(sales[[#This Row],[SaleDate]],"DDD")</f>
        <v>Mon</v>
      </c>
      <c r="O1353" t="str">
        <f t="shared" si="21"/>
        <v>Q4</v>
      </c>
      <c r="P1353">
        <f>sales[[#This Row],[netRevenue]]-(sales[[#This Row],[unitCost]]*sales[[#This Row],[QuantitySold]])</f>
        <v>360</v>
      </c>
      <c r="Q1353">
        <f>sales[[#This Row],[unitCost]]*sales[[#This Row],[QuantitySold]]</f>
        <v>2520</v>
      </c>
      <c r="R1353" s="7">
        <f>(sales[[#This Row],[unitPrice]]-sales[[#This Row],[unitCost]])/sales[[#This Row],[unitCost]]</f>
        <v>0.14285714285714285</v>
      </c>
      <c r="S1353" t="str">
        <f>TEXT(sales[[#This Row],[SaleDate]],"dd")</f>
        <v>21</v>
      </c>
    </row>
    <row r="1354" spans="1:19" x14ac:dyDescent="0.25">
      <c r="A1354">
        <v>1062</v>
      </c>
      <c r="B1354">
        <v>3</v>
      </c>
      <c r="C1354">
        <v>41</v>
      </c>
      <c r="D1354">
        <v>1</v>
      </c>
      <c r="E1354">
        <v>9</v>
      </c>
      <c r="F1354" s="1">
        <v>45641</v>
      </c>
      <c r="G1354">
        <v>0</v>
      </c>
      <c r="H1354">
        <f>VLOOKUP(sales[[#This Row],[ProductID]],products[],4,FALSE)</f>
        <v>320</v>
      </c>
      <c r="I1354">
        <f>VLOOKUP(sales[[#This Row],[ProductID]],products[],5,FALSE)</f>
        <v>280</v>
      </c>
      <c r="J1354">
        <f>sales[[#This Row],[QuantitySold]]*sales[[#This Row],[unitPrice]]</f>
        <v>2880</v>
      </c>
      <c r="K1354">
        <f>sales[[#This Row],[TotalRevenue]]-sales[[#This Row],[DiscountApplied]]</f>
        <v>2880</v>
      </c>
      <c r="L1354" t="str">
        <f>TEXT(sales[[#This Row],[SaleDate]],"yyyy")</f>
        <v>2024</v>
      </c>
      <c r="M1354" t="str">
        <f>TEXT(sales[[#This Row],[SaleDate]],"MMM")</f>
        <v>Dec</v>
      </c>
      <c r="N1354" t="str">
        <f>TEXT(sales[[#This Row],[SaleDate]],"DDD")</f>
        <v>Sun</v>
      </c>
      <c r="O1354" t="str">
        <f t="shared" si="21"/>
        <v>Q4</v>
      </c>
      <c r="P1354">
        <f>sales[[#This Row],[netRevenue]]-(sales[[#This Row],[unitCost]]*sales[[#This Row],[QuantitySold]])</f>
        <v>360</v>
      </c>
      <c r="Q1354">
        <f>sales[[#This Row],[unitCost]]*sales[[#This Row],[QuantitySold]]</f>
        <v>2520</v>
      </c>
      <c r="R1354" s="7">
        <f>(sales[[#This Row],[unitPrice]]-sales[[#This Row],[unitCost]])/sales[[#This Row],[unitCost]]</f>
        <v>0.14285714285714285</v>
      </c>
      <c r="S1354" t="str">
        <f>TEXT(sales[[#This Row],[SaleDate]],"dd")</f>
        <v>15</v>
      </c>
    </row>
    <row r="1355" spans="1:19" x14ac:dyDescent="0.25">
      <c r="A1355">
        <v>1086</v>
      </c>
      <c r="B1355">
        <v>3</v>
      </c>
      <c r="C1355">
        <v>9</v>
      </c>
      <c r="D1355">
        <v>10</v>
      </c>
      <c r="E1355">
        <v>11</v>
      </c>
      <c r="F1355" s="1">
        <v>45552</v>
      </c>
      <c r="G1355">
        <v>0</v>
      </c>
      <c r="H1355">
        <f>VLOOKUP(sales[[#This Row],[ProductID]],products[],4,FALSE)</f>
        <v>320</v>
      </c>
      <c r="I1355">
        <f>VLOOKUP(sales[[#This Row],[ProductID]],products[],5,FALSE)</f>
        <v>280</v>
      </c>
      <c r="J1355">
        <f>sales[[#This Row],[QuantitySold]]*sales[[#This Row],[unitPrice]]</f>
        <v>3520</v>
      </c>
      <c r="K1355">
        <f>sales[[#This Row],[TotalRevenue]]-sales[[#This Row],[DiscountApplied]]</f>
        <v>3520</v>
      </c>
      <c r="L1355" t="str">
        <f>TEXT(sales[[#This Row],[SaleDate]],"yyyy")</f>
        <v>2024</v>
      </c>
      <c r="M1355" t="str">
        <f>TEXT(sales[[#This Row],[SaleDate]],"MMM")</f>
        <v>Sep</v>
      </c>
      <c r="N1355" t="str">
        <f>TEXT(sales[[#This Row],[SaleDate]],"DDD")</f>
        <v>Tue</v>
      </c>
      <c r="O1355" t="str">
        <f t="shared" si="21"/>
        <v>Q3</v>
      </c>
      <c r="P1355">
        <f>sales[[#This Row],[netRevenue]]-(sales[[#This Row],[unitCost]]*sales[[#This Row],[QuantitySold]])</f>
        <v>440</v>
      </c>
      <c r="Q1355">
        <f>sales[[#This Row],[unitCost]]*sales[[#This Row],[QuantitySold]]</f>
        <v>3080</v>
      </c>
      <c r="R1355" s="7">
        <f>(sales[[#This Row],[unitPrice]]-sales[[#This Row],[unitCost]])/sales[[#This Row],[unitCost]]</f>
        <v>0.14285714285714285</v>
      </c>
      <c r="S1355" t="str">
        <f>TEXT(sales[[#This Row],[SaleDate]],"dd")</f>
        <v>17</v>
      </c>
    </row>
    <row r="1356" spans="1:19" x14ac:dyDescent="0.25">
      <c r="A1356">
        <v>1101</v>
      </c>
      <c r="B1356">
        <v>3</v>
      </c>
      <c r="C1356">
        <v>41</v>
      </c>
      <c r="D1356">
        <v>10</v>
      </c>
      <c r="E1356">
        <v>10</v>
      </c>
      <c r="F1356" s="1">
        <v>45455</v>
      </c>
      <c r="G1356">
        <v>0</v>
      </c>
      <c r="H1356">
        <f>VLOOKUP(sales[[#This Row],[ProductID]],products[],4,FALSE)</f>
        <v>320</v>
      </c>
      <c r="I1356">
        <f>VLOOKUP(sales[[#This Row],[ProductID]],products[],5,FALSE)</f>
        <v>280</v>
      </c>
      <c r="J1356">
        <f>sales[[#This Row],[QuantitySold]]*sales[[#This Row],[unitPrice]]</f>
        <v>3200</v>
      </c>
      <c r="K1356">
        <f>sales[[#This Row],[TotalRevenue]]-sales[[#This Row],[DiscountApplied]]</f>
        <v>3200</v>
      </c>
      <c r="L1356" t="str">
        <f>TEXT(sales[[#This Row],[SaleDate]],"yyyy")</f>
        <v>2024</v>
      </c>
      <c r="M1356" t="str">
        <f>TEXT(sales[[#This Row],[SaleDate]],"MMM")</f>
        <v>Jun</v>
      </c>
      <c r="N1356" t="str">
        <f>TEXT(sales[[#This Row],[SaleDate]],"DDD")</f>
        <v>Wed</v>
      </c>
      <c r="O1356" t="str">
        <f t="shared" si="21"/>
        <v>Q2</v>
      </c>
      <c r="P1356">
        <f>sales[[#This Row],[netRevenue]]-(sales[[#This Row],[unitCost]]*sales[[#This Row],[QuantitySold]])</f>
        <v>400</v>
      </c>
      <c r="Q1356">
        <f>sales[[#This Row],[unitCost]]*sales[[#This Row],[QuantitySold]]</f>
        <v>2800</v>
      </c>
      <c r="R1356" s="7">
        <f>(sales[[#This Row],[unitPrice]]-sales[[#This Row],[unitCost]])/sales[[#This Row],[unitCost]]</f>
        <v>0.14285714285714285</v>
      </c>
      <c r="S1356" t="str">
        <f>TEXT(sales[[#This Row],[SaleDate]],"dd")</f>
        <v>12</v>
      </c>
    </row>
    <row r="1357" spans="1:19" x14ac:dyDescent="0.25">
      <c r="A1357">
        <v>1107</v>
      </c>
      <c r="B1357">
        <v>3</v>
      </c>
      <c r="C1357">
        <v>20</v>
      </c>
      <c r="D1357">
        <v>8</v>
      </c>
      <c r="E1357">
        <v>5</v>
      </c>
      <c r="F1357" s="1">
        <v>45598</v>
      </c>
      <c r="G1357">
        <v>0</v>
      </c>
      <c r="H1357">
        <f>VLOOKUP(sales[[#This Row],[ProductID]],products[],4,FALSE)</f>
        <v>320</v>
      </c>
      <c r="I1357">
        <f>VLOOKUP(sales[[#This Row],[ProductID]],products[],5,FALSE)</f>
        <v>280</v>
      </c>
      <c r="J1357">
        <f>sales[[#This Row],[QuantitySold]]*sales[[#This Row],[unitPrice]]</f>
        <v>1600</v>
      </c>
      <c r="K1357">
        <f>sales[[#This Row],[TotalRevenue]]-sales[[#This Row],[DiscountApplied]]</f>
        <v>1600</v>
      </c>
      <c r="L1357" t="str">
        <f>TEXT(sales[[#This Row],[SaleDate]],"yyyy")</f>
        <v>2024</v>
      </c>
      <c r="M1357" t="str">
        <f>TEXT(sales[[#This Row],[SaleDate]],"MMM")</f>
        <v>Nov</v>
      </c>
      <c r="N1357" t="str">
        <f>TEXT(sales[[#This Row],[SaleDate]],"DDD")</f>
        <v>Sat</v>
      </c>
      <c r="O1357" t="str">
        <f t="shared" si="21"/>
        <v>Q4</v>
      </c>
      <c r="P1357">
        <f>sales[[#This Row],[netRevenue]]-(sales[[#This Row],[unitCost]]*sales[[#This Row],[QuantitySold]])</f>
        <v>200</v>
      </c>
      <c r="Q1357">
        <f>sales[[#This Row],[unitCost]]*sales[[#This Row],[QuantitySold]]</f>
        <v>1400</v>
      </c>
      <c r="R1357" s="7">
        <f>(sales[[#This Row],[unitPrice]]-sales[[#This Row],[unitCost]])/sales[[#This Row],[unitCost]]</f>
        <v>0.14285714285714285</v>
      </c>
      <c r="S1357" t="str">
        <f>TEXT(sales[[#This Row],[SaleDate]],"dd")</f>
        <v>02</v>
      </c>
    </row>
    <row r="1358" spans="1:19" x14ac:dyDescent="0.25">
      <c r="A1358">
        <v>1126</v>
      </c>
      <c r="B1358">
        <v>3</v>
      </c>
      <c r="C1358">
        <v>18</v>
      </c>
      <c r="D1358">
        <v>1</v>
      </c>
      <c r="E1358">
        <v>8</v>
      </c>
      <c r="F1358" s="1">
        <v>45439</v>
      </c>
      <c r="G1358">
        <v>0</v>
      </c>
      <c r="H1358">
        <f>VLOOKUP(sales[[#This Row],[ProductID]],products[],4,FALSE)</f>
        <v>320</v>
      </c>
      <c r="I1358">
        <f>VLOOKUP(sales[[#This Row],[ProductID]],products[],5,FALSE)</f>
        <v>280</v>
      </c>
      <c r="J1358">
        <f>sales[[#This Row],[QuantitySold]]*sales[[#This Row],[unitPrice]]</f>
        <v>2560</v>
      </c>
      <c r="K1358">
        <f>sales[[#This Row],[TotalRevenue]]-sales[[#This Row],[DiscountApplied]]</f>
        <v>2560</v>
      </c>
      <c r="L1358" t="str">
        <f>TEXT(sales[[#This Row],[SaleDate]],"yyyy")</f>
        <v>2024</v>
      </c>
      <c r="M1358" t="str">
        <f>TEXT(sales[[#This Row],[SaleDate]],"MMM")</f>
        <v>May</v>
      </c>
      <c r="N1358" t="str">
        <f>TEXT(sales[[#This Row],[SaleDate]],"DDD")</f>
        <v>Mon</v>
      </c>
      <c r="O1358" t="str">
        <f t="shared" si="21"/>
        <v>Q2</v>
      </c>
      <c r="P1358">
        <f>sales[[#This Row],[netRevenue]]-(sales[[#This Row],[unitCost]]*sales[[#This Row],[QuantitySold]])</f>
        <v>320</v>
      </c>
      <c r="Q1358">
        <f>sales[[#This Row],[unitCost]]*sales[[#This Row],[QuantitySold]]</f>
        <v>2240</v>
      </c>
      <c r="R1358" s="7">
        <f>(sales[[#This Row],[unitPrice]]-sales[[#This Row],[unitCost]])/sales[[#This Row],[unitCost]]</f>
        <v>0.14285714285714285</v>
      </c>
      <c r="S1358" t="str">
        <f>TEXT(sales[[#This Row],[SaleDate]],"dd")</f>
        <v>27</v>
      </c>
    </row>
    <row r="1359" spans="1:19" x14ac:dyDescent="0.25">
      <c r="A1359">
        <v>1135</v>
      </c>
      <c r="B1359">
        <v>3</v>
      </c>
      <c r="C1359">
        <v>23</v>
      </c>
      <c r="D1359">
        <v>2</v>
      </c>
      <c r="E1359">
        <v>8</v>
      </c>
      <c r="F1359" s="1">
        <v>45607</v>
      </c>
      <c r="G1359">
        <v>0</v>
      </c>
      <c r="H1359">
        <f>VLOOKUP(sales[[#This Row],[ProductID]],products[],4,FALSE)</f>
        <v>320</v>
      </c>
      <c r="I1359">
        <f>VLOOKUP(sales[[#This Row],[ProductID]],products[],5,FALSE)</f>
        <v>280</v>
      </c>
      <c r="J1359">
        <f>sales[[#This Row],[QuantitySold]]*sales[[#This Row],[unitPrice]]</f>
        <v>2560</v>
      </c>
      <c r="K1359">
        <f>sales[[#This Row],[TotalRevenue]]-sales[[#This Row],[DiscountApplied]]</f>
        <v>2560</v>
      </c>
      <c r="L1359" t="str">
        <f>TEXT(sales[[#This Row],[SaleDate]],"yyyy")</f>
        <v>2024</v>
      </c>
      <c r="M1359" t="str">
        <f>TEXT(sales[[#This Row],[SaleDate]],"MMM")</f>
        <v>Nov</v>
      </c>
      <c r="N1359" t="str">
        <f>TEXT(sales[[#This Row],[SaleDate]],"DDD")</f>
        <v>Mon</v>
      </c>
      <c r="O1359" t="str">
        <f t="shared" si="21"/>
        <v>Q4</v>
      </c>
      <c r="P1359">
        <f>sales[[#This Row],[netRevenue]]-(sales[[#This Row],[unitCost]]*sales[[#This Row],[QuantitySold]])</f>
        <v>320</v>
      </c>
      <c r="Q1359">
        <f>sales[[#This Row],[unitCost]]*sales[[#This Row],[QuantitySold]]</f>
        <v>2240</v>
      </c>
      <c r="R1359" s="7">
        <f>(sales[[#This Row],[unitPrice]]-sales[[#This Row],[unitCost]])/sales[[#This Row],[unitCost]]</f>
        <v>0.14285714285714285</v>
      </c>
      <c r="S1359" t="str">
        <f>TEXT(sales[[#This Row],[SaleDate]],"dd")</f>
        <v>11</v>
      </c>
    </row>
    <row r="1360" spans="1:19" x14ac:dyDescent="0.25">
      <c r="A1360">
        <v>1150</v>
      </c>
      <c r="B1360">
        <v>3</v>
      </c>
      <c r="C1360">
        <v>45</v>
      </c>
      <c r="D1360">
        <v>6</v>
      </c>
      <c r="E1360">
        <v>3</v>
      </c>
      <c r="F1360" s="1">
        <v>45465</v>
      </c>
      <c r="G1360">
        <v>0</v>
      </c>
      <c r="H1360">
        <f>VLOOKUP(sales[[#This Row],[ProductID]],products[],4,FALSE)</f>
        <v>320</v>
      </c>
      <c r="I1360">
        <f>VLOOKUP(sales[[#This Row],[ProductID]],products[],5,FALSE)</f>
        <v>280</v>
      </c>
      <c r="J1360">
        <f>sales[[#This Row],[QuantitySold]]*sales[[#This Row],[unitPrice]]</f>
        <v>960</v>
      </c>
      <c r="K1360">
        <f>sales[[#This Row],[TotalRevenue]]-sales[[#This Row],[DiscountApplied]]</f>
        <v>960</v>
      </c>
      <c r="L1360" t="str">
        <f>TEXT(sales[[#This Row],[SaleDate]],"yyyy")</f>
        <v>2024</v>
      </c>
      <c r="M1360" t="str">
        <f>TEXT(sales[[#This Row],[SaleDate]],"MMM")</f>
        <v>Jun</v>
      </c>
      <c r="N1360" t="str">
        <f>TEXT(sales[[#This Row],[SaleDate]],"DDD")</f>
        <v>Sat</v>
      </c>
      <c r="O1360" t="str">
        <f t="shared" si="21"/>
        <v>Q2</v>
      </c>
      <c r="P1360">
        <f>sales[[#This Row],[netRevenue]]-(sales[[#This Row],[unitCost]]*sales[[#This Row],[QuantitySold]])</f>
        <v>120</v>
      </c>
      <c r="Q1360">
        <f>sales[[#This Row],[unitCost]]*sales[[#This Row],[QuantitySold]]</f>
        <v>840</v>
      </c>
      <c r="R1360" s="7">
        <f>(sales[[#This Row],[unitPrice]]-sales[[#This Row],[unitCost]])/sales[[#This Row],[unitCost]]</f>
        <v>0.14285714285714285</v>
      </c>
      <c r="S1360" t="str">
        <f>TEXT(sales[[#This Row],[SaleDate]],"dd")</f>
        <v>22</v>
      </c>
    </row>
    <row r="1361" spans="1:19" x14ac:dyDescent="0.25">
      <c r="A1361">
        <v>1157</v>
      </c>
      <c r="B1361">
        <v>3</v>
      </c>
      <c r="C1361">
        <v>50</v>
      </c>
      <c r="D1361">
        <v>4</v>
      </c>
      <c r="E1361">
        <v>10</v>
      </c>
      <c r="F1361" s="1">
        <v>45449</v>
      </c>
      <c r="G1361">
        <v>0</v>
      </c>
      <c r="H1361">
        <f>VLOOKUP(sales[[#This Row],[ProductID]],products[],4,FALSE)</f>
        <v>320</v>
      </c>
      <c r="I1361">
        <f>VLOOKUP(sales[[#This Row],[ProductID]],products[],5,FALSE)</f>
        <v>280</v>
      </c>
      <c r="J1361">
        <f>sales[[#This Row],[QuantitySold]]*sales[[#This Row],[unitPrice]]</f>
        <v>3200</v>
      </c>
      <c r="K1361">
        <f>sales[[#This Row],[TotalRevenue]]-sales[[#This Row],[DiscountApplied]]</f>
        <v>3200</v>
      </c>
      <c r="L1361" t="str">
        <f>TEXT(sales[[#This Row],[SaleDate]],"yyyy")</f>
        <v>2024</v>
      </c>
      <c r="M1361" t="str">
        <f>TEXT(sales[[#This Row],[SaleDate]],"MMM")</f>
        <v>Jun</v>
      </c>
      <c r="N1361" t="str">
        <f>TEXT(sales[[#This Row],[SaleDate]],"DDD")</f>
        <v>Thu</v>
      </c>
      <c r="O1361" t="str">
        <f t="shared" si="21"/>
        <v>Q2</v>
      </c>
      <c r="P1361">
        <f>sales[[#This Row],[netRevenue]]-(sales[[#This Row],[unitCost]]*sales[[#This Row],[QuantitySold]])</f>
        <v>400</v>
      </c>
      <c r="Q1361">
        <f>sales[[#This Row],[unitCost]]*sales[[#This Row],[QuantitySold]]</f>
        <v>2800</v>
      </c>
      <c r="R1361" s="7">
        <f>(sales[[#This Row],[unitPrice]]-sales[[#This Row],[unitCost]])/sales[[#This Row],[unitCost]]</f>
        <v>0.14285714285714285</v>
      </c>
      <c r="S1361" t="str">
        <f>TEXT(sales[[#This Row],[SaleDate]],"dd")</f>
        <v>06</v>
      </c>
    </row>
    <row r="1362" spans="1:19" x14ac:dyDescent="0.25">
      <c r="A1362">
        <v>1162</v>
      </c>
      <c r="B1362">
        <v>3</v>
      </c>
      <c r="C1362">
        <v>31</v>
      </c>
      <c r="D1362">
        <v>10</v>
      </c>
      <c r="E1362">
        <v>10</v>
      </c>
      <c r="F1362" s="1">
        <v>45397</v>
      </c>
      <c r="G1362">
        <v>0</v>
      </c>
      <c r="H1362">
        <f>VLOOKUP(sales[[#This Row],[ProductID]],products[],4,FALSE)</f>
        <v>320</v>
      </c>
      <c r="I1362">
        <f>VLOOKUP(sales[[#This Row],[ProductID]],products[],5,FALSE)</f>
        <v>280</v>
      </c>
      <c r="J1362">
        <f>sales[[#This Row],[QuantitySold]]*sales[[#This Row],[unitPrice]]</f>
        <v>3200</v>
      </c>
      <c r="K1362">
        <f>sales[[#This Row],[TotalRevenue]]-sales[[#This Row],[DiscountApplied]]</f>
        <v>3200</v>
      </c>
      <c r="L1362" t="str">
        <f>TEXT(sales[[#This Row],[SaleDate]],"yyyy")</f>
        <v>2024</v>
      </c>
      <c r="M1362" t="str">
        <f>TEXT(sales[[#This Row],[SaleDate]],"MMM")</f>
        <v>Apr</v>
      </c>
      <c r="N1362" t="str">
        <f>TEXT(sales[[#This Row],[SaleDate]],"DDD")</f>
        <v>Mon</v>
      </c>
      <c r="O1362" t="str">
        <f t="shared" si="21"/>
        <v>Q2</v>
      </c>
      <c r="P1362">
        <f>sales[[#This Row],[netRevenue]]-(sales[[#This Row],[unitCost]]*sales[[#This Row],[QuantitySold]])</f>
        <v>400</v>
      </c>
      <c r="Q1362">
        <f>sales[[#This Row],[unitCost]]*sales[[#This Row],[QuantitySold]]</f>
        <v>2800</v>
      </c>
      <c r="R1362" s="7">
        <f>(sales[[#This Row],[unitPrice]]-sales[[#This Row],[unitCost]])/sales[[#This Row],[unitCost]]</f>
        <v>0.14285714285714285</v>
      </c>
      <c r="S1362" t="str">
        <f>TEXT(sales[[#This Row],[SaleDate]],"dd")</f>
        <v>15</v>
      </c>
    </row>
    <row r="1363" spans="1:19" x14ac:dyDescent="0.25">
      <c r="A1363">
        <v>1188</v>
      </c>
      <c r="B1363">
        <v>3</v>
      </c>
      <c r="C1363">
        <v>7</v>
      </c>
      <c r="D1363">
        <v>2</v>
      </c>
      <c r="E1363">
        <v>8</v>
      </c>
      <c r="F1363" s="1">
        <v>45340</v>
      </c>
      <c r="G1363">
        <v>0</v>
      </c>
      <c r="H1363">
        <f>VLOOKUP(sales[[#This Row],[ProductID]],products[],4,FALSE)</f>
        <v>320</v>
      </c>
      <c r="I1363">
        <f>VLOOKUP(sales[[#This Row],[ProductID]],products[],5,FALSE)</f>
        <v>280</v>
      </c>
      <c r="J1363">
        <f>sales[[#This Row],[QuantitySold]]*sales[[#This Row],[unitPrice]]</f>
        <v>2560</v>
      </c>
      <c r="K1363">
        <f>sales[[#This Row],[TotalRevenue]]-sales[[#This Row],[DiscountApplied]]</f>
        <v>2560</v>
      </c>
      <c r="L1363" t="str">
        <f>TEXT(sales[[#This Row],[SaleDate]],"yyyy")</f>
        <v>2024</v>
      </c>
      <c r="M1363" t="str">
        <f>TEXT(sales[[#This Row],[SaleDate]],"MMM")</f>
        <v>Feb</v>
      </c>
      <c r="N1363" t="str">
        <f>TEXT(sales[[#This Row],[SaleDate]],"DDD")</f>
        <v>Sun</v>
      </c>
      <c r="O1363" t="str">
        <f t="shared" si="21"/>
        <v>Q1</v>
      </c>
      <c r="P1363">
        <f>sales[[#This Row],[netRevenue]]-(sales[[#This Row],[unitCost]]*sales[[#This Row],[QuantitySold]])</f>
        <v>320</v>
      </c>
      <c r="Q1363">
        <f>sales[[#This Row],[unitCost]]*sales[[#This Row],[QuantitySold]]</f>
        <v>2240</v>
      </c>
      <c r="R1363" s="7">
        <f>(sales[[#This Row],[unitPrice]]-sales[[#This Row],[unitCost]])/sales[[#This Row],[unitCost]]</f>
        <v>0.14285714285714285</v>
      </c>
      <c r="S1363" t="str">
        <f>TEXT(sales[[#This Row],[SaleDate]],"dd")</f>
        <v>18</v>
      </c>
    </row>
    <row r="1364" spans="1:19" x14ac:dyDescent="0.25">
      <c r="A1364">
        <v>1236</v>
      </c>
      <c r="B1364">
        <v>3</v>
      </c>
      <c r="C1364">
        <v>4</v>
      </c>
      <c r="D1364">
        <v>6</v>
      </c>
      <c r="E1364">
        <v>11</v>
      </c>
      <c r="F1364" s="1">
        <v>45405</v>
      </c>
      <c r="G1364">
        <v>0</v>
      </c>
      <c r="H1364">
        <f>VLOOKUP(sales[[#This Row],[ProductID]],products[],4,FALSE)</f>
        <v>320</v>
      </c>
      <c r="I1364">
        <f>VLOOKUP(sales[[#This Row],[ProductID]],products[],5,FALSE)</f>
        <v>280</v>
      </c>
      <c r="J1364">
        <f>sales[[#This Row],[QuantitySold]]*sales[[#This Row],[unitPrice]]</f>
        <v>3520</v>
      </c>
      <c r="K1364">
        <f>sales[[#This Row],[TotalRevenue]]-sales[[#This Row],[DiscountApplied]]</f>
        <v>3520</v>
      </c>
      <c r="L1364" t="str">
        <f>TEXT(sales[[#This Row],[SaleDate]],"yyyy")</f>
        <v>2024</v>
      </c>
      <c r="M1364" t="str">
        <f>TEXT(sales[[#This Row],[SaleDate]],"MMM")</f>
        <v>Apr</v>
      </c>
      <c r="N1364" t="str">
        <f>TEXT(sales[[#This Row],[SaleDate]],"DDD")</f>
        <v>Tue</v>
      </c>
      <c r="O1364" t="str">
        <f t="shared" si="21"/>
        <v>Q2</v>
      </c>
      <c r="P1364">
        <f>sales[[#This Row],[netRevenue]]-(sales[[#This Row],[unitCost]]*sales[[#This Row],[QuantitySold]])</f>
        <v>440</v>
      </c>
      <c r="Q1364">
        <f>sales[[#This Row],[unitCost]]*sales[[#This Row],[QuantitySold]]</f>
        <v>3080</v>
      </c>
      <c r="R1364" s="7">
        <f>(sales[[#This Row],[unitPrice]]-sales[[#This Row],[unitCost]])/sales[[#This Row],[unitCost]]</f>
        <v>0.14285714285714285</v>
      </c>
      <c r="S1364" t="str">
        <f>TEXT(sales[[#This Row],[SaleDate]],"dd")</f>
        <v>23</v>
      </c>
    </row>
    <row r="1365" spans="1:19" x14ac:dyDescent="0.25">
      <c r="A1365">
        <v>1241</v>
      </c>
      <c r="B1365">
        <v>3</v>
      </c>
      <c r="C1365">
        <v>23</v>
      </c>
      <c r="D1365">
        <v>4</v>
      </c>
      <c r="E1365">
        <v>11</v>
      </c>
      <c r="F1365" s="1">
        <v>45548</v>
      </c>
      <c r="G1365">
        <v>0</v>
      </c>
      <c r="H1365">
        <f>VLOOKUP(sales[[#This Row],[ProductID]],products[],4,FALSE)</f>
        <v>320</v>
      </c>
      <c r="I1365">
        <f>VLOOKUP(sales[[#This Row],[ProductID]],products[],5,FALSE)</f>
        <v>280</v>
      </c>
      <c r="J1365">
        <f>sales[[#This Row],[QuantitySold]]*sales[[#This Row],[unitPrice]]</f>
        <v>3520</v>
      </c>
      <c r="K1365">
        <f>sales[[#This Row],[TotalRevenue]]-sales[[#This Row],[DiscountApplied]]</f>
        <v>3520</v>
      </c>
      <c r="L1365" t="str">
        <f>TEXT(sales[[#This Row],[SaleDate]],"yyyy")</f>
        <v>2024</v>
      </c>
      <c r="M1365" t="str">
        <f>TEXT(sales[[#This Row],[SaleDate]],"MMM")</f>
        <v>Sep</v>
      </c>
      <c r="N1365" t="str">
        <f>TEXT(sales[[#This Row],[SaleDate]],"DDD")</f>
        <v>Fri</v>
      </c>
      <c r="O1365" t="str">
        <f t="shared" si="21"/>
        <v>Q3</v>
      </c>
      <c r="P1365">
        <f>sales[[#This Row],[netRevenue]]-(sales[[#This Row],[unitCost]]*sales[[#This Row],[QuantitySold]])</f>
        <v>440</v>
      </c>
      <c r="Q1365">
        <f>sales[[#This Row],[unitCost]]*sales[[#This Row],[QuantitySold]]</f>
        <v>3080</v>
      </c>
      <c r="R1365" s="7">
        <f>(sales[[#This Row],[unitPrice]]-sales[[#This Row],[unitCost]])/sales[[#This Row],[unitCost]]</f>
        <v>0.14285714285714285</v>
      </c>
      <c r="S1365" t="str">
        <f>TEXT(sales[[#This Row],[SaleDate]],"dd")</f>
        <v>13</v>
      </c>
    </row>
    <row r="1366" spans="1:19" x14ac:dyDescent="0.25">
      <c r="A1366">
        <v>1258</v>
      </c>
      <c r="B1366">
        <v>3</v>
      </c>
      <c r="C1366">
        <v>38</v>
      </c>
      <c r="D1366">
        <v>2</v>
      </c>
      <c r="E1366">
        <v>3</v>
      </c>
      <c r="F1366" s="1">
        <v>45562</v>
      </c>
      <c r="G1366">
        <v>0</v>
      </c>
      <c r="H1366">
        <f>VLOOKUP(sales[[#This Row],[ProductID]],products[],4,FALSE)</f>
        <v>320</v>
      </c>
      <c r="I1366">
        <f>VLOOKUP(sales[[#This Row],[ProductID]],products[],5,FALSE)</f>
        <v>280</v>
      </c>
      <c r="J1366">
        <f>sales[[#This Row],[QuantitySold]]*sales[[#This Row],[unitPrice]]</f>
        <v>960</v>
      </c>
      <c r="K1366">
        <f>sales[[#This Row],[TotalRevenue]]-sales[[#This Row],[DiscountApplied]]</f>
        <v>960</v>
      </c>
      <c r="L1366" t="str">
        <f>TEXT(sales[[#This Row],[SaleDate]],"yyyy")</f>
        <v>2024</v>
      </c>
      <c r="M1366" t="str">
        <f>TEXT(sales[[#This Row],[SaleDate]],"MMM")</f>
        <v>Sep</v>
      </c>
      <c r="N1366" t="str">
        <f>TEXT(sales[[#This Row],[SaleDate]],"DDD")</f>
        <v>Fri</v>
      </c>
      <c r="O1366" t="str">
        <f t="shared" si="21"/>
        <v>Q3</v>
      </c>
      <c r="P1366">
        <f>sales[[#This Row],[netRevenue]]-(sales[[#This Row],[unitCost]]*sales[[#This Row],[QuantitySold]])</f>
        <v>120</v>
      </c>
      <c r="Q1366">
        <f>sales[[#This Row],[unitCost]]*sales[[#This Row],[QuantitySold]]</f>
        <v>840</v>
      </c>
      <c r="R1366" s="7">
        <f>(sales[[#This Row],[unitPrice]]-sales[[#This Row],[unitCost]])/sales[[#This Row],[unitCost]]</f>
        <v>0.14285714285714285</v>
      </c>
      <c r="S1366" t="str">
        <f>TEXT(sales[[#This Row],[SaleDate]],"dd")</f>
        <v>27</v>
      </c>
    </row>
    <row r="1367" spans="1:19" x14ac:dyDescent="0.25">
      <c r="A1367">
        <v>1276</v>
      </c>
      <c r="B1367">
        <v>3</v>
      </c>
      <c r="C1367">
        <v>4</v>
      </c>
      <c r="D1367">
        <v>1</v>
      </c>
      <c r="E1367">
        <v>7</v>
      </c>
      <c r="F1367" s="1">
        <v>45522</v>
      </c>
      <c r="G1367">
        <v>0</v>
      </c>
      <c r="H1367">
        <f>VLOOKUP(sales[[#This Row],[ProductID]],products[],4,FALSE)</f>
        <v>320</v>
      </c>
      <c r="I1367">
        <f>VLOOKUP(sales[[#This Row],[ProductID]],products[],5,FALSE)</f>
        <v>280</v>
      </c>
      <c r="J1367">
        <f>sales[[#This Row],[QuantitySold]]*sales[[#This Row],[unitPrice]]</f>
        <v>2240</v>
      </c>
      <c r="K1367">
        <f>sales[[#This Row],[TotalRevenue]]-sales[[#This Row],[DiscountApplied]]</f>
        <v>2240</v>
      </c>
      <c r="L1367" t="str">
        <f>TEXT(sales[[#This Row],[SaleDate]],"yyyy")</f>
        <v>2024</v>
      </c>
      <c r="M1367" t="str">
        <f>TEXT(sales[[#This Row],[SaleDate]],"MMM")</f>
        <v>Aug</v>
      </c>
      <c r="N1367" t="str">
        <f>TEXT(sales[[#This Row],[SaleDate]],"DDD")</f>
        <v>Sun</v>
      </c>
      <c r="O1367" t="str">
        <f t="shared" si="21"/>
        <v>Q3</v>
      </c>
      <c r="P1367">
        <f>sales[[#This Row],[netRevenue]]-(sales[[#This Row],[unitCost]]*sales[[#This Row],[QuantitySold]])</f>
        <v>280</v>
      </c>
      <c r="Q1367">
        <f>sales[[#This Row],[unitCost]]*sales[[#This Row],[QuantitySold]]</f>
        <v>1960</v>
      </c>
      <c r="R1367" s="7">
        <f>(sales[[#This Row],[unitPrice]]-sales[[#This Row],[unitCost]])/sales[[#This Row],[unitCost]]</f>
        <v>0.14285714285714285</v>
      </c>
      <c r="S1367" t="str">
        <f>TEXT(sales[[#This Row],[SaleDate]],"dd")</f>
        <v>18</v>
      </c>
    </row>
    <row r="1368" spans="1:19" x14ac:dyDescent="0.25">
      <c r="A1368">
        <v>1288</v>
      </c>
      <c r="B1368">
        <v>3</v>
      </c>
      <c r="C1368">
        <v>36</v>
      </c>
      <c r="D1368">
        <v>1</v>
      </c>
      <c r="E1368">
        <v>9</v>
      </c>
      <c r="F1368" s="1">
        <v>45640</v>
      </c>
      <c r="G1368">
        <v>0</v>
      </c>
      <c r="H1368">
        <f>VLOOKUP(sales[[#This Row],[ProductID]],products[],4,FALSE)</f>
        <v>320</v>
      </c>
      <c r="I1368">
        <f>VLOOKUP(sales[[#This Row],[ProductID]],products[],5,FALSE)</f>
        <v>280</v>
      </c>
      <c r="J1368">
        <f>sales[[#This Row],[QuantitySold]]*sales[[#This Row],[unitPrice]]</f>
        <v>2880</v>
      </c>
      <c r="K1368">
        <f>sales[[#This Row],[TotalRevenue]]-sales[[#This Row],[DiscountApplied]]</f>
        <v>2880</v>
      </c>
      <c r="L1368" t="str">
        <f>TEXT(sales[[#This Row],[SaleDate]],"yyyy")</f>
        <v>2024</v>
      </c>
      <c r="M1368" t="str">
        <f>TEXT(sales[[#This Row],[SaleDate]],"MMM")</f>
        <v>Dec</v>
      </c>
      <c r="N1368" t="str">
        <f>TEXT(sales[[#This Row],[SaleDate]],"DDD")</f>
        <v>Sat</v>
      </c>
      <c r="O1368" t="str">
        <f t="shared" si="21"/>
        <v>Q4</v>
      </c>
      <c r="P1368">
        <f>sales[[#This Row],[netRevenue]]-(sales[[#This Row],[unitCost]]*sales[[#This Row],[QuantitySold]])</f>
        <v>360</v>
      </c>
      <c r="Q1368">
        <f>sales[[#This Row],[unitCost]]*sales[[#This Row],[QuantitySold]]</f>
        <v>2520</v>
      </c>
      <c r="R1368" s="7">
        <f>(sales[[#This Row],[unitPrice]]-sales[[#This Row],[unitCost]])/sales[[#This Row],[unitCost]]</f>
        <v>0.14285714285714285</v>
      </c>
      <c r="S1368" t="str">
        <f>TEXT(sales[[#This Row],[SaleDate]],"dd")</f>
        <v>14</v>
      </c>
    </row>
    <row r="1369" spans="1:19" x14ac:dyDescent="0.25">
      <c r="A1369">
        <v>1308</v>
      </c>
      <c r="B1369">
        <v>3</v>
      </c>
      <c r="C1369">
        <v>4</v>
      </c>
      <c r="D1369">
        <v>4</v>
      </c>
      <c r="E1369">
        <v>8</v>
      </c>
      <c r="F1369" s="1">
        <v>45396</v>
      </c>
      <c r="G1369">
        <v>0</v>
      </c>
      <c r="H1369">
        <f>VLOOKUP(sales[[#This Row],[ProductID]],products[],4,FALSE)</f>
        <v>320</v>
      </c>
      <c r="I1369">
        <f>VLOOKUP(sales[[#This Row],[ProductID]],products[],5,FALSE)</f>
        <v>280</v>
      </c>
      <c r="J1369">
        <f>sales[[#This Row],[QuantitySold]]*sales[[#This Row],[unitPrice]]</f>
        <v>2560</v>
      </c>
      <c r="K1369">
        <f>sales[[#This Row],[TotalRevenue]]-sales[[#This Row],[DiscountApplied]]</f>
        <v>2560</v>
      </c>
      <c r="L1369" t="str">
        <f>TEXT(sales[[#This Row],[SaleDate]],"yyyy")</f>
        <v>2024</v>
      </c>
      <c r="M1369" t="str">
        <f>TEXT(sales[[#This Row],[SaleDate]],"MMM")</f>
        <v>Apr</v>
      </c>
      <c r="N1369" t="str">
        <f>TEXT(sales[[#This Row],[SaleDate]],"DDD")</f>
        <v>Sun</v>
      </c>
      <c r="O1369" t="str">
        <f t="shared" si="21"/>
        <v>Q2</v>
      </c>
      <c r="P1369">
        <f>sales[[#This Row],[netRevenue]]-(sales[[#This Row],[unitCost]]*sales[[#This Row],[QuantitySold]])</f>
        <v>320</v>
      </c>
      <c r="Q1369">
        <f>sales[[#This Row],[unitCost]]*sales[[#This Row],[QuantitySold]]</f>
        <v>2240</v>
      </c>
      <c r="R1369" s="7">
        <f>(sales[[#This Row],[unitPrice]]-sales[[#This Row],[unitCost]])/sales[[#This Row],[unitCost]]</f>
        <v>0.14285714285714285</v>
      </c>
      <c r="S1369" t="str">
        <f>TEXT(sales[[#This Row],[SaleDate]],"dd")</f>
        <v>14</v>
      </c>
    </row>
    <row r="1370" spans="1:19" x14ac:dyDescent="0.25">
      <c r="A1370">
        <v>1374</v>
      </c>
      <c r="B1370">
        <v>3</v>
      </c>
      <c r="C1370">
        <v>25</v>
      </c>
      <c r="D1370">
        <v>1</v>
      </c>
      <c r="E1370">
        <v>7</v>
      </c>
      <c r="F1370" s="1">
        <v>45568</v>
      </c>
      <c r="G1370">
        <v>0</v>
      </c>
      <c r="H1370">
        <f>VLOOKUP(sales[[#This Row],[ProductID]],products[],4,FALSE)</f>
        <v>320</v>
      </c>
      <c r="I1370">
        <f>VLOOKUP(sales[[#This Row],[ProductID]],products[],5,FALSE)</f>
        <v>280</v>
      </c>
      <c r="J1370">
        <f>sales[[#This Row],[QuantitySold]]*sales[[#This Row],[unitPrice]]</f>
        <v>2240</v>
      </c>
      <c r="K1370">
        <f>sales[[#This Row],[TotalRevenue]]-sales[[#This Row],[DiscountApplied]]</f>
        <v>2240</v>
      </c>
      <c r="L1370" t="str">
        <f>TEXT(sales[[#This Row],[SaleDate]],"yyyy")</f>
        <v>2024</v>
      </c>
      <c r="M1370" t="str">
        <f>TEXT(sales[[#This Row],[SaleDate]],"MMM")</f>
        <v>Oct</v>
      </c>
      <c r="N1370" t="str">
        <f>TEXT(sales[[#This Row],[SaleDate]],"DDD")</f>
        <v>Thu</v>
      </c>
      <c r="O1370" t="str">
        <f t="shared" si="21"/>
        <v>Q4</v>
      </c>
      <c r="P1370">
        <f>sales[[#This Row],[netRevenue]]-(sales[[#This Row],[unitCost]]*sales[[#This Row],[QuantitySold]])</f>
        <v>280</v>
      </c>
      <c r="Q1370">
        <f>sales[[#This Row],[unitCost]]*sales[[#This Row],[QuantitySold]]</f>
        <v>1960</v>
      </c>
      <c r="R1370" s="7">
        <f>(sales[[#This Row],[unitPrice]]-sales[[#This Row],[unitCost]])/sales[[#This Row],[unitCost]]</f>
        <v>0.14285714285714285</v>
      </c>
      <c r="S1370" t="str">
        <f>TEXT(sales[[#This Row],[SaleDate]],"dd")</f>
        <v>03</v>
      </c>
    </row>
    <row r="1371" spans="1:19" x14ac:dyDescent="0.25">
      <c r="A1371">
        <v>1375</v>
      </c>
      <c r="B1371">
        <v>3</v>
      </c>
      <c r="C1371">
        <v>2</v>
      </c>
      <c r="D1371">
        <v>8</v>
      </c>
      <c r="E1371">
        <v>7</v>
      </c>
      <c r="F1371" s="1">
        <v>45471</v>
      </c>
      <c r="G1371">
        <v>0</v>
      </c>
      <c r="H1371">
        <f>VLOOKUP(sales[[#This Row],[ProductID]],products[],4,FALSE)</f>
        <v>320</v>
      </c>
      <c r="I1371">
        <f>VLOOKUP(sales[[#This Row],[ProductID]],products[],5,FALSE)</f>
        <v>280</v>
      </c>
      <c r="J1371">
        <f>sales[[#This Row],[QuantitySold]]*sales[[#This Row],[unitPrice]]</f>
        <v>2240</v>
      </c>
      <c r="K1371">
        <f>sales[[#This Row],[TotalRevenue]]-sales[[#This Row],[DiscountApplied]]</f>
        <v>2240</v>
      </c>
      <c r="L1371" t="str">
        <f>TEXT(sales[[#This Row],[SaleDate]],"yyyy")</f>
        <v>2024</v>
      </c>
      <c r="M1371" t="str">
        <f>TEXT(sales[[#This Row],[SaleDate]],"MMM")</f>
        <v>Jun</v>
      </c>
      <c r="N1371" t="str">
        <f>TEXT(sales[[#This Row],[SaleDate]],"DDD")</f>
        <v>Fri</v>
      </c>
      <c r="O1371" t="str">
        <f t="shared" si="21"/>
        <v>Q2</v>
      </c>
      <c r="P1371">
        <f>sales[[#This Row],[netRevenue]]-(sales[[#This Row],[unitCost]]*sales[[#This Row],[QuantitySold]])</f>
        <v>280</v>
      </c>
      <c r="Q1371">
        <f>sales[[#This Row],[unitCost]]*sales[[#This Row],[QuantitySold]]</f>
        <v>1960</v>
      </c>
      <c r="R1371" s="7">
        <f>(sales[[#This Row],[unitPrice]]-sales[[#This Row],[unitCost]])/sales[[#This Row],[unitCost]]</f>
        <v>0.14285714285714285</v>
      </c>
      <c r="S1371" t="str">
        <f>TEXT(sales[[#This Row],[SaleDate]],"dd")</f>
        <v>28</v>
      </c>
    </row>
    <row r="1372" spans="1:19" x14ac:dyDescent="0.25">
      <c r="A1372">
        <v>1381</v>
      </c>
      <c r="B1372">
        <v>3</v>
      </c>
      <c r="C1372">
        <v>49</v>
      </c>
      <c r="D1372">
        <v>6</v>
      </c>
      <c r="E1372">
        <v>10</v>
      </c>
      <c r="F1372" s="1">
        <v>45524</v>
      </c>
      <c r="G1372">
        <v>0</v>
      </c>
      <c r="H1372">
        <f>VLOOKUP(sales[[#This Row],[ProductID]],products[],4,FALSE)</f>
        <v>320</v>
      </c>
      <c r="I1372">
        <f>VLOOKUP(sales[[#This Row],[ProductID]],products[],5,FALSE)</f>
        <v>280</v>
      </c>
      <c r="J1372">
        <f>sales[[#This Row],[QuantitySold]]*sales[[#This Row],[unitPrice]]</f>
        <v>3200</v>
      </c>
      <c r="K1372">
        <f>sales[[#This Row],[TotalRevenue]]-sales[[#This Row],[DiscountApplied]]</f>
        <v>3200</v>
      </c>
      <c r="L1372" t="str">
        <f>TEXT(sales[[#This Row],[SaleDate]],"yyyy")</f>
        <v>2024</v>
      </c>
      <c r="M1372" t="str">
        <f>TEXT(sales[[#This Row],[SaleDate]],"MMM")</f>
        <v>Aug</v>
      </c>
      <c r="N1372" t="str">
        <f>TEXT(sales[[#This Row],[SaleDate]],"DDD")</f>
        <v>Tue</v>
      </c>
      <c r="O1372" t="str">
        <f t="shared" si="21"/>
        <v>Q3</v>
      </c>
      <c r="P1372">
        <f>sales[[#This Row],[netRevenue]]-(sales[[#This Row],[unitCost]]*sales[[#This Row],[QuantitySold]])</f>
        <v>400</v>
      </c>
      <c r="Q1372">
        <f>sales[[#This Row],[unitCost]]*sales[[#This Row],[QuantitySold]]</f>
        <v>2800</v>
      </c>
      <c r="R1372" s="7">
        <f>(sales[[#This Row],[unitPrice]]-sales[[#This Row],[unitCost]])/sales[[#This Row],[unitCost]]</f>
        <v>0.14285714285714285</v>
      </c>
      <c r="S1372" t="str">
        <f>TEXT(sales[[#This Row],[SaleDate]],"dd")</f>
        <v>20</v>
      </c>
    </row>
    <row r="1373" spans="1:19" x14ac:dyDescent="0.25">
      <c r="A1373">
        <v>1392</v>
      </c>
      <c r="B1373">
        <v>3</v>
      </c>
      <c r="C1373">
        <v>31</v>
      </c>
      <c r="D1373">
        <v>9</v>
      </c>
      <c r="E1373">
        <v>4</v>
      </c>
      <c r="F1373" s="1">
        <v>45308</v>
      </c>
      <c r="G1373">
        <v>0</v>
      </c>
      <c r="H1373">
        <f>VLOOKUP(sales[[#This Row],[ProductID]],products[],4,FALSE)</f>
        <v>320</v>
      </c>
      <c r="I1373">
        <f>VLOOKUP(sales[[#This Row],[ProductID]],products[],5,FALSE)</f>
        <v>280</v>
      </c>
      <c r="J1373">
        <f>sales[[#This Row],[QuantitySold]]*sales[[#This Row],[unitPrice]]</f>
        <v>1280</v>
      </c>
      <c r="K1373">
        <f>sales[[#This Row],[TotalRevenue]]-sales[[#This Row],[DiscountApplied]]</f>
        <v>1280</v>
      </c>
      <c r="L1373" t="str">
        <f>TEXT(sales[[#This Row],[SaleDate]],"yyyy")</f>
        <v>2024</v>
      </c>
      <c r="M1373" t="str">
        <f>TEXT(sales[[#This Row],[SaleDate]],"MMM")</f>
        <v>Jan</v>
      </c>
      <c r="N1373" t="str">
        <f>TEXT(sales[[#This Row],[SaleDate]],"DDD")</f>
        <v>Wed</v>
      </c>
      <c r="O1373" t="str">
        <f t="shared" si="21"/>
        <v>Q1</v>
      </c>
      <c r="P1373">
        <f>sales[[#This Row],[netRevenue]]-(sales[[#This Row],[unitCost]]*sales[[#This Row],[QuantitySold]])</f>
        <v>160</v>
      </c>
      <c r="Q1373">
        <f>sales[[#This Row],[unitCost]]*sales[[#This Row],[QuantitySold]]</f>
        <v>1120</v>
      </c>
      <c r="R1373" s="7">
        <f>(sales[[#This Row],[unitPrice]]-sales[[#This Row],[unitCost]])/sales[[#This Row],[unitCost]]</f>
        <v>0.14285714285714285</v>
      </c>
      <c r="S1373" t="str">
        <f>TEXT(sales[[#This Row],[SaleDate]],"dd")</f>
        <v>17</v>
      </c>
    </row>
    <row r="1374" spans="1:19" x14ac:dyDescent="0.25">
      <c r="A1374">
        <v>1421</v>
      </c>
      <c r="B1374">
        <v>3</v>
      </c>
      <c r="C1374">
        <v>28</v>
      </c>
      <c r="D1374">
        <v>10</v>
      </c>
      <c r="E1374">
        <v>11</v>
      </c>
      <c r="F1374" s="1">
        <v>45554</v>
      </c>
      <c r="G1374">
        <v>0</v>
      </c>
      <c r="H1374">
        <f>VLOOKUP(sales[[#This Row],[ProductID]],products[],4,FALSE)</f>
        <v>320</v>
      </c>
      <c r="I1374">
        <f>VLOOKUP(sales[[#This Row],[ProductID]],products[],5,FALSE)</f>
        <v>280</v>
      </c>
      <c r="J1374">
        <f>sales[[#This Row],[QuantitySold]]*sales[[#This Row],[unitPrice]]</f>
        <v>3520</v>
      </c>
      <c r="K1374">
        <f>sales[[#This Row],[TotalRevenue]]-sales[[#This Row],[DiscountApplied]]</f>
        <v>3520</v>
      </c>
      <c r="L1374" t="str">
        <f>TEXT(sales[[#This Row],[SaleDate]],"yyyy")</f>
        <v>2024</v>
      </c>
      <c r="M1374" t="str">
        <f>TEXT(sales[[#This Row],[SaleDate]],"MMM")</f>
        <v>Sep</v>
      </c>
      <c r="N1374" t="str">
        <f>TEXT(sales[[#This Row],[SaleDate]],"DDD")</f>
        <v>Thu</v>
      </c>
      <c r="O1374" t="str">
        <f t="shared" si="21"/>
        <v>Q3</v>
      </c>
      <c r="P1374">
        <f>sales[[#This Row],[netRevenue]]-(sales[[#This Row],[unitCost]]*sales[[#This Row],[QuantitySold]])</f>
        <v>440</v>
      </c>
      <c r="Q1374">
        <f>sales[[#This Row],[unitCost]]*sales[[#This Row],[QuantitySold]]</f>
        <v>3080</v>
      </c>
      <c r="R1374" s="7">
        <f>(sales[[#This Row],[unitPrice]]-sales[[#This Row],[unitCost]])/sales[[#This Row],[unitCost]]</f>
        <v>0.14285714285714285</v>
      </c>
      <c r="S1374" t="str">
        <f>TEXT(sales[[#This Row],[SaleDate]],"dd")</f>
        <v>19</v>
      </c>
    </row>
    <row r="1375" spans="1:19" x14ac:dyDescent="0.25">
      <c r="A1375">
        <v>1431</v>
      </c>
      <c r="B1375">
        <v>3</v>
      </c>
      <c r="C1375">
        <v>16</v>
      </c>
      <c r="D1375">
        <v>1</v>
      </c>
      <c r="E1375">
        <v>11</v>
      </c>
      <c r="F1375" s="1">
        <v>45451</v>
      </c>
      <c r="G1375">
        <v>0</v>
      </c>
      <c r="H1375">
        <f>VLOOKUP(sales[[#This Row],[ProductID]],products[],4,FALSE)</f>
        <v>320</v>
      </c>
      <c r="I1375">
        <f>VLOOKUP(sales[[#This Row],[ProductID]],products[],5,FALSE)</f>
        <v>280</v>
      </c>
      <c r="J1375">
        <f>sales[[#This Row],[QuantitySold]]*sales[[#This Row],[unitPrice]]</f>
        <v>3520</v>
      </c>
      <c r="K1375">
        <f>sales[[#This Row],[TotalRevenue]]-sales[[#This Row],[DiscountApplied]]</f>
        <v>3520</v>
      </c>
      <c r="L1375" t="str">
        <f>TEXT(sales[[#This Row],[SaleDate]],"yyyy")</f>
        <v>2024</v>
      </c>
      <c r="M1375" t="str">
        <f>TEXT(sales[[#This Row],[SaleDate]],"MMM")</f>
        <v>Jun</v>
      </c>
      <c r="N1375" t="str">
        <f>TEXT(sales[[#This Row],[SaleDate]],"DDD")</f>
        <v>Sat</v>
      </c>
      <c r="O1375" t="str">
        <f t="shared" si="21"/>
        <v>Q2</v>
      </c>
      <c r="P1375">
        <f>sales[[#This Row],[netRevenue]]-(sales[[#This Row],[unitCost]]*sales[[#This Row],[QuantitySold]])</f>
        <v>440</v>
      </c>
      <c r="Q1375">
        <f>sales[[#This Row],[unitCost]]*sales[[#This Row],[QuantitySold]]</f>
        <v>3080</v>
      </c>
      <c r="R1375" s="7">
        <f>(sales[[#This Row],[unitPrice]]-sales[[#This Row],[unitCost]])/sales[[#This Row],[unitCost]]</f>
        <v>0.14285714285714285</v>
      </c>
      <c r="S1375" t="str">
        <f>TEXT(sales[[#This Row],[SaleDate]],"dd")</f>
        <v>08</v>
      </c>
    </row>
    <row r="1376" spans="1:19" x14ac:dyDescent="0.25">
      <c r="A1376">
        <v>1440</v>
      </c>
      <c r="B1376">
        <v>3</v>
      </c>
      <c r="C1376">
        <v>30</v>
      </c>
      <c r="D1376">
        <v>8</v>
      </c>
      <c r="E1376">
        <v>6</v>
      </c>
      <c r="F1376" s="1">
        <v>45428</v>
      </c>
      <c r="G1376">
        <v>0</v>
      </c>
      <c r="H1376">
        <f>VLOOKUP(sales[[#This Row],[ProductID]],products[],4,FALSE)</f>
        <v>320</v>
      </c>
      <c r="I1376">
        <f>VLOOKUP(sales[[#This Row],[ProductID]],products[],5,FALSE)</f>
        <v>280</v>
      </c>
      <c r="J1376">
        <f>sales[[#This Row],[QuantitySold]]*sales[[#This Row],[unitPrice]]</f>
        <v>1920</v>
      </c>
      <c r="K1376">
        <f>sales[[#This Row],[TotalRevenue]]-sales[[#This Row],[DiscountApplied]]</f>
        <v>1920</v>
      </c>
      <c r="L1376" t="str">
        <f>TEXT(sales[[#This Row],[SaleDate]],"yyyy")</f>
        <v>2024</v>
      </c>
      <c r="M1376" t="str">
        <f>TEXT(sales[[#This Row],[SaleDate]],"MMM")</f>
        <v>May</v>
      </c>
      <c r="N1376" t="str">
        <f>TEXT(sales[[#This Row],[SaleDate]],"DDD")</f>
        <v>Thu</v>
      </c>
      <c r="O1376" t="str">
        <f t="shared" si="21"/>
        <v>Q2</v>
      </c>
      <c r="P1376">
        <f>sales[[#This Row],[netRevenue]]-(sales[[#This Row],[unitCost]]*sales[[#This Row],[QuantitySold]])</f>
        <v>240</v>
      </c>
      <c r="Q1376">
        <f>sales[[#This Row],[unitCost]]*sales[[#This Row],[QuantitySold]]</f>
        <v>1680</v>
      </c>
      <c r="R1376" s="7">
        <f>(sales[[#This Row],[unitPrice]]-sales[[#This Row],[unitCost]])/sales[[#This Row],[unitCost]]</f>
        <v>0.14285714285714285</v>
      </c>
      <c r="S1376" t="str">
        <f>TEXT(sales[[#This Row],[SaleDate]],"dd")</f>
        <v>16</v>
      </c>
    </row>
    <row r="1377" spans="1:19" x14ac:dyDescent="0.25">
      <c r="A1377">
        <v>1468</v>
      </c>
      <c r="B1377">
        <v>3</v>
      </c>
      <c r="C1377">
        <v>16</v>
      </c>
      <c r="D1377">
        <v>6</v>
      </c>
      <c r="E1377">
        <v>6</v>
      </c>
      <c r="F1377" s="1">
        <v>45596</v>
      </c>
      <c r="G1377">
        <v>0</v>
      </c>
      <c r="H1377">
        <f>VLOOKUP(sales[[#This Row],[ProductID]],products[],4,FALSE)</f>
        <v>320</v>
      </c>
      <c r="I1377">
        <f>VLOOKUP(sales[[#This Row],[ProductID]],products[],5,FALSE)</f>
        <v>280</v>
      </c>
      <c r="J1377">
        <f>sales[[#This Row],[QuantitySold]]*sales[[#This Row],[unitPrice]]</f>
        <v>1920</v>
      </c>
      <c r="K1377">
        <f>sales[[#This Row],[TotalRevenue]]-sales[[#This Row],[DiscountApplied]]</f>
        <v>1920</v>
      </c>
      <c r="L1377" t="str">
        <f>TEXT(sales[[#This Row],[SaleDate]],"yyyy")</f>
        <v>2024</v>
      </c>
      <c r="M1377" t="str">
        <f>TEXT(sales[[#This Row],[SaleDate]],"MMM")</f>
        <v>Oct</v>
      </c>
      <c r="N1377" t="str">
        <f>TEXT(sales[[#This Row],[SaleDate]],"DDD")</f>
        <v>Thu</v>
      </c>
      <c r="O1377" t="str">
        <f t="shared" si="21"/>
        <v>Q4</v>
      </c>
      <c r="P1377">
        <f>sales[[#This Row],[netRevenue]]-(sales[[#This Row],[unitCost]]*sales[[#This Row],[QuantitySold]])</f>
        <v>240</v>
      </c>
      <c r="Q1377">
        <f>sales[[#This Row],[unitCost]]*sales[[#This Row],[QuantitySold]]</f>
        <v>1680</v>
      </c>
      <c r="R1377" s="7">
        <f>(sales[[#This Row],[unitPrice]]-sales[[#This Row],[unitCost]])/sales[[#This Row],[unitCost]]</f>
        <v>0.14285714285714285</v>
      </c>
      <c r="S1377" t="str">
        <f>TEXT(sales[[#This Row],[SaleDate]],"dd")</f>
        <v>31</v>
      </c>
    </row>
    <row r="1378" spans="1:19" x14ac:dyDescent="0.25">
      <c r="A1378">
        <v>1488</v>
      </c>
      <c r="B1378">
        <v>3</v>
      </c>
      <c r="C1378">
        <v>13</v>
      </c>
      <c r="D1378">
        <v>2</v>
      </c>
      <c r="E1378">
        <v>5</v>
      </c>
      <c r="F1378" s="1">
        <v>45511</v>
      </c>
      <c r="G1378">
        <v>0</v>
      </c>
      <c r="H1378">
        <f>VLOOKUP(sales[[#This Row],[ProductID]],products[],4,FALSE)</f>
        <v>320</v>
      </c>
      <c r="I1378">
        <f>VLOOKUP(sales[[#This Row],[ProductID]],products[],5,FALSE)</f>
        <v>280</v>
      </c>
      <c r="J1378">
        <f>sales[[#This Row],[QuantitySold]]*sales[[#This Row],[unitPrice]]</f>
        <v>1600</v>
      </c>
      <c r="K1378">
        <f>sales[[#This Row],[TotalRevenue]]-sales[[#This Row],[DiscountApplied]]</f>
        <v>1600</v>
      </c>
      <c r="L1378" t="str">
        <f>TEXT(sales[[#This Row],[SaleDate]],"yyyy")</f>
        <v>2024</v>
      </c>
      <c r="M1378" t="str">
        <f>TEXT(sales[[#This Row],[SaleDate]],"MMM")</f>
        <v>Aug</v>
      </c>
      <c r="N1378" t="str">
        <f>TEXT(sales[[#This Row],[SaleDate]],"DDD")</f>
        <v>Wed</v>
      </c>
      <c r="O1378" t="str">
        <f t="shared" si="21"/>
        <v>Q3</v>
      </c>
      <c r="P1378">
        <f>sales[[#This Row],[netRevenue]]-(sales[[#This Row],[unitCost]]*sales[[#This Row],[QuantitySold]])</f>
        <v>200</v>
      </c>
      <c r="Q1378">
        <f>sales[[#This Row],[unitCost]]*sales[[#This Row],[QuantitySold]]</f>
        <v>1400</v>
      </c>
      <c r="R1378" s="7">
        <f>(sales[[#This Row],[unitPrice]]-sales[[#This Row],[unitCost]])/sales[[#This Row],[unitCost]]</f>
        <v>0.14285714285714285</v>
      </c>
      <c r="S1378" t="str">
        <f>TEXT(sales[[#This Row],[SaleDate]],"dd")</f>
        <v>07</v>
      </c>
    </row>
    <row r="1379" spans="1:19" x14ac:dyDescent="0.25">
      <c r="A1379">
        <v>1500</v>
      </c>
      <c r="B1379">
        <v>3</v>
      </c>
      <c r="C1379">
        <v>14</v>
      </c>
      <c r="D1379">
        <v>6</v>
      </c>
      <c r="E1379">
        <v>1</v>
      </c>
      <c r="F1379" s="1">
        <v>45597</v>
      </c>
      <c r="G1379">
        <v>0</v>
      </c>
      <c r="H1379">
        <f>VLOOKUP(sales[[#This Row],[ProductID]],products[],4,FALSE)</f>
        <v>320</v>
      </c>
      <c r="I1379">
        <f>VLOOKUP(sales[[#This Row],[ProductID]],products[],5,FALSE)</f>
        <v>280</v>
      </c>
      <c r="J1379">
        <f>sales[[#This Row],[QuantitySold]]*sales[[#This Row],[unitPrice]]</f>
        <v>320</v>
      </c>
      <c r="K1379">
        <f>sales[[#This Row],[TotalRevenue]]-sales[[#This Row],[DiscountApplied]]</f>
        <v>320</v>
      </c>
      <c r="L1379" t="str">
        <f>TEXT(sales[[#This Row],[SaleDate]],"yyyy")</f>
        <v>2024</v>
      </c>
      <c r="M1379" t="str">
        <f>TEXT(sales[[#This Row],[SaleDate]],"MMM")</f>
        <v>Nov</v>
      </c>
      <c r="N1379" t="str">
        <f>TEXT(sales[[#This Row],[SaleDate]],"DDD")</f>
        <v>Fri</v>
      </c>
      <c r="O1379" t="str">
        <f t="shared" si="21"/>
        <v>Q4</v>
      </c>
      <c r="P1379">
        <f>sales[[#This Row],[netRevenue]]-(sales[[#This Row],[unitCost]]*sales[[#This Row],[QuantitySold]])</f>
        <v>40</v>
      </c>
      <c r="Q1379">
        <f>sales[[#This Row],[unitCost]]*sales[[#This Row],[QuantitySold]]</f>
        <v>280</v>
      </c>
      <c r="R1379" s="7">
        <f>(sales[[#This Row],[unitPrice]]-sales[[#This Row],[unitCost]])/sales[[#This Row],[unitCost]]</f>
        <v>0.14285714285714285</v>
      </c>
      <c r="S1379" t="str">
        <f>TEXT(sales[[#This Row],[SaleDate]],"dd")</f>
        <v>01</v>
      </c>
    </row>
    <row r="1380" spans="1:19" x14ac:dyDescent="0.25">
      <c r="A1380">
        <v>1526</v>
      </c>
      <c r="B1380">
        <v>3</v>
      </c>
      <c r="C1380">
        <v>16</v>
      </c>
      <c r="D1380">
        <v>4</v>
      </c>
      <c r="E1380">
        <v>2</v>
      </c>
      <c r="F1380" s="1">
        <v>45416</v>
      </c>
      <c r="G1380">
        <v>0</v>
      </c>
      <c r="H1380">
        <f>VLOOKUP(sales[[#This Row],[ProductID]],products[],4,FALSE)</f>
        <v>320</v>
      </c>
      <c r="I1380">
        <f>VLOOKUP(sales[[#This Row],[ProductID]],products[],5,FALSE)</f>
        <v>280</v>
      </c>
      <c r="J1380">
        <f>sales[[#This Row],[QuantitySold]]*sales[[#This Row],[unitPrice]]</f>
        <v>640</v>
      </c>
      <c r="K1380">
        <f>sales[[#This Row],[TotalRevenue]]-sales[[#This Row],[DiscountApplied]]</f>
        <v>640</v>
      </c>
      <c r="L1380" t="str">
        <f>TEXT(sales[[#This Row],[SaleDate]],"yyyy")</f>
        <v>2024</v>
      </c>
      <c r="M1380" t="str">
        <f>TEXT(sales[[#This Row],[SaleDate]],"MMM")</f>
        <v>May</v>
      </c>
      <c r="N1380" t="str">
        <f>TEXT(sales[[#This Row],[SaleDate]],"DDD")</f>
        <v>Sat</v>
      </c>
      <c r="O1380" t="str">
        <f t="shared" si="21"/>
        <v>Q2</v>
      </c>
      <c r="P1380">
        <f>sales[[#This Row],[netRevenue]]-(sales[[#This Row],[unitCost]]*sales[[#This Row],[QuantitySold]])</f>
        <v>80</v>
      </c>
      <c r="Q1380">
        <f>sales[[#This Row],[unitCost]]*sales[[#This Row],[QuantitySold]]</f>
        <v>560</v>
      </c>
      <c r="R1380" s="7">
        <f>(sales[[#This Row],[unitPrice]]-sales[[#This Row],[unitCost]])/sales[[#This Row],[unitCost]]</f>
        <v>0.14285714285714285</v>
      </c>
      <c r="S1380" t="str">
        <f>TEXT(sales[[#This Row],[SaleDate]],"dd")</f>
        <v>04</v>
      </c>
    </row>
    <row r="1381" spans="1:19" x14ac:dyDescent="0.25">
      <c r="A1381">
        <v>1564</v>
      </c>
      <c r="B1381">
        <v>3</v>
      </c>
      <c r="C1381">
        <v>21</v>
      </c>
      <c r="D1381">
        <v>7</v>
      </c>
      <c r="E1381">
        <v>4</v>
      </c>
      <c r="F1381" s="1">
        <v>45456</v>
      </c>
      <c r="G1381">
        <v>0</v>
      </c>
      <c r="H1381">
        <f>VLOOKUP(sales[[#This Row],[ProductID]],products[],4,FALSE)</f>
        <v>320</v>
      </c>
      <c r="I1381">
        <f>VLOOKUP(sales[[#This Row],[ProductID]],products[],5,FALSE)</f>
        <v>280</v>
      </c>
      <c r="J1381">
        <f>sales[[#This Row],[QuantitySold]]*sales[[#This Row],[unitPrice]]</f>
        <v>1280</v>
      </c>
      <c r="K1381">
        <f>sales[[#This Row],[TotalRevenue]]-sales[[#This Row],[DiscountApplied]]</f>
        <v>1280</v>
      </c>
      <c r="L1381" t="str">
        <f>TEXT(sales[[#This Row],[SaleDate]],"yyyy")</f>
        <v>2024</v>
      </c>
      <c r="M1381" t="str">
        <f>TEXT(sales[[#This Row],[SaleDate]],"MMM")</f>
        <v>Jun</v>
      </c>
      <c r="N1381" t="str">
        <f>TEXT(sales[[#This Row],[SaleDate]],"DDD")</f>
        <v>Thu</v>
      </c>
      <c r="O1381" t="str">
        <f t="shared" si="21"/>
        <v>Q2</v>
      </c>
      <c r="P1381">
        <f>sales[[#This Row],[netRevenue]]-(sales[[#This Row],[unitCost]]*sales[[#This Row],[QuantitySold]])</f>
        <v>160</v>
      </c>
      <c r="Q1381">
        <f>sales[[#This Row],[unitCost]]*sales[[#This Row],[QuantitySold]]</f>
        <v>1120</v>
      </c>
      <c r="R1381" s="7">
        <f>(sales[[#This Row],[unitPrice]]-sales[[#This Row],[unitCost]])/sales[[#This Row],[unitCost]]</f>
        <v>0.14285714285714285</v>
      </c>
      <c r="S1381" t="str">
        <f>TEXT(sales[[#This Row],[SaleDate]],"dd")</f>
        <v>13</v>
      </c>
    </row>
    <row r="1382" spans="1:19" x14ac:dyDescent="0.25">
      <c r="A1382">
        <v>1573</v>
      </c>
      <c r="B1382">
        <v>3</v>
      </c>
      <c r="C1382">
        <v>31</v>
      </c>
      <c r="D1382">
        <v>8</v>
      </c>
      <c r="E1382">
        <v>9</v>
      </c>
      <c r="F1382" s="1">
        <v>45587</v>
      </c>
      <c r="G1382">
        <v>0</v>
      </c>
      <c r="H1382">
        <f>VLOOKUP(sales[[#This Row],[ProductID]],products[],4,FALSE)</f>
        <v>320</v>
      </c>
      <c r="I1382">
        <f>VLOOKUP(sales[[#This Row],[ProductID]],products[],5,FALSE)</f>
        <v>280</v>
      </c>
      <c r="J1382">
        <f>sales[[#This Row],[QuantitySold]]*sales[[#This Row],[unitPrice]]</f>
        <v>2880</v>
      </c>
      <c r="K1382">
        <f>sales[[#This Row],[TotalRevenue]]-sales[[#This Row],[DiscountApplied]]</f>
        <v>2880</v>
      </c>
      <c r="L1382" t="str">
        <f>TEXT(sales[[#This Row],[SaleDate]],"yyyy")</f>
        <v>2024</v>
      </c>
      <c r="M1382" t="str">
        <f>TEXT(sales[[#This Row],[SaleDate]],"MMM")</f>
        <v>Oct</v>
      </c>
      <c r="N1382" t="str">
        <f>TEXT(sales[[#This Row],[SaleDate]],"DDD")</f>
        <v>Tue</v>
      </c>
      <c r="O1382" t="str">
        <f t="shared" si="21"/>
        <v>Q4</v>
      </c>
      <c r="P1382">
        <f>sales[[#This Row],[netRevenue]]-(sales[[#This Row],[unitCost]]*sales[[#This Row],[QuantitySold]])</f>
        <v>360</v>
      </c>
      <c r="Q1382">
        <f>sales[[#This Row],[unitCost]]*sales[[#This Row],[QuantitySold]]</f>
        <v>2520</v>
      </c>
      <c r="R1382" s="7">
        <f>(sales[[#This Row],[unitPrice]]-sales[[#This Row],[unitCost]])/sales[[#This Row],[unitCost]]</f>
        <v>0.14285714285714285</v>
      </c>
      <c r="S1382" t="str">
        <f>TEXT(sales[[#This Row],[SaleDate]],"dd")</f>
        <v>22</v>
      </c>
    </row>
    <row r="1383" spans="1:19" x14ac:dyDescent="0.25">
      <c r="A1383">
        <v>1620</v>
      </c>
      <c r="B1383">
        <v>3</v>
      </c>
      <c r="C1383">
        <v>41</v>
      </c>
      <c r="D1383">
        <v>10</v>
      </c>
      <c r="E1383">
        <v>9</v>
      </c>
      <c r="F1383" s="1">
        <v>45344</v>
      </c>
      <c r="G1383">
        <v>0</v>
      </c>
      <c r="H1383">
        <f>VLOOKUP(sales[[#This Row],[ProductID]],products[],4,FALSE)</f>
        <v>320</v>
      </c>
      <c r="I1383">
        <f>VLOOKUP(sales[[#This Row],[ProductID]],products[],5,FALSE)</f>
        <v>280</v>
      </c>
      <c r="J1383">
        <f>sales[[#This Row],[QuantitySold]]*sales[[#This Row],[unitPrice]]</f>
        <v>2880</v>
      </c>
      <c r="K1383">
        <f>sales[[#This Row],[TotalRevenue]]-sales[[#This Row],[DiscountApplied]]</f>
        <v>2880</v>
      </c>
      <c r="L1383" t="str">
        <f>TEXT(sales[[#This Row],[SaleDate]],"yyyy")</f>
        <v>2024</v>
      </c>
      <c r="M1383" t="str">
        <f>TEXT(sales[[#This Row],[SaleDate]],"MMM")</f>
        <v>Feb</v>
      </c>
      <c r="N1383" t="str">
        <f>TEXT(sales[[#This Row],[SaleDate]],"DDD")</f>
        <v>Thu</v>
      </c>
      <c r="O1383" t="str">
        <f t="shared" si="21"/>
        <v>Q1</v>
      </c>
      <c r="P1383">
        <f>sales[[#This Row],[netRevenue]]-(sales[[#This Row],[unitCost]]*sales[[#This Row],[QuantitySold]])</f>
        <v>360</v>
      </c>
      <c r="Q1383">
        <f>sales[[#This Row],[unitCost]]*sales[[#This Row],[QuantitySold]]</f>
        <v>2520</v>
      </c>
      <c r="R1383" s="7">
        <f>(sales[[#This Row],[unitPrice]]-sales[[#This Row],[unitCost]])/sales[[#This Row],[unitCost]]</f>
        <v>0.14285714285714285</v>
      </c>
      <c r="S1383" t="str">
        <f>TEXT(sales[[#This Row],[SaleDate]],"dd")</f>
        <v>22</v>
      </c>
    </row>
    <row r="1384" spans="1:19" x14ac:dyDescent="0.25">
      <c r="A1384">
        <v>1626</v>
      </c>
      <c r="B1384">
        <v>3</v>
      </c>
      <c r="C1384">
        <v>12</v>
      </c>
      <c r="D1384">
        <v>6</v>
      </c>
      <c r="E1384">
        <v>7</v>
      </c>
      <c r="F1384" s="1">
        <v>45466</v>
      </c>
      <c r="G1384">
        <v>0</v>
      </c>
      <c r="H1384">
        <f>VLOOKUP(sales[[#This Row],[ProductID]],products[],4,FALSE)</f>
        <v>320</v>
      </c>
      <c r="I1384">
        <f>VLOOKUP(sales[[#This Row],[ProductID]],products[],5,FALSE)</f>
        <v>280</v>
      </c>
      <c r="J1384">
        <f>sales[[#This Row],[QuantitySold]]*sales[[#This Row],[unitPrice]]</f>
        <v>2240</v>
      </c>
      <c r="K1384">
        <f>sales[[#This Row],[TotalRevenue]]-sales[[#This Row],[DiscountApplied]]</f>
        <v>2240</v>
      </c>
      <c r="L1384" t="str">
        <f>TEXT(sales[[#This Row],[SaleDate]],"yyyy")</f>
        <v>2024</v>
      </c>
      <c r="M1384" t="str">
        <f>TEXT(sales[[#This Row],[SaleDate]],"MMM")</f>
        <v>Jun</v>
      </c>
      <c r="N1384" t="str">
        <f>TEXT(sales[[#This Row],[SaleDate]],"DDD")</f>
        <v>Sun</v>
      </c>
      <c r="O1384" t="str">
        <f t="shared" si="21"/>
        <v>Q2</v>
      </c>
      <c r="P1384">
        <f>sales[[#This Row],[netRevenue]]-(sales[[#This Row],[unitCost]]*sales[[#This Row],[QuantitySold]])</f>
        <v>280</v>
      </c>
      <c r="Q1384">
        <f>sales[[#This Row],[unitCost]]*sales[[#This Row],[QuantitySold]]</f>
        <v>1960</v>
      </c>
      <c r="R1384" s="7">
        <f>(sales[[#This Row],[unitPrice]]-sales[[#This Row],[unitCost]])/sales[[#This Row],[unitCost]]</f>
        <v>0.14285714285714285</v>
      </c>
      <c r="S1384" t="str">
        <f>TEXT(sales[[#This Row],[SaleDate]],"dd")</f>
        <v>23</v>
      </c>
    </row>
    <row r="1385" spans="1:19" x14ac:dyDescent="0.25">
      <c r="A1385">
        <v>1679</v>
      </c>
      <c r="B1385">
        <v>3</v>
      </c>
      <c r="C1385">
        <v>50</v>
      </c>
      <c r="D1385">
        <v>7</v>
      </c>
      <c r="E1385">
        <v>3</v>
      </c>
      <c r="F1385" s="1">
        <v>45408</v>
      </c>
      <c r="G1385">
        <v>0</v>
      </c>
      <c r="H1385">
        <f>VLOOKUP(sales[[#This Row],[ProductID]],products[],4,FALSE)</f>
        <v>320</v>
      </c>
      <c r="I1385">
        <f>VLOOKUP(sales[[#This Row],[ProductID]],products[],5,FALSE)</f>
        <v>280</v>
      </c>
      <c r="J1385">
        <f>sales[[#This Row],[QuantitySold]]*sales[[#This Row],[unitPrice]]</f>
        <v>960</v>
      </c>
      <c r="K1385">
        <f>sales[[#This Row],[TotalRevenue]]-sales[[#This Row],[DiscountApplied]]</f>
        <v>960</v>
      </c>
      <c r="L1385" t="str">
        <f>TEXT(sales[[#This Row],[SaleDate]],"yyyy")</f>
        <v>2024</v>
      </c>
      <c r="M1385" t="str">
        <f>TEXT(sales[[#This Row],[SaleDate]],"MMM")</f>
        <v>Apr</v>
      </c>
      <c r="N1385" t="str">
        <f>TEXT(sales[[#This Row],[SaleDate]],"DDD")</f>
        <v>Fri</v>
      </c>
      <c r="O1385" t="str">
        <f t="shared" si="21"/>
        <v>Q2</v>
      </c>
      <c r="P1385">
        <f>sales[[#This Row],[netRevenue]]-(sales[[#This Row],[unitCost]]*sales[[#This Row],[QuantitySold]])</f>
        <v>120</v>
      </c>
      <c r="Q1385">
        <f>sales[[#This Row],[unitCost]]*sales[[#This Row],[QuantitySold]]</f>
        <v>840</v>
      </c>
      <c r="R1385" s="7">
        <f>(sales[[#This Row],[unitPrice]]-sales[[#This Row],[unitCost]])/sales[[#This Row],[unitCost]]</f>
        <v>0.14285714285714285</v>
      </c>
      <c r="S1385" t="str">
        <f>TEXT(sales[[#This Row],[SaleDate]],"dd")</f>
        <v>26</v>
      </c>
    </row>
    <row r="1386" spans="1:19" x14ac:dyDescent="0.25">
      <c r="A1386">
        <v>1689</v>
      </c>
      <c r="B1386">
        <v>3</v>
      </c>
      <c r="C1386">
        <v>22</v>
      </c>
      <c r="D1386">
        <v>4</v>
      </c>
      <c r="E1386">
        <v>6</v>
      </c>
      <c r="F1386" s="1">
        <v>45381</v>
      </c>
      <c r="G1386">
        <v>0</v>
      </c>
      <c r="H1386">
        <f>VLOOKUP(sales[[#This Row],[ProductID]],products[],4,FALSE)</f>
        <v>320</v>
      </c>
      <c r="I1386">
        <f>VLOOKUP(sales[[#This Row],[ProductID]],products[],5,FALSE)</f>
        <v>280</v>
      </c>
      <c r="J1386">
        <f>sales[[#This Row],[QuantitySold]]*sales[[#This Row],[unitPrice]]</f>
        <v>1920</v>
      </c>
      <c r="K1386">
        <f>sales[[#This Row],[TotalRevenue]]-sales[[#This Row],[DiscountApplied]]</f>
        <v>1920</v>
      </c>
      <c r="L1386" t="str">
        <f>TEXT(sales[[#This Row],[SaleDate]],"yyyy")</f>
        <v>2024</v>
      </c>
      <c r="M1386" t="str">
        <f>TEXT(sales[[#This Row],[SaleDate]],"MMM")</f>
        <v>Mar</v>
      </c>
      <c r="N1386" t="str">
        <f>TEXT(sales[[#This Row],[SaleDate]],"DDD")</f>
        <v>Sat</v>
      </c>
      <c r="O1386" t="str">
        <f t="shared" si="21"/>
        <v>Q1</v>
      </c>
      <c r="P1386">
        <f>sales[[#This Row],[netRevenue]]-(sales[[#This Row],[unitCost]]*sales[[#This Row],[QuantitySold]])</f>
        <v>240</v>
      </c>
      <c r="Q1386">
        <f>sales[[#This Row],[unitCost]]*sales[[#This Row],[QuantitySold]]</f>
        <v>1680</v>
      </c>
      <c r="R1386" s="7">
        <f>(sales[[#This Row],[unitPrice]]-sales[[#This Row],[unitCost]])/sales[[#This Row],[unitCost]]</f>
        <v>0.14285714285714285</v>
      </c>
      <c r="S1386" t="str">
        <f>TEXT(sales[[#This Row],[SaleDate]],"dd")</f>
        <v>30</v>
      </c>
    </row>
    <row r="1387" spans="1:19" x14ac:dyDescent="0.25">
      <c r="A1387">
        <v>1732</v>
      </c>
      <c r="B1387">
        <v>3</v>
      </c>
      <c r="C1387">
        <v>15</v>
      </c>
      <c r="D1387">
        <v>2</v>
      </c>
      <c r="E1387">
        <v>5</v>
      </c>
      <c r="F1387" s="1">
        <v>45461</v>
      </c>
      <c r="G1387">
        <v>0</v>
      </c>
      <c r="H1387">
        <f>VLOOKUP(sales[[#This Row],[ProductID]],products[],4,FALSE)</f>
        <v>320</v>
      </c>
      <c r="I1387">
        <f>VLOOKUP(sales[[#This Row],[ProductID]],products[],5,FALSE)</f>
        <v>280</v>
      </c>
      <c r="J1387">
        <f>sales[[#This Row],[QuantitySold]]*sales[[#This Row],[unitPrice]]</f>
        <v>1600</v>
      </c>
      <c r="K1387">
        <f>sales[[#This Row],[TotalRevenue]]-sales[[#This Row],[DiscountApplied]]</f>
        <v>1600</v>
      </c>
      <c r="L1387" t="str">
        <f>TEXT(sales[[#This Row],[SaleDate]],"yyyy")</f>
        <v>2024</v>
      </c>
      <c r="M1387" t="str">
        <f>TEXT(sales[[#This Row],[SaleDate]],"MMM")</f>
        <v>Jun</v>
      </c>
      <c r="N1387" t="str">
        <f>TEXT(sales[[#This Row],[SaleDate]],"DDD")</f>
        <v>Tue</v>
      </c>
      <c r="O1387" t="str">
        <f t="shared" si="21"/>
        <v>Q2</v>
      </c>
      <c r="P1387">
        <f>sales[[#This Row],[netRevenue]]-(sales[[#This Row],[unitCost]]*sales[[#This Row],[QuantitySold]])</f>
        <v>200</v>
      </c>
      <c r="Q1387">
        <f>sales[[#This Row],[unitCost]]*sales[[#This Row],[QuantitySold]]</f>
        <v>1400</v>
      </c>
      <c r="R1387" s="7">
        <f>(sales[[#This Row],[unitPrice]]-sales[[#This Row],[unitCost]])/sales[[#This Row],[unitCost]]</f>
        <v>0.14285714285714285</v>
      </c>
      <c r="S1387" t="str">
        <f>TEXT(sales[[#This Row],[SaleDate]],"dd")</f>
        <v>18</v>
      </c>
    </row>
    <row r="1388" spans="1:19" x14ac:dyDescent="0.25">
      <c r="A1388">
        <v>1733</v>
      </c>
      <c r="B1388">
        <v>3</v>
      </c>
      <c r="C1388">
        <v>1</v>
      </c>
      <c r="D1388">
        <v>6</v>
      </c>
      <c r="E1388">
        <v>10</v>
      </c>
      <c r="F1388" s="1">
        <v>45549</v>
      </c>
      <c r="G1388">
        <v>0</v>
      </c>
      <c r="H1388">
        <f>VLOOKUP(sales[[#This Row],[ProductID]],products[],4,FALSE)</f>
        <v>320</v>
      </c>
      <c r="I1388">
        <f>VLOOKUP(sales[[#This Row],[ProductID]],products[],5,FALSE)</f>
        <v>280</v>
      </c>
      <c r="J1388">
        <f>sales[[#This Row],[QuantitySold]]*sales[[#This Row],[unitPrice]]</f>
        <v>3200</v>
      </c>
      <c r="K1388">
        <f>sales[[#This Row],[TotalRevenue]]-sales[[#This Row],[DiscountApplied]]</f>
        <v>3200</v>
      </c>
      <c r="L1388" t="str">
        <f>TEXT(sales[[#This Row],[SaleDate]],"yyyy")</f>
        <v>2024</v>
      </c>
      <c r="M1388" t="str">
        <f>TEXT(sales[[#This Row],[SaleDate]],"MMM")</f>
        <v>Sep</v>
      </c>
      <c r="N1388" t="str">
        <f>TEXT(sales[[#This Row],[SaleDate]],"DDD")</f>
        <v>Sat</v>
      </c>
      <c r="O1388" t="str">
        <f t="shared" si="21"/>
        <v>Q3</v>
      </c>
      <c r="P1388">
        <f>sales[[#This Row],[netRevenue]]-(sales[[#This Row],[unitCost]]*sales[[#This Row],[QuantitySold]])</f>
        <v>400</v>
      </c>
      <c r="Q1388">
        <f>sales[[#This Row],[unitCost]]*sales[[#This Row],[QuantitySold]]</f>
        <v>2800</v>
      </c>
      <c r="R1388" s="7">
        <f>(sales[[#This Row],[unitPrice]]-sales[[#This Row],[unitCost]])/sales[[#This Row],[unitCost]]</f>
        <v>0.14285714285714285</v>
      </c>
      <c r="S1388" t="str">
        <f>TEXT(sales[[#This Row],[SaleDate]],"dd")</f>
        <v>14</v>
      </c>
    </row>
    <row r="1389" spans="1:19" x14ac:dyDescent="0.25">
      <c r="A1389">
        <v>1736</v>
      </c>
      <c r="B1389">
        <v>3</v>
      </c>
      <c r="C1389">
        <v>30</v>
      </c>
      <c r="D1389">
        <v>6</v>
      </c>
      <c r="E1389">
        <v>6</v>
      </c>
      <c r="F1389" s="1">
        <v>45650</v>
      </c>
      <c r="G1389">
        <v>0</v>
      </c>
      <c r="H1389">
        <f>VLOOKUP(sales[[#This Row],[ProductID]],products[],4,FALSE)</f>
        <v>320</v>
      </c>
      <c r="I1389">
        <f>VLOOKUP(sales[[#This Row],[ProductID]],products[],5,FALSE)</f>
        <v>280</v>
      </c>
      <c r="J1389">
        <f>sales[[#This Row],[QuantitySold]]*sales[[#This Row],[unitPrice]]</f>
        <v>1920</v>
      </c>
      <c r="K1389">
        <f>sales[[#This Row],[TotalRevenue]]-sales[[#This Row],[DiscountApplied]]</f>
        <v>1920</v>
      </c>
      <c r="L1389" t="str">
        <f>TEXT(sales[[#This Row],[SaleDate]],"yyyy")</f>
        <v>2024</v>
      </c>
      <c r="M1389" t="str">
        <f>TEXT(sales[[#This Row],[SaleDate]],"MMM")</f>
        <v>Dec</v>
      </c>
      <c r="N1389" t="str">
        <f>TEXT(sales[[#This Row],[SaleDate]],"DDD")</f>
        <v>Tue</v>
      </c>
      <c r="O1389" t="str">
        <f t="shared" si="21"/>
        <v>Q4</v>
      </c>
      <c r="P1389">
        <f>sales[[#This Row],[netRevenue]]-(sales[[#This Row],[unitCost]]*sales[[#This Row],[QuantitySold]])</f>
        <v>240</v>
      </c>
      <c r="Q1389">
        <f>sales[[#This Row],[unitCost]]*sales[[#This Row],[QuantitySold]]</f>
        <v>1680</v>
      </c>
      <c r="R1389" s="7">
        <f>(sales[[#This Row],[unitPrice]]-sales[[#This Row],[unitCost]])/sales[[#This Row],[unitCost]]</f>
        <v>0.14285714285714285</v>
      </c>
      <c r="S1389" t="str">
        <f>TEXT(sales[[#This Row],[SaleDate]],"dd")</f>
        <v>24</v>
      </c>
    </row>
    <row r="1390" spans="1:19" x14ac:dyDescent="0.25">
      <c r="A1390">
        <v>1748</v>
      </c>
      <c r="B1390">
        <v>3</v>
      </c>
      <c r="C1390">
        <v>21</v>
      </c>
      <c r="D1390">
        <v>6</v>
      </c>
      <c r="E1390">
        <v>4</v>
      </c>
      <c r="F1390" s="1">
        <v>45523</v>
      </c>
      <c r="G1390">
        <v>0</v>
      </c>
      <c r="H1390">
        <f>VLOOKUP(sales[[#This Row],[ProductID]],products[],4,FALSE)</f>
        <v>320</v>
      </c>
      <c r="I1390">
        <f>VLOOKUP(sales[[#This Row],[ProductID]],products[],5,FALSE)</f>
        <v>280</v>
      </c>
      <c r="J1390">
        <f>sales[[#This Row],[QuantitySold]]*sales[[#This Row],[unitPrice]]</f>
        <v>1280</v>
      </c>
      <c r="K1390">
        <f>sales[[#This Row],[TotalRevenue]]-sales[[#This Row],[DiscountApplied]]</f>
        <v>1280</v>
      </c>
      <c r="L1390" t="str">
        <f>TEXT(sales[[#This Row],[SaleDate]],"yyyy")</f>
        <v>2024</v>
      </c>
      <c r="M1390" t="str">
        <f>TEXT(sales[[#This Row],[SaleDate]],"MMM")</f>
        <v>Aug</v>
      </c>
      <c r="N1390" t="str">
        <f>TEXT(sales[[#This Row],[SaleDate]],"DDD")</f>
        <v>Mon</v>
      </c>
      <c r="O1390" t="str">
        <f t="shared" si="21"/>
        <v>Q3</v>
      </c>
      <c r="P1390">
        <f>sales[[#This Row],[netRevenue]]-(sales[[#This Row],[unitCost]]*sales[[#This Row],[QuantitySold]])</f>
        <v>160</v>
      </c>
      <c r="Q1390">
        <f>sales[[#This Row],[unitCost]]*sales[[#This Row],[QuantitySold]]</f>
        <v>1120</v>
      </c>
      <c r="R1390" s="7">
        <f>(sales[[#This Row],[unitPrice]]-sales[[#This Row],[unitCost]])/sales[[#This Row],[unitCost]]</f>
        <v>0.14285714285714285</v>
      </c>
      <c r="S1390" t="str">
        <f>TEXT(sales[[#This Row],[SaleDate]],"dd")</f>
        <v>19</v>
      </c>
    </row>
    <row r="1391" spans="1:19" x14ac:dyDescent="0.25">
      <c r="A1391">
        <v>1758</v>
      </c>
      <c r="B1391">
        <v>3</v>
      </c>
      <c r="C1391">
        <v>12</v>
      </c>
      <c r="D1391">
        <v>9</v>
      </c>
      <c r="E1391">
        <v>1</v>
      </c>
      <c r="F1391" s="1">
        <v>45565</v>
      </c>
      <c r="G1391">
        <v>0</v>
      </c>
      <c r="H1391">
        <f>VLOOKUP(sales[[#This Row],[ProductID]],products[],4,FALSE)</f>
        <v>320</v>
      </c>
      <c r="I1391">
        <f>VLOOKUP(sales[[#This Row],[ProductID]],products[],5,FALSE)</f>
        <v>280</v>
      </c>
      <c r="J1391">
        <f>sales[[#This Row],[QuantitySold]]*sales[[#This Row],[unitPrice]]</f>
        <v>320</v>
      </c>
      <c r="K1391">
        <f>sales[[#This Row],[TotalRevenue]]-sales[[#This Row],[DiscountApplied]]</f>
        <v>320</v>
      </c>
      <c r="L1391" t="str">
        <f>TEXT(sales[[#This Row],[SaleDate]],"yyyy")</f>
        <v>2024</v>
      </c>
      <c r="M1391" t="str">
        <f>TEXT(sales[[#This Row],[SaleDate]],"MMM")</f>
        <v>Sep</v>
      </c>
      <c r="N1391" t="str">
        <f>TEXT(sales[[#This Row],[SaleDate]],"DDD")</f>
        <v>Mon</v>
      </c>
      <c r="O1391" t="str">
        <f t="shared" si="21"/>
        <v>Q3</v>
      </c>
      <c r="P1391">
        <f>sales[[#This Row],[netRevenue]]-(sales[[#This Row],[unitCost]]*sales[[#This Row],[QuantitySold]])</f>
        <v>40</v>
      </c>
      <c r="Q1391">
        <f>sales[[#This Row],[unitCost]]*sales[[#This Row],[QuantitySold]]</f>
        <v>280</v>
      </c>
      <c r="R1391" s="7">
        <f>(sales[[#This Row],[unitPrice]]-sales[[#This Row],[unitCost]])/sales[[#This Row],[unitCost]]</f>
        <v>0.14285714285714285</v>
      </c>
      <c r="S1391" t="str">
        <f>TEXT(sales[[#This Row],[SaleDate]],"dd")</f>
        <v>30</v>
      </c>
    </row>
    <row r="1392" spans="1:19" x14ac:dyDescent="0.25">
      <c r="A1392">
        <v>1</v>
      </c>
      <c r="B1392">
        <v>1</v>
      </c>
      <c r="C1392">
        <v>1</v>
      </c>
      <c r="D1392">
        <v>1</v>
      </c>
      <c r="E1392">
        <v>5</v>
      </c>
      <c r="F1392" s="1">
        <v>44941</v>
      </c>
      <c r="G1392">
        <v>0</v>
      </c>
      <c r="H1392">
        <f>VLOOKUP(sales[[#This Row],[ProductID]],products[],4,FALSE)</f>
        <v>300</v>
      </c>
      <c r="I1392">
        <f>VLOOKUP(sales[[#This Row],[ProductID]],products[],5,FALSE)</f>
        <v>220</v>
      </c>
      <c r="J1392">
        <f>sales[[#This Row],[QuantitySold]]*sales[[#This Row],[unitPrice]]</f>
        <v>1500</v>
      </c>
      <c r="K1392">
        <f>sales[[#This Row],[TotalRevenue]]-sales[[#This Row],[DiscountApplied]]</f>
        <v>1500</v>
      </c>
      <c r="L1392" t="str">
        <f>TEXT(sales[[#This Row],[SaleDate]],"yyyy")</f>
        <v>2023</v>
      </c>
      <c r="M1392" t="str">
        <f>TEXT(sales[[#This Row],[SaleDate]],"MMM")</f>
        <v>Jan</v>
      </c>
      <c r="N1392" t="str">
        <f>TEXT(sales[[#This Row],[SaleDate]],"DDD")</f>
        <v>Sun</v>
      </c>
      <c r="O1392" t="str">
        <f t="shared" si="21"/>
        <v>Q1</v>
      </c>
      <c r="P1392">
        <f>sales[[#This Row],[netRevenue]]-(sales[[#This Row],[unitCost]]*sales[[#This Row],[QuantitySold]])</f>
        <v>400</v>
      </c>
      <c r="Q1392">
        <f>sales[[#This Row],[unitCost]]*sales[[#This Row],[QuantitySold]]</f>
        <v>1100</v>
      </c>
      <c r="R1392" s="7">
        <f>(sales[[#This Row],[unitPrice]]-sales[[#This Row],[unitCost]])/sales[[#This Row],[unitCost]]</f>
        <v>0.36363636363636365</v>
      </c>
      <c r="S1392" t="str">
        <f>TEXT(sales[[#This Row],[SaleDate]],"dd")</f>
        <v>15</v>
      </c>
    </row>
    <row r="1393" spans="1:19" x14ac:dyDescent="0.25">
      <c r="A1393">
        <v>5</v>
      </c>
      <c r="B1393">
        <v>1</v>
      </c>
      <c r="C1393">
        <v>5</v>
      </c>
      <c r="D1393">
        <v>7</v>
      </c>
      <c r="E1393">
        <v>8</v>
      </c>
      <c r="F1393" s="1">
        <v>44967</v>
      </c>
      <c r="G1393">
        <v>0</v>
      </c>
      <c r="H1393">
        <f>VLOOKUP(sales[[#This Row],[ProductID]],products[],4,FALSE)</f>
        <v>300</v>
      </c>
      <c r="I1393">
        <f>VLOOKUP(sales[[#This Row],[ProductID]],products[],5,FALSE)</f>
        <v>220</v>
      </c>
      <c r="J1393">
        <f>sales[[#This Row],[QuantitySold]]*sales[[#This Row],[unitPrice]]</f>
        <v>2400</v>
      </c>
      <c r="K1393">
        <f>sales[[#This Row],[TotalRevenue]]-sales[[#This Row],[DiscountApplied]]</f>
        <v>2400</v>
      </c>
      <c r="L1393" t="str">
        <f>TEXT(sales[[#This Row],[SaleDate]],"yyyy")</f>
        <v>2023</v>
      </c>
      <c r="M1393" t="str">
        <f>TEXT(sales[[#This Row],[SaleDate]],"MMM")</f>
        <v>Feb</v>
      </c>
      <c r="N1393" t="str">
        <f>TEXT(sales[[#This Row],[SaleDate]],"DDD")</f>
        <v>Fri</v>
      </c>
      <c r="O1393" t="str">
        <f t="shared" si="21"/>
        <v>Q1</v>
      </c>
      <c r="P1393">
        <f>sales[[#This Row],[netRevenue]]-(sales[[#This Row],[unitCost]]*sales[[#This Row],[QuantitySold]])</f>
        <v>640</v>
      </c>
      <c r="Q1393">
        <f>sales[[#This Row],[unitCost]]*sales[[#This Row],[QuantitySold]]</f>
        <v>1760</v>
      </c>
      <c r="R1393" s="7">
        <f>(sales[[#This Row],[unitPrice]]-sales[[#This Row],[unitCost]])/sales[[#This Row],[unitCost]]</f>
        <v>0.36363636363636365</v>
      </c>
      <c r="S1393" t="str">
        <f>TEXT(sales[[#This Row],[SaleDate]],"dd")</f>
        <v>10</v>
      </c>
    </row>
    <row r="1394" spans="1:19" x14ac:dyDescent="0.25">
      <c r="A1394">
        <v>10</v>
      </c>
      <c r="B1394">
        <v>1</v>
      </c>
      <c r="C1394">
        <v>10</v>
      </c>
      <c r="D1394">
        <v>10</v>
      </c>
      <c r="E1394">
        <v>7</v>
      </c>
      <c r="F1394" s="1">
        <v>45245</v>
      </c>
      <c r="G1394">
        <v>0</v>
      </c>
      <c r="H1394">
        <f>VLOOKUP(sales[[#This Row],[ProductID]],products[],4,FALSE)</f>
        <v>300</v>
      </c>
      <c r="I1394">
        <f>VLOOKUP(sales[[#This Row],[ProductID]],products[],5,FALSE)</f>
        <v>220</v>
      </c>
      <c r="J1394">
        <f>sales[[#This Row],[QuantitySold]]*sales[[#This Row],[unitPrice]]</f>
        <v>2100</v>
      </c>
      <c r="K1394">
        <f>sales[[#This Row],[TotalRevenue]]-sales[[#This Row],[DiscountApplied]]</f>
        <v>2100</v>
      </c>
      <c r="L1394" t="str">
        <f>TEXT(sales[[#This Row],[SaleDate]],"yyyy")</f>
        <v>2023</v>
      </c>
      <c r="M1394" t="str">
        <f>TEXT(sales[[#This Row],[SaleDate]],"MMM")</f>
        <v>Nov</v>
      </c>
      <c r="N1394" t="str">
        <f>TEXT(sales[[#This Row],[SaleDate]],"DDD")</f>
        <v>Wed</v>
      </c>
      <c r="O1394" t="str">
        <f t="shared" si="21"/>
        <v>Q4</v>
      </c>
      <c r="P1394">
        <f>sales[[#This Row],[netRevenue]]-(sales[[#This Row],[unitCost]]*sales[[#This Row],[QuantitySold]])</f>
        <v>560</v>
      </c>
      <c r="Q1394">
        <f>sales[[#This Row],[unitCost]]*sales[[#This Row],[QuantitySold]]</f>
        <v>1540</v>
      </c>
      <c r="R1394" s="7">
        <f>(sales[[#This Row],[unitPrice]]-sales[[#This Row],[unitCost]])/sales[[#This Row],[unitCost]]</f>
        <v>0.36363636363636365</v>
      </c>
      <c r="S1394" t="str">
        <f>TEXT(sales[[#This Row],[SaleDate]],"dd")</f>
        <v>15</v>
      </c>
    </row>
    <row r="1395" spans="1:19" x14ac:dyDescent="0.25">
      <c r="A1395">
        <v>14</v>
      </c>
      <c r="B1395">
        <v>1</v>
      </c>
      <c r="C1395">
        <v>45</v>
      </c>
      <c r="D1395">
        <v>2</v>
      </c>
      <c r="E1395">
        <v>8</v>
      </c>
      <c r="F1395" s="1">
        <v>45261</v>
      </c>
      <c r="G1395">
        <v>0</v>
      </c>
      <c r="H1395">
        <f>VLOOKUP(sales[[#This Row],[ProductID]],products[],4,FALSE)</f>
        <v>300</v>
      </c>
      <c r="I1395">
        <f>VLOOKUP(sales[[#This Row],[ProductID]],products[],5,FALSE)</f>
        <v>220</v>
      </c>
      <c r="J1395">
        <f>sales[[#This Row],[QuantitySold]]*sales[[#This Row],[unitPrice]]</f>
        <v>2400</v>
      </c>
      <c r="K1395">
        <f>sales[[#This Row],[TotalRevenue]]-sales[[#This Row],[DiscountApplied]]</f>
        <v>2400</v>
      </c>
      <c r="L1395" t="str">
        <f>TEXT(sales[[#This Row],[SaleDate]],"yyyy")</f>
        <v>2023</v>
      </c>
      <c r="M1395" t="str">
        <f>TEXT(sales[[#This Row],[SaleDate]],"MMM")</f>
        <v>Dec</v>
      </c>
      <c r="N1395" t="str">
        <f>TEXT(sales[[#This Row],[SaleDate]],"DDD")</f>
        <v>Fri</v>
      </c>
      <c r="O1395" t="str">
        <f t="shared" si="21"/>
        <v>Q4</v>
      </c>
      <c r="P1395">
        <f>sales[[#This Row],[netRevenue]]-(sales[[#This Row],[unitCost]]*sales[[#This Row],[QuantitySold]])</f>
        <v>640</v>
      </c>
      <c r="Q1395">
        <f>sales[[#This Row],[unitCost]]*sales[[#This Row],[QuantitySold]]</f>
        <v>1760</v>
      </c>
      <c r="R1395" s="7">
        <f>(sales[[#This Row],[unitPrice]]-sales[[#This Row],[unitCost]])/sales[[#This Row],[unitCost]]</f>
        <v>0.36363636363636365</v>
      </c>
      <c r="S1395" t="str">
        <f>TEXT(sales[[#This Row],[SaleDate]],"dd")</f>
        <v>01</v>
      </c>
    </row>
    <row r="1396" spans="1:19" x14ac:dyDescent="0.25">
      <c r="A1396">
        <v>26</v>
      </c>
      <c r="B1396">
        <v>1</v>
      </c>
      <c r="C1396">
        <v>11</v>
      </c>
      <c r="D1396">
        <v>10</v>
      </c>
      <c r="E1396">
        <v>1</v>
      </c>
      <c r="F1396" s="1">
        <v>45078</v>
      </c>
      <c r="G1396">
        <v>0</v>
      </c>
      <c r="H1396">
        <f>VLOOKUP(sales[[#This Row],[ProductID]],products[],4,FALSE)</f>
        <v>300</v>
      </c>
      <c r="I1396">
        <f>VLOOKUP(sales[[#This Row],[ProductID]],products[],5,FALSE)</f>
        <v>220</v>
      </c>
      <c r="J1396">
        <f>sales[[#This Row],[QuantitySold]]*sales[[#This Row],[unitPrice]]</f>
        <v>300</v>
      </c>
      <c r="K1396">
        <f>sales[[#This Row],[TotalRevenue]]-sales[[#This Row],[DiscountApplied]]</f>
        <v>300</v>
      </c>
      <c r="L1396" t="str">
        <f>TEXT(sales[[#This Row],[SaleDate]],"yyyy")</f>
        <v>2023</v>
      </c>
      <c r="M1396" t="str">
        <f>TEXT(sales[[#This Row],[SaleDate]],"MMM")</f>
        <v>Jun</v>
      </c>
      <c r="N1396" t="str">
        <f>TEXT(sales[[#This Row],[SaleDate]],"DDD")</f>
        <v>Thu</v>
      </c>
      <c r="O1396" t="str">
        <f t="shared" si="21"/>
        <v>Q2</v>
      </c>
      <c r="P1396">
        <f>sales[[#This Row],[netRevenue]]-(sales[[#This Row],[unitCost]]*sales[[#This Row],[QuantitySold]])</f>
        <v>80</v>
      </c>
      <c r="Q1396">
        <f>sales[[#This Row],[unitCost]]*sales[[#This Row],[QuantitySold]]</f>
        <v>220</v>
      </c>
      <c r="R1396" s="7">
        <f>(sales[[#This Row],[unitPrice]]-sales[[#This Row],[unitCost]])/sales[[#This Row],[unitCost]]</f>
        <v>0.36363636363636365</v>
      </c>
      <c r="S1396" t="str">
        <f>TEXT(sales[[#This Row],[SaleDate]],"dd")</f>
        <v>01</v>
      </c>
    </row>
    <row r="1397" spans="1:19" x14ac:dyDescent="0.25">
      <c r="A1397">
        <v>27</v>
      </c>
      <c r="B1397">
        <v>1</v>
      </c>
      <c r="C1397">
        <v>25</v>
      </c>
      <c r="D1397">
        <v>7</v>
      </c>
      <c r="E1397">
        <v>8</v>
      </c>
      <c r="F1397" s="1">
        <v>45183</v>
      </c>
      <c r="G1397">
        <v>0</v>
      </c>
      <c r="H1397">
        <f>VLOOKUP(sales[[#This Row],[ProductID]],products[],4,FALSE)</f>
        <v>300</v>
      </c>
      <c r="I1397">
        <f>VLOOKUP(sales[[#This Row],[ProductID]],products[],5,FALSE)</f>
        <v>220</v>
      </c>
      <c r="J1397">
        <f>sales[[#This Row],[QuantitySold]]*sales[[#This Row],[unitPrice]]</f>
        <v>2400</v>
      </c>
      <c r="K1397">
        <f>sales[[#This Row],[TotalRevenue]]-sales[[#This Row],[DiscountApplied]]</f>
        <v>2400</v>
      </c>
      <c r="L1397" t="str">
        <f>TEXT(sales[[#This Row],[SaleDate]],"yyyy")</f>
        <v>2023</v>
      </c>
      <c r="M1397" t="str">
        <f>TEXT(sales[[#This Row],[SaleDate]],"MMM")</f>
        <v>Sep</v>
      </c>
      <c r="N1397" t="str">
        <f>TEXT(sales[[#This Row],[SaleDate]],"DDD")</f>
        <v>Thu</v>
      </c>
      <c r="O1397" t="str">
        <f t="shared" si="21"/>
        <v>Q3</v>
      </c>
      <c r="P1397">
        <f>sales[[#This Row],[netRevenue]]-(sales[[#This Row],[unitCost]]*sales[[#This Row],[QuantitySold]])</f>
        <v>640</v>
      </c>
      <c r="Q1397">
        <f>sales[[#This Row],[unitCost]]*sales[[#This Row],[QuantitySold]]</f>
        <v>1760</v>
      </c>
      <c r="R1397" s="7">
        <f>(sales[[#This Row],[unitPrice]]-sales[[#This Row],[unitCost]])/sales[[#This Row],[unitCost]]</f>
        <v>0.36363636363636365</v>
      </c>
      <c r="S1397" t="str">
        <f>TEXT(sales[[#This Row],[SaleDate]],"dd")</f>
        <v>14</v>
      </c>
    </row>
    <row r="1398" spans="1:19" x14ac:dyDescent="0.25">
      <c r="A1398">
        <v>29</v>
      </c>
      <c r="B1398">
        <v>1</v>
      </c>
      <c r="C1398">
        <v>25</v>
      </c>
      <c r="D1398">
        <v>10</v>
      </c>
      <c r="E1398">
        <v>7</v>
      </c>
      <c r="F1398" s="1">
        <v>45025</v>
      </c>
      <c r="G1398">
        <v>0</v>
      </c>
      <c r="H1398">
        <f>VLOOKUP(sales[[#This Row],[ProductID]],products[],4,FALSE)</f>
        <v>300</v>
      </c>
      <c r="I1398">
        <f>VLOOKUP(sales[[#This Row],[ProductID]],products[],5,FALSE)</f>
        <v>220</v>
      </c>
      <c r="J1398">
        <f>sales[[#This Row],[QuantitySold]]*sales[[#This Row],[unitPrice]]</f>
        <v>2100</v>
      </c>
      <c r="K1398">
        <f>sales[[#This Row],[TotalRevenue]]-sales[[#This Row],[DiscountApplied]]</f>
        <v>2100</v>
      </c>
      <c r="L1398" t="str">
        <f>TEXT(sales[[#This Row],[SaleDate]],"yyyy")</f>
        <v>2023</v>
      </c>
      <c r="M1398" t="str">
        <f>TEXT(sales[[#This Row],[SaleDate]],"MMM")</f>
        <v>Apr</v>
      </c>
      <c r="N1398" t="str">
        <f>TEXT(sales[[#This Row],[SaleDate]],"DDD")</f>
        <v>Sun</v>
      </c>
      <c r="O1398" t="str">
        <f t="shared" si="21"/>
        <v>Q2</v>
      </c>
      <c r="P1398">
        <f>sales[[#This Row],[netRevenue]]-(sales[[#This Row],[unitCost]]*sales[[#This Row],[QuantitySold]])</f>
        <v>560</v>
      </c>
      <c r="Q1398">
        <f>sales[[#This Row],[unitCost]]*sales[[#This Row],[QuantitySold]]</f>
        <v>1540</v>
      </c>
      <c r="R1398" s="7">
        <f>(sales[[#This Row],[unitPrice]]-sales[[#This Row],[unitCost]])/sales[[#This Row],[unitCost]]</f>
        <v>0.36363636363636365</v>
      </c>
      <c r="S1398" t="str">
        <f>TEXT(sales[[#This Row],[SaleDate]],"dd")</f>
        <v>09</v>
      </c>
    </row>
    <row r="1399" spans="1:19" x14ac:dyDescent="0.25">
      <c r="A1399">
        <v>36</v>
      </c>
      <c r="B1399">
        <v>1</v>
      </c>
      <c r="C1399">
        <v>25</v>
      </c>
      <c r="D1399">
        <v>9</v>
      </c>
      <c r="E1399">
        <v>6</v>
      </c>
      <c r="F1399" s="1">
        <v>44951</v>
      </c>
      <c r="G1399">
        <v>0</v>
      </c>
      <c r="H1399">
        <f>VLOOKUP(sales[[#This Row],[ProductID]],products[],4,FALSE)</f>
        <v>300</v>
      </c>
      <c r="I1399">
        <f>VLOOKUP(sales[[#This Row],[ProductID]],products[],5,FALSE)</f>
        <v>220</v>
      </c>
      <c r="J1399">
        <f>sales[[#This Row],[QuantitySold]]*sales[[#This Row],[unitPrice]]</f>
        <v>1800</v>
      </c>
      <c r="K1399">
        <f>sales[[#This Row],[TotalRevenue]]-sales[[#This Row],[DiscountApplied]]</f>
        <v>1800</v>
      </c>
      <c r="L1399" t="str">
        <f>TEXT(sales[[#This Row],[SaleDate]],"yyyy")</f>
        <v>2023</v>
      </c>
      <c r="M1399" t="str">
        <f>TEXT(sales[[#This Row],[SaleDate]],"MMM")</f>
        <v>Jan</v>
      </c>
      <c r="N1399" t="str">
        <f>TEXT(sales[[#This Row],[SaleDate]],"DDD")</f>
        <v>Wed</v>
      </c>
      <c r="O1399" t="str">
        <f t="shared" si="21"/>
        <v>Q1</v>
      </c>
      <c r="P1399">
        <f>sales[[#This Row],[netRevenue]]-(sales[[#This Row],[unitCost]]*sales[[#This Row],[QuantitySold]])</f>
        <v>480</v>
      </c>
      <c r="Q1399">
        <f>sales[[#This Row],[unitCost]]*sales[[#This Row],[QuantitySold]]</f>
        <v>1320</v>
      </c>
      <c r="R1399" s="7">
        <f>(sales[[#This Row],[unitPrice]]-sales[[#This Row],[unitCost]])/sales[[#This Row],[unitCost]]</f>
        <v>0.36363636363636365</v>
      </c>
      <c r="S1399" t="str">
        <f>TEXT(sales[[#This Row],[SaleDate]],"dd")</f>
        <v>25</v>
      </c>
    </row>
    <row r="1400" spans="1:19" x14ac:dyDescent="0.25">
      <c r="A1400">
        <v>43</v>
      </c>
      <c r="B1400">
        <v>1</v>
      </c>
      <c r="C1400">
        <v>13</v>
      </c>
      <c r="D1400">
        <v>10</v>
      </c>
      <c r="E1400">
        <v>10</v>
      </c>
      <c r="F1400" s="1">
        <v>45108</v>
      </c>
      <c r="G1400">
        <v>0</v>
      </c>
      <c r="H1400">
        <f>VLOOKUP(sales[[#This Row],[ProductID]],products[],4,FALSE)</f>
        <v>300</v>
      </c>
      <c r="I1400">
        <f>VLOOKUP(sales[[#This Row],[ProductID]],products[],5,FALSE)</f>
        <v>220</v>
      </c>
      <c r="J1400">
        <f>sales[[#This Row],[QuantitySold]]*sales[[#This Row],[unitPrice]]</f>
        <v>3000</v>
      </c>
      <c r="K1400">
        <f>sales[[#This Row],[TotalRevenue]]-sales[[#This Row],[DiscountApplied]]</f>
        <v>3000</v>
      </c>
      <c r="L1400" t="str">
        <f>TEXT(sales[[#This Row],[SaleDate]],"yyyy")</f>
        <v>2023</v>
      </c>
      <c r="M1400" t="str">
        <f>TEXT(sales[[#This Row],[SaleDate]],"MMM")</f>
        <v>Jul</v>
      </c>
      <c r="N1400" t="str">
        <f>TEXT(sales[[#This Row],[SaleDate]],"DDD")</f>
        <v>Sat</v>
      </c>
      <c r="O1400" t="str">
        <f t="shared" si="21"/>
        <v>Q3</v>
      </c>
      <c r="P1400">
        <f>sales[[#This Row],[netRevenue]]-(sales[[#This Row],[unitCost]]*sales[[#This Row],[QuantitySold]])</f>
        <v>800</v>
      </c>
      <c r="Q1400">
        <f>sales[[#This Row],[unitCost]]*sales[[#This Row],[QuantitySold]]</f>
        <v>2200</v>
      </c>
      <c r="R1400" s="7">
        <f>(sales[[#This Row],[unitPrice]]-sales[[#This Row],[unitCost]])/sales[[#This Row],[unitCost]]</f>
        <v>0.36363636363636365</v>
      </c>
      <c r="S1400" t="str">
        <f>TEXT(sales[[#This Row],[SaleDate]],"dd")</f>
        <v>01</v>
      </c>
    </row>
    <row r="1401" spans="1:19" x14ac:dyDescent="0.25">
      <c r="A1401">
        <v>51</v>
      </c>
      <c r="B1401">
        <v>1</v>
      </c>
      <c r="C1401">
        <v>48</v>
      </c>
      <c r="D1401">
        <v>1</v>
      </c>
      <c r="E1401">
        <v>11</v>
      </c>
      <c r="F1401" s="1">
        <v>45259</v>
      </c>
      <c r="G1401">
        <v>0</v>
      </c>
      <c r="H1401">
        <f>VLOOKUP(sales[[#This Row],[ProductID]],products[],4,FALSE)</f>
        <v>300</v>
      </c>
      <c r="I1401">
        <f>VLOOKUP(sales[[#This Row],[ProductID]],products[],5,FALSE)</f>
        <v>220</v>
      </c>
      <c r="J1401">
        <f>sales[[#This Row],[QuantitySold]]*sales[[#This Row],[unitPrice]]</f>
        <v>3300</v>
      </c>
      <c r="K1401">
        <f>sales[[#This Row],[TotalRevenue]]-sales[[#This Row],[DiscountApplied]]</f>
        <v>3300</v>
      </c>
      <c r="L1401" t="str">
        <f>TEXT(sales[[#This Row],[SaleDate]],"yyyy")</f>
        <v>2023</v>
      </c>
      <c r="M1401" t="str">
        <f>TEXT(sales[[#This Row],[SaleDate]],"MMM")</f>
        <v>Nov</v>
      </c>
      <c r="N1401" t="str">
        <f>TEXT(sales[[#This Row],[SaleDate]],"DDD")</f>
        <v>Wed</v>
      </c>
      <c r="O1401" t="str">
        <f t="shared" si="21"/>
        <v>Q4</v>
      </c>
      <c r="P1401">
        <f>sales[[#This Row],[netRevenue]]-(sales[[#This Row],[unitCost]]*sales[[#This Row],[QuantitySold]])</f>
        <v>880</v>
      </c>
      <c r="Q1401">
        <f>sales[[#This Row],[unitCost]]*sales[[#This Row],[QuantitySold]]</f>
        <v>2420</v>
      </c>
      <c r="R1401" s="7">
        <f>(sales[[#This Row],[unitPrice]]-sales[[#This Row],[unitCost]])/sales[[#This Row],[unitCost]]</f>
        <v>0.36363636363636365</v>
      </c>
      <c r="S1401" t="str">
        <f>TEXT(sales[[#This Row],[SaleDate]],"dd")</f>
        <v>29</v>
      </c>
    </row>
    <row r="1402" spans="1:19" x14ac:dyDescent="0.25">
      <c r="A1402">
        <v>80</v>
      </c>
      <c r="B1402">
        <v>1</v>
      </c>
      <c r="C1402">
        <v>21</v>
      </c>
      <c r="D1402">
        <v>1</v>
      </c>
      <c r="E1402">
        <v>11</v>
      </c>
      <c r="F1402" s="1">
        <v>45195</v>
      </c>
      <c r="G1402">
        <v>0</v>
      </c>
      <c r="H1402">
        <f>VLOOKUP(sales[[#This Row],[ProductID]],products[],4,FALSE)</f>
        <v>300</v>
      </c>
      <c r="I1402">
        <f>VLOOKUP(sales[[#This Row],[ProductID]],products[],5,FALSE)</f>
        <v>220</v>
      </c>
      <c r="J1402">
        <f>sales[[#This Row],[QuantitySold]]*sales[[#This Row],[unitPrice]]</f>
        <v>3300</v>
      </c>
      <c r="K1402">
        <f>sales[[#This Row],[TotalRevenue]]-sales[[#This Row],[DiscountApplied]]</f>
        <v>3300</v>
      </c>
      <c r="L1402" t="str">
        <f>TEXT(sales[[#This Row],[SaleDate]],"yyyy")</f>
        <v>2023</v>
      </c>
      <c r="M1402" t="str">
        <f>TEXT(sales[[#This Row],[SaleDate]],"MMM")</f>
        <v>Sep</v>
      </c>
      <c r="N1402" t="str">
        <f>TEXT(sales[[#This Row],[SaleDate]],"DDD")</f>
        <v>Tue</v>
      </c>
      <c r="O1402" t="str">
        <f t="shared" si="21"/>
        <v>Q3</v>
      </c>
      <c r="P1402">
        <f>sales[[#This Row],[netRevenue]]-(sales[[#This Row],[unitCost]]*sales[[#This Row],[QuantitySold]])</f>
        <v>880</v>
      </c>
      <c r="Q1402">
        <f>sales[[#This Row],[unitCost]]*sales[[#This Row],[QuantitySold]]</f>
        <v>2420</v>
      </c>
      <c r="R1402" s="7">
        <f>(sales[[#This Row],[unitPrice]]-sales[[#This Row],[unitCost]])/sales[[#This Row],[unitCost]]</f>
        <v>0.36363636363636365</v>
      </c>
      <c r="S1402" t="str">
        <f>TEXT(sales[[#This Row],[SaleDate]],"dd")</f>
        <v>26</v>
      </c>
    </row>
    <row r="1403" spans="1:19" x14ac:dyDescent="0.25">
      <c r="A1403">
        <v>129</v>
      </c>
      <c r="B1403">
        <v>1</v>
      </c>
      <c r="C1403">
        <v>12</v>
      </c>
      <c r="D1403">
        <v>1</v>
      </c>
      <c r="E1403">
        <v>2</v>
      </c>
      <c r="F1403" s="1">
        <v>45214</v>
      </c>
      <c r="G1403">
        <v>0</v>
      </c>
      <c r="H1403">
        <f>VLOOKUP(sales[[#This Row],[ProductID]],products[],4,FALSE)</f>
        <v>300</v>
      </c>
      <c r="I1403">
        <f>VLOOKUP(sales[[#This Row],[ProductID]],products[],5,FALSE)</f>
        <v>220</v>
      </c>
      <c r="J1403">
        <f>sales[[#This Row],[QuantitySold]]*sales[[#This Row],[unitPrice]]</f>
        <v>600</v>
      </c>
      <c r="K1403">
        <f>sales[[#This Row],[TotalRevenue]]-sales[[#This Row],[DiscountApplied]]</f>
        <v>600</v>
      </c>
      <c r="L1403" t="str">
        <f>TEXT(sales[[#This Row],[SaleDate]],"yyyy")</f>
        <v>2023</v>
      </c>
      <c r="M1403" t="str">
        <f>TEXT(sales[[#This Row],[SaleDate]],"MMM")</f>
        <v>Oct</v>
      </c>
      <c r="N1403" t="str">
        <f>TEXT(sales[[#This Row],[SaleDate]],"DDD")</f>
        <v>Sun</v>
      </c>
      <c r="O1403" t="str">
        <f t="shared" si="21"/>
        <v>Q4</v>
      </c>
      <c r="P1403">
        <f>sales[[#This Row],[netRevenue]]-(sales[[#This Row],[unitCost]]*sales[[#This Row],[QuantitySold]])</f>
        <v>160</v>
      </c>
      <c r="Q1403">
        <f>sales[[#This Row],[unitCost]]*sales[[#This Row],[QuantitySold]]</f>
        <v>440</v>
      </c>
      <c r="R1403" s="7">
        <f>(sales[[#This Row],[unitPrice]]-sales[[#This Row],[unitCost]])/sales[[#This Row],[unitCost]]</f>
        <v>0.36363636363636365</v>
      </c>
      <c r="S1403" t="str">
        <f>TEXT(sales[[#This Row],[SaleDate]],"dd")</f>
        <v>15</v>
      </c>
    </row>
    <row r="1404" spans="1:19" x14ac:dyDescent="0.25">
      <c r="A1404">
        <v>145</v>
      </c>
      <c r="B1404">
        <v>1</v>
      </c>
      <c r="C1404">
        <v>36</v>
      </c>
      <c r="D1404">
        <v>10</v>
      </c>
      <c r="E1404">
        <v>10</v>
      </c>
      <c r="F1404" s="1">
        <v>45151</v>
      </c>
      <c r="G1404">
        <v>0</v>
      </c>
      <c r="H1404">
        <f>VLOOKUP(sales[[#This Row],[ProductID]],products[],4,FALSE)</f>
        <v>300</v>
      </c>
      <c r="I1404">
        <f>VLOOKUP(sales[[#This Row],[ProductID]],products[],5,FALSE)</f>
        <v>220</v>
      </c>
      <c r="J1404">
        <f>sales[[#This Row],[QuantitySold]]*sales[[#This Row],[unitPrice]]</f>
        <v>3000</v>
      </c>
      <c r="K1404">
        <f>sales[[#This Row],[TotalRevenue]]-sales[[#This Row],[DiscountApplied]]</f>
        <v>3000</v>
      </c>
      <c r="L1404" t="str">
        <f>TEXT(sales[[#This Row],[SaleDate]],"yyyy")</f>
        <v>2023</v>
      </c>
      <c r="M1404" t="str">
        <f>TEXT(sales[[#This Row],[SaleDate]],"MMM")</f>
        <v>Aug</v>
      </c>
      <c r="N1404" t="str">
        <f>TEXT(sales[[#This Row],[SaleDate]],"DDD")</f>
        <v>Sun</v>
      </c>
      <c r="O1404" t="str">
        <f t="shared" si="21"/>
        <v>Q3</v>
      </c>
      <c r="P1404">
        <f>sales[[#This Row],[netRevenue]]-(sales[[#This Row],[unitCost]]*sales[[#This Row],[QuantitySold]])</f>
        <v>800</v>
      </c>
      <c r="Q1404">
        <f>sales[[#This Row],[unitCost]]*sales[[#This Row],[QuantitySold]]</f>
        <v>2200</v>
      </c>
      <c r="R1404" s="7">
        <f>(sales[[#This Row],[unitPrice]]-sales[[#This Row],[unitCost]])/sales[[#This Row],[unitCost]]</f>
        <v>0.36363636363636365</v>
      </c>
      <c r="S1404" t="str">
        <f>TEXT(sales[[#This Row],[SaleDate]],"dd")</f>
        <v>13</v>
      </c>
    </row>
    <row r="1405" spans="1:19" x14ac:dyDescent="0.25">
      <c r="A1405">
        <v>170</v>
      </c>
      <c r="B1405">
        <v>1</v>
      </c>
      <c r="C1405">
        <v>28</v>
      </c>
      <c r="D1405">
        <v>4</v>
      </c>
      <c r="E1405">
        <v>10</v>
      </c>
      <c r="F1405" s="1">
        <v>45031</v>
      </c>
      <c r="G1405">
        <v>0</v>
      </c>
      <c r="H1405">
        <f>VLOOKUP(sales[[#This Row],[ProductID]],products[],4,FALSE)</f>
        <v>300</v>
      </c>
      <c r="I1405">
        <f>VLOOKUP(sales[[#This Row],[ProductID]],products[],5,FALSE)</f>
        <v>220</v>
      </c>
      <c r="J1405">
        <f>sales[[#This Row],[QuantitySold]]*sales[[#This Row],[unitPrice]]</f>
        <v>3000</v>
      </c>
      <c r="K1405">
        <f>sales[[#This Row],[TotalRevenue]]-sales[[#This Row],[DiscountApplied]]</f>
        <v>3000</v>
      </c>
      <c r="L1405" t="str">
        <f>TEXT(sales[[#This Row],[SaleDate]],"yyyy")</f>
        <v>2023</v>
      </c>
      <c r="M1405" t="str">
        <f>TEXT(sales[[#This Row],[SaleDate]],"MMM")</f>
        <v>Apr</v>
      </c>
      <c r="N1405" t="str">
        <f>TEXT(sales[[#This Row],[SaleDate]],"DDD")</f>
        <v>Sat</v>
      </c>
      <c r="O1405" t="str">
        <f t="shared" si="21"/>
        <v>Q2</v>
      </c>
      <c r="P1405">
        <f>sales[[#This Row],[netRevenue]]-(sales[[#This Row],[unitCost]]*sales[[#This Row],[QuantitySold]])</f>
        <v>800</v>
      </c>
      <c r="Q1405">
        <f>sales[[#This Row],[unitCost]]*sales[[#This Row],[QuantitySold]]</f>
        <v>2200</v>
      </c>
      <c r="R1405" s="7">
        <f>(sales[[#This Row],[unitPrice]]-sales[[#This Row],[unitCost]])/sales[[#This Row],[unitCost]]</f>
        <v>0.36363636363636365</v>
      </c>
      <c r="S1405" t="str">
        <f>TEXT(sales[[#This Row],[SaleDate]],"dd")</f>
        <v>15</v>
      </c>
    </row>
    <row r="1406" spans="1:19" x14ac:dyDescent="0.25">
      <c r="A1406">
        <v>177</v>
      </c>
      <c r="B1406">
        <v>1</v>
      </c>
      <c r="C1406">
        <v>19</v>
      </c>
      <c r="D1406">
        <v>6</v>
      </c>
      <c r="E1406">
        <v>11</v>
      </c>
      <c r="F1406" s="1">
        <v>45024</v>
      </c>
      <c r="G1406">
        <v>0</v>
      </c>
      <c r="H1406">
        <f>VLOOKUP(sales[[#This Row],[ProductID]],products[],4,FALSE)</f>
        <v>300</v>
      </c>
      <c r="I1406">
        <f>VLOOKUP(sales[[#This Row],[ProductID]],products[],5,FALSE)</f>
        <v>220</v>
      </c>
      <c r="J1406">
        <f>sales[[#This Row],[QuantitySold]]*sales[[#This Row],[unitPrice]]</f>
        <v>3300</v>
      </c>
      <c r="K1406">
        <f>sales[[#This Row],[TotalRevenue]]-sales[[#This Row],[DiscountApplied]]</f>
        <v>3300</v>
      </c>
      <c r="L1406" t="str">
        <f>TEXT(sales[[#This Row],[SaleDate]],"yyyy")</f>
        <v>2023</v>
      </c>
      <c r="M1406" t="str">
        <f>TEXT(sales[[#This Row],[SaleDate]],"MMM")</f>
        <v>Apr</v>
      </c>
      <c r="N1406" t="str">
        <f>TEXT(sales[[#This Row],[SaleDate]],"DDD")</f>
        <v>Sat</v>
      </c>
      <c r="O1406" t="str">
        <f t="shared" si="21"/>
        <v>Q2</v>
      </c>
      <c r="P1406">
        <f>sales[[#This Row],[netRevenue]]-(sales[[#This Row],[unitCost]]*sales[[#This Row],[QuantitySold]])</f>
        <v>880</v>
      </c>
      <c r="Q1406">
        <f>sales[[#This Row],[unitCost]]*sales[[#This Row],[QuantitySold]]</f>
        <v>2420</v>
      </c>
      <c r="R1406" s="7">
        <f>(sales[[#This Row],[unitPrice]]-sales[[#This Row],[unitCost]])/sales[[#This Row],[unitCost]]</f>
        <v>0.36363636363636365</v>
      </c>
      <c r="S1406" t="str">
        <f>TEXT(sales[[#This Row],[SaleDate]],"dd")</f>
        <v>08</v>
      </c>
    </row>
    <row r="1407" spans="1:19" x14ac:dyDescent="0.25">
      <c r="A1407">
        <v>205</v>
      </c>
      <c r="B1407">
        <v>1</v>
      </c>
      <c r="C1407">
        <v>26</v>
      </c>
      <c r="D1407">
        <v>6</v>
      </c>
      <c r="E1407">
        <v>7</v>
      </c>
      <c r="F1407" s="1">
        <v>44958</v>
      </c>
      <c r="G1407">
        <v>0</v>
      </c>
      <c r="H1407">
        <f>VLOOKUP(sales[[#This Row],[ProductID]],products[],4,FALSE)</f>
        <v>300</v>
      </c>
      <c r="I1407">
        <f>VLOOKUP(sales[[#This Row],[ProductID]],products[],5,FALSE)</f>
        <v>220</v>
      </c>
      <c r="J1407">
        <f>sales[[#This Row],[QuantitySold]]*sales[[#This Row],[unitPrice]]</f>
        <v>2100</v>
      </c>
      <c r="K1407">
        <f>sales[[#This Row],[TotalRevenue]]-sales[[#This Row],[DiscountApplied]]</f>
        <v>2100</v>
      </c>
      <c r="L1407" t="str">
        <f>TEXT(sales[[#This Row],[SaleDate]],"yyyy")</f>
        <v>2023</v>
      </c>
      <c r="M1407" t="str">
        <f>TEXT(sales[[#This Row],[SaleDate]],"MMM")</f>
        <v>Feb</v>
      </c>
      <c r="N1407" t="str">
        <f>TEXT(sales[[#This Row],[SaleDate]],"DDD")</f>
        <v>Wed</v>
      </c>
      <c r="O1407" t="str">
        <f t="shared" si="21"/>
        <v>Q1</v>
      </c>
      <c r="P1407">
        <f>sales[[#This Row],[netRevenue]]-(sales[[#This Row],[unitCost]]*sales[[#This Row],[QuantitySold]])</f>
        <v>560</v>
      </c>
      <c r="Q1407">
        <f>sales[[#This Row],[unitCost]]*sales[[#This Row],[QuantitySold]]</f>
        <v>1540</v>
      </c>
      <c r="R1407" s="7">
        <f>(sales[[#This Row],[unitPrice]]-sales[[#This Row],[unitCost]])/sales[[#This Row],[unitCost]]</f>
        <v>0.36363636363636365</v>
      </c>
      <c r="S1407" t="str">
        <f>TEXT(sales[[#This Row],[SaleDate]],"dd")</f>
        <v>01</v>
      </c>
    </row>
    <row r="1408" spans="1:19" x14ac:dyDescent="0.25">
      <c r="A1408">
        <v>238</v>
      </c>
      <c r="B1408">
        <v>1</v>
      </c>
      <c r="C1408">
        <v>21</v>
      </c>
      <c r="D1408">
        <v>9</v>
      </c>
      <c r="E1408">
        <v>5</v>
      </c>
      <c r="F1408" s="1">
        <v>45071</v>
      </c>
      <c r="G1408">
        <v>0</v>
      </c>
      <c r="H1408">
        <f>VLOOKUP(sales[[#This Row],[ProductID]],products[],4,FALSE)</f>
        <v>300</v>
      </c>
      <c r="I1408">
        <f>VLOOKUP(sales[[#This Row],[ProductID]],products[],5,FALSE)</f>
        <v>220</v>
      </c>
      <c r="J1408">
        <f>sales[[#This Row],[QuantitySold]]*sales[[#This Row],[unitPrice]]</f>
        <v>1500</v>
      </c>
      <c r="K1408">
        <f>sales[[#This Row],[TotalRevenue]]-sales[[#This Row],[DiscountApplied]]</f>
        <v>1500</v>
      </c>
      <c r="L1408" t="str">
        <f>TEXT(sales[[#This Row],[SaleDate]],"yyyy")</f>
        <v>2023</v>
      </c>
      <c r="M1408" t="str">
        <f>TEXT(sales[[#This Row],[SaleDate]],"MMM")</f>
        <v>May</v>
      </c>
      <c r="N1408" t="str">
        <f>TEXT(sales[[#This Row],[SaleDate]],"DDD")</f>
        <v>Thu</v>
      </c>
      <c r="O1408" t="str">
        <f t="shared" si="21"/>
        <v>Q2</v>
      </c>
      <c r="P1408">
        <f>sales[[#This Row],[netRevenue]]-(sales[[#This Row],[unitCost]]*sales[[#This Row],[QuantitySold]])</f>
        <v>400</v>
      </c>
      <c r="Q1408">
        <f>sales[[#This Row],[unitCost]]*sales[[#This Row],[QuantitySold]]</f>
        <v>1100</v>
      </c>
      <c r="R1408" s="7">
        <f>(sales[[#This Row],[unitPrice]]-sales[[#This Row],[unitCost]])/sales[[#This Row],[unitCost]]</f>
        <v>0.36363636363636365</v>
      </c>
      <c r="S1408" t="str">
        <f>TEXT(sales[[#This Row],[SaleDate]],"dd")</f>
        <v>25</v>
      </c>
    </row>
    <row r="1409" spans="1:19" x14ac:dyDescent="0.25">
      <c r="A1409">
        <v>283</v>
      </c>
      <c r="B1409">
        <v>1</v>
      </c>
      <c r="C1409">
        <v>42</v>
      </c>
      <c r="D1409">
        <v>6</v>
      </c>
      <c r="E1409">
        <v>9</v>
      </c>
      <c r="F1409" s="1">
        <v>45081</v>
      </c>
      <c r="G1409">
        <v>0</v>
      </c>
      <c r="H1409">
        <f>VLOOKUP(sales[[#This Row],[ProductID]],products[],4,FALSE)</f>
        <v>300</v>
      </c>
      <c r="I1409">
        <f>VLOOKUP(sales[[#This Row],[ProductID]],products[],5,FALSE)</f>
        <v>220</v>
      </c>
      <c r="J1409">
        <f>sales[[#This Row],[QuantitySold]]*sales[[#This Row],[unitPrice]]</f>
        <v>2700</v>
      </c>
      <c r="K1409">
        <f>sales[[#This Row],[TotalRevenue]]-sales[[#This Row],[DiscountApplied]]</f>
        <v>2700</v>
      </c>
      <c r="L1409" t="str">
        <f>TEXT(sales[[#This Row],[SaleDate]],"yyyy")</f>
        <v>2023</v>
      </c>
      <c r="M1409" t="str">
        <f>TEXT(sales[[#This Row],[SaleDate]],"MMM")</f>
        <v>Jun</v>
      </c>
      <c r="N1409" t="str">
        <f>TEXT(sales[[#This Row],[SaleDate]],"DDD")</f>
        <v>Sun</v>
      </c>
      <c r="O1409" t="str">
        <f t="shared" si="21"/>
        <v>Q2</v>
      </c>
      <c r="P1409">
        <f>sales[[#This Row],[netRevenue]]-(sales[[#This Row],[unitCost]]*sales[[#This Row],[QuantitySold]])</f>
        <v>720</v>
      </c>
      <c r="Q1409">
        <f>sales[[#This Row],[unitCost]]*sales[[#This Row],[QuantitySold]]</f>
        <v>1980</v>
      </c>
      <c r="R1409" s="7">
        <f>(sales[[#This Row],[unitPrice]]-sales[[#This Row],[unitCost]])/sales[[#This Row],[unitCost]]</f>
        <v>0.36363636363636365</v>
      </c>
      <c r="S1409" t="str">
        <f>TEXT(sales[[#This Row],[SaleDate]],"dd")</f>
        <v>04</v>
      </c>
    </row>
    <row r="1410" spans="1:19" x14ac:dyDescent="0.25">
      <c r="A1410">
        <v>299</v>
      </c>
      <c r="B1410">
        <v>1</v>
      </c>
      <c r="C1410">
        <v>17</v>
      </c>
      <c r="D1410">
        <v>8</v>
      </c>
      <c r="E1410">
        <v>10</v>
      </c>
      <c r="F1410" s="1">
        <v>45286</v>
      </c>
      <c r="G1410">
        <v>0</v>
      </c>
      <c r="H1410">
        <f>VLOOKUP(sales[[#This Row],[ProductID]],products[],4,FALSE)</f>
        <v>300</v>
      </c>
      <c r="I1410">
        <f>VLOOKUP(sales[[#This Row],[ProductID]],products[],5,FALSE)</f>
        <v>220</v>
      </c>
      <c r="J1410">
        <f>sales[[#This Row],[QuantitySold]]*sales[[#This Row],[unitPrice]]</f>
        <v>3000</v>
      </c>
      <c r="K1410">
        <f>sales[[#This Row],[TotalRevenue]]-sales[[#This Row],[DiscountApplied]]</f>
        <v>3000</v>
      </c>
      <c r="L1410" t="str">
        <f>TEXT(sales[[#This Row],[SaleDate]],"yyyy")</f>
        <v>2023</v>
      </c>
      <c r="M1410" t="str">
        <f>TEXT(sales[[#This Row],[SaleDate]],"MMM")</f>
        <v>Dec</v>
      </c>
      <c r="N1410" t="str">
        <f>TEXT(sales[[#This Row],[SaleDate]],"DDD")</f>
        <v>Tue</v>
      </c>
      <c r="O1410" t="str">
        <f t="shared" ref="O1410:O1473" si="22">"Q"&amp;ROUNDUP(MONTH(F1410)/3,0)</f>
        <v>Q4</v>
      </c>
      <c r="P1410">
        <f>sales[[#This Row],[netRevenue]]-(sales[[#This Row],[unitCost]]*sales[[#This Row],[QuantitySold]])</f>
        <v>800</v>
      </c>
      <c r="Q1410">
        <f>sales[[#This Row],[unitCost]]*sales[[#This Row],[QuantitySold]]</f>
        <v>2200</v>
      </c>
      <c r="R1410" s="7">
        <f>(sales[[#This Row],[unitPrice]]-sales[[#This Row],[unitCost]])/sales[[#This Row],[unitCost]]</f>
        <v>0.36363636363636365</v>
      </c>
      <c r="S1410" t="str">
        <f>TEXT(sales[[#This Row],[SaleDate]],"dd")</f>
        <v>26</v>
      </c>
    </row>
    <row r="1411" spans="1:19" x14ac:dyDescent="0.25">
      <c r="A1411">
        <v>303</v>
      </c>
      <c r="B1411">
        <v>1</v>
      </c>
      <c r="C1411">
        <v>47</v>
      </c>
      <c r="D1411">
        <v>7</v>
      </c>
      <c r="E1411">
        <v>7</v>
      </c>
      <c r="F1411" s="1">
        <v>44981</v>
      </c>
      <c r="G1411">
        <v>0</v>
      </c>
      <c r="H1411">
        <f>VLOOKUP(sales[[#This Row],[ProductID]],products[],4,FALSE)</f>
        <v>300</v>
      </c>
      <c r="I1411">
        <f>VLOOKUP(sales[[#This Row],[ProductID]],products[],5,FALSE)</f>
        <v>220</v>
      </c>
      <c r="J1411">
        <f>sales[[#This Row],[QuantitySold]]*sales[[#This Row],[unitPrice]]</f>
        <v>2100</v>
      </c>
      <c r="K1411">
        <f>sales[[#This Row],[TotalRevenue]]-sales[[#This Row],[DiscountApplied]]</f>
        <v>2100</v>
      </c>
      <c r="L1411" t="str">
        <f>TEXT(sales[[#This Row],[SaleDate]],"yyyy")</f>
        <v>2023</v>
      </c>
      <c r="M1411" t="str">
        <f>TEXT(sales[[#This Row],[SaleDate]],"MMM")</f>
        <v>Feb</v>
      </c>
      <c r="N1411" t="str">
        <f>TEXT(sales[[#This Row],[SaleDate]],"DDD")</f>
        <v>Fri</v>
      </c>
      <c r="O1411" t="str">
        <f t="shared" si="22"/>
        <v>Q1</v>
      </c>
      <c r="P1411">
        <f>sales[[#This Row],[netRevenue]]-(sales[[#This Row],[unitCost]]*sales[[#This Row],[QuantitySold]])</f>
        <v>560</v>
      </c>
      <c r="Q1411">
        <f>sales[[#This Row],[unitCost]]*sales[[#This Row],[QuantitySold]]</f>
        <v>1540</v>
      </c>
      <c r="R1411" s="7">
        <f>(sales[[#This Row],[unitPrice]]-sales[[#This Row],[unitCost]])/sales[[#This Row],[unitCost]]</f>
        <v>0.36363636363636365</v>
      </c>
      <c r="S1411" t="str">
        <f>TEXT(sales[[#This Row],[SaleDate]],"dd")</f>
        <v>24</v>
      </c>
    </row>
    <row r="1412" spans="1:19" x14ac:dyDescent="0.25">
      <c r="A1412">
        <v>324</v>
      </c>
      <c r="B1412">
        <v>1</v>
      </c>
      <c r="C1412">
        <v>2</v>
      </c>
      <c r="D1412">
        <v>7</v>
      </c>
      <c r="E1412">
        <v>4</v>
      </c>
      <c r="F1412" s="1">
        <v>45100</v>
      </c>
      <c r="G1412">
        <v>0</v>
      </c>
      <c r="H1412">
        <f>VLOOKUP(sales[[#This Row],[ProductID]],products[],4,FALSE)</f>
        <v>300</v>
      </c>
      <c r="I1412">
        <f>VLOOKUP(sales[[#This Row],[ProductID]],products[],5,FALSE)</f>
        <v>220</v>
      </c>
      <c r="J1412">
        <f>sales[[#This Row],[QuantitySold]]*sales[[#This Row],[unitPrice]]</f>
        <v>1200</v>
      </c>
      <c r="K1412">
        <f>sales[[#This Row],[TotalRevenue]]-sales[[#This Row],[DiscountApplied]]</f>
        <v>1200</v>
      </c>
      <c r="L1412" t="str">
        <f>TEXT(sales[[#This Row],[SaleDate]],"yyyy")</f>
        <v>2023</v>
      </c>
      <c r="M1412" t="str">
        <f>TEXT(sales[[#This Row],[SaleDate]],"MMM")</f>
        <v>Jun</v>
      </c>
      <c r="N1412" t="str">
        <f>TEXT(sales[[#This Row],[SaleDate]],"DDD")</f>
        <v>Fri</v>
      </c>
      <c r="O1412" t="str">
        <f t="shared" si="22"/>
        <v>Q2</v>
      </c>
      <c r="P1412">
        <f>sales[[#This Row],[netRevenue]]-(sales[[#This Row],[unitCost]]*sales[[#This Row],[QuantitySold]])</f>
        <v>320</v>
      </c>
      <c r="Q1412">
        <f>sales[[#This Row],[unitCost]]*sales[[#This Row],[QuantitySold]]</f>
        <v>880</v>
      </c>
      <c r="R1412" s="7">
        <f>(sales[[#This Row],[unitPrice]]-sales[[#This Row],[unitCost]])/sales[[#This Row],[unitCost]]</f>
        <v>0.36363636363636365</v>
      </c>
      <c r="S1412" t="str">
        <f>TEXT(sales[[#This Row],[SaleDate]],"dd")</f>
        <v>23</v>
      </c>
    </row>
    <row r="1413" spans="1:19" x14ac:dyDescent="0.25">
      <c r="A1413">
        <v>344</v>
      </c>
      <c r="B1413">
        <v>1</v>
      </c>
      <c r="C1413">
        <v>47</v>
      </c>
      <c r="D1413">
        <v>10</v>
      </c>
      <c r="E1413">
        <v>11</v>
      </c>
      <c r="F1413" s="1">
        <v>45247</v>
      </c>
      <c r="G1413">
        <v>0</v>
      </c>
      <c r="H1413">
        <f>VLOOKUP(sales[[#This Row],[ProductID]],products[],4,FALSE)</f>
        <v>300</v>
      </c>
      <c r="I1413">
        <f>VLOOKUP(sales[[#This Row],[ProductID]],products[],5,FALSE)</f>
        <v>220</v>
      </c>
      <c r="J1413">
        <f>sales[[#This Row],[QuantitySold]]*sales[[#This Row],[unitPrice]]</f>
        <v>3300</v>
      </c>
      <c r="K1413">
        <f>sales[[#This Row],[TotalRevenue]]-sales[[#This Row],[DiscountApplied]]</f>
        <v>3300</v>
      </c>
      <c r="L1413" t="str">
        <f>TEXT(sales[[#This Row],[SaleDate]],"yyyy")</f>
        <v>2023</v>
      </c>
      <c r="M1413" t="str">
        <f>TEXT(sales[[#This Row],[SaleDate]],"MMM")</f>
        <v>Nov</v>
      </c>
      <c r="N1413" t="str">
        <f>TEXT(sales[[#This Row],[SaleDate]],"DDD")</f>
        <v>Fri</v>
      </c>
      <c r="O1413" t="str">
        <f t="shared" si="22"/>
        <v>Q4</v>
      </c>
      <c r="P1413">
        <f>sales[[#This Row],[netRevenue]]-(sales[[#This Row],[unitCost]]*sales[[#This Row],[QuantitySold]])</f>
        <v>880</v>
      </c>
      <c r="Q1413">
        <f>sales[[#This Row],[unitCost]]*sales[[#This Row],[QuantitySold]]</f>
        <v>2420</v>
      </c>
      <c r="R1413" s="7">
        <f>(sales[[#This Row],[unitPrice]]-sales[[#This Row],[unitCost]])/sales[[#This Row],[unitCost]]</f>
        <v>0.36363636363636365</v>
      </c>
      <c r="S1413" t="str">
        <f>TEXT(sales[[#This Row],[SaleDate]],"dd")</f>
        <v>17</v>
      </c>
    </row>
    <row r="1414" spans="1:19" x14ac:dyDescent="0.25">
      <c r="A1414">
        <v>348</v>
      </c>
      <c r="B1414">
        <v>1</v>
      </c>
      <c r="C1414">
        <v>37</v>
      </c>
      <c r="D1414">
        <v>7</v>
      </c>
      <c r="E1414">
        <v>8</v>
      </c>
      <c r="F1414" s="1">
        <v>45020</v>
      </c>
      <c r="G1414">
        <v>0</v>
      </c>
      <c r="H1414">
        <f>VLOOKUP(sales[[#This Row],[ProductID]],products[],4,FALSE)</f>
        <v>300</v>
      </c>
      <c r="I1414">
        <f>VLOOKUP(sales[[#This Row],[ProductID]],products[],5,FALSE)</f>
        <v>220</v>
      </c>
      <c r="J1414">
        <f>sales[[#This Row],[QuantitySold]]*sales[[#This Row],[unitPrice]]</f>
        <v>2400</v>
      </c>
      <c r="K1414">
        <f>sales[[#This Row],[TotalRevenue]]-sales[[#This Row],[DiscountApplied]]</f>
        <v>2400</v>
      </c>
      <c r="L1414" t="str">
        <f>TEXT(sales[[#This Row],[SaleDate]],"yyyy")</f>
        <v>2023</v>
      </c>
      <c r="M1414" t="str">
        <f>TEXT(sales[[#This Row],[SaleDate]],"MMM")</f>
        <v>Apr</v>
      </c>
      <c r="N1414" t="str">
        <f>TEXT(sales[[#This Row],[SaleDate]],"DDD")</f>
        <v>Tue</v>
      </c>
      <c r="O1414" t="str">
        <f t="shared" si="22"/>
        <v>Q2</v>
      </c>
      <c r="P1414">
        <f>sales[[#This Row],[netRevenue]]-(sales[[#This Row],[unitCost]]*sales[[#This Row],[QuantitySold]])</f>
        <v>640</v>
      </c>
      <c r="Q1414">
        <f>sales[[#This Row],[unitCost]]*sales[[#This Row],[QuantitySold]]</f>
        <v>1760</v>
      </c>
      <c r="R1414" s="7">
        <f>(sales[[#This Row],[unitPrice]]-sales[[#This Row],[unitCost]])/sales[[#This Row],[unitCost]]</f>
        <v>0.36363636363636365</v>
      </c>
      <c r="S1414" t="str">
        <f>TEXT(sales[[#This Row],[SaleDate]],"dd")</f>
        <v>04</v>
      </c>
    </row>
    <row r="1415" spans="1:19" x14ac:dyDescent="0.25">
      <c r="A1415">
        <v>351</v>
      </c>
      <c r="B1415">
        <v>1</v>
      </c>
      <c r="C1415">
        <v>48</v>
      </c>
      <c r="D1415">
        <v>9</v>
      </c>
      <c r="E1415">
        <v>5</v>
      </c>
      <c r="F1415" s="1">
        <v>45029</v>
      </c>
      <c r="G1415">
        <v>0</v>
      </c>
      <c r="H1415">
        <f>VLOOKUP(sales[[#This Row],[ProductID]],products[],4,FALSE)</f>
        <v>300</v>
      </c>
      <c r="I1415">
        <f>VLOOKUP(sales[[#This Row],[ProductID]],products[],5,FALSE)</f>
        <v>220</v>
      </c>
      <c r="J1415">
        <f>sales[[#This Row],[QuantitySold]]*sales[[#This Row],[unitPrice]]</f>
        <v>1500</v>
      </c>
      <c r="K1415">
        <f>sales[[#This Row],[TotalRevenue]]-sales[[#This Row],[DiscountApplied]]</f>
        <v>1500</v>
      </c>
      <c r="L1415" t="str">
        <f>TEXT(sales[[#This Row],[SaleDate]],"yyyy")</f>
        <v>2023</v>
      </c>
      <c r="M1415" t="str">
        <f>TEXT(sales[[#This Row],[SaleDate]],"MMM")</f>
        <v>Apr</v>
      </c>
      <c r="N1415" t="str">
        <f>TEXT(sales[[#This Row],[SaleDate]],"DDD")</f>
        <v>Thu</v>
      </c>
      <c r="O1415" t="str">
        <f t="shared" si="22"/>
        <v>Q2</v>
      </c>
      <c r="P1415">
        <f>sales[[#This Row],[netRevenue]]-(sales[[#This Row],[unitCost]]*sales[[#This Row],[QuantitySold]])</f>
        <v>400</v>
      </c>
      <c r="Q1415">
        <f>sales[[#This Row],[unitCost]]*sales[[#This Row],[QuantitySold]]</f>
        <v>1100</v>
      </c>
      <c r="R1415" s="7">
        <f>(sales[[#This Row],[unitPrice]]-sales[[#This Row],[unitCost]])/sales[[#This Row],[unitCost]]</f>
        <v>0.36363636363636365</v>
      </c>
      <c r="S1415" t="str">
        <f>TEXT(sales[[#This Row],[SaleDate]],"dd")</f>
        <v>13</v>
      </c>
    </row>
    <row r="1416" spans="1:19" x14ac:dyDescent="0.25">
      <c r="A1416">
        <v>367</v>
      </c>
      <c r="B1416">
        <v>1</v>
      </c>
      <c r="C1416">
        <v>33</v>
      </c>
      <c r="D1416">
        <v>6</v>
      </c>
      <c r="E1416">
        <v>10</v>
      </c>
      <c r="F1416" s="1">
        <v>45106</v>
      </c>
      <c r="G1416">
        <v>0</v>
      </c>
      <c r="H1416">
        <f>VLOOKUP(sales[[#This Row],[ProductID]],products[],4,FALSE)</f>
        <v>300</v>
      </c>
      <c r="I1416">
        <f>VLOOKUP(sales[[#This Row],[ProductID]],products[],5,FALSE)</f>
        <v>220</v>
      </c>
      <c r="J1416">
        <f>sales[[#This Row],[QuantitySold]]*sales[[#This Row],[unitPrice]]</f>
        <v>3000</v>
      </c>
      <c r="K1416">
        <f>sales[[#This Row],[TotalRevenue]]-sales[[#This Row],[DiscountApplied]]</f>
        <v>3000</v>
      </c>
      <c r="L1416" t="str">
        <f>TEXT(sales[[#This Row],[SaleDate]],"yyyy")</f>
        <v>2023</v>
      </c>
      <c r="M1416" t="str">
        <f>TEXT(sales[[#This Row],[SaleDate]],"MMM")</f>
        <v>Jun</v>
      </c>
      <c r="N1416" t="str">
        <f>TEXT(sales[[#This Row],[SaleDate]],"DDD")</f>
        <v>Thu</v>
      </c>
      <c r="O1416" t="str">
        <f t="shared" si="22"/>
        <v>Q2</v>
      </c>
      <c r="P1416">
        <f>sales[[#This Row],[netRevenue]]-(sales[[#This Row],[unitCost]]*sales[[#This Row],[QuantitySold]])</f>
        <v>800</v>
      </c>
      <c r="Q1416">
        <f>sales[[#This Row],[unitCost]]*sales[[#This Row],[QuantitySold]]</f>
        <v>2200</v>
      </c>
      <c r="R1416" s="7">
        <f>(sales[[#This Row],[unitPrice]]-sales[[#This Row],[unitCost]])/sales[[#This Row],[unitCost]]</f>
        <v>0.36363636363636365</v>
      </c>
      <c r="S1416" t="str">
        <f>TEXT(sales[[#This Row],[SaleDate]],"dd")</f>
        <v>29</v>
      </c>
    </row>
    <row r="1417" spans="1:19" x14ac:dyDescent="0.25">
      <c r="A1417">
        <v>393</v>
      </c>
      <c r="B1417">
        <v>1</v>
      </c>
      <c r="C1417">
        <v>3</v>
      </c>
      <c r="D1417">
        <v>9</v>
      </c>
      <c r="E1417">
        <v>6</v>
      </c>
      <c r="F1417" s="1">
        <v>44943</v>
      </c>
      <c r="G1417">
        <v>0</v>
      </c>
      <c r="H1417">
        <f>VLOOKUP(sales[[#This Row],[ProductID]],products[],4,FALSE)</f>
        <v>300</v>
      </c>
      <c r="I1417">
        <f>VLOOKUP(sales[[#This Row],[ProductID]],products[],5,FALSE)</f>
        <v>220</v>
      </c>
      <c r="J1417">
        <f>sales[[#This Row],[QuantitySold]]*sales[[#This Row],[unitPrice]]</f>
        <v>1800</v>
      </c>
      <c r="K1417">
        <f>sales[[#This Row],[TotalRevenue]]-sales[[#This Row],[DiscountApplied]]</f>
        <v>1800</v>
      </c>
      <c r="L1417" t="str">
        <f>TEXT(sales[[#This Row],[SaleDate]],"yyyy")</f>
        <v>2023</v>
      </c>
      <c r="M1417" t="str">
        <f>TEXT(sales[[#This Row],[SaleDate]],"MMM")</f>
        <v>Jan</v>
      </c>
      <c r="N1417" t="str">
        <f>TEXT(sales[[#This Row],[SaleDate]],"DDD")</f>
        <v>Tue</v>
      </c>
      <c r="O1417" t="str">
        <f t="shared" si="22"/>
        <v>Q1</v>
      </c>
      <c r="P1417">
        <f>sales[[#This Row],[netRevenue]]-(sales[[#This Row],[unitCost]]*sales[[#This Row],[QuantitySold]])</f>
        <v>480</v>
      </c>
      <c r="Q1417">
        <f>sales[[#This Row],[unitCost]]*sales[[#This Row],[QuantitySold]]</f>
        <v>1320</v>
      </c>
      <c r="R1417" s="7">
        <f>(sales[[#This Row],[unitPrice]]-sales[[#This Row],[unitCost]])/sales[[#This Row],[unitCost]]</f>
        <v>0.36363636363636365</v>
      </c>
      <c r="S1417" t="str">
        <f>TEXT(sales[[#This Row],[SaleDate]],"dd")</f>
        <v>17</v>
      </c>
    </row>
    <row r="1418" spans="1:19" x14ac:dyDescent="0.25">
      <c r="A1418">
        <v>413</v>
      </c>
      <c r="B1418">
        <v>1</v>
      </c>
      <c r="C1418">
        <v>48</v>
      </c>
      <c r="D1418">
        <v>8</v>
      </c>
      <c r="E1418">
        <v>1</v>
      </c>
      <c r="F1418" s="1">
        <v>45230</v>
      </c>
      <c r="G1418">
        <v>0</v>
      </c>
      <c r="H1418">
        <f>VLOOKUP(sales[[#This Row],[ProductID]],products[],4,FALSE)</f>
        <v>300</v>
      </c>
      <c r="I1418">
        <f>VLOOKUP(sales[[#This Row],[ProductID]],products[],5,FALSE)</f>
        <v>220</v>
      </c>
      <c r="J1418">
        <f>sales[[#This Row],[QuantitySold]]*sales[[#This Row],[unitPrice]]</f>
        <v>300</v>
      </c>
      <c r="K1418">
        <f>sales[[#This Row],[TotalRevenue]]-sales[[#This Row],[DiscountApplied]]</f>
        <v>300</v>
      </c>
      <c r="L1418" t="str">
        <f>TEXT(sales[[#This Row],[SaleDate]],"yyyy")</f>
        <v>2023</v>
      </c>
      <c r="M1418" t="str">
        <f>TEXT(sales[[#This Row],[SaleDate]],"MMM")</f>
        <v>Oct</v>
      </c>
      <c r="N1418" t="str">
        <f>TEXT(sales[[#This Row],[SaleDate]],"DDD")</f>
        <v>Tue</v>
      </c>
      <c r="O1418" t="str">
        <f t="shared" si="22"/>
        <v>Q4</v>
      </c>
      <c r="P1418">
        <f>sales[[#This Row],[netRevenue]]-(sales[[#This Row],[unitCost]]*sales[[#This Row],[QuantitySold]])</f>
        <v>80</v>
      </c>
      <c r="Q1418">
        <f>sales[[#This Row],[unitCost]]*sales[[#This Row],[QuantitySold]]</f>
        <v>220</v>
      </c>
      <c r="R1418" s="7">
        <f>(sales[[#This Row],[unitPrice]]-sales[[#This Row],[unitCost]])/sales[[#This Row],[unitCost]]</f>
        <v>0.36363636363636365</v>
      </c>
      <c r="S1418" t="str">
        <f>TEXT(sales[[#This Row],[SaleDate]],"dd")</f>
        <v>31</v>
      </c>
    </row>
    <row r="1419" spans="1:19" x14ac:dyDescent="0.25">
      <c r="A1419">
        <v>416</v>
      </c>
      <c r="B1419">
        <v>1</v>
      </c>
      <c r="C1419">
        <v>21</v>
      </c>
      <c r="D1419">
        <v>7</v>
      </c>
      <c r="E1419">
        <v>1</v>
      </c>
      <c r="F1419" s="1">
        <v>45055</v>
      </c>
      <c r="G1419">
        <v>0</v>
      </c>
      <c r="H1419">
        <f>VLOOKUP(sales[[#This Row],[ProductID]],products[],4,FALSE)</f>
        <v>300</v>
      </c>
      <c r="I1419">
        <f>VLOOKUP(sales[[#This Row],[ProductID]],products[],5,FALSE)</f>
        <v>220</v>
      </c>
      <c r="J1419">
        <f>sales[[#This Row],[QuantitySold]]*sales[[#This Row],[unitPrice]]</f>
        <v>300</v>
      </c>
      <c r="K1419">
        <f>sales[[#This Row],[TotalRevenue]]-sales[[#This Row],[DiscountApplied]]</f>
        <v>300</v>
      </c>
      <c r="L1419" t="str">
        <f>TEXT(sales[[#This Row],[SaleDate]],"yyyy")</f>
        <v>2023</v>
      </c>
      <c r="M1419" t="str">
        <f>TEXT(sales[[#This Row],[SaleDate]],"MMM")</f>
        <v>May</v>
      </c>
      <c r="N1419" t="str">
        <f>TEXT(sales[[#This Row],[SaleDate]],"DDD")</f>
        <v>Tue</v>
      </c>
      <c r="O1419" t="str">
        <f t="shared" si="22"/>
        <v>Q2</v>
      </c>
      <c r="P1419">
        <f>sales[[#This Row],[netRevenue]]-(sales[[#This Row],[unitCost]]*sales[[#This Row],[QuantitySold]])</f>
        <v>80</v>
      </c>
      <c r="Q1419">
        <f>sales[[#This Row],[unitCost]]*sales[[#This Row],[QuantitySold]]</f>
        <v>220</v>
      </c>
      <c r="R1419" s="7">
        <f>(sales[[#This Row],[unitPrice]]-sales[[#This Row],[unitCost]])/sales[[#This Row],[unitCost]]</f>
        <v>0.36363636363636365</v>
      </c>
      <c r="S1419" t="str">
        <f>TEXT(sales[[#This Row],[SaleDate]],"dd")</f>
        <v>09</v>
      </c>
    </row>
    <row r="1420" spans="1:19" x14ac:dyDescent="0.25">
      <c r="A1420">
        <v>430</v>
      </c>
      <c r="B1420">
        <v>1</v>
      </c>
      <c r="C1420">
        <v>49</v>
      </c>
      <c r="D1420">
        <v>7</v>
      </c>
      <c r="E1420">
        <v>4</v>
      </c>
      <c r="F1420" s="1">
        <v>45194</v>
      </c>
      <c r="G1420">
        <v>0</v>
      </c>
      <c r="H1420">
        <f>VLOOKUP(sales[[#This Row],[ProductID]],products[],4,FALSE)</f>
        <v>300</v>
      </c>
      <c r="I1420">
        <f>VLOOKUP(sales[[#This Row],[ProductID]],products[],5,FALSE)</f>
        <v>220</v>
      </c>
      <c r="J1420">
        <f>sales[[#This Row],[QuantitySold]]*sales[[#This Row],[unitPrice]]</f>
        <v>1200</v>
      </c>
      <c r="K1420">
        <f>sales[[#This Row],[TotalRevenue]]-sales[[#This Row],[DiscountApplied]]</f>
        <v>1200</v>
      </c>
      <c r="L1420" t="str">
        <f>TEXT(sales[[#This Row],[SaleDate]],"yyyy")</f>
        <v>2023</v>
      </c>
      <c r="M1420" t="str">
        <f>TEXT(sales[[#This Row],[SaleDate]],"MMM")</f>
        <v>Sep</v>
      </c>
      <c r="N1420" t="str">
        <f>TEXT(sales[[#This Row],[SaleDate]],"DDD")</f>
        <v>Mon</v>
      </c>
      <c r="O1420" t="str">
        <f t="shared" si="22"/>
        <v>Q3</v>
      </c>
      <c r="P1420">
        <f>sales[[#This Row],[netRevenue]]-(sales[[#This Row],[unitCost]]*sales[[#This Row],[QuantitySold]])</f>
        <v>320</v>
      </c>
      <c r="Q1420">
        <f>sales[[#This Row],[unitCost]]*sales[[#This Row],[QuantitySold]]</f>
        <v>880</v>
      </c>
      <c r="R1420" s="7">
        <f>(sales[[#This Row],[unitPrice]]-sales[[#This Row],[unitCost]])/sales[[#This Row],[unitCost]]</f>
        <v>0.36363636363636365</v>
      </c>
      <c r="S1420" t="str">
        <f>TEXT(sales[[#This Row],[SaleDate]],"dd")</f>
        <v>25</v>
      </c>
    </row>
    <row r="1421" spans="1:19" x14ac:dyDescent="0.25">
      <c r="A1421">
        <v>481</v>
      </c>
      <c r="B1421">
        <v>1</v>
      </c>
      <c r="C1421">
        <v>19</v>
      </c>
      <c r="D1421">
        <v>7</v>
      </c>
      <c r="E1421">
        <v>5</v>
      </c>
      <c r="F1421" s="1">
        <v>45028</v>
      </c>
      <c r="G1421">
        <v>0</v>
      </c>
      <c r="H1421">
        <f>VLOOKUP(sales[[#This Row],[ProductID]],products[],4,FALSE)</f>
        <v>300</v>
      </c>
      <c r="I1421">
        <f>VLOOKUP(sales[[#This Row],[ProductID]],products[],5,FALSE)</f>
        <v>220</v>
      </c>
      <c r="J1421">
        <f>sales[[#This Row],[QuantitySold]]*sales[[#This Row],[unitPrice]]</f>
        <v>1500</v>
      </c>
      <c r="K1421">
        <f>sales[[#This Row],[TotalRevenue]]-sales[[#This Row],[DiscountApplied]]</f>
        <v>1500</v>
      </c>
      <c r="L1421" t="str">
        <f>TEXT(sales[[#This Row],[SaleDate]],"yyyy")</f>
        <v>2023</v>
      </c>
      <c r="M1421" t="str">
        <f>TEXT(sales[[#This Row],[SaleDate]],"MMM")</f>
        <v>Apr</v>
      </c>
      <c r="N1421" t="str">
        <f>TEXT(sales[[#This Row],[SaleDate]],"DDD")</f>
        <v>Wed</v>
      </c>
      <c r="O1421" t="str">
        <f t="shared" si="22"/>
        <v>Q2</v>
      </c>
      <c r="P1421">
        <f>sales[[#This Row],[netRevenue]]-(sales[[#This Row],[unitCost]]*sales[[#This Row],[QuantitySold]])</f>
        <v>400</v>
      </c>
      <c r="Q1421">
        <f>sales[[#This Row],[unitCost]]*sales[[#This Row],[QuantitySold]]</f>
        <v>1100</v>
      </c>
      <c r="R1421" s="7">
        <f>(sales[[#This Row],[unitPrice]]-sales[[#This Row],[unitCost]])/sales[[#This Row],[unitCost]]</f>
        <v>0.36363636363636365</v>
      </c>
      <c r="S1421" t="str">
        <f>TEXT(sales[[#This Row],[SaleDate]],"dd")</f>
        <v>12</v>
      </c>
    </row>
    <row r="1422" spans="1:19" x14ac:dyDescent="0.25">
      <c r="A1422">
        <v>548</v>
      </c>
      <c r="B1422">
        <v>1</v>
      </c>
      <c r="C1422">
        <v>19</v>
      </c>
      <c r="D1422">
        <v>8</v>
      </c>
      <c r="E1422">
        <v>7</v>
      </c>
      <c r="F1422" s="1">
        <v>45270</v>
      </c>
      <c r="G1422">
        <v>0</v>
      </c>
      <c r="H1422">
        <f>VLOOKUP(sales[[#This Row],[ProductID]],products[],4,FALSE)</f>
        <v>300</v>
      </c>
      <c r="I1422">
        <f>VLOOKUP(sales[[#This Row],[ProductID]],products[],5,FALSE)</f>
        <v>220</v>
      </c>
      <c r="J1422">
        <f>sales[[#This Row],[QuantitySold]]*sales[[#This Row],[unitPrice]]</f>
        <v>2100</v>
      </c>
      <c r="K1422">
        <f>sales[[#This Row],[TotalRevenue]]-sales[[#This Row],[DiscountApplied]]</f>
        <v>2100</v>
      </c>
      <c r="L1422" t="str">
        <f>TEXT(sales[[#This Row],[SaleDate]],"yyyy")</f>
        <v>2023</v>
      </c>
      <c r="M1422" t="str">
        <f>TEXT(sales[[#This Row],[SaleDate]],"MMM")</f>
        <v>Dec</v>
      </c>
      <c r="N1422" t="str">
        <f>TEXT(sales[[#This Row],[SaleDate]],"DDD")</f>
        <v>Sun</v>
      </c>
      <c r="O1422" t="str">
        <f t="shared" si="22"/>
        <v>Q4</v>
      </c>
      <c r="P1422">
        <f>sales[[#This Row],[netRevenue]]-(sales[[#This Row],[unitCost]]*sales[[#This Row],[QuantitySold]])</f>
        <v>560</v>
      </c>
      <c r="Q1422">
        <f>sales[[#This Row],[unitCost]]*sales[[#This Row],[QuantitySold]]</f>
        <v>1540</v>
      </c>
      <c r="R1422" s="7">
        <f>(sales[[#This Row],[unitPrice]]-sales[[#This Row],[unitCost]])/sales[[#This Row],[unitCost]]</f>
        <v>0.36363636363636365</v>
      </c>
      <c r="S1422" t="str">
        <f>TEXT(sales[[#This Row],[SaleDate]],"dd")</f>
        <v>10</v>
      </c>
    </row>
    <row r="1423" spans="1:19" x14ac:dyDescent="0.25">
      <c r="A1423">
        <v>560</v>
      </c>
      <c r="B1423">
        <v>1</v>
      </c>
      <c r="C1423">
        <v>48</v>
      </c>
      <c r="D1423">
        <v>10</v>
      </c>
      <c r="E1423">
        <v>11</v>
      </c>
      <c r="F1423" s="1">
        <v>44941</v>
      </c>
      <c r="G1423">
        <v>0</v>
      </c>
      <c r="H1423">
        <f>VLOOKUP(sales[[#This Row],[ProductID]],products[],4,FALSE)</f>
        <v>300</v>
      </c>
      <c r="I1423">
        <f>VLOOKUP(sales[[#This Row],[ProductID]],products[],5,FALSE)</f>
        <v>220</v>
      </c>
      <c r="J1423">
        <f>sales[[#This Row],[QuantitySold]]*sales[[#This Row],[unitPrice]]</f>
        <v>3300</v>
      </c>
      <c r="K1423">
        <f>sales[[#This Row],[TotalRevenue]]-sales[[#This Row],[DiscountApplied]]</f>
        <v>3300</v>
      </c>
      <c r="L1423" t="str">
        <f>TEXT(sales[[#This Row],[SaleDate]],"yyyy")</f>
        <v>2023</v>
      </c>
      <c r="M1423" t="str">
        <f>TEXT(sales[[#This Row],[SaleDate]],"MMM")</f>
        <v>Jan</v>
      </c>
      <c r="N1423" t="str">
        <f>TEXT(sales[[#This Row],[SaleDate]],"DDD")</f>
        <v>Sun</v>
      </c>
      <c r="O1423" t="str">
        <f t="shared" si="22"/>
        <v>Q1</v>
      </c>
      <c r="P1423">
        <f>sales[[#This Row],[netRevenue]]-(sales[[#This Row],[unitCost]]*sales[[#This Row],[QuantitySold]])</f>
        <v>880</v>
      </c>
      <c r="Q1423">
        <f>sales[[#This Row],[unitCost]]*sales[[#This Row],[QuantitySold]]</f>
        <v>2420</v>
      </c>
      <c r="R1423" s="7">
        <f>(sales[[#This Row],[unitPrice]]-sales[[#This Row],[unitCost]])/sales[[#This Row],[unitCost]]</f>
        <v>0.36363636363636365</v>
      </c>
      <c r="S1423" t="str">
        <f>TEXT(sales[[#This Row],[SaleDate]],"dd")</f>
        <v>15</v>
      </c>
    </row>
    <row r="1424" spans="1:19" x14ac:dyDescent="0.25">
      <c r="A1424">
        <v>576</v>
      </c>
      <c r="B1424">
        <v>1</v>
      </c>
      <c r="C1424">
        <v>9</v>
      </c>
      <c r="D1424">
        <v>9</v>
      </c>
      <c r="E1424">
        <v>8</v>
      </c>
      <c r="F1424" s="1">
        <v>45183</v>
      </c>
      <c r="G1424">
        <v>0</v>
      </c>
      <c r="H1424">
        <f>VLOOKUP(sales[[#This Row],[ProductID]],products[],4,FALSE)</f>
        <v>300</v>
      </c>
      <c r="I1424">
        <f>VLOOKUP(sales[[#This Row],[ProductID]],products[],5,FALSE)</f>
        <v>220</v>
      </c>
      <c r="J1424">
        <f>sales[[#This Row],[QuantitySold]]*sales[[#This Row],[unitPrice]]</f>
        <v>2400</v>
      </c>
      <c r="K1424">
        <f>sales[[#This Row],[TotalRevenue]]-sales[[#This Row],[DiscountApplied]]</f>
        <v>2400</v>
      </c>
      <c r="L1424" t="str">
        <f>TEXT(sales[[#This Row],[SaleDate]],"yyyy")</f>
        <v>2023</v>
      </c>
      <c r="M1424" t="str">
        <f>TEXT(sales[[#This Row],[SaleDate]],"MMM")</f>
        <v>Sep</v>
      </c>
      <c r="N1424" t="str">
        <f>TEXT(sales[[#This Row],[SaleDate]],"DDD")</f>
        <v>Thu</v>
      </c>
      <c r="O1424" t="str">
        <f t="shared" si="22"/>
        <v>Q3</v>
      </c>
      <c r="P1424">
        <f>sales[[#This Row],[netRevenue]]-(sales[[#This Row],[unitCost]]*sales[[#This Row],[QuantitySold]])</f>
        <v>640</v>
      </c>
      <c r="Q1424">
        <f>sales[[#This Row],[unitCost]]*sales[[#This Row],[QuantitySold]]</f>
        <v>1760</v>
      </c>
      <c r="R1424" s="7">
        <f>(sales[[#This Row],[unitPrice]]-sales[[#This Row],[unitCost]])/sales[[#This Row],[unitCost]]</f>
        <v>0.36363636363636365</v>
      </c>
      <c r="S1424" t="str">
        <f>TEXT(sales[[#This Row],[SaleDate]],"dd")</f>
        <v>14</v>
      </c>
    </row>
    <row r="1425" spans="1:19" x14ac:dyDescent="0.25">
      <c r="A1425">
        <v>587</v>
      </c>
      <c r="B1425">
        <v>1</v>
      </c>
      <c r="C1425">
        <v>28</v>
      </c>
      <c r="D1425">
        <v>7</v>
      </c>
      <c r="E1425">
        <v>7</v>
      </c>
      <c r="F1425" s="1">
        <v>44960</v>
      </c>
      <c r="G1425">
        <v>0</v>
      </c>
      <c r="H1425">
        <f>VLOOKUP(sales[[#This Row],[ProductID]],products[],4,FALSE)</f>
        <v>300</v>
      </c>
      <c r="I1425">
        <f>VLOOKUP(sales[[#This Row],[ProductID]],products[],5,FALSE)</f>
        <v>220</v>
      </c>
      <c r="J1425">
        <f>sales[[#This Row],[QuantitySold]]*sales[[#This Row],[unitPrice]]</f>
        <v>2100</v>
      </c>
      <c r="K1425">
        <f>sales[[#This Row],[TotalRevenue]]-sales[[#This Row],[DiscountApplied]]</f>
        <v>2100</v>
      </c>
      <c r="L1425" t="str">
        <f>TEXT(sales[[#This Row],[SaleDate]],"yyyy")</f>
        <v>2023</v>
      </c>
      <c r="M1425" t="str">
        <f>TEXT(sales[[#This Row],[SaleDate]],"MMM")</f>
        <v>Feb</v>
      </c>
      <c r="N1425" t="str">
        <f>TEXT(sales[[#This Row],[SaleDate]],"DDD")</f>
        <v>Fri</v>
      </c>
      <c r="O1425" t="str">
        <f t="shared" si="22"/>
        <v>Q1</v>
      </c>
      <c r="P1425">
        <f>sales[[#This Row],[netRevenue]]-(sales[[#This Row],[unitCost]]*sales[[#This Row],[QuantitySold]])</f>
        <v>560</v>
      </c>
      <c r="Q1425">
        <f>sales[[#This Row],[unitCost]]*sales[[#This Row],[QuantitySold]]</f>
        <v>1540</v>
      </c>
      <c r="R1425" s="7">
        <f>(sales[[#This Row],[unitPrice]]-sales[[#This Row],[unitCost]])/sales[[#This Row],[unitCost]]</f>
        <v>0.36363636363636365</v>
      </c>
      <c r="S1425" t="str">
        <f>TEXT(sales[[#This Row],[SaleDate]],"dd")</f>
        <v>03</v>
      </c>
    </row>
    <row r="1426" spans="1:19" x14ac:dyDescent="0.25">
      <c r="A1426">
        <v>606</v>
      </c>
      <c r="B1426">
        <v>1</v>
      </c>
      <c r="C1426">
        <v>20</v>
      </c>
      <c r="D1426">
        <v>1</v>
      </c>
      <c r="E1426">
        <v>4</v>
      </c>
      <c r="F1426" s="1">
        <v>45056</v>
      </c>
      <c r="G1426">
        <v>0</v>
      </c>
      <c r="H1426">
        <f>VLOOKUP(sales[[#This Row],[ProductID]],products[],4,FALSE)</f>
        <v>300</v>
      </c>
      <c r="I1426">
        <f>VLOOKUP(sales[[#This Row],[ProductID]],products[],5,FALSE)</f>
        <v>220</v>
      </c>
      <c r="J1426">
        <f>sales[[#This Row],[QuantitySold]]*sales[[#This Row],[unitPrice]]</f>
        <v>1200</v>
      </c>
      <c r="K1426">
        <f>sales[[#This Row],[TotalRevenue]]-sales[[#This Row],[DiscountApplied]]</f>
        <v>1200</v>
      </c>
      <c r="L1426" t="str">
        <f>TEXT(sales[[#This Row],[SaleDate]],"yyyy")</f>
        <v>2023</v>
      </c>
      <c r="M1426" t="str">
        <f>TEXT(sales[[#This Row],[SaleDate]],"MMM")</f>
        <v>May</v>
      </c>
      <c r="N1426" t="str">
        <f>TEXT(sales[[#This Row],[SaleDate]],"DDD")</f>
        <v>Wed</v>
      </c>
      <c r="O1426" t="str">
        <f t="shared" si="22"/>
        <v>Q2</v>
      </c>
      <c r="P1426">
        <f>sales[[#This Row],[netRevenue]]-(sales[[#This Row],[unitCost]]*sales[[#This Row],[QuantitySold]])</f>
        <v>320</v>
      </c>
      <c r="Q1426">
        <f>sales[[#This Row],[unitCost]]*sales[[#This Row],[QuantitySold]]</f>
        <v>880</v>
      </c>
      <c r="R1426" s="7">
        <f>(sales[[#This Row],[unitPrice]]-sales[[#This Row],[unitCost]])/sales[[#This Row],[unitCost]]</f>
        <v>0.36363636363636365</v>
      </c>
      <c r="S1426" t="str">
        <f>TEXT(sales[[#This Row],[SaleDate]],"dd")</f>
        <v>10</v>
      </c>
    </row>
    <row r="1427" spans="1:19" x14ac:dyDescent="0.25">
      <c r="A1427">
        <v>609</v>
      </c>
      <c r="B1427">
        <v>1</v>
      </c>
      <c r="C1427">
        <v>21</v>
      </c>
      <c r="D1427">
        <v>2</v>
      </c>
      <c r="E1427">
        <v>9</v>
      </c>
      <c r="F1427" s="1">
        <v>45168</v>
      </c>
      <c r="G1427">
        <v>0</v>
      </c>
      <c r="H1427">
        <f>VLOOKUP(sales[[#This Row],[ProductID]],products[],4,FALSE)</f>
        <v>300</v>
      </c>
      <c r="I1427">
        <f>VLOOKUP(sales[[#This Row],[ProductID]],products[],5,FALSE)</f>
        <v>220</v>
      </c>
      <c r="J1427">
        <f>sales[[#This Row],[QuantitySold]]*sales[[#This Row],[unitPrice]]</f>
        <v>2700</v>
      </c>
      <c r="K1427">
        <f>sales[[#This Row],[TotalRevenue]]-sales[[#This Row],[DiscountApplied]]</f>
        <v>2700</v>
      </c>
      <c r="L1427" t="str">
        <f>TEXT(sales[[#This Row],[SaleDate]],"yyyy")</f>
        <v>2023</v>
      </c>
      <c r="M1427" t="str">
        <f>TEXT(sales[[#This Row],[SaleDate]],"MMM")</f>
        <v>Aug</v>
      </c>
      <c r="N1427" t="str">
        <f>TEXT(sales[[#This Row],[SaleDate]],"DDD")</f>
        <v>Wed</v>
      </c>
      <c r="O1427" t="str">
        <f t="shared" si="22"/>
        <v>Q3</v>
      </c>
      <c r="P1427">
        <f>sales[[#This Row],[netRevenue]]-(sales[[#This Row],[unitCost]]*sales[[#This Row],[QuantitySold]])</f>
        <v>720</v>
      </c>
      <c r="Q1427">
        <f>sales[[#This Row],[unitCost]]*sales[[#This Row],[QuantitySold]]</f>
        <v>1980</v>
      </c>
      <c r="R1427" s="7">
        <f>(sales[[#This Row],[unitPrice]]-sales[[#This Row],[unitCost]])/sales[[#This Row],[unitCost]]</f>
        <v>0.36363636363636365</v>
      </c>
      <c r="S1427" t="str">
        <f>TEXT(sales[[#This Row],[SaleDate]],"dd")</f>
        <v>30</v>
      </c>
    </row>
    <row r="1428" spans="1:19" x14ac:dyDescent="0.25">
      <c r="A1428">
        <v>612</v>
      </c>
      <c r="B1428">
        <v>1</v>
      </c>
      <c r="C1428">
        <v>1</v>
      </c>
      <c r="D1428">
        <v>4</v>
      </c>
      <c r="E1428">
        <v>10</v>
      </c>
      <c r="F1428" s="1">
        <v>45053</v>
      </c>
      <c r="G1428">
        <v>0</v>
      </c>
      <c r="H1428">
        <f>VLOOKUP(sales[[#This Row],[ProductID]],products[],4,FALSE)</f>
        <v>300</v>
      </c>
      <c r="I1428">
        <f>VLOOKUP(sales[[#This Row],[ProductID]],products[],5,FALSE)</f>
        <v>220</v>
      </c>
      <c r="J1428">
        <f>sales[[#This Row],[QuantitySold]]*sales[[#This Row],[unitPrice]]</f>
        <v>3000</v>
      </c>
      <c r="K1428">
        <f>sales[[#This Row],[TotalRevenue]]-sales[[#This Row],[DiscountApplied]]</f>
        <v>3000</v>
      </c>
      <c r="L1428" t="str">
        <f>TEXT(sales[[#This Row],[SaleDate]],"yyyy")</f>
        <v>2023</v>
      </c>
      <c r="M1428" t="str">
        <f>TEXT(sales[[#This Row],[SaleDate]],"MMM")</f>
        <v>May</v>
      </c>
      <c r="N1428" t="str">
        <f>TEXT(sales[[#This Row],[SaleDate]],"DDD")</f>
        <v>Sun</v>
      </c>
      <c r="O1428" t="str">
        <f t="shared" si="22"/>
        <v>Q2</v>
      </c>
      <c r="P1428">
        <f>sales[[#This Row],[netRevenue]]-(sales[[#This Row],[unitCost]]*sales[[#This Row],[QuantitySold]])</f>
        <v>800</v>
      </c>
      <c r="Q1428">
        <f>sales[[#This Row],[unitCost]]*sales[[#This Row],[QuantitySold]]</f>
        <v>2200</v>
      </c>
      <c r="R1428" s="7">
        <f>(sales[[#This Row],[unitPrice]]-sales[[#This Row],[unitCost]])/sales[[#This Row],[unitCost]]</f>
        <v>0.36363636363636365</v>
      </c>
      <c r="S1428" t="str">
        <f>TEXT(sales[[#This Row],[SaleDate]],"dd")</f>
        <v>07</v>
      </c>
    </row>
    <row r="1429" spans="1:19" x14ac:dyDescent="0.25">
      <c r="A1429">
        <v>636</v>
      </c>
      <c r="B1429">
        <v>1</v>
      </c>
      <c r="C1429">
        <v>50</v>
      </c>
      <c r="D1429">
        <v>1</v>
      </c>
      <c r="E1429">
        <v>10</v>
      </c>
      <c r="F1429" s="1">
        <v>44945</v>
      </c>
      <c r="G1429">
        <v>0</v>
      </c>
      <c r="H1429">
        <f>VLOOKUP(sales[[#This Row],[ProductID]],products[],4,FALSE)</f>
        <v>300</v>
      </c>
      <c r="I1429">
        <f>VLOOKUP(sales[[#This Row],[ProductID]],products[],5,FALSE)</f>
        <v>220</v>
      </c>
      <c r="J1429">
        <f>sales[[#This Row],[QuantitySold]]*sales[[#This Row],[unitPrice]]</f>
        <v>3000</v>
      </c>
      <c r="K1429">
        <f>sales[[#This Row],[TotalRevenue]]-sales[[#This Row],[DiscountApplied]]</f>
        <v>3000</v>
      </c>
      <c r="L1429" t="str">
        <f>TEXT(sales[[#This Row],[SaleDate]],"yyyy")</f>
        <v>2023</v>
      </c>
      <c r="M1429" t="str">
        <f>TEXT(sales[[#This Row],[SaleDate]],"MMM")</f>
        <v>Jan</v>
      </c>
      <c r="N1429" t="str">
        <f>TEXT(sales[[#This Row],[SaleDate]],"DDD")</f>
        <v>Thu</v>
      </c>
      <c r="O1429" t="str">
        <f t="shared" si="22"/>
        <v>Q1</v>
      </c>
      <c r="P1429">
        <f>sales[[#This Row],[netRevenue]]-(sales[[#This Row],[unitCost]]*sales[[#This Row],[QuantitySold]])</f>
        <v>800</v>
      </c>
      <c r="Q1429">
        <f>sales[[#This Row],[unitCost]]*sales[[#This Row],[QuantitySold]]</f>
        <v>2200</v>
      </c>
      <c r="R1429" s="7">
        <f>(sales[[#This Row],[unitPrice]]-sales[[#This Row],[unitCost]])/sales[[#This Row],[unitCost]]</f>
        <v>0.36363636363636365</v>
      </c>
      <c r="S1429" t="str">
        <f>TEXT(sales[[#This Row],[SaleDate]],"dd")</f>
        <v>19</v>
      </c>
    </row>
    <row r="1430" spans="1:19" x14ac:dyDescent="0.25">
      <c r="A1430">
        <v>643</v>
      </c>
      <c r="B1430">
        <v>1</v>
      </c>
      <c r="C1430">
        <v>11</v>
      </c>
      <c r="D1430">
        <v>7</v>
      </c>
      <c r="E1430">
        <v>1</v>
      </c>
      <c r="F1430" s="1">
        <v>45043</v>
      </c>
      <c r="G1430">
        <v>0</v>
      </c>
      <c r="H1430">
        <f>VLOOKUP(sales[[#This Row],[ProductID]],products[],4,FALSE)</f>
        <v>300</v>
      </c>
      <c r="I1430">
        <f>VLOOKUP(sales[[#This Row],[ProductID]],products[],5,FALSE)</f>
        <v>220</v>
      </c>
      <c r="J1430">
        <f>sales[[#This Row],[QuantitySold]]*sales[[#This Row],[unitPrice]]</f>
        <v>300</v>
      </c>
      <c r="K1430">
        <f>sales[[#This Row],[TotalRevenue]]-sales[[#This Row],[DiscountApplied]]</f>
        <v>300</v>
      </c>
      <c r="L1430" t="str">
        <f>TEXT(sales[[#This Row],[SaleDate]],"yyyy")</f>
        <v>2023</v>
      </c>
      <c r="M1430" t="str">
        <f>TEXT(sales[[#This Row],[SaleDate]],"MMM")</f>
        <v>Apr</v>
      </c>
      <c r="N1430" t="str">
        <f>TEXT(sales[[#This Row],[SaleDate]],"DDD")</f>
        <v>Thu</v>
      </c>
      <c r="O1430" t="str">
        <f t="shared" si="22"/>
        <v>Q2</v>
      </c>
      <c r="P1430">
        <f>sales[[#This Row],[netRevenue]]-(sales[[#This Row],[unitCost]]*sales[[#This Row],[QuantitySold]])</f>
        <v>80</v>
      </c>
      <c r="Q1430">
        <f>sales[[#This Row],[unitCost]]*sales[[#This Row],[QuantitySold]]</f>
        <v>220</v>
      </c>
      <c r="R1430" s="7">
        <f>(sales[[#This Row],[unitPrice]]-sales[[#This Row],[unitCost]])/sales[[#This Row],[unitCost]]</f>
        <v>0.36363636363636365</v>
      </c>
      <c r="S1430" t="str">
        <f>TEXT(sales[[#This Row],[SaleDate]],"dd")</f>
        <v>27</v>
      </c>
    </row>
    <row r="1431" spans="1:19" x14ac:dyDescent="0.25">
      <c r="A1431">
        <v>645</v>
      </c>
      <c r="B1431">
        <v>1</v>
      </c>
      <c r="C1431">
        <v>25</v>
      </c>
      <c r="D1431">
        <v>1</v>
      </c>
      <c r="E1431">
        <v>3</v>
      </c>
      <c r="F1431" s="1">
        <v>45029</v>
      </c>
      <c r="G1431">
        <v>0</v>
      </c>
      <c r="H1431">
        <f>VLOOKUP(sales[[#This Row],[ProductID]],products[],4,FALSE)</f>
        <v>300</v>
      </c>
      <c r="I1431">
        <f>VLOOKUP(sales[[#This Row],[ProductID]],products[],5,FALSE)</f>
        <v>220</v>
      </c>
      <c r="J1431">
        <f>sales[[#This Row],[QuantitySold]]*sales[[#This Row],[unitPrice]]</f>
        <v>900</v>
      </c>
      <c r="K1431">
        <f>sales[[#This Row],[TotalRevenue]]-sales[[#This Row],[DiscountApplied]]</f>
        <v>900</v>
      </c>
      <c r="L1431" t="str">
        <f>TEXT(sales[[#This Row],[SaleDate]],"yyyy")</f>
        <v>2023</v>
      </c>
      <c r="M1431" t="str">
        <f>TEXT(sales[[#This Row],[SaleDate]],"MMM")</f>
        <v>Apr</v>
      </c>
      <c r="N1431" t="str">
        <f>TEXT(sales[[#This Row],[SaleDate]],"DDD")</f>
        <v>Thu</v>
      </c>
      <c r="O1431" t="str">
        <f t="shared" si="22"/>
        <v>Q2</v>
      </c>
      <c r="P1431">
        <f>sales[[#This Row],[netRevenue]]-(sales[[#This Row],[unitCost]]*sales[[#This Row],[QuantitySold]])</f>
        <v>240</v>
      </c>
      <c r="Q1431">
        <f>sales[[#This Row],[unitCost]]*sales[[#This Row],[QuantitySold]]</f>
        <v>660</v>
      </c>
      <c r="R1431" s="7">
        <f>(sales[[#This Row],[unitPrice]]-sales[[#This Row],[unitCost]])/sales[[#This Row],[unitCost]]</f>
        <v>0.36363636363636365</v>
      </c>
      <c r="S1431" t="str">
        <f>TEXT(sales[[#This Row],[SaleDate]],"dd")</f>
        <v>13</v>
      </c>
    </row>
    <row r="1432" spans="1:19" x14ac:dyDescent="0.25">
      <c r="A1432">
        <v>671</v>
      </c>
      <c r="B1432">
        <v>1</v>
      </c>
      <c r="C1432">
        <v>40</v>
      </c>
      <c r="D1432">
        <v>10</v>
      </c>
      <c r="E1432">
        <v>8</v>
      </c>
      <c r="F1432" s="1">
        <v>45190</v>
      </c>
      <c r="G1432">
        <v>0</v>
      </c>
      <c r="H1432">
        <f>VLOOKUP(sales[[#This Row],[ProductID]],products[],4,FALSE)</f>
        <v>300</v>
      </c>
      <c r="I1432">
        <f>VLOOKUP(sales[[#This Row],[ProductID]],products[],5,FALSE)</f>
        <v>220</v>
      </c>
      <c r="J1432">
        <f>sales[[#This Row],[QuantitySold]]*sales[[#This Row],[unitPrice]]</f>
        <v>2400</v>
      </c>
      <c r="K1432">
        <f>sales[[#This Row],[TotalRevenue]]-sales[[#This Row],[DiscountApplied]]</f>
        <v>2400</v>
      </c>
      <c r="L1432" t="str">
        <f>TEXT(sales[[#This Row],[SaleDate]],"yyyy")</f>
        <v>2023</v>
      </c>
      <c r="M1432" t="str">
        <f>TEXT(sales[[#This Row],[SaleDate]],"MMM")</f>
        <v>Sep</v>
      </c>
      <c r="N1432" t="str">
        <f>TEXT(sales[[#This Row],[SaleDate]],"DDD")</f>
        <v>Thu</v>
      </c>
      <c r="O1432" t="str">
        <f t="shared" si="22"/>
        <v>Q3</v>
      </c>
      <c r="P1432">
        <f>sales[[#This Row],[netRevenue]]-(sales[[#This Row],[unitCost]]*sales[[#This Row],[QuantitySold]])</f>
        <v>640</v>
      </c>
      <c r="Q1432">
        <f>sales[[#This Row],[unitCost]]*sales[[#This Row],[QuantitySold]]</f>
        <v>1760</v>
      </c>
      <c r="R1432" s="7">
        <f>(sales[[#This Row],[unitPrice]]-sales[[#This Row],[unitCost]])/sales[[#This Row],[unitCost]]</f>
        <v>0.36363636363636365</v>
      </c>
      <c r="S1432" t="str">
        <f>TEXT(sales[[#This Row],[SaleDate]],"dd")</f>
        <v>21</v>
      </c>
    </row>
    <row r="1433" spans="1:19" x14ac:dyDescent="0.25">
      <c r="A1433">
        <v>685</v>
      </c>
      <c r="B1433">
        <v>1</v>
      </c>
      <c r="C1433">
        <v>50</v>
      </c>
      <c r="D1433">
        <v>8</v>
      </c>
      <c r="E1433">
        <v>2</v>
      </c>
      <c r="F1433" s="1">
        <v>44999</v>
      </c>
      <c r="G1433">
        <v>0</v>
      </c>
      <c r="H1433">
        <f>VLOOKUP(sales[[#This Row],[ProductID]],products[],4,FALSE)</f>
        <v>300</v>
      </c>
      <c r="I1433">
        <f>VLOOKUP(sales[[#This Row],[ProductID]],products[],5,FALSE)</f>
        <v>220</v>
      </c>
      <c r="J1433">
        <f>sales[[#This Row],[QuantitySold]]*sales[[#This Row],[unitPrice]]</f>
        <v>600</v>
      </c>
      <c r="K1433">
        <f>sales[[#This Row],[TotalRevenue]]-sales[[#This Row],[DiscountApplied]]</f>
        <v>600</v>
      </c>
      <c r="L1433" t="str">
        <f>TEXT(sales[[#This Row],[SaleDate]],"yyyy")</f>
        <v>2023</v>
      </c>
      <c r="M1433" t="str">
        <f>TEXT(sales[[#This Row],[SaleDate]],"MMM")</f>
        <v>Mar</v>
      </c>
      <c r="N1433" t="str">
        <f>TEXT(sales[[#This Row],[SaleDate]],"DDD")</f>
        <v>Tue</v>
      </c>
      <c r="O1433" t="str">
        <f t="shared" si="22"/>
        <v>Q1</v>
      </c>
      <c r="P1433">
        <f>sales[[#This Row],[netRevenue]]-(sales[[#This Row],[unitCost]]*sales[[#This Row],[QuantitySold]])</f>
        <v>160</v>
      </c>
      <c r="Q1433">
        <f>sales[[#This Row],[unitCost]]*sales[[#This Row],[QuantitySold]]</f>
        <v>440</v>
      </c>
      <c r="R1433" s="7">
        <f>(sales[[#This Row],[unitPrice]]-sales[[#This Row],[unitCost]])/sales[[#This Row],[unitCost]]</f>
        <v>0.36363636363636365</v>
      </c>
      <c r="S1433" t="str">
        <f>TEXT(sales[[#This Row],[SaleDate]],"dd")</f>
        <v>14</v>
      </c>
    </row>
    <row r="1434" spans="1:19" x14ac:dyDescent="0.25">
      <c r="A1434">
        <v>737</v>
      </c>
      <c r="B1434">
        <v>1</v>
      </c>
      <c r="C1434">
        <v>27</v>
      </c>
      <c r="D1434">
        <v>6</v>
      </c>
      <c r="E1434">
        <v>4</v>
      </c>
      <c r="F1434" s="1">
        <v>45263</v>
      </c>
      <c r="G1434">
        <v>0</v>
      </c>
      <c r="H1434">
        <f>VLOOKUP(sales[[#This Row],[ProductID]],products[],4,FALSE)</f>
        <v>300</v>
      </c>
      <c r="I1434">
        <f>VLOOKUP(sales[[#This Row],[ProductID]],products[],5,FALSE)</f>
        <v>220</v>
      </c>
      <c r="J1434">
        <f>sales[[#This Row],[QuantitySold]]*sales[[#This Row],[unitPrice]]</f>
        <v>1200</v>
      </c>
      <c r="K1434">
        <f>sales[[#This Row],[TotalRevenue]]-sales[[#This Row],[DiscountApplied]]</f>
        <v>1200</v>
      </c>
      <c r="L1434" t="str">
        <f>TEXT(sales[[#This Row],[SaleDate]],"yyyy")</f>
        <v>2023</v>
      </c>
      <c r="M1434" t="str">
        <f>TEXT(sales[[#This Row],[SaleDate]],"MMM")</f>
        <v>Dec</v>
      </c>
      <c r="N1434" t="str">
        <f>TEXT(sales[[#This Row],[SaleDate]],"DDD")</f>
        <v>Sun</v>
      </c>
      <c r="O1434" t="str">
        <f t="shared" si="22"/>
        <v>Q4</v>
      </c>
      <c r="P1434">
        <f>sales[[#This Row],[netRevenue]]-(sales[[#This Row],[unitCost]]*sales[[#This Row],[QuantitySold]])</f>
        <v>320</v>
      </c>
      <c r="Q1434">
        <f>sales[[#This Row],[unitCost]]*sales[[#This Row],[QuantitySold]]</f>
        <v>880</v>
      </c>
      <c r="R1434" s="7">
        <f>(sales[[#This Row],[unitPrice]]-sales[[#This Row],[unitCost]])/sales[[#This Row],[unitCost]]</f>
        <v>0.36363636363636365</v>
      </c>
      <c r="S1434" t="str">
        <f>TEXT(sales[[#This Row],[SaleDate]],"dd")</f>
        <v>03</v>
      </c>
    </row>
    <row r="1435" spans="1:19" x14ac:dyDescent="0.25">
      <c r="A1435">
        <v>742</v>
      </c>
      <c r="B1435">
        <v>1</v>
      </c>
      <c r="C1435">
        <v>41</v>
      </c>
      <c r="D1435">
        <v>1</v>
      </c>
      <c r="E1435">
        <v>8</v>
      </c>
      <c r="F1435" s="1">
        <v>45031</v>
      </c>
      <c r="G1435">
        <v>0</v>
      </c>
      <c r="H1435">
        <f>VLOOKUP(sales[[#This Row],[ProductID]],products[],4,FALSE)</f>
        <v>300</v>
      </c>
      <c r="I1435">
        <f>VLOOKUP(sales[[#This Row],[ProductID]],products[],5,FALSE)</f>
        <v>220</v>
      </c>
      <c r="J1435">
        <f>sales[[#This Row],[QuantitySold]]*sales[[#This Row],[unitPrice]]</f>
        <v>2400</v>
      </c>
      <c r="K1435">
        <f>sales[[#This Row],[TotalRevenue]]-sales[[#This Row],[DiscountApplied]]</f>
        <v>2400</v>
      </c>
      <c r="L1435" t="str">
        <f>TEXT(sales[[#This Row],[SaleDate]],"yyyy")</f>
        <v>2023</v>
      </c>
      <c r="M1435" t="str">
        <f>TEXT(sales[[#This Row],[SaleDate]],"MMM")</f>
        <v>Apr</v>
      </c>
      <c r="N1435" t="str">
        <f>TEXT(sales[[#This Row],[SaleDate]],"DDD")</f>
        <v>Sat</v>
      </c>
      <c r="O1435" t="str">
        <f t="shared" si="22"/>
        <v>Q2</v>
      </c>
      <c r="P1435">
        <f>sales[[#This Row],[netRevenue]]-(sales[[#This Row],[unitCost]]*sales[[#This Row],[QuantitySold]])</f>
        <v>640</v>
      </c>
      <c r="Q1435">
        <f>sales[[#This Row],[unitCost]]*sales[[#This Row],[QuantitySold]]</f>
        <v>1760</v>
      </c>
      <c r="R1435" s="7">
        <f>(sales[[#This Row],[unitPrice]]-sales[[#This Row],[unitCost]])/sales[[#This Row],[unitCost]]</f>
        <v>0.36363636363636365</v>
      </c>
      <c r="S1435" t="str">
        <f>TEXT(sales[[#This Row],[SaleDate]],"dd")</f>
        <v>15</v>
      </c>
    </row>
    <row r="1436" spans="1:19" x14ac:dyDescent="0.25">
      <c r="A1436">
        <v>744</v>
      </c>
      <c r="B1436">
        <v>1</v>
      </c>
      <c r="C1436">
        <v>39</v>
      </c>
      <c r="D1436">
        <v>7</v>
      </c>
      <c r="E1436">
        <v>10</v>
      </c>
      <c r="F1436" s="1">
        <v>45061</v>
      </c>
      <c r="G1436">
        <v>0</v>
      </c>
      <c r="H1436">
        <f>VLOOKUP(sales[[#This Row],[ProductID]],products[],4,FALSE)</f>
        <v>300</v>
      </c>
      <c r="I1436">
        <f>VLOOKUP(sales[[#This Row],[ProductID]],products[],5,FALSE)</f>
        <v>220</v>
      </c>
      <c r="J1436">
        <f>sales[[#This Row],[QuantitySold]]*sales[[#This Row],[unitPrice]]</f>
        <v>3000</v>
      </c>
      <c r="K1436">
        <f>sales[[#This Row],[TotalRevenue]]-sales[[#This Row],[DiscountApplied]]</f>
        <v>3000</v>
      </c>
      <c r="L1436" t="str">
        <f>TEXT(sales[[#This Row],[SaleDate]],"yyyy")</f>
        <v>2023</v>
      </c>
      <c r="M1436" t="str">
        <f>TEXT(sales[[#This Row],[SaleDate]],"MMM")</f>
        <v>May</v>
      </c>
      <c r="N1436" t="str">
        <f>TEXT(sales[[#This Row],[SaleDate]],"DDD")</f>
        <v>Mon</v>
      </c>
      <c r="O1436" t="str">
        <f t="shared" si="22"/>
        <v>Q2</v>
      </c>
      <c r="P1436">
        <f>sales[[#This Row],[netRevenue]]-(sales[[#This Row],[unitCost]]*sales[[#This Row],[QuantitySold]])</f>
        <v>800</v>
      </c>
      <c r="Q1436">
        <f>sales[[#This Row],[unitCost]]*sales[[#This Row],[QuantitySold]]</f>
        <v>2200</v>
      </c>
      <c r="R1436" s="7">
        <f>(sales[[#This Row],[unitPrice]]-sales[[#This Row],[unitCost]])/sales[[#This Row],[unitCost]]</f>
        <v>0.36363636363636365</v>
      </c>
      <c r="S1436" t="str">
        <f>TEXT(sales[[#This Row],[SaleDate]],"dd")</f>
        <v>15</v>
      </c>
    </row>
    <row r="1437" spans="1:19" x14ac:dyDescent="0.25">
      <c r="A1437">
        <v>822</v>
      </c>
      <c r="B1437">
        <v>1</v>
      </c>
      <c r="C1437">
        <v>31</v>
      </c>
      <c r="D1437">
        <v>10</v>
      </c>
      <c r="E1437">
        <v>8</v>
      </c>
      <c r="F1437" s="1">
        <v>45213</v>
      </c>
      <c r="G1437">
        <v>0</v>
      </c>
      <c r="H1437">
        <f>VLOOKUP(sales[[#This Row],[ProductID]],products[],4,FALSE)</f>
        <v>300</v>
      </c>
      <c r="I1437">
        <f>VLOOKUP(sales[[#This Row],[ProductID]],products[],5,FALSE)</f>
        <v>220</v>
      </c>
      <c r="J1437">
        <f>sales[[#This Row],[QuantitySold]]*sales[[#This Row],[unitPrice]]</f>
        <v>2400</v>
      </c>
      <c r="K1437">
        <f>sales[[#This Row],[TotalRevenue]]-sales[[#This Row],[DiscountApplied]]</f>
        <v>2400</v>
      </c>
      <c r="L1437" t="str">
        <f>TEXT(sales[[#This Row],[SaleDate]],"yyyy")</f>
        <v>2023</v>
      </c>
      <c r="M1437" t="str">
        <f>TEXT(sales[[#This Row],[SaleDate]],"MMM")</f>
        <v>Oct</v>
      </c>
      <c r="N1437" t="str">
        <f>TEXT(sales[[#This Row],[SaleDate]],"DDD")</f>
        <v>Sat</v>
      </c>
      <c r="O1437" t="str">
        <f t="shared" si="22"/>
        <v>Q4</v>
      </c>
      <c r="P1437">
        <f>sales[[#This Row],[netRevenue]]-(sales[[#This Row],[unitCost]]*sales[[#This Row],[QuantitySold]])</f>
        <v>640</v>
      </c>
      <c r="Q1437">
        <f>sales[[#This Row],[unitCost]]*sales[[#This Row],[QuantitySold]]</f>
        <v>1760</v>
      </c>
      <c r="R1437" s="7">
        <f>(sales[[#This Row],[unitPrice]]-sales[[#This Row],[unitCost]])/sales[[#This Row],[unitCost]]</f>
        <v>0.36363636363636365</v>
      </c>
      <c r="S1437" t="str">
        <f>TEXT(sales[[#This Row],[SaleDate]],"dd")</f>
        <v>14</v>
      </c>
    </row>
    <row r="1438" spans="1:19" x14ac:dyDescent="0.25">
      <c r="A1438">
        <v>828</v>
      </c>
      <c r="B1438">
        <v>1</v>
      </c>
      <c r="C1438">
        <v>20</v>
      </c>
      <c r="D1438">
        <v>6</v>
      </c>
      <c r="E1438">
        <v>11</v>
      </c>
      <c r="F1438" s="1">
        <v>44983</v>
      </c>
      <c r="G1438">
        <v>0</v>
      </c>
      <c r="H1438">
        <f>VLOOKUP(sales[[#This Row],[ProductID]],products[],4,FALSE)</f>
        <v>300</v>
      </c>
      <c r="I1438">
        <f>VLOOKUP(sales[[#This Row],[ProductID]],products[],5,FALSE)</f>
        <v>220</v>
      </c>
      <c r="J1438">
        <f>sales[[#This Row],[QuantitySold]]*sales[[#This Row],[unitPrice]]</f>
        <v>3300</v>
      </c>
      <c r="K1438">
        <f>sales[[#This Row],[TotalRevenue]]-sales[[#This Row],[DiscountApplied]]</f>
        <v>3300</v>
      </c>
      <c r="L1438" t="str">
        <f>TEXT(sales[[#This Row],[SaleDate]],"yyyy")</f>
        <v>2023</v>
      </c>
      <c r="M1438" t="str">
        <f>TEXT(sales[[#This Row],[SaleDate]],"MMM")</f>
        <v>Feb</v>
      </c>
      <c r="N1438" t="str">
        <f>TEXT(sales[[#This Row],[SaleDate]],"DDD")</f>
        <v>Sun</v>
      </c>
      <c r="O1438" t="str">
        <f t="shared" si="22"/>
        <v>Q1</v>
      </c>
      <c r="P1438">
        <f>sales[[#This Row],[netRevenue]]-(sales[[#This Row],[unitCost]]*sales[[#This Row],[QuantitySold]])</f>
        <v>880</v>
      </c>
      <c r="Q1438">
        <f>sales[[#This Row],[unitCost]]*sales[[#This Row],[QuantitySold]]</f>
        <v>2420</v>
      </c>
      <c r="R1438" s="7">
        <f>(sales[[#This Row],[unitPrice]]-sales[[#This Row],[unitCost]])/sales[[#This Row],[unitCost]]</f>
        <v>0.36363636363636365</v>
      </c>
      <c r="S1438" t="str">
        <f>TEXT(sales[[#This Row],[SaleDate]],"dd")</f>
        <v>26</v>
      </c>
    </row>
    <row r="1439" spans="1:19" x14ac:dyDescent="0.25">
      <c r="A1439">
        <v>846</v>
      </c>
      <c r="B1439">
        <v>1</v>
      </c>
      <c r="C1439">
        <v>31</v>
      </c>
      <c r="D1439">
        <v>4</v>
      </c>
      <c r="E1439">
        <v>11</v>
      </c>
      <c r="F1439" s="1">
        <v>45200</v>
      </c>
      <c r="G1439">
        <v>0</v>
      </c>
      <c r="H1439">
        <f>VLOOKUP(sales[[#This Row],[ProductID]],products[],4,FALSE)</f>
        <v>300</v>
      </c>
      <c r="I1439">
        <f>VLOOKUP(sales[[#This Row],[ProductID]],products[],5,FALSE)</f>
        <v>220</v>
      </c>
      <c r="J1439">
        <f>sales[[#This Row],[QuantitySold]]*sales[[#This Row],[unitPrice]]</f>
        <v>3300</v>
      </c>
      <c r="K1439">
        <f>sales[[#This Row],[TotalRevenue]]-sales[[#This Row],[DiscountApplied]]</f>
        <v>3300</v>
      </c>
      <c r="L1439" t="str">
        <f>TEXT(sales[[#This Row],[SaleDate]],"yyyy")</f>
        <v>2023</v>
      </c>
      <c r="M1439" t="str">
        <f>TEXT(sales[[#This Row],[SaleDate]],"MMM")</f>
        <v>Oct</v>
      </c>
      <c r="N1439" t="str">
        <f>TEXT(sales[[#This Row],[SaleDate]],"DDD")</f>
        <v>Sun</v>
      </c>
      <c r="O1439" t="str">
        <f t="shared" si="22"/>
        <v>Q4</v>
      </c>
      <c r="P1439">
        <f>sales[[#This Row],[netRevenue]]-(sales[[#This Row],[unitCost]]*sales[[#This Row],[QuantitySold]])</f>
        <v>880</v>
      </c>
      <c r="Q1439">
        <f>sales[[#This Row],[unitCost]]*sales[[#This Row],[QuantitySold]]</f>
        <v>2420</v>
      </c>
      <c r="R1439" s="7">
        <f>(sales[[#This Row],[unitPrice]]-sales[[#This Row],[unitCost]])/sales[[#This Row],[unitCost]]</f>
        <v>0.36363636363636365</v>
      </c>
      <c r="S1439" t="str">
        <f>TEXT(sales[[#This Row],[SaleDate]],"dd")</f>
        <v>01</v>
      </c>
    </row>
    <row r="1440" spans="1:19" x14ac:dyDescent="0.25">
      <c r="A1440">
        <v>859</v>
      </c>
      <c r="B1440">
        <v>1</v>
      </c>
      <c r="C1440">
        <v>1</v>
      </c>
      <c r="D1440">
        <v>2</v>
      </c>
      <c r="E1440">
        <v>5</v>
      </c>
      <c r="F1440" s="1">
        <v>45067</v>
      </c>
      <c r="G1440">
        <v>0</v>
      </c>
      <c r="H1440">
        <f>VLOOKUP(sales[[#This Row],[ProductID]],products[],4,FALSE)</f>
        <v>300</v>
      </c>
      <c r="I1440">
        <f>VLOOKUP(sales[[#This Row],[ProductID]],products[],5,FALSE)</f>
        <v>220</v>
      </c>
      <c r="J1440">
        <f>sales[[#This Row],[QuantitySold]]*sales[[#This Row],[unitPrice]]</f>
        <v>1500</v>
      </c>
      <c r="K1440">
        <f>sales[[#This Row],[TotalRevenue]]-sales[[#This Row],[DiscountApplied]]</f>
        <v>1500</v>
      </c>
      <c r="L1440" t="str">
        <f>TEXT(sales[[#This Row],[SaleDate]],"yyyy")</f>
        <v>2023</v>
      </c>
      <c r="M1440" t="str">
        <f>TEXT(sales[[#This Row],[SaleDate]],"MMM")</f>
        <v>May</v>
      </c>
      <c r="N1440" t="str">
        <f>TEXT(sales[[#This Row],[SaleDate]],"DDD")</f>
        <v>Sun</v>
      </c>
      <c r="O1440" t="str">
        <f t="shared" si="22"/>
        <v>Q2</v>
      </c>
      <c r="P1440">
        <f>sales[[#This Row],[netRevenue]]-(sales[[#This Row],[unitCost]]*sales[[#This Row],[QuantitySold]])</f>
        <v>400</v>
      </c>
      <c r="Q1440">
        <f>sales[[#This Row],[unitCost]]*sales[[#This Row],[QuantitySold]]</f>
        <v>1100</v>
      </c>
      <c r="R1440" s="7">
        <f>(sales[[#This Row],[unitPrice]]-sales[[#This Row],[unitCost]])/sales[[#This Row],[unitCost]]</f>
        <v>0.36363636363636365</v>
      </c>
      <c r="S1440" t="str">
        <f>TEXT(sales[[#This Row],[SaleDate]],"dd")</f>
        <v>21</v>
      </c>
    </row>
    <row r="1441" spans="1:19" x14ac:dyDescent="0.25">
      <c r="A1441">
        <v>876</v>
      </c>
      <c r="B1441">
        <v>1</v>
      </c>
      <c r="C1441">
        <v>32</v>
      </c>
      <c r="D1441">
        <v>7</v>
      </c>
      <c r="E1441">
        <v>4</v>
      </c>
      <c r="F1441" s="1">
        <v>45140</v>
      </c>
      <c r="G1441">
        <v>0</v>
      </c>
      <c r="H1441">
        <f>VLOOKUP(sales[[#This Row],[ProductID]],products[],4,FALSE)</f>
        <v>300</v>
      </c>
      <c r="I1441">
        <f>VLOOKUP(sales[[#This Row],[ProductID]],products[],5,FALSE)</f>
        <v>220</v>
      </c>
      <c r="J1441">
        <f>sales[[#This Row],[QuantitySold]]*sales[[#This Row],[unitPrice]]</f>
        <v>1200</v>
      </c>
      <c r="K1441">
        <f>sales[[#This Row],[TotalRevenue]]-sales[[#This Row],[DiscountApplied]]</f>
        <v>1200</v>
      </c>
      <c r="L1441" t="str">
        <f>TEXT(sales[[#This Row],[SaleDate]],"yyyy")</f>
        <v>2023</v>
      </c>
      <c r="M1441" t="str">
        <f>TEXT(sales[[#This Row],[SaleDate]],"MMM")</f>
        <v>Aug</v>
      </c>
      <c r="N1441" t="str">
        <f>TEXT(sales[[#This Row],[SaleDate]],"DDD")</f>
        <v>Wed</v>
      </c>
      <c r="O1441" t="str">
        <f t="shared" si="22"/>
        <v>Q3</v>
      </c>
      <c r="P1441">
        <f>sales[[#This Row],[netRevenue]]-(sales[[#This Row],[unitCost]]*sales[[#This Row],[QuantitySold]])</f>
        <v>320</v>
      </c>
      <c r="Q1441">
        <f>sales[[#This Row],[unitCost]]*sales[[#This Row],[QuantitySold]]</f>
        <v>880</v>
      </c>
      <c r="R1441" s="7">
        <f>(sales[[#This Row],[unitPrice]]-sales[[#This Row],[unitCost]])/sales[[#This Row],[unitCost]]</f>
        <v>0.36363636363636365</v>
      </c>
      <c r="S1441" t="str">
        <f>TEXT(sales[[#This Row],[SaleDate]],"dd")</f>
        <v>02</v>
      </c>
    </row>
    <row r="1442" spans="1:19" x14ac:dyDescent="0.25">
      <c r="A1442">
        <v>877</v>
      </c>
      <c r="B1442">
        <v>1</v>
      </c>
      <c r="C1442">
        <v>19</v>
      </c>
      <c r="D1442">
        <v>6</v>
      </c>
      <c r="E1442">
        <v>1</v>
      </c>
      <c r="F1442" s="1">
        <v>45172</v>
      </c>
      <c r="G1442">
        <v>0</v>
      </c>
      <c r="H1442">
        <f>VLOOKUP(sales[[#This Row],[ProductID]],products[],4,FALSE)</f>
        <v>300</v>
      </c>
      <c r="I1442">
        <f>VLOOKUP(sales[[#This Row],[ProductID]],products[],5,FALSE)</f>
        <v>220</v>
      </c>
      <c r="J1442">
        <f>sales[[#This Row],[QuantitySold]]*sales[[#This Row],[unitPrice]]</f>
        <v>300</v>
      </c>
      <c r="K1442">
        <f>sales[[#This Row],[TotalRevenue]]-sales[[#This Row],[DiscountApplied]]</f>
        <v>300</v>
      </c>
      <c r="L1442" t="str">
        <f>TEXT(sales[[#This Row],[SaleDate]],"yyyy")</f>
        <v>2023</v>
      </c>
      <c r="M1442" t="str">
        <f>TEXT(sales[[#This Row],[SaleDate]],"MMM")</f>
        <v>Sep</v>
      </c>
      <c r="N1442" t="str">
        <f>TEXT(sales[[#This Row],[SaleDate]],"DDD")</f>
        <v>Sun</v>
      </c>
      <c r="O1442" t="str">
        <f t="shared" si="22"/>
        <v>Q3</v>
      </c>
      <c r="P1442">
        <f>sales[[#This Row],[netRevenue]]-(sales[[#This Row],[unitCost]]*sales[[#This Row],[QuantitySold]])</f>
        <v>80</v>
      </c>
      <c r="Q1442">
        <f>sales[[#This Row],[unitCost]]*sales[[#This Row],[QuantitySold]]</f>
        <v>220</v>
      </c>
      <c r="R1442" s="7">
        <f>(sales[[#This Row],[unitPrice]]-sales[[#This Row],[unitCost]])/sales[[#This Row],[unitCost]]</f>
        <v>0.36363636363636365</v>
      </c>
      <c r="S1442" t="str">
        <f>TEXT(sales[[#This Row],[SaleDate]],"dd")</f>
        <v>03</v>
      </c>
    </row>
    <row r="1443" spans="1:19" x14ac:dyDescent="0.25">
      <c r="A1443">
        <v>907</v>
      </c>
      <c r="B1443">
        <v>1</v>
      </c>
      <c r="C1443">
        <v>31</v>
      </c>
      <c r="D1443">
        <v>10</v>
      </c>
      <c r="E1443">
        <v>2</v>
      </c>
      <c r="F1443" s="1">
        <v>45151</v>
      </c>
      <c r="G1443">
        <v>0</v>
      </c>
      <c r="H1443">
        <f>VLOOKUP(sales[[#This Row],[ProductID]],products[],4,FALSE)</f>
        <v>300</v>
      </c>
      <c r="I1443">
        <f>VLOOKUP(sales[[#This Row],[ProductID]],products[],5,FALSE)</f>
        <v>220</v>
      </c>
      <c r="J1443">
        <f>sales[[#This Row],[QuantitySold]]*sales[[#This Row],[unitPrice]]</f>
        <v>600</v>
      </c>
      <c r="K1443">
        <f>sales[[#This Row],[TotalRevenue]]-sales[[#This Row],[DiscountApplied]]</f>
        <v>600</v>
      </c>
      <c r="L1443" t="str">
        <f>TEXT(sales[[#This Row],[SaleDate]],"yyyy")</f>
        <v>2023</v>
      </c>
      <c r="M1443" t="str">
        <f>TEXT(sales[[#This Row],[SaleDate]],"MMM")</f>
        <v>Aug</v>
      </c>
      <c r="N1443" t="str">
        <f>TEXT(sales[[#This Row],[SaleDate]],"DDD")</f>
        <v>Sun</v>
      </c>
      <c r="O1443" t="str">
        <f t="shared" si="22"/>
        <v>Q3</v>
      </c>
      <c r="P1443">
        <f>sales[[#This Row],[netRevenue]]-(sales[[#This Row],[unitCost]]*sales[[#This Row],[QuantitySold]])</f>
        <v>160</v>
      </c>
      <c r="Q1443">
        <f>sales[[#This Row],[unitCost]]*sales[[#This Row],[QuantitySold]]</f>
        <v>440</v>
      </c>
      <c r="R1443" s="7">
        <f>(sales[[#This Row],[unitPrice]]-sales[[#This Row],[unitCost]])/sales[[#This Row],[unitCost]]</f>
        <v>0.36363636363636365</v>
      </c>
      <c r="S1443" t="str">
        <f>TEXT(sales[[#This Row],[SaleDate]],"dd")</f>
        <v>13</v>
      </c>
    </row>
    <row r="1444" spans="1:19" x14ac:dyDescent="0.25">
      <c r="A1444">
        <v>954</v>
      </c>
      <c r="B1444">
        <v>1</v>
      </c>
      <c r="C1444">
        <v>4</v>
      </c>
      <c r="D1444">
        <v>8</v>
      </c>
      <c r="E1444">
        <v>4</v>
      </c>
      <c r="F1444" s="1">
        <v>45455</v>
      </c>
      <c r="G1444">
        <v>0</v>
      </c>
      <c r="H1444">
        <f>VLOOKUP(sales[[#This Row],[ProductID]],products[],4,FALSE)</f>
        <v>300</v>
      </c>
      <c r="I1444">
        <f>VLOOKUP(sales[[#This Row],[ProductID]],products[],5,FALSE)</f>
        <v>220</v>
      </c>
      <c r="J1444">
        <f>sales[[#This Row],[QuantitySold]]*sales[[#This Row],[unitPrice]]</f>
        <v>1200</v>
      </c>
      <c r="K1444">
        <f>sales[[#This Row],[TotalRevenue]]-sales[[#This Row],[DiscountApplied]]</f>
        <v>1200</v>
      </c>
      <c r="L1444" t="str">
        <f>TEXT(sales[[#This Row],[SaleDate]],"yyyy")</f>
        <v>2024</v>
      </c>
      <c r="M1444" t="str">
        <f>TEXT(sales[[#This Row],[SaleDate]],"MMM")</f>
        <v>Jun</v>
      </c>
      <c r="N1444" t="str">
        <f>TEXT(sales[[#This Row],[SaleDate]],"DDD")</f>
        <v>Wed</v>
      </c>
      <c r="O1444" t="str">
        <f t="shared" si="22"/>
        <v>Q2</v>
      </c>
      <c r="P1444">
        <f>sales[[#This Row],[netRevenue]]-(sales[[#This Row],[unitCost]]*sales[[#This Row],[QuantitySold]])</f>
        <v>320</v>
      </c>
      <c r="Q1444">
        <f>sales[[#This Row],[unitCost]]*sales[[#This Row],[QuantitySold]]</f>
        <v>880</v>
      </c>
      <c r="R1444" s="7">
        <f>(sales[[#This Row],[unitPrice]]-sales[[#This Row],[unitCost]])/sales[[#This Row],[unitCost]]</f>
        <v>0.36363636363636365</v>
      </c>
      <c r="S1444" t="str">
        <f>TEXT(sales[[#This Row],[SaleDate]],"dd")</f>
        <v>12</v>
      </c>
    </row>
    <row r="1445" spans="1:19" x14ac:dyDescent="0.25">
      <c r="A1445">
        <v>1014</v>
      </c>
      <c r="B1445">
        <v>1</v>
      </c>
      <c r="C1445">
        <v>19</v>
      </c>
      <c r="D1445">
        <v>8</v>
      </c>
      <c r="E1445">
        <v>3</v>
      </c>
      <c r="F1445" s="1">
        <v>45365</v>
      </c>
      <c r="G1445">
        <v>0</v>
      </c>
      <c r="H1445">
        <f>VLOOKUP(sales[[#This Row],[ProductID]],products[],4,FALSE)</f>
        <v>300</v>
      </c>
      <c r="I1445">
        <f>VLOOKUP(sales[[#This Row],[ProductID]],products[],5,FALSE)</f>
        <v>220</v>
      </c>
      <c r="J1445">
        <f>sales[[#This Row],[QuantitySold]]*sales[[#This Row],[unitPrice]]</f>
        <v>900</v>
      </c>
      <c r="K1445">
        <f>sales[[#This Row],[TotalRevenue]]-sales[[#This Row],[DiscountApplied]]</f>
        <v>900</v>
      </c>
      <c r="L1445" t="str">
        <f>TEXT(sales[[#This Row],[SaleDate]],"yyyy")</f>
        <v>2024</v>
      </c>
      <c r="M1445" t="str">
        <f>TEXT(sales[[#This Row],[SaleDate]],"MMM")</f>
        <v>Mar</v>
      </c>
      <c r="N1445" t="str">
        <f>TEXT(sales[[#This Row],[SaleDate]],"DDD")</f>
        <v>Thu</v>
      </c>
      <c r="O1445" t="str">
        <f t="shared" si="22"/>
        <v>Q1</v>
      </c>
      <c r="P1445">
        <f>sales[[#This Row],[netRevenue]]-(sales[[#This Row],[unitCost]]*sales[[#This Row],[QuantitySold]])</f>
        <v>240</v>
      </c>
      <c r="Q1445">
        <f>sales[[#This Row],[unitCost]]*sales[[#This Row],[QuantitySold]]</f>
        <v>660</v>
      </c>
      <c r="R1445" s="7">
        <f>(sales[[#This Row],[unitPrice]]-sales[[#This Row],[unitCost]])/sales[[#This Row],[unitCost]]</f>
        <v>0.36363636363636365</v>
      </c>
      <c r="S1445" t="str">
        <f>TEXT(sales[[#This Row],[SaleDate]],"dd")</f>
        <v>14</v>
      </c>
    </row>
    <row r="1446" spans="1:19" x14ac:dyDescent="0.25">
      <c r="A1446">
        <v>1042</v>
      </c>
      <c r="B1446">
        <v>1</v>
      </c>
      <c r="C1446">
        <v>30</v>
      </c>
      <c r="D1446">
        <v>10</v>
      </c>
      <c r="E1446">
        <v>3</v>
      </c>
      <c r="F1446" s="1">
        <v>45310</v>
      </c>
      <c r="G1446">
        <v>0</v>
      </c>
      <c r="H1446">
        <f>VLOOKUP(sales[[#This Row],[ProductID]],products[],4,FALSE)</f>
        <v>300</v>
      </c>
      <c r="I1446">
        <f>VLOOKUP(sales[[#This Row],[ProductID]],products[],5,FALSE)</f>
        <v>220</v>
      </c>
      <c r="J1446">
        <f>sales[[#This Row],[QuantitySold]]*sales[[#This Row],[unitPrice]]</f>
        <v>900</v>
      </c>
      <c r="K1446">
        <f>sales[[#This Row],[TotalRevenue]]-sales[[#This Row],[DiscountApplied]]</f>
        <v>900</v>
      </c>
      <c r="L1446" t="str">
        <f>TEXT(sales[[#This Row],[SaleDate]],"yyyy")</f>
        <v>2024</v>
      </c>
      <c r="M1446" t="str">
        <f>TEXT(sales[[#This Row],[SaleDate]],"MMM")</f>
        <v>Jan</v>
      </c>
      <c r="N1446" t="str">
        <f>TEXT(sales[[#This Row],[SaleDate]],"DDD")</f>
        <v>Fri</v>
      </c>
      <c r="O1446" t="str">
        <f t="shared" si="22"/>
        <v>Q1</v>
      </c>
      <c r="P1446">
        <f>sales[[#This Row],[netRevenue]]-(sales[[#This Row],[unitCost]]*sales[[#This Row],[QuantitySold]])</f>
        <v>240</v>
      </c>
      <c r="Q1446">
        <f>sales[[#This Row],[unitCost]]*sales[[#This Row],[QuantitySold]]</f>
        <v>660</v>
      </c>
      <c r="R1446" s="7">
        <f>(sales[[#This Row],[unitPrice]]-sales[[#This Row],[unitCost]])/sales[[#This Row],[unitCost]]</f>
        <v>0.36363636363636365</v>
      </c>
      <c r="S1446" t="str">
        <f>TEXT(sales[[#This Row],[SaleDate]],"dd")</f>
        <v>19</v>
      </c>
    </row>
    <row r="1447" spans="1:19" x14ac:dyDescent="0.25">
      <c r="A1447">
        <v>1048</v>
      </c>
      <c r="B1447">
        <v>1</v>
      </c>
      <c r="C1447">
        <v>10</v>
      </c>
      <c r="D1447">
        <v>6</v>
      </c>
      <c r="E1447">
        <v>6</v>
      </c>
      <c r="F1447" s="1">
        <v>45596</v>
      </c>
      <c r="G1447">
        <v>0</v>
      </c>
      <c r="H1447">
        <f>VLOOKUP(sales[[#This Row],[ProductID]],products[],4,FALSE)</f>
        <v>300</v>
      </c>
      <c r="I1447">
        <f>VLOOKUP(sales[[#This Row],[ProductID]],products[],5,FALSE)</f>
        <v>220</v>
      </c>
      <c r="J1447">
        <f>sales[[#This Row],[QuantitySold]]*sales[[#This Row],[unitPrice]]</f>
        <v>1800</v>
      </c>
      <c r="K1447">
        <f>sales[[#This Row],[TotalRevenue]]-sales[[#This Row],[DiscountApplied]]</f>
        <v>1800</v>
      </c>
      <c r="L1447" t="str">
        <f>TEXT(sales[[#This Row],[SaleDate]],"yyyy")</f>
        <v>2024</v>
      </c>
      <c r="M1447" t="str">
        <f>TEXT(sales[[#This Row],[SaleDate]],"MMM")</f>
        <v>Oct</v>
      </c>
      <c r="N1447" t="str">
        <f>TEXT(sales[[#This Row],[SaleDate]],"DDD")</f>
        <v>Thu</v>
      </c>
      <c r="O1447" t="str">
        <f t="shared" si="22"/>
        <v>Q4</v>
      </c>
      <c r="P1447">
        <f>sales[[#This Row],[netRevenue]]-(sales[[#This Row],[unitCost]]*sales[[#This Row],[QuantitySold]])</f>
        <v>480</v>
      </c>
      <c r="Q1447">
        <f>sales[[#This Row],[unitCost]]*sales[[#This Row],[QuantitySold]]</f>
        <v>1320</v>
      </c>
      <c r="R1447" s="7">
        <f>(sales[[#This Row],[unitPrice]]-sales[[#This Row],[unitCost]])/sales[[#This Row],[unitCost]]</f>
        <v>0.36363636363636365</v>
      </c>
      <c r="S1447" t="str">
        <f>TEXT(sales[[#This Row],[SaleDate]],"dd")</f>
        <v>31</v>
      </c>
    </row>
    <row r="1448" spans="1:19" x14ac:dyDescent="0.25">
      <c r="A1448">
        <v>1091</v>
      </c>
      <c r="B1448">
        <v>1</v>
      </c>
      <c r="C1448">
        <v>30</v>
      </c>
      <c r="D1448">
        <v>6</v>
      </c>
      <c r="E1448">
        <v>11</v>
      </c>
      <c r="F1448" s="1">
        <v>45639</v>
      </c>
      <c r="G1448">
        <v>0</v>
      </c>
      <c r="H1448">
        <f>VLOOKUP(sales[[#This Row],[ProductID]],products[],4,FALSE)</f>
        <v>300</v>
      </c>
      <c r="I1448">
        <f>VLOOKUP(sales[[#This Row],[ProductID]],products[],5,FALSE)</f>
        <v>220</v>
      </c>
      <c r="J1448">
        <f>sales[[#This Row],[QuantitySold]]*sales[[#This Row],[unitPrice]]</f>
        <v>3300</v>
      </c>
      <c r="K1448">
        <f>sales[[#This Row],[TotalRevenue]]-sales[[#This Row],[DiscountApplied]]</f>
        <v>3300</v>
      </c>
      <c r="L1448" t="str">
        <f>TEXT(sales[[#This Row],[SaleDate]],"yyyy")</f>
        <v>2024</v>
      </c>
      <c r="M1448" t="str">
        <f>TEXT(sales[[#This Row],[SaleDate]],"MMM")</f>
        <v>Dec</v>
      </c>
      <c r="N1448" t="str">
        <f>TEXT(sales[[#This Row],[SaleDate]],"DDD")</f>
        <v>Fri</v>
      </c>
      <c r="O1448" t="str">
        <f t="shared" si="22"/>
        <v>Q4</v>
      </c>
      <c r="P1448">
        <f>sales[[#This Row],[netRevenue]]-(sales[[#This Row],[unitCost]]*sales[[#This Row],[QuantitySold]])</f>
        <v>880</v>
      </c>
      <c r="Q1448">
        <f>sales[[#This Row],[unitCost]]*sales[[#This Row],[QuantitySold]]</f>
        <v>2420</v>
      </c>
      <c r="R1448" s="7">
        <f>(sales[[#This Row],[unitPrice]]-sales[[#This Row],[unitCost]])/sales[[#This Row],[unitCost]]</f>
        <v>0.36363636363636365</v>
      </c>
      <c r="S1448" t="str">
        <f>TEXT(sales[[#This Row],[SaleDate]],"dd")</f>
        <v>13</v>
      </c>
    </row>
    <row r="1449" spans="1:19" x14ac:dyDescent="0.25">
      <c r="A1449">
        <v>1098</v>
      </c>
      <c r="B1449">
        <v>1</v>
      </c>
      <c r="C1449">
        <v>8</v>
      </c>
      <c r="D1449">
        <v>2</v>
      </c>
      <c r="E1449">
        <v>7</v>
      </c>
      <c r="F1449" s="1">
        <v>45532</v>
      </c>
      <c r="G1449">
        <v>0</v>
      </c>
      <c r="H1449">
        <f>VLOOKUP(sales[[#This Row],[ProductID]],products[],4,FALSE)</f>
        <v>300</v>
      </c>
      <c r="I1449">
        <f>VLOOKUP(sales[[#This Row],[ProductID]],products[],5,FALSE)</f>
        <v>220</v>
      </c>
      <c r="J1449">
        <f>sales[[#This Row],[QuantitySold]]*sales[[#This Row],[unitPrice]]</f>
        <v>2100</v>
      </c>
      <c r="K1449">
        <f>sales[[#This Row],[TotalRevenue]]-sales[[#This Row],[DiscountApplied]]</f>
        <v>2100</v>
      </c>
      <c r="L1449" t="str">
        <f>TEXT(sales[[#This Row],[SaleDate]],"yyyy")</f>
        <v>2024</v>
      </c>
      <c r="M1449" t="str">
        <f>TEXT(sales[[#This Row],[SaleDate]],"MMM")</f>
        <v>Aug</v>
      </c>
      <c r="N1449" t="str">
        <f>TEXT(sales[[#This Row],[SaleDate]],"DDD")</f>
        <v>Wed</v>
      </c>
      <c r="O1449" t="str">
        <f t="shared" si="22"/>
        <v>Q3</v>
      </c>
      <c r="P1449">
        <f>sales[[#This Row],[netRevenue]]-(sales[[#This Row],[unitCost]]*sales[[#This Row],[QuantitySold]])</f>
        <v>560</v>
      </c>
      <c r="Q1449">
        <f>sales[[#This Row],[unitCost]]*sales[[#This Row],[QuantitySold]]</f>
        <v>1540</v>
      </c>
      <c r="R1449" s="7">
        <f>(sales[[#This Row],[unitPrice]]-sales[[#This Row],[unitCost]])/sales[[#This Row],[unitCost]]</f>
        <v>0.36363636363636365</v>
      </c>
      <c r="S1449" t="str">
        <f>TEXT(sales[[#This Row],[SaleDate]],"dd")</f>
        <v>28</v>
      </c>
    </row>
    <row r="1450" spans="1:19" x14ac:dyDescent="0.25">
      <c r="A1450">
        <v>1111</v>
      </c>
      <c r="B1450">
        <v>1</v>
      </c>
      <c r="C1450">
        <v>10</v>
      </c>
      <c r="D1450">
        <v>10</v>
      </c>
      <c r="E1450">
        <v>6</v>
      </c>
      <c r="F1450" s="1">
        <v>45574</v>
      </c>
      <c r="G1450">
        <v>0</v>
      </c>
      <c r="H1450">
        <f>VLOOKUP(sales[[#This Row],[ProductID]],products[],4,FALSE)</f>
        <v>300</v>
      </c>
      <c r="I1450">
        <f>VLOOKUP(sales[[#This Row],[ProductID]],products[],5,FALSE)</f>
        <v>220</v>
      </c>
      <c r="J1450">
        <f>sales[[#This Row],[QuantitySold]]*sales[[#This Row],[unitPrice]]</f>
        <v>1800</v>
      </c>
      <c r="K1450">
        <f>sales[[#This Row],[TotalRevenue]]-sales[[#This Row],[DiscountApplied]]</f>
        <v>1800</v>
      </c>
      <c r="L1450" t="str">
        <f>TEXT(sales[[#This Row],[SaleDate]],"yyyy")</f>
        <v>2024</v>
      </c>
      <c r="M1450" t="str">
        <f>TEXT(sales[[#This Row],[SaleDate]],"MMM")</f>
        <v>Oct</v>
      </c>
      <c r="N1450" t="str">
        <f>TEXT(sales[[#This Row],[SaleDate]],"DDD")</f>
        <v>Wed</v>
      </c>
      <c r="O1450" t="str">
        <f t="shared" si="22"/>
        <v>Q4</v>
      </c>
      <c r="P1450">
        <f>sales[[#This Row],[netRevenue]]-(sales[[#This Row],[unitCost]]*sales[[#This Row],[QuantitySold]])</f>
        <v>480</v>
      </c>
      <c r="Q1450">
        <f>sales[[#This Row],[unitCost]]*sales[[#This Row],[QuantitySold]]</f>
        <v>1320</v>
      </c>
      <c r="R1450" s="7">
        <f>(sales[[#This Row],[unitPrice]]-sales[[#This Row],[unitCost]])/sales[[#This Row],[unitCost]]</f>
        <v>0.36363636363636365</v>
      </c>
      <c r="S1450" t="str">
        <f>TEXT(sales[[#This Row],[SaleDate]],"dd")</f>
        <v>09</v>
      </c>
    </row>
    <row r="1451" spans="1:19" x14ac:dyDescent="0.25">
      <c r="A1451">
        <v>1117</v>
      </c>
      <c r="B1451">
        <v>1</v>
      </c>
      <c r="C1451">
        <v>21</v>
      </c>
      <c r="D1451">
        <v>9</v>
      </c>
      <c r="E1451">
        <v>6</v>
      </c>
      <c r="F1451" s="1">
        <v>45308</v>
      </c>
      <c r="G1451">
        <v>0</v>
      </c>
      <c r="H1451">
        <f>VLOOKUP(sales[[#This Row],[ProductID]],products[],4,FALSE)</f>
        <v>300</v>
      </c>
      <c r="I1451">
        <f>VLOOKUP(sales[[#This Row],[ProductID]],products[],5,FALSE)</f>
        <v>220</v>
      </c>
      <c r="J1451">
        <f>sales[[#This Row],[QuantitySold]]*sales[[#This Row],[unitPrice]]</f>
        <v>1800</v>
      </c>
      <c r="K1451">
        <f>sales[[#This Row],[TotalRevenue]]-sales[[#This Row],[DiscountApplied]]</f>
        <v>1800</v>
      </c>
      <c r="L1451" t="str">
        <f>TEXT(sales[[#This Row],[SaleDate]],"yyyy")</f>
        <v>2024</v>
      </c>
      <c r="M1451" t="str">
        <f>TEXT(sales[[#This Row],[SaleDate]],"MMM")</f>
        <v>Jan</v>
      </c>
      <c r="N1451" t="str">
        <f>TEXT(sales[[#This Row],[SaleDate]],"DDD")</f>
        <v>Wed</v>
      </c>
      <c r="O1451" t="str">
        <f t="shared" si="22"/>
        <v>Q1</v>
      </c>
      <c r="P1451">
        <f>sales[[#This Row],[netRevenue]]-(sales[[#This Row],[unitCost]]*sales[[#This Row],[QuantitySold]])</f>
        <v>480</v>
      </c>
      <c r="Q1451">
        <f>sales[[#This Row],[unitCost]]*sales[[#This Row],[QuantitySold]]</f>
        <v>1320</v>
      </c>
      <c r="R1451" s="7">
        <f>(sales[[#This Row],[unitPrice]]-sales[[#This Row],[unitCost]])/sales[[#This Row],[unitCost]]</f>
        <v>0.36363636363636365</v>
      </c>
      <c r="S1451" t="str">
        <f>TEXT(sales[[#This Row],[SaleDate]],"dd")</f>
        <v>17</v>
      </c>
    </row>
    <row r="1452" spans="1:19" x14ac:dyDescent="0.25">
      <c r="A1452">
        <v>1147</v>
      </c>
      <c r="B1452">
        <v>1</v>
      </c>
      <c r="C1452">
        <v>12</v>
      </c>
      <c r="D1452">
        <v>1</v>
      </c>
      <c r="E1452">
        <v>5</v>
      </c>
      <c r="F1452" s="1">
        <v>45607</v>
      </c>
      <c r="G1452">
        <v>0</v>
      </c>
      <c r="H1452">
        <f>VLOOKUP(sales[[#This Row],[ProductID]],products[],4,FALSE)</f>
        <v>300</v>
      </c>
      <c r="I1452">
        <f>VLOOKUP(sales[[#This Row],[ProductID]],products[],5,FALSE)</f>
        <v>220</v>
      </c>
      <c r="J1452">
        <f>sales[[#This Row],[QuantitySold]]*sales[[#This Row],[unitPrice]]</f>
        <v>1500</v>
      </c>
      <c r="K1452">
        <f>sales[[#This Row],[TotalRevenue]]-sales[[#This Row],[DiscountApplied]]</f>
        <v>1500</v>
      </c>
      <c r="L1452" t="str">
        <f>TEXT(sales[[#This Row],[SaleDate]],"yyyy")</f>
        <v>2024</v>
      </c>
      <c r="M1452" t="str">
        <f>TEXT(sales[[#This Row],[SaleDate]],"MMM")</f>
        <v>Nov</v>
      </c>
      <c r="N1452" t="str">
        <f>TEXT(sales[[#This Row],[SaleDate]],"DDD")</f>
        <v>Mon</v>
      </c>
      <c r="O1452" t="str">
        <f t="shared" si="22"/>
        <v>Q4</v>
      </c>
      <c r="P1452">
        <f>sales[[#This Row],[netRevenue]]-(sales[[#This Row],[unitCost]]*sales[[#This Row],[QuantitySold]])</f>
        <v>400</v>
      </c>
      <c r="Q1452">
        <f>sales[[#This Row],[unitCost]]*sales[[#This Row],[QuantitySold]]</f>
        <v>1100</v>
      </c>
      <c r="R1452" s="7">
        <f>(sales[[#This Row],[unitPrice]]-sales[[#This Row],[unitCost]])/sales[[#This Row],[unitCost]]</f>
        <v>0.36363636363636365</v>
      </c>
      <c r="S1452" t="str">
        <f>TEXT(sales[[#This Row],[SaleDate]],"dd")</f>
        <v>11</v>
      </c>
    </row>
    <row r="1453" spans="1:19" x14ac:dyDescent="0.25">
      <c r="A1453">
        <v>1151</v>
      </c>
      <c r="B1453">
        <v>1</v>
      </c>
      <c r="C1453">
        <v>50</v>
      </c>
      <c r="D1453">
        <v>1</v>
      </c>
      <c r="E1453">
        <v>10</v>
      </c>
      <c r="F1453" s="1">
        <v>45375</v>
      </c>
      <c r="G1453">
        <v>0</v>
      </c>
      <c r="H1453">
        <f>VLOOKUP(sales[[#This Row],[ProductID]],products[],4,FALSE)</f>
        <v>300</v>
      </c>
      <c r="I1453">
        <f>VLOOKUP(sales[[#This Row],[ProductID]],products[],5,FALSE)</f>
        <v>220</v>
      </c>
      <c r="J1453">
        <f>sales[[#This Row],[QuantitySold]]*sales[[#This Row],[unitPrice]]</f>
        <v>3000</v>
      </c>
      <c r="K1453">
        <f>sales[[#This Row],[TotalRevenue]]-sales[[#This Row],[DiscountApplied]]</f>
        <v>3000</v>
      </c>
      <c r="L1453" t="str">
        <f>TEXT(sales[[#This Row],[SaleDate]],"yyyy")</f>
        <v>2024</v>
      </c>
      <c r="M1453" t="str">
        <f>TEXT(sales[[#This Row],[SaleDate]],"MMM")</f>
        <v>Mar</v>
      </c>
      <c r="N1453" t="str">
        <f>TEXT(sales[[#This Row],[SaleDate]],"DDD")</f>
        <v>Sun</v>
      </c>
      <c r="O1453" t="str">
        <f t="shared" si="22"/>
        <v>Q1</v>
      </c>
      <c r="P1453">
        <f>sales[[#This Row],[netRevenue]]-(sales[[#This Row],[unitCost]]*sales[[#This Row],[QuantitySold]])</f>
        <v>800</v>
      </c>
      <c r="Q1453">
        <f>sales[[#This Row],[unitCost]]*sales[[#This Row],[QuantitySold]]</f>
        <v>2200</v>
      </c>
      <c r="R1453" s="7">
        <f>(sales[[#This Row],[unitPrice]]-sales[[#This Row],[unitCost]])/sales[[#This Row],[unitCost]]</f>
        <v>0.36363636363636365</v>
      </c>
      <c r="S1453" t="str">
        <f>TEXT(sales[[#This Row],[SaleDate]],"dd")</f>
        <v>24</v>
      </c>
    </row>
    <row r="1454" spans="1:19" x14ac:dyDescent="0.25">
      <c r="A1454">
        <v>1196</v>
      </c>
      <c r="B1454">
        <v>1</v>
      </c>
      <c r="C1454">
        <v>26</v>
      </c>
      <c r="D1454">
        <v>2</v>
      </c>
      <c r="E1454">
        <v>10</v>
      </c>
      <c r="F1454" s="1">
        <v>45302</v>
      </c>
      <c r="G1454">
        <v>0</v>
      </c>
      <c r="H1454">
        <f>VLOOKUP(sales[[#This Row],[ProductID]],products[],4,FALSE)</f>
        <v>300</v>
      </c>
      <c r="I1454">
        <f>VLOOKUP(sales[[#This Row],[ProductID]],products[],5,FALSE)</f>
        <v>220</v>
      </c>
      <c r="J1454">
        <f>sales[[#This Row],[QuantitySold]]*sales[[#This Row],[unitPrice]]</f>
        <v>3000</v>
      </c>
      <c r="K1454">
        <f>sales[[#This Row],[TotalRevenue]]-sales[[#This Row],[DiscountApplied]]</f>
        <v>3000</v>
      </c>
      <c r="L1454" t="str">
        <f>TEXT(sales[[#This Row],[SaleDate]],"yyyy")</f>
        <v>2024</v>
      </c>
      <c r="M1454" t="str">
        <f>TEXT(sales[[#This Row],[SaleDate]],"MMM")</f>
        <v>Jan</v>
      </c>
      <c r="N1454" t="str">
        <f>TEXT(sales[[#This Row],[SaleDate]],"DDD")</f>
        <v>Thu</v>
      </c>
      <c r="O1454" t="str">
        <f t="shared" si="22"/>
        <v>Q1</v>
      </c>
      <c r="P1454">
        <f>sales[[#This Row],[netRevenue]]-(sales[[#This Row],[unitCost]]*sales[[#This Row],[QuantitySold]])</f>
        <v>800</v>
      </c>
      <c r="Q1454">
        <f>sales[[#This Row],[unitCost]]*sales[[#This Row],[QuantitySold]]</f>
        <v>2200</v>
      </c>
      <c r="R1454" s="7">
        <f>(sales[[#This Row],[unitPrice]]-sales[[#This Row],[unitCost]])/sales[[#This Row],[unitCost]]</f>
        <v>0.36363636363636365</v>
      </c>
      <c r="S1454" t="str">
        <f>TEXT(sales[[#This Row],[SaleDate]],"dd")</f>
        <v>11</v>
      </c>
    </row>
    <row r="1455" spans="1:19" x14ac:dyDescent="0.25">
      <c r="A1455">
        <v>1249</v>
      </c>
      <c r="B1455">
        <v>1</v>
      </c>
      <c r="C1455">
        <v>49</v>
      </c>
      <c r="D1455">
        <v>7</v>
      </c>
      <c r="E1455">
        <v>2</v>
      </c>
      <c r="F1455" s="1">
        <v>45306</v>
      </c>
      <c r="G1455">
        <v>0</v>
      </c>
      <c r="H1455">
        <f>VLOOKUP(sales[[#This Row],[ProductID]],products[],4,FALSE)</f>
        <v>300</v>
      </c>
      <c r="I1455">
        <f>VLOOKUP(sales[[#This Row],[ProductID]],products[],5,FALSE)</f>
        <v>220</v>
      </c>
      <c r="J1455">
        <f>sales[[#This Row],[QuantitySold]]*sales[[#This Row],[unitPrice]]</f>
        <v>600</v>
      </c>
      <c r="K1455">
        <f>sales[[#This Row],[TotalRevenue]]-sales[[#This Row],[DiscountApplied]]</f>
        <v>600</v>
      </c>
      <c r="L1455" t="str">
        <f>TEXT(sales[[#This Row],[SaleDate]],"yyyy")</f>
        <v>2024</v>
      </c>
      <c r="M1455" t="str">
        <f>TEXT(sales[[#This Row],[SaleDate]],"MMM")</f>
        <v>Jan</v>
      </c>
      <c r="N1455" t="str">
        <f>TEXT(sales[[#This Row],[SaleDate]],"DDD")</f>
        <v>Mon</v>
      </c>
      <c r="O1455" t="str">
        <f t="shared" si="22"/>
        <v>Q1</v>
      </c>
      <c r="P1455">
        <f>sales[[#This Row],[netRevenue]]-(sales[[#This Row],[unitCost]]*sales[[#This Row],[QuantitySold]])</f>
        <v>160</v>
      </c>
      <c r="Q1455">
        <f>sales[[#This Row],[unitCost]]*sales[[#This Row],[QuantitySold]]</f>
        <v>440</v>
      </c>
      <c r="R1455" s="7">
        <f>(sales[[#This Row],[unitPrice]]-sales[[#This Row],[unitCost]])/sales[[#This Row],[unitCost]]</f>
        <v>0.36363636363636365</v>
      </c>
      <c r="S1455" t="str">
        <f>TEXT(sales[[#This Row],[SaleDate]],"dd")</f>
        <v>15</v>
      </c>
    </row>
    <row r="1456" spans="1:19" x14ac:dyDescent="0.25">
      <c r="A1456">
        <v>1296</v>
      </c>
      <c r="B1456">
        <v>1</v>
      </c>
      <c r="C1456">
        <v>25</v>
      </c>
      <c r="D1456">
        <v>8</v>
      </c>
      <c r="E1456">
        <v>5</v>
      </c>
      <c r="F1456" s="1">
        <v>45554</v>
      </c>
      <c r="G1456">
        <v>0</v>
      </c>
      <c r="H1456">
        <f>VLOOKUP(sales[[#This Row],[ProductID]],products[],4,FALSE)</f>
        <v>300</v>
      </c>
      <c r="I1456">
        <f>VLOOKUP(sales[[#This Row],[ProductID]],products[],5,FALSE)</f>
        <v>220</v>
      </c>
      <c r="J1456">
        <f>sales[[#This Row],[QuantitySold]]*sales[[#This Row],[unitPrice]]</f>
        <v>1500</v>
      </c>
      <c r="K1456">
        <f>sales[[#This Row],[TotalRevenue]]-sales[[#This Row],[DiscountApplied]]</f>
        <v>1500</v>
      </c>
      <c r="L1456" t="str">
        <f>TEXT(sales[[#This Row],[SaleDate]],"yyyy")</f>
        <v>2024</v>
      </c>
      <c r="M1456" t="str">
        <f>TEXT(sales[[#This Row],[SaleDate]],"MMM")</f>
        <v>Sep</v>
      </c>
      <c r="N1456" t="str">
        <f>TEXT(sales[[#This Row],[SaleDate]],"DDD")</f>
        <v>Thu</v>
      </c>
      <c r="O1456" t="str">
        <f t="shared" si="22"/>
        <v>Q3</v>
      </c>
      <c r="P1456">
        <f>sales[[#This Row],[netRevenue]]-(sales[[#This Row],[unitCost]]*sales[[#This Row],[QuantitySold]])</f>
        <v>400</v>
      </c>
      <c r="Q1456">
        <f>sales[[#This Row],[unitCost]]*sales[[#This Row],[QuantitySold]]</f>
        <v>1100</v>
      </c>
      <c r="R1456" s="7">
        <f>(sales[[#This Row],[unitPrice]]-sales[[#This Row],[unitCost]])/sales[[#This Row],[unitCost]]</f>
        <v>0.36363636363636365</v>
      </c>
      <c r="S1456" t="str">
        <f>TEXT(sales[[#This Row],[SaleDate]],"dd")</f>
        <v>19</v>
      </c>
    </row>
    <row r="1457" spans="1:19" x14ac:dyDescent="0.25">
      <c r="A1457">
        <v>1350</v>
      </c>
      <c r="B1457">
        <v>1</v>
      </c>
      <c r="C1457">
        <v>20</v>
      </c>
      <c r="D1457">
        <v>8</v>
      </c>
      <c r="E1457">
        <v>9</v>
      </c>
      <c r="F1457" s="1">
        <v>45453</v>
      </c>
      <c r="G1457">
        <v>0</v>
      </c>
      <c r="H1457">
        <f>VLOOKUP(sales[[#This Row],[ProductID]],products[],4,FALSE)</f>
        <v>300</v>
      </c>
      <c r="I1457">
        <f>VLOOKUP(sales[[#This Row],[ProductID]],products[],5,FALSE)</f>
        <v>220</v>
      </c>
      <c r="J1457">
        <f>sales[[#This Row],[QuantitySold]]*sales[[#This Row],[unitPrice]]</f>
        <v>2700</v>
      </c>
      <c r="K1457">
        <f>sales[[#This Row],[TotalRevenue]]-sales[[#This Row],[DiscountApplied]]</f>
        <v>2700</v>
      </c>
      <c r="L1457" t="str">
        <f>TEXT(sales[[#This Row],[SaleDate]],"yyyy")</f>
        <v>2024</v>
      </c>
      <c r="M1457" t="str">
        <f>TEXT(sales[[#This Row],[SaleDate]],"MMM")</f>
        <v>Jun</v>
      </c>
      <c r="N1457" t="str">
        <f>TEXT(sales[[#This Row],[SaleDate]],"DDD")</f>
        <v>Mon</v>
      </c>
      <c r="O1457" t="str">
        <f t="shared" si="22"/>
        <v>Q2</v>
      </c>
      <c r="P1457">
        <f>sales[[#This Row],[netRevenue]]-(sales[[#This Row],[unitCost]]*sales[[#This Row],[QuantitySold]])</f>
        <v>720</v>
      </c>
      <c r="Q1457">
        <f>sales[[#This Row],[unitCost]]*sales[[#This Row],[QuantitySold]]</f>
        <v>1980</v>
      </c>
      <c r="R1457" s="7">
        <f>(sales[[#This Row],[unitPrice]]-sales[[#This Row],[unitCost]])/sales[[#This Row],[unitCost]]</f>
        <v>0.36363636363636365</v>
      </c>
      <c r="S1457" t="str">
        <f>TEXT(sales[[#This Row],[SaleDate]],"dd")</f>
        <v>10</v>
      </c>
    </row>
    <row r="1458" spans="1:19" x14ac:dyDescent="0.25">
      <c r="A1458">
        <v>1393</v>
      </c>
      <c r="B1458">
        <v>1</v>
      </c>
      <c r="C1458">
        <v>4</v>
      </c>
      <c r="D1458">
        <v>1</v>
      </c>
      <c r="E1458">
        <v>6</v>
      </c>
      <c r="F1458" s="1">
        <v>45418</v>
      </c>
      <c r="G1458">
        <v>0</v>
      </c>
      <c r="H1458">
        <f>VLOOKUP(sales[[#This Row],[ProductID]],products[],4,FALSE)</f>
        <v>300</v>
      </c>
      <c r="I1458">
        <f>VLOOKUP(sales[[#This Row],[ProductID]],products[],5,FALSE)</f>
        <v>220</v>
      </c>
      <c r="J1458">
        <f>sales[[#This Row],[QuantitySold]]*sales[[#This Row],[unitPrice]]</f>
        <v>1800</v>
      </c>
      <c r="K1458">
        <f>sales[[#This Row],[TotalRevenue]]-sales[[#This Row],[DiscountApplied]]</f>
        <v>1800</v>
      </c>
      <c r="L1458" t="str">
        <f>TEXT(sales[[#This Row],[SaleDate]],"yyyy")</f>
        <v>2024</v>
      </c>
      <c r="M1458" t="str">
        <f>TEXT(sales[[#This Row],[SaleDate]],"MMM")</f>
        <v>May</v>
      </c>
      <c r="N1458" t="str">
        <f>TEXT(sales[[#This Row],[SaleDate]],"DDD")</f>
        <v>Mon</v>
      </c>
      <c r="O1458" t="str">
        <f t="shared" si="22"/>
        <v>Q2</v>
      </c>
      <c r="P1458">
        <f>sales[[#This Row],[netRevenue]]-(sales[[#This Row],[unitCost]]*sales[[#This Row],[QuantitySold]])</f>
        <v>480</v>
      </c>
      <c r="Q1458">
        <f>sales[[#This Row],[unitCost]]*sales[[#This Row],[QuantitySold]]</f>
        <v>1320</v>
      </c>
      <c r="R1458" s="7">
        <f>(sales[[#This Row],[unitPrice]]-sales[[#This Row],[unitCost]])/sales[[#This Row],[unitCost]]</f>
        <v>0.36363636363636365</v>
      </c>
      <c r="S1458" t="str">
        <f>TEXT(sales[[#This Row],[SaleDate]],"dd")</f>
        <v>06</v>
      </c>
    </row>
    <row r="1459" spans="1:19" x14ac:dyDescent="0.25">
      <c r="A1459">
        <v>1451</v>
      </c>
      <c r="B1459">
        <v>1</v>
      </c>
      <c r="C1459">
        <v>40</v>
      </c>
      <c r="D1459">
        <v>4</v>
      </c>
      <c r="E1459">
        <v>9</v>
      </c>
      <c r="F1459" s="1">
        <v>45522</v>
      </c>
      <c r="G1459">
        <v>0</v>
      </c>
      <c r="H1459">
        <f>VLOOKUP(sales[[#This Row],[ProductID]],products[],4,FALSE)</f>
        <v>300</v>
      </c>
      <c r="I1459">
        <f>VLOOKUP(sales[[#This Row],[ProductID]],products[],5,FALSE)</f>
        <v>220</v>
      </c>
      <c r="J1459">
        <f>sales[[#This Row],[QuantitySold]]*sales[[#This Row],[unitPrice]]</f>
        <v>2700</v>
      </c>
      <c r="K1459">
        <f>sales[[#This Row],[TotalRevenue]]-sales[[#This Row],[DiscountApplied]]</f>
        <v>2700</v>
      </c>
      <c r="L1459" t="str">
        <f>TEXT(sales[[#This Row],[SaleDate]],"yyyy")</f>
        <v>2024</v>
      </c>
      <c r="M1459" t="str">
        <f>TEXT(sales[[#This Row],[SaleDate]],"MMM")</f>
        <v>Aug</v>
      </c>
      <c r="N1459" t="str">
        <f>TEXT(sales[[#This Row],[SaleDate]],"DDD")</f>
        <v>Sun</v>
      </c>
      <c r="O1459" t="str">
        <f t="shared" si="22"/>
        <v>Q3</v>
      </c>
      <c r="P1459">
        <f>sales[[#This Row],[netRevenue]]-(sales[[#This Row],[unitCost]]*sales[[#This Row],[QuantitySold]])</f>
        <v>720</v>
      </c>
      <c r="Q1459">
        <f>sales[[#This Row],[unitCost]]*sales[[#This Row],[QuantitySold]]</f>
        <v>1980</v>
      </c>
      <c r="R1459" s="7">
        <f>(sales[[#This Row],[unitPrice]]-sales[[#This Row],[unitCost]])/sales[[#This Row],[unitCost]]</f>
        <v>0.36363636363636365</v>
      </c>
      <c r="S1459" t="str">
        <f>TEXT(sales[[#This Row],[SaleDate]],"dd")</f>
        <v>18</v>
      </c>
    </row>
    <row r="1460" spans="1:19" x14ac:dyDescent="0.25">
      <c r="A1460">
        <v>1509</v>
      </c>
      <c r="B1460">
        <v>1</v>
      </c>
      <c r="C1460">
        <v>11</v>
      </c>
      <c r="D1460">
        <v>1</v>
      </c>
      <c r="E1460">
        <v>11</v>
      </c>
      <c r="F1460" s="1">
        <v>45480</v>
      </c>
      <c r="G1460">
        <v>0</v>
      </c>
      <c r="H1460">
        <f>VLOOKUP(sales[[#This Row],[ProductID]],products[],4,FALSE)</f>
        <v>300</v>
      </c>
      <c r="I1460">
        <f>VLOOKUP(sales[[#This Row],[ProductID]],products[],5,FALSE)</f>
        <v>220</v>
      </c>
      <c r="J1460">
        <f>sales[[#This Row],[QuantitySold]]*sales[[#This Row],[unitPrice]]</f>
        <v>3300</v>
      </c>
      <c r="K1460">
        <f>sales[[#This Row],[TotalRevenue]]-sales[[#This Row],[DiscountApplied]]</f>
        <v>3300</v>
      </c>
      <c r="L1460" t="str">
        <f>TEXT(sales[[#This Row],[SaleDate]],"yyyy")</f>
        <v>2024</v>
      </c>
      <c r="M1460" t="str">
        <f>TEXT(sales[[#This Row],[SaleDate]],"MMM")</f>
        <v>Jul</v>
      </c>
      <c r="N1460" t="str">
        <f>TEXT(sales[[#This Row],[SaleDate]],"DDD")</f>
        <v>Sun</v>
      </c>
      <c r="O1460" t="str">
        <f t="shared" si="22"/>
        <v>Q3</v>
      </c>
      <c r="P1460">
        <f>sales[[#This Row],[netRevenue]]-(sales[[#This Row],[unitCost]]*sales[[#This Row],[QuantitySold]])</f>
        <v>880</v>
      </c>
      <c r="Q1460">
        <f>sales[[#This Row],[unitCost]]*sales[[#This Row],[QuantitySold]]</f>
        <v>2420</v>
      </c>
      <c r="R1460" s="7">
        <f>(sales[[#This Row],[unitPrice]]-sales[[#This Row],[unitCost]])/sales[[#This Row],[unitCost]]</f>
        <v>0.36363636363636365</v>
      </c>
      <c r="S1460" t="str">
        <f>TEXT(sales[[#This Row],[SaleDate]],"dd")</f>
        <v>07</v>
      </c>
    </row>
    <row r="1461" spans="1:19" x14ac:dyDescent="0.25">
      <c r="A1461">
        <v>1547</v>
      </c>
      <c r="B1461">
        <v>1</v>
      </c>
      <c r="C1461">
        <v>30</v>
      </c>
      <c r="D1461">
        <v>4</v>
      </c>
      <c r="E1461">
        <v>9</v>
      </c>
      <c r="F1461" s="1">
        <v>45343</v>
      </c>
      <c r="G1461">
        <v>0</v>
      </c>
      <c r="H1461">
        <f>VLOOKUP(sales[[#This Row],[ProductID]],products[],4,FALSE)</f>
        <v>300</v>
      </c>
      <c r="I1461">
        <f>VLOOKUP(sales[[#This Row],[ProductID]],products[],5,FALSE)</f>
        <v>220</v>
      </c>
      <c r="J1461">
        <f>sales[[#This Row],[QuantitySold]]*sales[[#This Row],[unitPrice]]</f>
        <v>2700</v>
      </c>
      <c r="K1461">
        <f>sales[[#This Row],[TotalRevenue]]-sales[[#This Row],[DiscountApplied]]</f>
        <v>2700</v>
      </c>
      <c r="L1461" t="str">
        <f>TEXT(sales[[#This Row],[SaleDate]],"yyyy")</f>
        <v>2024</v>
      </c>
      <c r="M1461" t="str">
        <f>TEXT(sales[[#This Row],[SaleDate]],"MMM")</f>
        <v>Feb</v>
      </c>
      <c r="N1461" t="str">
        <f>TEXT(sales[[#This Row],[SaleDate]],"DDD")</f>
        <v>Wed</v>
      </c>
      <c r="O1461" t="str">
        <f t="shared" si="22"/>
        <v>Q1</v>
      </c>
      <c r="P1461">
        <f>sales[[#This Row],[netRevenue]]-(sales[[#This Row],[unitCost]]*sales[[#This Row],[QuantitySold]])</f>
        <v>720</v>
      </c>
      <c r="Q1461">
        <f>sales[[#This Row],[unitCost]]*sales[[#This Row],[QuantitySold]]</f>
        <v>1980</v>
      </c>
      <c r="R1461" s="7">
        <f>(sales[[#This Row],[unitPrice]]-sales[[#This Row],[unitCost]])/sales[[#This Row],[unitCost]]</f>
        <v>0.36363636363636365</v>
      </c>
      <c r="S1461" t="str">
        <f>TEXT(sales[[#This Row],[SaleDate]],"dd")</f>
        <v>21</v>
      </c>
    </row>
    <row r="1462" spans="1:19" x14ac:dyDescent="0.25">
      <c r="A1462">
        <v>1551</v>
      </c>
      <c r="B1462">
        <v>1</v>
      </c>
      <c r="C1462">
        <v>41</v>
      </c>
      <c r="D1462">
        <v>4</v>
      </c>
      <c r="E1462">
        <v>6</v>
      </c>
      <c r="F1462" s="1">
        <v>45473</v>
      </c>
      <c r="G1462">
        <v>0</v>
      </c>
      <c r="H1462">
        <f>VLOOKUP(sales[[#This Row],[ProductID]],products[],4,FALSE)</f>
        <v>300</v>
      </c>
      <c r="I1462">
        <f>VLOOKUP(sales[[#This Row],[ProductID]],products[],5,FALSE)</f>
        <v>220</v>
      </c>
      <c r="J1462">
        <f>sales[[#This Row],[QuantitySold]]*sales[[#This Row],[unitPrice]]</f>
        <v>1800</v>
      </c>
      <c r="K1462">
        <f>sales[[#This Row],[TotalRevenue]]-sales[[#This Row],[DiscountApplied]]</f>
        <v>1800</v>
      </c>
      <c r="L1462" t="str">
        <f>TEXT(sales[[#This Row],[SaleDate]],"yyyy")</f>
        <v>2024</v>
      </c>
      <c r="M1462" t="str">
        <f>TEXT(sales[[#This Row],[SaleDate]],"MMM")</f>
        <v>Jun</v>
      </c>
      <c r="N1462" t="str">
        <f>TEXT(sales[[#This Row],[SaleDate]],"DDD")</f>
        <v>Sun</v>
      </c>
      <c r="O1462" t="str">
        <f t="shared" si="22"/>
        <v>Q2</v>
      </c>
      <c r="P1462">
        <f>sales[[#This Row],[netRevenue]]-(sales[[#This Row],[unitCost]]*sales[[#This Row],[QuantitySold]])</f>
        <v>480</v>
      </c>
      <c r="Q1462">
        <f>sales[[#This Row],[unitCost]]*sales[[#This Row],[QuantitySold]]</f>
        <v>1320</v>
      </c>
      <c r="R1462" s="7">
        <f>(sales[[#This Row],[unitPrice]]-sales[[#This Row],[unitCost]])/sales[[#This Row],[unitCost]]</f>
        <v>0.36363636363636365</v>
      </c>
      <c r="S1462" t="str">
        <f>TEXT(sales[[#This Row],[SaleDate]],"dd")</f>
        <v>30</v>
      </c>
    </row>
    <row r="1463" spans="1:19" x14ac:dyDescent="0.25">
      <c r="A1463">
        <v>1553</v>
      </c>
      <c r="B1463">
        <v>1</v>
      </c>
      <c r="C1463">
        <v>45</v>
      </c>
      <c r="D1463">
        <v>7</v>
      </c>
      <c r="E1463">
        <v>7</v>
      </c>
      <c r="F1463" s="1">
        <v>45655</v>
      </c>
      <c r="G1463">
        <v>0</v>
      </c>
      <c r="H1463">
        <f>VLOOKUP(sales[[#This Row],[ProductID]],products[],4,FALSE)</f>
        <v>300</v>
      </c>
      <c r="I1463">
        <f>VLOOKUP(sales[[#This Row],[ProductID]],products[],5,FALSE)</f>
        <v>220</v>
      </c>
      <c r="J1463">
        <f>sales[[#This Row],[QuantitySold]]*sales[[#This Row],[unitPrice]]</f>
        <v>2100</v>
      </c>
      <c r="K1463">
        <f>sales[[#This Row],[TotalRevenue]]-sales[[#This Row],[DiscountApplied]]</f>
        <v>2100</v>
      </c>
      <c r="L1463" t="str">
        <f>TEXT(sales[[#This Row],[SaleDate]],"yyyy")</f>
        <v>2024</v>
      </c>
      <c r="M1463" t="str">
        <f>TEXT(sales[[#This Row],[SaleDate]],"MMM")</f>
        <v>Dec</v>
      </c>
      <c r="N1463" t="str">
        <f>TEXT(sales[[#This Row],[SaleDate]],"DDD")</f>
        <v>Sun</v>
      </c>
      <c r="O1463" t="str">
        <f t="shared" si="22"/>
        <v>Q4</v>
      </c>
      <c r="P1463">
        <f>sales[[#This Row],[netRevenue]]-(sales[[#This Row],[unitCost]]*sales[[#This Row],[QuantitySold]])</f>
        <v>560</v>
      </c>
      <c r="Q1463">
        <f>sales[[#This Row],[unitCost]]*sales[[#This Row],[QuantitySold]]</f>
        <v>1540</v>
      </c>
      <c r="R1463" s="7">
        <f>(sales[[#This Row],[unitPrice]]-sales[[#This Row],[unitCost]])/sales[[#This Row],[unitCost]]</f>
        <v>0.36363636363636365</v>
      </c>
      <c r="S1463" t="str">
        <f>TEXT(sales[[#This Row],[SaleDate]],"dd")</f>
        <v>29</v>
      </c>
    </row>
    <row r="1464" spans="1:19" x14ac:dyDescent="0.25">
      <c r="A1464">
        <v>1554</v>
      </c>
      <c r="B1464">
        <v>1</v>
      </c>
      <c r="C1464">
        <v>5</v>
      </c>
      <c r="D1464">
        <v>4</v>
      </c>
      <c r="E1464">
        <v>10</v>
      </c>
      <c r="F1464" s="1">
        <v>45294</v>
      </c>
      <c r="G1464">
        <v>0</v>
      </c>
      <c r="H1464">
        <f>VLOOKUP(sales[[#This Row],[ProductID]],products[],4,FALSE)</f>
        <v>300</v>
      </c>
      <c r="I1464">
        <f>VLOOKUP(sales[[#This Row],[ProductID]],products[],5,FALSE)</f>
        <v>220</v>
      </c>
      <c r="J1464">
        <f>sales[[#This Row],[QuantitySold]]*sales[[#This Row],[unitPrice]]</f>
        <v>3000</v>
      </c>
      <c r="K1464">
        <f>sales[[#This Row],[TotalRevenue]]-sales[[#This Row],[DiscountApplied]]</f>
        <v>3000</v>
      </c>
      <c r="L1464" t="str">
        <f>TEXT(sales[[#This Row],[SaleDate]],"yyyy")</f>
        <v>2024</v>
      </c>
      <c r="M1464" t="str">
        <f>TEXT(sales[[#This Row],[SaleDate]],"MMM")</f>
        <v>Jan</v>
      </c>
      <c r="N1464" t="str">
        <f>TEXT(sales[[#This Row],[SaleDate]],"DDD")</f>
        <v>Wed</v>
      </c>
      <c r="O1464" t="str">
        <f t="shared" si="22"/>
        <v>Q1</v>
      </c>
      <c r="P1464">
        <f>sales[[#This Row],[netRevenue]]-(sales[[#This Row],[unitCost]]*sales[[#This Row],[QuantitySold]])</f>
        <v>800</v>
      </c>
      <c r="Q1464">
        <f>sales[[#This Row],[unitCost]]*sales[[#This Row],[QuantitySold]]</f>
        <v>2200</v>
      </c>
      <c r="R1464" s="7">
        <f>(sales[[#This Row],[unitPrice]]-sales[[#This Row],[unitCost]])/sales[[#This Row],[unitCost]]</f>
        <v>0.36363636363636365</v>
      </c>
      <c r="S1464" t="str">
        <f>TEXT(sales[[#This Row],[SaleDate]],"dd")</f>
        <v>03</v>
      </c>
    </row>
    <row r="1465" spans="1:19" x14ac:dyDescent="0.25">
      <c r="A1465">
        <v>1572</v>
      </c>
      <c r="B1465">
        <v>1</v>
      </c>
      <c r="C1465">
        <v>14</v>
      </c>
      <c r="D1465">
        <v>9</v>
      </c>
      <c r="E1465">
        <v>2</v>
      </c>
      <c r="F1465" s="1">
        <v>45296</v>
      </c>
      <c r="G1465">
        <v>0</v>
      </c>
      <c r="H1465">
        <f>VLOOKUP(sales[[#This Row],[ProductID]],products[],4,FALSE)</f>
        <v>300</v>
      </c>
      <c r="I1465">
        <f>VLOOKUP(sales[[#This Row],[ProductID]],products[],5,FALSE)</f>
        <v>220</v>
      </c>
      <c r="J1465">
        <f>sales[[#This Row],[QuantitySold]]*sales[[#This Row],[unitPrice]]</f>
        <v>600</v>
      </c>
      <c r="K1465">
        <f>sales[[#This Row],[TotalRevenue]]-sales[[#This Row],[DiscountApplied]]</f>
        <v>600</v>
      </c>
      <c r="L1465" t="str">
        <f>TEXT(sales[[#This Row],[SaleDate]],"yyyy")</f>
        <v>2024</v>
      </c>
      <c r="M1465" t="str">
        <f>TEXT(sales[[#This Row],[SaleDate]],"MMM")</f>
        <v>Jan</v>
      </c>
      <c r="N1465" t="str">
        <f>TEXT(sales[[#This Row],[SaleDate]],"DDD")</f>
        <v>Fri</v>
      </c>
      <c r="O1465" t="str">
        <f t="shared" si="22"/>
        <v>Q1</v>
      </c>
      <c r="P1465">
        <f>sales[[#This Row],[netRevenue]]-(sales[[#This Row],[unitCost]]*sales[[#This Row],[QuantitySold]])</f>
        <v>160</v>
      </c>
      <c r="Q1465">
        <f>sales[[#This Row],[unitCost]]*sales[[#This Row],[QuantitySold]]</f>
        <v>440</v>
      </c>
      <c r="R1465" s="7">
        <f>(sales[[#This Row],[unitPrice]]-sales[[#This Row],[unitCost]])/sales[[#This Row],[unitCost]]</f>
        <v>0.36363636363636365</v>
      </c>
      <c r="S1465" t="str">
        <f>TEXT(sales[[#This Row],[SaleDate]],"dd")</f>
        <v>05</v>
      </c>
    </row>
    <row r="1466" spans="1:19" x14ac:dyDescent="0.25">
      <c r="A1466">
        <v>1636</v>
      </c>
      <c r="B1466">
        <v>1</v>
      </c>
      <c r="C1466">
        <v>30</v>
      </c>
      <c r="D1466">
        <v>6</v>
      </c>
      <c r="E1466">
        <v>9</v>
      </c>
      <c r="F1466" s="1">
        <v>45336</v>
      </c>
      <c r="G1466">
        <v>0</v>
      </c>
      <c r="H1466">
        <f>VLOOKUP(sales[[#This Row],[ProductID]],products[],4,FALSE)</f>
        <v>300</v>
      </c>
      <c r="I1466">
        <f>VLOOKUP(sales[[#This Row],[ProductID]],products[],5,FALSE)</f>
        <v>220</v>
      </c>
      <c r="J1466">
        <f>sales[[#This Row],[QuantitySold]]*sales[[#This Row],[unitPrice]]</f>
        <v>2700</v>
      </c>
      <c r="K1466">
        <f>sales[[#This Row],[TotalRevenue]]-sales[[#This Row],[DiscountApplied]]</f>
        <v>2700</v>
      </c>
      <c r="L1466" t="str">
        <f>TEXT(sales[[#This Row],[SaleDate]],"yyyy")</f>
        <v>2024</v>
      </c>
      <c r="M1466" t="str">
        <f>TEXT(sales[[#This Row],[SaleDate]],"MMM")</f>
        <v>Feb</v>
      </c>
      <c r="N1466" t="str">
        <f>TEXT(sales[[#This Row],[SaleDate]],"DDD")</f>
        <v>Wed</v>
      </c>
      <c r="O1466" t="str">
        <f t="shared" si="22"/>
        <v>Q1</v>
      </c>
      <c r="P1466">
        <f>sales[[#This Row],[netRevenue]]-(sales[[#This Row],[unitCost]]*sales[[#This Row],[QuantitySold]])</f>
        <v>720</v>
      </c>
      <c r="Q1466">
        <f>sales[[#This Row],[unitCost]]*sales[[#This Row],[QuantitySold]]</f>
        <v>1980</v>
      </c>
      <c r="R1466" s="7">
        <f>(sales[[#This Row],[unitPrice]]-sales[[#This Row],[unitCost]])/sales[[#This Row],[unitCost]]</f>
        <v>0.36363636363636365</v>
      </c>
      <c r="S1466" t="str">
        <f>TEXT(sales[[#This Row],[SaleDate]],"dd")</f>
        <v>14</v>
      </c>
    </row>
    <row r="1467" spans="1:19" x14ac:dyDescent="0.25">
      <c r="A1467">
        <v>1714</v>
      </c>
      <c r="B1467">
        <v>1</v>
      </c>
      <c r="C1467">
        <v>10</v>
      </c>
      <c r="D1467">
        <v>1</v>
      </c>
      <c r="E1467">
        <v>4</v>
      </c>
      <c r="F1467" s="1">
        <v>45529</v>
      </c>
      <c r="G1467">
        <v>0</v>
      </c>
      <c r="H1467">
        <f>VLOOKUP(sales[[#This Row],[ProductID]],products[],4,FALSE)</f>
        <v>300</v>
      </c>
      <c r="I1467">
        <f>VLOOKUP(sales[[#This Row],[ProductID]],products[],5,FALSE)</f>
        <v>220</v>
      </c>
      <c r="J1467">
        <f>sales[[#This Row],[QuantitySold]]*sales[[#This Row],[unitPrice]]</f>
        <v>1200</v>
      </c>
      <c r="K1467">
        <f>sales[[#This Row],[TotalRevenue]]-sales[[#This Row],[DiscountApplied]]</f>
        <v>1200</v>
      </c>
      <c r="L1467" t="str">
        <f>TEXT(sales[[#This Row],[SaleDate]],"yyyy")</f>
        <v>2024</v>
      </c>
      <c r="M1467" t="str">
        <f>TEXT(sales[[#This Row],[SaleDate]],"MMM")</f>
        <v>Aug</v>
      </c>
      <c r="N1467" t="str">
        <f>TEXT(sales[[#This Row],[SaleDate]],"DDD")</f>
        <v>Sun</v>
      </c>
      <c r="O1467" t="str">
        <f t="shared" si="22"/>
        <v>Q3</v>
      </c>
      <c r="P1467">
        <f>sales[[#This Row],[netRevenue]]-(sales[[#This Row],[unitCost]]*sales[[#This Row],[QuantitySold]])</f>
        <v>320</v>
      </c>
      <c r="Q1467">
        <f>sales[[#This Row],[unitCost]]*sales[[#This Row],[QuantitySold]]</f>
        <v>880</v>
      </c>
      <c r="R1467" s="7">
        <f>(sales[[#This Row],[unitPrice]]-sales[[#This Row],[unitCost]])/sales[[#This Row],[unitCost]]</f>
        <v>0.36363636363636365</v>
      </c>
      <c r="S1467" t="str">
        <f>TEXT(sales[[#This Row],[SaleDate]],"dd")</f>
        <v>25</v>
      </c>
    </row>
    <row r="1468" spans="1:19" x14ac:dyDescent="0.25">
      <c r="A1468">
        <v>1728</v>
      </c>
      <c r="B1468">
        <v>1</v>
      </c>
      <c r="C1468">
        <v>44</v>
      </c>
      <c r="D1468">
        <v>7</v>
      </c>
      <c r="E1468">
        <v>9</v>
      </c>
      <c r="F1468" s="1">
        <v>45540</v>
      </c>
      <c r="G1468">
        <v>0</v>
      </c>
      <c r="H1468">
        <f>VLOOKUP(sales[[#This Row],[ProductID]],products[],4,FALSE)</f>
        <v>300</v>
      </c>
      <c r="I1468">
        <f>VLOOKUP(sales[[#This Row],[ProductID]],products[],5,FALSE)</f>
        <v>220</v>
      </c>
      <c r="J1468">
        <f>sales[[#This Row],[QuantitySold]]*sales[[#This Row],[unitPrice]]</f>
        <v>2700</v>
      </c>
      <c r="K1468">
        <f>sales[[#This Row],[TotalRevenue]]-sales[[#This Row],[DiscountApplied]]</f>
        <v>2700</v>
      </c>
      <c r="L1468" t="str">
        <f>TEXT(sales[[#This Row],[SaleDate]],"yyyy")</f>
        <v>2024</v>
      </c>
      <c r="M1468" t="str">
        <f>TEXT(sales[[#This Row],[SaleDate]],"MMM")</f>
        <v>Sep</v>
      </c>
      <c r="N1468" t="str">
        <f>TEXT(sales[[#This Row],[SaleDate]],"DDD")</f>
        <v>Thu</v>
      </c>
      <c r="O1468" t="str">
        <f t="shared" si="22"/>
        <v>Q3</v>
      </c>
      <c r="P1468">
        <f>sales[[#This Row],[netRevenue]]-(sales[[#This Row],[unitCost]]*sales[[#This Row],[QuantitySold]])</f>
        <v>720</v>
      </c>
      <c r="Q1468">
        <f>sales[[#This Row],[unitCost]]*sales[[#This Row],[QuantitySold]]</f>
        <v>1980</v>
      </c>
      <c r="R1468" s="7">
        <f>(sales[[#This Row],[unitPrice]]-sales[[#This Row],[unitCost]])/sales[[#This Row],[unitCost]]</f>
        <v>0.36363636363636365</v>
      </c>
      <c r="S1468" t="str">
        <f>TEXT(sales[[#This Row],[SaleDate]],"dd")</f>
        <v>05</v>
      </c>
    </row>
    <row r="1469" spans="1:19" x14ac:dyDescent="0.25">
      <c r="A1469">
        <v>1760</v>
      </c>
      <c r="B1469">
        <v>1</v>
      </c>
      <c r="C1469">
        <v>2</v>
      </c>
      <c r="D1469">
        <v>1</v>
      </c>
      <c r="E1469">
        <v>11</v>
      </c>
      <c r="F1469" s="1">
        <v>45515</v>
      </c>
      <c r="G1469">
        <v>0</v>
      </c>
      <c r="H1469">
        <f>VLOOKUP(sales[[#This Row],[ProductID]],products[],4,FALSE)</f>
        <v>300</v>
      </c>
      <c r="I1469">
        <f>VLOOKUP(sales[[#This Row],[ProductID]],products[],5,FALSE)</f>
        <v>220</v>
      </c>
      <c r="J1469">
        <f>sales[[#This Row],[QuantitySold]]*sales[[#This Row],[unitPrice]]</f>
        <v>3300</v>
      </c>
      <c r="K1469">
        <f>sales[[#This Row],[TotalRevenue]]-sales[[#This Row],[DiscountApplied]]</f>
        <v>3300</v>
      </c>
      <c r="L1469" t="str">
        <f>TEXT(sales[[#This Row],[SaleDate]],"yyyy")</f>
        <v>2024</v>
      </c>
      <c r="M1469" t="str">
        <f>TEXT(sales[[#This Row],[SaleDate]],"MMM")</f>
        <v>Aug</v>
      </c>
      <c r="N1469" t="str">
        <f>TEXT(sales[[#This Row],[SaleDate]],"DDD")</f>
        <v>Sun</v>
      </c>
      <c r="O1469" t="str">
        <f t="shared" si="22"/>
        <v>Q3</v>
      </c>
      <c r="P1469">
        <f>sales[[#This Row],[netRevenue]]-(sales[[#This Row],[unitCost]]*sales[[#This Row],[QuantitySold]])</f>
        <v>880</v>
      </c>
      <c r="Q1469">
        <f>sales[[#This Row],[unitCost]]*sales[[#This Row],[QuantitySold]]</f>
        <v>2420</v>
      </c>
      <c r="R1469" s="7">
        <f>(sales[[#This Row],[unitPrice]]-sales[[#This Row],[unitCost]])/sales[[#This Row],[unitCost]]</f>
        <v>0.36363636363636365</v>
      </c>
      <c r="S1469" t="str">
        <f>TEXT(sales[[#This Row],[SaleDate]],"dd")</f>
        <v>11</v>
      </c>
    </row>
    <row r="1470" spans="1:19" x14ac:dyDescent="0.25">
      <c r="A1470">
        <v>1780</v>
      </c>
      <c r="B1470">
        <v>1</v>
      </c>
      <c r="C1470">
        <v>43</v>
      </c>
      <c r="D1470">
        <v>8</v>
      </c>
      <c r="E1470">
        <v>11</v>
      </c>
      <c r="F1470" s="1">
        <v>45491</v>
      </c>
      <c r="G1470">
        <v>0</v>
      </c>
      <c r="H1470">
        <f>VLOOKUP(sales[[#This Row],[ProductID]],products[],4,FALSE)</f>
        <v>300</v>
      </c>
      <c r="I1470">
        <f>VLOOKUP(sales[[#This Row],[ProductID]],products[],5,FALSE)</f>
        <v>220</v>
      </c>
      <c r="J1470">
        <f>sales[[#This Row],[QuantitySold]]*sales[[#This Row],[unitPrice]]</f>
        <v>3300</v>
      </c>
      <c r="K1470">
        <f>sales[[#This Row],[TotalRevenue]]-sales[[#This Row],[DiscountApplied]]</f>
        <v>3300</v>
      </c>
      <c r="L1470" t="str">
        <f>TEXT(sales[[#This Row],[SaleDate]],"yyyy")</f>
        <v>2024</v>
      </c>
      <c r="M1470" t="str">
        <f>TEXT(sales[[#This Row],[SaleDate]],"MMM")</f>
        <v>Jul</v>
      </c>
      <c r="N1470" t="str">
        <f>TEXT(sales[[#This Row],[SaleDate]],"DDD")</f>
        <v>Thu</v>
      </c>
      <c r="O1470" t="str">
        <f t="shared" si="22"/>
        <v>Q3</v>
      </c>
      <c r="P1470">
        <f>sales[[#This Row],[netRevenue]]-(sales[[#This Row],[unitCost]]*sales[[#This Row],[QuantitySold]])</f>
        <v>880</v>
      </c>
      <c r="Q1470">
        <f>sales[[#This Row],[unitCost]]*sales[[#This Row],[QuantitySold]]</f>
        <v>2420</v>
      </c>
      <c r="R1470" s="7">
        <f>(sales[[#This Row],[unitPrice]]-sales[[#This Row],[unitCost]])/sales[[#This Row],[unitCost]]</f>
        <v>0.36363636363636365</v>
      </c>
      <c r="S1470" t="str">
        <f>TEXT(sales[[#This Row],[SaleDate]],"dd")</f>
        <v>18</v>
      </c>
    </row>
    <row r="1471" spans="1:19" x14ac:dyDescent="0.25">
      <c r="A1471">
        <v>1786</v>
      </c>
      <c r="B1471">
        <v>1</v>
      </c>
      <c r="C1471">
        <v>20</v>
      </c>
      <c r="D1471">
        <v>1</v>
      </c>
      <c r="E1471">
        <v>11</v>
      </c>
      <c r="F1471" s="1">
        <v>45477</v>
      </c>
      <c r="G1471">
        <v>0</v>
      </c>
      <c r="H1471">
        <f>VLOOKUP(sales[[#This Row],[ProductID]],products[],4,FALSE)</f>
        <v>300</v>
      </c>
      <c r="I1471">
        <f>VLOOKUP(sales[[#This Row],[ProductID]],products[],5,FALSE)</f>
        <v>220</v>
      </c>
      <c r="J1471">
        <f>sales[[#This Row],[QuantitySold]]*sales[[#This Row],[unitPrice]]</f>
        <v>3300</v>
      </c>
      <c r="K1471">
        <f>sales[[#This Row],[TotalRevenue]]-sales[[#This Row],[DiscountApplied]]</f>
        <v>3300</v>
      </c>
      <c r="L1471" t="str">
        <f>TEXT(sales[[#This Row],[SaleDate]],"yyyy")</f>
        <v>2024</v>
      </c>
      <c r="M1471" t="str">
        <f>TEXT(sales[[#This Row],[SaleDate]],"MMM")</f>
        <v>Jul</v>
      </c>
      <c r="N1471" t="str">
        <f>TEXT(sales[[#This Row],[SaleDate]],"DDD")</f>
        <v>Thu</v>
      </c>
      <c r="O1471" t="str">
        <f t="shared" si="22"/>
        <v>Q3</v>
      </c>
      <c r="P1471">
        <f>sales[[#This Row],[netRevenue]]-(sales[[#This Row],[unitCost]]*sales[[#This Row],[QuantitySold]])</f>
        <v>880</v>
      </c>
      <c r="Q1471">
        <f>sales[[#This Row],[unitCost]]*sales[[#This Row],[QuantitySold]]</f>
        <v>2420</v>
      </c>
      <c r="R1471" s="7">
        <f>(sales[[#This Row],[unitPrice]]-sales[[#This Row],[unitCost]])/sales[[#This Row],[unitCost]]</f>
        <v>0.36363636363636365</v>
      </c>
      <c r="S1471" t="str">
        <f>TEXT(sales[[#This Row],[SaleDate]],"dd")</f>
        <v>04</v>
      </c>
    </row>
    <row r="1472" spans="1:19" x14ac:dyDescent="0.25">
      <c r="A1472">
        <v>1826</v>
      </c>
      <c r="B1472">
        <v>1</v>
      </c>
      <c r="C1472">
        <v>24</v>
      </c>
      <c r="D1472">
        <v>1</v>
      </c>
      <c r="E1472">
        <v>6</v>
      </c>
      <c r="F1472" s="1">
        <v>45450</v>
      </c>
      <c r="G1472">
        <v>0</v>
      </c>
      <c r="H1472">
        <f>VLOOKUP(sales[[#This Row],[ProductID]],products[],4,FALSE)</f>
        <v>300</v>
      </c>
      <c r="I1472">
        <f>VLOOKUP(sales[[#This Row],[ProductID]],products[],5,FALSE)</f>
        <v>220</v>
      </c>
      <c r="J1472">
        <f>sales[[#This Row],[QuantitySold]]*sales[[#This Row],[unitPrice]]</f>
        <v>1800</v>
      </c>
      <c r="K1472">
        <f>sales[[#This Row],[TotalRevenue]]-sales[[#This Row],[DiscountApplied]]</f>
        <v>1800</v>
      </c>
      <c r="L1472" t="str">
        <f>TEXT(sales[[#This Row],[SaleDate]],"yyyy")</f>
        <v>2024</v>
      </c>
      <c r="M1472" t="str">
        <f>TEXT(sales[[#This Row],[SaleDate]],"MMM")</f>
        <v>Jun</v>
      </c>
      <c r="N1472" t="str">
        <f>TEXT(sales[[#This Row],[SaleDate]],"DDD")</f>
        <v>Fri</v>
      </c>
      <c r="O1472" t="str">
        <f t="shared" si="22"/>
        <v>Q2</v>
      </c>
      <c r="P1472">
        <f>sales[[#This Row],[netRevenue]]-(sales[[#This Row],[unitCost]]*sales[[#This Row],[QuantitySold]])</f>
        <v>480</v>
      </c>
      <c r="Q1472">
        <f>sales[[#This Row],[unitCost]]*sales[[#This Row],[QuantitySold]]</f>
        <v>1320</v>
      </c>
      <c r="R1472" s="7">
        <f>(sales[[#This Row],[unitPrice]]-sales[[#This Row],[unitCost]])/sales[[#This Row],[unitCost]]</f>
        <v>0.36363636363636365</v>
      </c>
      <c r="S1472" t="str">
        <f>TEXT(sales[[#This Row],[SaleDate]],"dd")</f>
        <v>07</v>
      </c>
    </row>
    <row r="1473" spans="1:19" x14ac:dyDescent="0.25">
      <c r="A1473">
        <v>1862</v>
      </c>
      <c r="B1473">
        <v>1</v>
      </c>
      <c r="C1473">
        <v>27</v>
      </c>
      <c r="D1473">
        <v>8</v>
      </c>
      <c r="E1473">
        <v>2</v>
      </c>
      <c r="F1473" s="1">
        <v>45528</v>
      </c>
      <c r="G1473">
        <v>0</v>
      </c>
      <c r="H1473">
        <f>VLOOKUP(sales[[#This Row],[ProductID]],products[],4,FALSE)</f>
        <v>300</v>
      </c>
      <c r="I1473">
        <f>VLOOKUP(sales[[#This Row],[ProductID]],products[],5,FALSE)</f>
        <v>220</v>
      </c>
      <c r="J1473">
        <f>sales[[#This Row],[QuantitySold]]*sales[[#This Row],[unitPrice]]</f>
        <v>600</v>
      </c>
      <c r="K1473">
        <f>sales[[#This Row],[TotalRevenue]]-sales[[#This Row],[DiscountApplied]]</f>
        <v>600</v>
      </c>
      <c r="L1473" t="str">
        <f>TEXT(sales[[#This Row],[SaleDate]],"yyyy")</f>
        <v>2024</v>
      </c>
      <c r="M1473" t="str">
        <f>TEXT(sales[[#This Row],[SaleDate]],"MMM")</f>
        <v>Aug</v>
      </c>
      <c r="N1473" t="str">
        <f>TEXT(sales[[#This Row],[SaleDate]],"DDD")</f>
        <v>Sat</v>
      </c>
      <c r="O1473" t="str">
        <f t="shared" si="22"/>
        <v>Q3</v>
      </c>
      <c r="P1473">
        <f>sales[[#This Row],[netRevenue]]-(sales[[#This Row],[unitCost]]*sales[[#This Row],[QuantitySold]])</f>
        <v>160</v>
      </c>
      <c r="Q1473">
        <f>sales[[#This Row],[unitCost]]*sales[[#This Row],[QuantitySold]]</f>
        <v>440</v>
      </c>
      <c r="R1473" s="7">
        <f>(sales[[#This Row],[unitPrice]]-sales[[#This Row],[unitCost]])/sales[[#This Row],[unitCost]]</f>
        <v>0.36363636363636365</v>
      </c>
      <c r="S1473" t="str">
        <f>TEXT(sales[[#This Row],[SaleDate]],"dd")</f>
        <v>24</v>
      </c>
    </row>
    <row r="1474" spans="1:19" x14ac:dyDescent="0.25">
      <c r="A1474">
        <v>1871</v>
      </c>
      <c r="B1474">
        <v>1</v>
      </c>
      <c r="C1474">
        <v>2</v>
      </c>
      <c r="D1474">
        <v>9</v>
      </c>
      <c r="E1474">
        <v>3</v>
      </c>
      <c r="F1474" s="1">
        <v>45598</v>
      </c>
      <c r="G1474">
        <v>0</v>
      </c>
      <c r="H1474">
        <f>VLOOKUP(sales[[#This Row],[ProductID]],products[],4,FALSE)</f>
        <v>300</v>
      </c>
      <c r="I1474">
        <f>VLOOKUP(sales[[#This Row],[ProductID]],products[],5,FALSE)</f>
        <v>220</v>
      </c>
      <c r="J1474">
        <f>sales[[#This Row],[QuantitySold]]*sales[[#This Row],[unitPrice]]</f>
        <v>900</v>
      </c>
      <c r="K1474">
        <f>sales[[#This Row],[TotalRevenue]]-sales[[#This Row],[DiscountApplied]]</f>
        <v>900</v>
      </c>
      <c r="L1474" t="str">
        <f>TEXT(sales[[#This Row],[SaleDate]],"yyyy")</f>
        <v>2024</v>
      </c>
      <c r="M1474" t="str">
        <f>TEXT(sales[[#This Row],[SaleDate]],"MMM")</f>
        <v>Nov</v>
      </c>
      <c r="N1474" t="str">
        <f>TEXT(sales[[#This Row],[SaleDate]],"DDD")</f>
        <v>Sat</v>
      </c>
      <c r="O1474" t="str">
        <f t="shared" ref="O1474:O1537" si="23">"Q"&amp;ROUNDUP(MONTH(F1474)/3,0)</f>
        <v>Q4</v>
      </c>
      <c r="P1474">
        <f>sales[[#This Row],[netRevenue]]-(sales[[#This Row],[unitCost]]*sales[[#This Row],[QuantitySold]])</f>
        <v>240</v>
      </c>
      <c r="Q1474">
        <f>sales[[#This Row],[unitCost]]*sales[[#This Row],[QuantitySold]]</f>
        <v>660</v>
      </c>
      <c r="R1474" s="7">
        <f>(sales[[#This Row],[unitPrice]]-sales[[#This Row],[unitCost]])/sales[[#This Row],[unitCost]]</f>
        <v>0.36363636363636365</v>
      </c>
      <c r="S1474" t="str">
        <f>TEXT(sales[[#This Row],[SaleDate]],"dd")</f>
        <v>02</v>
      </c>
    </row>
    <row r="1475" spans="1:19" x14ac:dyDescent="0.25">
      <c r="A1475">
        <v>1908</v>
      </c>
      <c r="B1475">
        <v>1</v>
      </c>
      <c r="C1475">
        <v>23</v>
      </c>
      <c r="D1475">
        <v>6</v>
      </c>
      <c r="E1475">
        <v>10</v>
      </c>
      <c r="F1475" s="1">
        <v>45606</v>
      </c>
      <c r="G1475">
        <v>0</v>
      </c>
      <c r="H1475">
        <f>VLOOKUP(sales[[#This Row],[ProductID]],products[],4,FALSE)</f>
        <v>300</v>
      </c>
      <c r="I1475">
        <f>VLOOKUP(sales[[#This Row],[ProductID]],products[],5,FALSE)</f>
        <v>220</v>
      </c>
      <c r="J1475">
        <f>sales[[#This Row],[QuantitySold]]*sales[[#This Row],[unitPrice]]</f>
        <v>3000</v>
      </c>
      <c r="K1475">
        <f>sales[[#This Row],[TotalRevenue]]-sales[[#This Row],[DiscountApplied]]</f>
        <v>3000</v>
      </c>
      <c r="L1475" t="str">
        <f>TEXT(sales[[#This Row],[SaleDate]],"yyyy")</f>
        <v>2024</v>
      </c>
      <c r="M1475" t="str">
        <f>TEXT(sales[[#This Row],[SaleDate]],"MMM")</f>
        <v>Nov</v>
      </c>
      <c r="N1475" t="str">
        <f>TEXT(sales[[#This Row],[SaleDate]],"DDD")</f>
        <v>Sun</v>
      </c>
      <c r="O1475" t="str">
        <f t="shared" si="23"/>
        <v>Q4</v>
      </c>
      <c r="P1475">
        <f>sales[[#This Row],[netRevenue]]-(sales[[#This Row],[unitCost]]*sales[[#This Row],[QuantitySold]])</f>
        <v>800</v>
      </c>
      <c r="Q1475">
        <f>sales[[#This Row],[unitCost]]*sales[[#This Row],[QuantitySold]]</f>
        <v>2200</v>
      </c>
      <c r="R1475" s="7">
        <f>(sales[[#This Row],[unitPrice]]-sales[[#This Row],[unitCost]])/sales[[#This Row],[unitCost]]</f>
        <v>0.36363636363636365</v>
      </c>
      <c r="S1475" t="str">
        <f>TEXT(sales[[#This Row],[SaleDate]],"dd")</f>
        <v>10</v>
      </c>
    </row>
    <row r="1476" spans="1:19" x14ac:dyDescent="0.25">
      <c r="A1476">
        <v>4</v>
      </c>
      <c r="B1476">
        <v>5</v>
      </c>
      <c r="C1476">
        <v>4</v>
      </c>
      <c r="D1476">
        <v>2</v>
      </c>
      <c r="E1476">
        <v>6</v>
      </c>
      <c r="F1476" s="1">
        <v>44958</v>
      </c>
      <c r="G1476">
        <v>0</v>
      </c>
      <c r="H1476">
        <f>VLOOKUP(sales[[#This Row],[ProductID]],products[],4,FALSE)</f>
        <v>310</v>
      </c>
      <c r="I1476">
        <f>VLOOKUP(sales[[#This Row],[ProductID]],products[],5,FALSE)</f>
        <v>280</v>
      </c>
      <c r="J1476">
        <f>sales[[#This Row],[QuantitySold]]*sales[[#This Row],[unitPrice]]</f>
        <v>1860</v>
      </c>
      <c r="K1476">
        <f>sales[[#This Row],[TotalRevenue]]-sales[[#This Row],[DiscountApplied]]</f>
        <v>1860</v>
      </c>
      <c r="L1476" t="str">
        <f>TEXT(sales[[#This Row],[SaleDate]],"yyyy")</f>
        <v>2023</v>
      </c>
      <c r="M1476" t="str">
        <f>TEXT(sales[[#This Row],[SaleDate]],"MMM")</f>
        <v>Feb</v>
      </c>
      <c r="N1476" t="str">
        <f>TEXT(sales[[#This Row],[SaleDate]],"DDD")</f>
        <v>Wed</v>
      </c>
      <c r="O1476" t="str">
        <f t="shared" si="23"/>
        <v>Q1</v>
      </c>
      <c r="P1476">
        <f>sales[[#This Row],[netRevenue]]-(sales[[#This Row],[unitCost]]*sales[[#This Row],[QuantitySold]])</f>
        <v>180</v>
      </c>
      <c r="Q1476">
        <f>sales[[#This Row],[unitCost]]*sales[[#This Row],[QuantitySold]]</f>
        <v>1680</v>
      </c>
      <c r="R1476" s="7">
        <f>(sales[[#This Row],[unitPrice]]-sales[[#This Row],[unitCost]])/sales[[#This Row],[unitCost]]</f>
        <v>0.10714285714285714</v>
      </c>
      <c r="S1476" t="str">
        <f>TEXT(sales[[#This Row],[SaleDate]],"dd")</f>
        <v>01</v>
      </c>
    </row>
    <row r="1477" spans="1:19" x14ac:dyDescent="0.25">
      <c r="A1477">
        <v>33</v>
      </c>
      <c r="B1477">
        <v>5</v>
      </c>
      <c r="C1477">
        <v>6</v>
      </c>
      <c r="D1477">
        <v>9</v>
      </c>
      <c r="E1477">
        <v>7</v>
      </c>
      <c r="F1477" s="1">
        <v>44952</v>
      </c>
      <c r="G1477">
        <v>0</v>
      </c>
      <c r="H1477">
        <f>VLOOKUP(sales[[#This Row],[ProductID]],products[],4,FALSE)</f>
        <v>310</v>
      </c>
      <c r="I1477">
        <f>VLOOKUP(sales[[#This Row],[ProductID]],products[],5,FALSE)</f>
        <v>280</v>
      </c>
      <c r="J1477">
        <f>sales[[#This Row],[QuantitySold]]*sales[[#This Row],[unitPrice]]</f>
        <v>2170</v>
      </c>
      <c r="K1477">
        <f>sales[[#This Row],[TotalRevenue]]-sales[[#This Row],[DiscountApplied]]</f>
        <v>2170</v>
      </c>
      <c r="L1477" t="str">
        <f>TEXT(sales[[#This Row],[SaleDate]],"yyyy")</f>
        <v>2023</v>
      </c>
      <c r="M1477" t="str">
        <f>TEXT(sales[[#This Row],[SaleDate]],"MMM")</f>
        <v>Jan</v>
      </c>
      <c r="N1477" t="str">
        <f>TEXT(sales[[#This Row],[SaleDate]],"DDD")</f>
        <v>Thu</v>
      </c>
      <c r="O1477" t="str">
        <f t="shared" si="23"/>
        <v>Q1</v>
      </c>
      <c r="P1477">
        <f>sales[[#This Row],[netRevenue]]-(sales[[#This Row],[unitCost]]*sales[[#This Row],[QuantitySold]])</f>
        <v>210</v>
      </c>
      <c r="Q1477">
        <f>sales[[#This Row],[unitCost]]*sales[[#This Row],[QuantitySold]]</f>
        <v>1960</v>
      </c>
      <c r="R1477" s="7">
        <f>(sales[[#This Row],[unitPrice]]-sales[[#This Row],[unitCost]])/sales[[#This Row],[unitCost]]</f>
        <v>0.10714285714285714</v>
      </c>
      <c r="S1477" t="str">
        <f>TEXT(sales[[#This Row],[SaleDate]],"dd")</f>
        <v>26</v>
      </c>
    </row>
    <row r="1478" spans="1:19" x14ac:dyDescent="0.25">
      <c r="A1478">
        <v>91</v>
      </c>
      <c r="B1478">
        <v>5</v>
      </c>
      <c r="C1478">
        <v>24</v>
      </c>
      <c r="D1478">
        <v>8</v>
      </c>
      <c r="E1478">
        <v>2</v>
      </c>
      <c r="F1478" s="1">
        <v>45161</v>
      </c>
      <c r="G1478">
        <v>0</v>
      </c>
      <c r="H1478">
        <f>VLOOKUP(sales[[#This Row],[ProductID]],products[],4,FALSE)</f>
        <v>310</v>
      </c>
      <c r="I1478">
        <f>VLOOKUP(sales[[#This Row],[ProductID]],products[],5,FALSE)</f>
        <v>280</v>
      </c>
      <c r="J1478">
        <f>sales[[#This Row],[QuantitySold]]*sales[[#This Row],[unitPrice]]</f>
        <v>620</v>
      </c>
      <c r="K1478">
        <f>sales[[#This Row],[TotalRevenue]]-sales[[#This Row],[DiscountApplied]]</f>
        <v>620</v>
      </c>
      <c r="L1478" t="str">
        <f>TEXT(sales[[#This Row],[SaleDate]],"yyyy")</f>
        <v>2023</v>
      </c>
      <c r="M1478" t="str">
        <f>TEXT(sales[[#This Row],[SaleDate]],"MMM")</f>
        <v>Aug</v>
      </c>
      <c r="N1478" t="str">
        <f>TEXT(sales[[#This Row],[SaleDate]],"DDD")</f>
        <v>Wed</v>
      </c>
      <c r="O1478" t="str">
        <f t="shared" si="23"/>
        <v>Q3</v>
      </c>
      <c r="P1478">
        <f>sales[[#This Row],[netRevenue]]-(sales[[#This Row],[unitCost]]*sales[[#This Row],[QuantitySold]])</f>
        <v>60</v>
      </c>
      <c r="Q1478">
        <f>sales[[#This Row],[unitCost]]*sales[[#This Row],[QuantitySold]]</f>
        <v>560</v>
      </c>
      <c r="R1478" s="7">
        <f>(sales[[#This Row],[unitPrice]]-sales[[#This Row],[unitCost]])/sales[[#This Row],[unitCost]]</f>
        <v>0.10714285714285714</v>
      </c>
      <c r="S1478" t="str">
        <f>TEXT(sales[[#This Row],[SaleDate]],"dd")</f>
        <v>23</v>
      </c>
    </row>
    <row r="1479" spans="1:19" x14ac:dyDescent="0.25">
      <c r="A1479">
        <v>161</v>
      </c>
      <c r="B1479">
        <v>5</v>
      </c>
      <c r="C1479">
        <v>7</v>
      </c>
      <c r="D1479">
        <v>2</v>
      </c>
      <c r="E1479">
        <v>1</v>
      </c>
      <c r="F1479" s="1">
        <v>45232</v>
      </c>
      <c r="G1479">
        <v>0</v>
      </c>
      <c r="H1479">
        <f>VLOOKUP(sales[[#This Row],[ProductID]],products[],4,FALSE)</f>
        <v>310</v>
      </c>
      <c r="I1479">
        <f>VLOOKUP(sales[[#This Row],[ProductID]],products[],5,FALSE)</f>
        <v>280</v>
      </c>
      <c r="J1479">
        <f>sales[[#This Row],[QuantitySold]]*sales[[#This Row],[unitPrice]]</f>
        <v>310</v>
      </c>
      <c r="K1479">
        <f>sales[[#This Row],[TotalRevenue]]-sales[[#This Row],[DiscountApplied]]</f>
        <v>310</v>
      </c>
      <c r="L1479" t="str">
        <f>TEXT(sales[[#This Row],[SaleDate]],"yyyy")</f>
        <v>2023</v>
      </c>
      <c r="M1479" t="str">
        <f>TEXT(sales[[#This Row],[SaleDate]],"MMM")</f>
        <v>Nov</v>
      </c>
      <c r="N1479" t="str">
        <f>TEXT(sales[[#This Row],[SaleDate]],"DDD")</f>
        <v>Thu</v>
      </c>
      <c r="O1479" t="str">
        <f t="shared" si="23"/>
        <v>Q4</v>
      </c>
      <c r="P1479">
        <f>sales[[#This Row],[netRevenue]]-(sales[[#This Row],[unitCost]]*sales[[#This Row],[QuantitySold]])</f>
        <v>30</v>
      </c>
      <c r="Q1479">
        <f>sales[[#This Row],[unitCost]]*sales[[#This Row],[QuantitySold]]</f>
        <v>280</v>
      </c>
      <c r="R1479" s="7">
        <f>(sales[[#This Row],[unitPrice]]-sales[[#This Row],[unitCost]])/sales[[#This Row],[unitCost]]</f>
        <v>0.10714285714285714</v>
      </c>
      <c r="S1479" t="str">
        <f>TEXT(sales[[#This Row],[SaleDate]],"dd")</f>
        <v>02</v>
      </c>
    </row>
    <row r="1480" spans="1:19" x14ac:dyDescent="0.25">
      <c r="A1480">
        <v>171</v>
      </c>
      <c r="B1480">
        <v>5</v>
      </c>
      <c r="C1480">
        <v>33</v>
      </c>
      <c r="D1480">
        <v>10</v>
      </c>
      <c r="E1480">
        <v>11</v>
      </c>
      <c r="F1480" s="1">
        <v>44936</v>
      </c>
      <c r="G1480">
        <v>0</v>
      </c>
      <c r="H1480">
        <f>VLOOKUP(sales[[#This Row],[ProductID]],products[],4,FALSE)</f>
        <v>310</v>
      </c>
      <c r="I1480">
        <f>VLOOKUP(sales[[#This Row],[ProductID]],products[],5,FALSE)</f>
        <v>280</v>
      </c>
      <c r="J1480">
        <f>sales[[#This Row],[QuantitySold]]*sales[[#This Row],[unitPrice]]</f>
        <v>3410</v>
      </c>
      <c r="K1480">
        <f>sales[[#This Row],[TotalRevenue]]-sales[[#This Row],[DiscountApplied]]</f>
        <v>3410</v>
      </c>
      <c r="L1480" t="str">
        <f>TEXT(sales[[#This Row],[SaleDate]],"yyyy")</f>
        <v>2023</v>
      </c>
      <c r="M1480" t="str">
        <f>TEXT(sales[[#This Row],[SaleDate]],"MMM")</f>
        <v>Jan</v>
      </c>
      <c r="N1480" t="str">
        <f>TEXT(sales[[#This Row],[SaleDate]],"DDD")</f>
        <v>Tue</v>
      </c>
      <c r="O1480" t="str">
        <f t="shared" si="23"/>
        <v>Q1</v>
      </c>
      <c r="P1480">
        <f>sales[[#This Row],[netRevenue]]-(sales[[#This Row],[unitCost]]*sales[[#This Row],[QuantitySold]])</f>
        <v>330</v>
      </c>
      <c r="Q1480">
        <f>sales[[#This Row],[unitCost]]*sales[[#This Row],[QuantitySold]]</f>
        <v>3080</v>
      </c>
      <c r="R1480" s="7">
        <f>(sales[[#This Row],[unitPrice]]-sales[[#This Row],[unitCost]])/sales[[#This Row],[unitCost]]</f>
        <v>0.10714285714285714</v>
      </c>
      <c r="S1480" t="str">
        <f>TEXT(sales[[#This Row],[SaleDate]],"dd")</f>
        <v>10</v>
      </c>
    </row>
    <row r="1481" spans="1:19" x14ac:dyDescent="0.25">
      <c r="A1481">
        <v>173</v>
      </c>
      <c r="B1481">
        <v>5</v>
      </c>
      <c r="C1481">
        <v>37</v>
      </c>
      <c r="D1481">
        <v>8</v>
      </c>
      <c r="E1481">
        <v>11</v>
      </c>
      <c r="F1481" s="1">
        <v>45153</v>
      </c>
      <c r="G1481">
        <v>0</v>
      </c>
      <c r="H1481">
        <f>VLOOKUP(sales[[#This Row],[ProductID]],products[],4,FALSE)</f>
        <v>310</v>
      </c>
      <c r="I1481">
        <f>VLOOKUP(sales[[#This Row],[ProductID]],products[],5,FALSE)</f>
        <v>280</v>
      </c>
      <c r="J1481">
        <f>sales[[#This Row],[QuantitySold]]*sales[[#This Row],[unitPrice]]</f>
        <v>3410</v>
      </c>
      <c r="K1481">
        <f>sales[[#This Row],[TotalRevenue]]-sales[[#This Row],[DiscountApplied]]</f>
        <v>3410</v>
      </c>
      <c r="L1481" t="str">
        <f>TEXT(sales[[#This Row],[SaleDate]],"yyyy")</f>
        <v>2023</v>
      </c>
      <c r="M1481" t="str">
        <f>TEXT(sales[[#This Row],[SaleDate]],"MMM")</f>
        <v>Aug</v>
      </c>
      <c r="N1481" t="str">
        <f>TEXT(sales[[#This Row],[SaleDate]],"DDD")</f>
        <v>Tue</v>
      </c>
      <c r="O1481" t="str">
        <f t="shared" si="23"/>
        <v>Q3</v>
      </c>
      <c r="P1481">
        <f>sales[[#This Row],[netRevenue]]-(sales[[#This Row],[unitCost]]*sales[[#This Row],[QuantitySold]])</f>
        <v>330</v>
      </c>
      <c r="Q1481">
        <f>sales[[#This Row],[unitCost]]*sales[[#This Row],[QuantitySold]]</f>
        <v>3080</v>
      </c>
      <c r="R1481" s="7">
        <f>(sales[[#This Row],[unitPrice]]-sales[[#This Row],[unitCost]])/sales[[#This Row],[unitCost]]</f>
        <v>0.10714285714285714</v>
      </c>
      <c r="S1481" t="str">
        <f>TEXT(sales[[#This Row],[SaleDate]],"dd")</f>
        <v>15</v>
      </c>
    </row>
    <row r="1482" spans="1:19" x14ac:dyDescent="0.25">
      <c r="A1482">
        <v>174</v>
      </c>
      <c r="B1482">
        <v>5</v>
      </c>
      <c r="C1482">
        <v>17</v>
      </c>
      <c r="D1482">
        <v>4</v>
      </c>
      <c r="E1482">
        <v>1</v>
      </c>
      <c r="F1482" s="1">
        <v>45285</v>
      </c>
      <c r="G1482">
        <v>0</v>
      </c>
      <c r="H1482">
        <f>VLOOKUP(sales[[#This Row],[ProductID]],products[],4,FALSE)</f>
        <v>310</v>
      </c>
      <c r="I1482">
        <f>VLOOKUP(sales[[#This Row],[ProductID]],products[],5,FALSE)</f>
        <v>280</v>
      </c>
      <c r="J1482">
        <f>sales[[#This Row],[QuantitySold]]*sales[[#This Row],[unitPrice]]</f>
        <v>310</v>
      </c>
      <c r="K1482">
        <f>sales[[#This Row],[TotalRevenue]]-sales[[#This Row],[DiscountApplied]]</f>
        <v>310</v>
      </c>
      <c r="L1482" t="str">
        <f>TEXT(sales[[#This Row],[SaleDate]],"yyyy")</f>
        <v>2023</v>
      </c>
      <c r="M1482" t="str">
        <f>TEXT(sales[[#This Row],[SaleDate]],"MMM")</f>
        <v>Dec</v>
      </c>
      <c r="N1482" t="str">
        <f>TEXT(sales[[#This Row],[SaleDate]],"DDD")</f>
        <v>Mon</v>
      </c>
      <c r="O1482" t="str">
        <f t="shared" si="23"/>
        <v>Q4</v>
      </c>
      <c r="P1482">
        <f>sales[[#This Row],[netRevenue]]-(sales[[#This Row],[unitCost]]*sales[[#This Row],[QuantitySold]])</f>
        <v>30</v>
      </c>
      <c r="Q1482">
        <f>sales[[#This Row],[unitCost]]*sales[[#This Row],[QuantitySold]]</f>
        <v>280</v>
      </c>
      <c r="R1482" s="7">
        <f>(sales[[#This Row],[unitPrice]]-sales[[#This Row],[unitCost]])/sales[[#This Row],[unitCost]]</f>
        <v>0.10714285714285714</v>
      </c>
      <c r="S1482" t="str">
        <f>TEXT(sales[[#This Row],[SaleDate]],"dd")</f>
        <v>25</v>
      </c>
    </row>
    <row r="1483" spans="1:19" x14ac:dyDescent="0.25">
      <c r="A1483">
        <v>201</v>
      </c>
      <c r="B1483">
        <v>5</v>
      </c>
      <c r="C1483">
        <v>23</v>
      </c>
      <c r="D1483">
        <v>7</v>
      </c>
      <c r="E1483">
        <v>10</v>
      </c>
      <c r="F1483" s="1">
        <v>45132</v>
      </c>
      <c r="G1483">
        <v>0</v>
      </c>
      <c r="H1483">
        <f>VLOOKUP(sales[[#This Row],[ProductID]],products[],4,FALSE)</f>
        <v>310</v>
      </c>
      <c r="I1483">
        <f>VLOOKUP(sales[[#This Row],[ProductID]],products[],5,FALSE)</f>
        <v>280</v>
      </c>
      <c r="J1483">
        <f>sales[[#This Row],[QuantitySold]]*sales[[#This Row],[unitPrice]]</f>
        <v>3100</v>
      </c>
      <c r="K1483">
        <f>sales[[#This Row],[TotalRevenue]]-sales[[#This Row],[DiscountApplied]]</f>
        <v>3100</v>
      </c>
      <c r="L1483" t="str">
        <f>TEXT(sales[[#This Row],[SaleDate]],"yyyy")</f>
        <v>2023</v>
      </c>
      <c r="M1483" t="str">
        <f>TEXT(sales[[#This Row],[SaleDate]],"MMM")</f>
        <v>Jul</v>
      </c>
      <c r="N1483" t="str">
        <f>TEXT(sales[[#This Row],[SaleDate]],"DDD")</f>
        <v>Tue</v>
      </c>
      <c r="O1483" t="str">
        <f t="shared" si="23"/>
        <v>Q3</v>
      </c>
      <c r="P1483">
        <f>sales[[#This Row],[netRevenue]]-(sales[[#This Row],[unitCost]]*sales[[#This Row],[QuantitySold]])</f>
        <v>300</v>
      </c>
      <c r="Q1483">
        <f>sales[[#This Row],[unitCost]]*sales[[#This Row],[QuantitySold]]</f>
        <v>2800</v>
      </c>
      <c r="R1483" s="7">
        <f>(sales[[#This Row],[unitPrice]]-sales[[#This Row],[unitCost]])/sales[[#This Row],[unitCost]]</f>
        <v>0.10714285714285714</v>
      </c>
      <c r="S1483" t="str">
        <f>TEXT(sales[[#This Row],[SaleDate]],"dd")</f>
        <v>25</v>
      </c>
    </row>
    <row r="1484" spans="1:19" x14ac:dyDescent="0.25">
      <c r="A1484">
        <v>202</v>
      </c>
      <c r="B1484">
        <v>5</v>
      </c>
      <c r="C1484">
        <v>44</v>
      </c>
      <c r="D1484">
        <v>7</v>
      </c>
      <c r="E1484">
        <v>5</v>
      </c>
      <c r="F1484" s="1">
        <v>45277</v>
      </c>
      <c r="G1484">
        <v>0</v>
      </c>
      <c r="H1484">
        <f>VLOOKUP(sales[[#This Row],[ProductID]],products[],4,FALSE)</f>
        <v>310</v>
      </c>
      <c r="I1484">
        <f>VLOOKUP(sales[[#This Row],[ProductID]],products[],5,FALSE)</f>
        <v>280</v>
      </c>
      <c r="J1484">
        <f>sales[[#This Row],[QuantitySold]]*sales[[#This Row],[unitPrice]]</f>
        <v>1550</v>
      </c>
      <c r="K1484">
        <f>sales[[#This Row],[TotalRevenue]]-sales[[#This Row],[DiscountApplied]]</f>
        <v>1550</v>
      </c>
      <c r="L1484" t="str">
        <f>TEXT(sales[[#This Row],[SaleDate]],"yyyy")</f>
        <v>2023</v>
      </c>
      <c r="M1484" t="str">
        <f>TEXT(sales[[#This Row],[SaleDate]],"MMM")</f>
        <v>Dec</v>
      </c>
      <c r="N1484" t="str">
        <f>TEXT(sales[[#This Row],[SaleDate]],"DDD")</f>
        <v>Sun</v>
      </c>
      <c r="O1484" t="str">
        <f t="shared" si="23"/>
        <v>Q4</v>
      </c>
      <c r="P1484">
        <f>sales[[#This Row],[netRevenue]]-(sales[[#This Row],[unitCost]]*sales[[#This Row],[QuantitySold]])</f>
        <v>150</v>
      </c>
      <c r="Q1484">
        <f>sales[[#This Row],[unitCost]]*sales[[#This Row],[QuantitySold]]</f>
        <v>1400</v>
      </c>
      <c r="R1484" s="7">
        <f>(sales[[#This Row],[unitPrice]]-sales[[#This Row],[unitCost]])/sales[[#This Row],[unitCost]]</f>
        <v>0.10714285714285714</v>
      </c>
      <c r="S1484" t="str">
        <f>TEXT(sales[[#This Row],[SaleDate]],"dd")</f>
        <v>17</v>
      </c>
    </row>
    <row r="1485" spans="1:19" x14ac:dyDescent="0.25">
      <c r="A1485">
        <v>216</v>
      </c>
      <c r="B1485">
        <v>5</v>
      </c>
      <c r="C1485">
        <v>21</v>
      </c>
      <c r="D1485">
        <v>2</v>
      </c>
      <c r="E1485">
        <v>9</v>
      </c>
      <c r="F1485" s="1">
        <v>45125</v>
      </c>
      <c r="G1485">
        <v>0</v>
      </c>
      <c r="H1485">
        <f>VLOOKUP(sales[[#This Row],[ProductID]],products[],4,FALSE)</f>
        <v>310</v>
      </c>
      <c r="I1485">
        <f>VLOOKUP(sales[[#This Row],[ProductID]],products[],5,FALSE)</f>
        <v>280</v>
      </c>
      <c r="J1485">
        <f>sales[[#This Row],[QuantitySold]]*sales[[#This Row],[unitPrice]]</f>
        <v>2790</v>
      </c>
      <c r="K1485">
        <f>sales[[#This Row],[TotalRevenue]]-sales[[#This Row],[DiscountApplied]]</f>
        <v>2790</v>
      </c>
      <c r="L1485" t="str">
        <f>TEXT(sales[[#This Row],[SaleDate]],"yyyy")</f>
        <v>2023</v>
      </c>
      <c r="M1485" t="str">
        <f>TEXT(sales[[#This Row],[SaleDate]],"MMM")</f>
        <v>Jul</v>
      </c>
      <c r="N1485" t="str">
        <f>TEXT(sales[[#This Row],[SaleDate]],"DDD")</f>
        <v>Tue</v>
      </c>
      <c r="O1485" t="str">
        <f t="shared" si="23"/>
        <v>Q3</v>
      </c>
      <c r="P1485">
        <f>sales[[#This Row],[netRevenue]]-(sales[[#This Row],[unitCost]]*sales[[#This Row],[QuantitySold]])</f>
        <v>270</v>
      </c>
      <c r="Q1485">
        <f>sales[[#This Row],[unitCost]]*sales[[#This Row],[QuantitySold]]</f>
        <v>2520</v>
      </c>
      <c r="R1485" s="7">
        <f>(sales[[#This Row],[unitPrice]]-sales[[#This Row],[unitCost]])/sales[[#This Row],[unitCost]]</f>
        <v>0.10714285714285714</v>
      </c>
      <c r="S1485" t="str">
        <f>TEXT(sales[[#This Row],[SaleDate]],"dd")</f>
        <v>18</v>
      </c>
    </row>
    <row r="1486" spans="1:19" x14ac:dyDescent="0.25">
      <c r="A1486">
        <v>218</v>
      </c>
      <c r="B1486">
        <v>5</v>
      </c>
      <c r="C1486">
        <v>33</v>
      </c>
      <c r="D1486">
        <v>7</v>
      </c>
      <c r="E1486">
        <v>3</v>
      </c>
      <c r="F1486" s="1">
        <v>45283</v>
      </c>
      <c r="G1486">
        <v>0</v>
      </c>
      <c r="H1486">
        <f>VLOOKUP(sales[[#This Row],[ProductID]],products[],4,FALSE)</f>
        <v>310</v>
      </c>
      <c r="I1486">
        <f>VLOOKUP(sales[[#This Row],[ProductID]],products[],5,FALSE)</f>
        <v>280</v>
      </c>
      <c r="J1486">
        <f>sales[[#This Row],[QuantitySold]]*sales[[#This Row],[unitPrice]]</f>
        <v>930</v>
      </c>
      <c r="K1486">
        <f>sales[[#This Row],[TotalRevenue]]-sales[[#This Row],[DiscountApplied]]</f>
        <v>930</v>
      </c>
      <c r="L1486" t="str">
        <f>TEXT(sales[[#This Row],[SaleDate]],"yyyy")</f>
        <v>2023</v>
      </c>
      <c r="M1486" t="str">
        <f>TEXT(sales[[#This Row],[SaleDate]],"MMM")</f>
        <v>Dec</v>
      </c>
      <c r="N1486" t="str">
        <f>TEXT(sales[[#This Row],[SaleDate]],"DDD")</f>
        <v>Sat</v>
      </c>
      <c r="O1486" t="str">
        <f t="shared" si="23"/>
        <v>Q4</v>
      </c>
      <c r="P1486">
        <f>sales[[#This Row],[netRevenue]]-(sales[[#This Row],[unitCost]]*sales[[#This Row],[QuantitySold]])</f>
        <v>90</v>
      </c>
      <c r="Q1486">
        <f>sales[[#This Row],[unitCost]]*sales[[#This Row],[QuantitySold]]</f>
        <v>840</v>
      </c>
      <c r="R1486" s="7">
        <f>(sales[[#This Row],[unitPrice]]-sales[[#This Row],[unitCost]])/sales[[#This Row],[unitCost]]</f>
        <v>0.10714285714285714</v>
      </c>
      <c r="S1486" t="str">
        <f>TEXT(sales[[#This Row],[SaleDate]],"dd")</f>
        <v>23</v>
      </c>
    </row>
    <row r="1487" spans="1:19" x14ac:dyDescent="0.25">
      <c r="A1487">
        <v>261</v>
      </c>
      <c r="B1487">
        <v>5</v>
      </c>
      <c r="C1487">
        <v>4</v>
      </c>
      <c r="D1487">
        <v>7</v>
      </c>
      <c r="E1487">
        <v>4</v>
      </c>
      <c r="F1487" s="1">
        <v>45104</v>
      </c>
      <c r="G1487">
        <v>0</v>
      </c>
      <c r="H1487">
        <f>VLOOKUP(sales[[#This Row],[ProductID]],products[],4,FALSE)</f>
        <v>310</v>
      </c>
      <c r="I1487">
        <f>VLOOKUP(sales[[#This Row],[ProductID]],products[],5,FALSE)</f>
        <v>280</v>
      </c>
      <c r="J1487">
        <f>sales[[#This Row],[QuantitySold]]*sales[[#This Row],[unitPrice]]</f>
        <v>1240</v>
      </c>
      <c r="K1487">
        <f>sales[[#This Row],[TotalRevenue]]-sales[[#This Row],[DiscountApplied]]</f>
        <v>1240</v>
      </c>
      <c r="L1487" t="str">
        <f>TEXT(sales[[#This Row],[SaleDate]],"yyyy")</f>
        <v>2023</v>
      </c>
      <c r="M1487" t="str">
        <f>TEXT(sales[[#This Row],[SaleDate]],"MMM")</f>
        <v>Jun</v>
      </c>
      <c r="N1487" t="str">
        <f>TEXT(sales[[#This Row],[SaleDate]],"DDD")</f>
        <v>Tue</v>
      </c>
      <c r="O1487" t="str">
        <f t="shared" si="23"/>
        <v>Q2</v>
      </c>
      <c r="P1487">
        <f>sales[[#This Row],[netRevenue]]-(sales[[#This Row],[unitCost]]*sales[[#This Row],[QuantitySold]])</f>
        <v>120</v>
      </c>
      <c r="Q1487">
        <f>sales[[#This Row],[unitCost]]*sales[[#This Row],[QuantitySold]]</f>
        <v>1120</v>
      </c>
      <c r="R1487" s="7">
        <f>(sales[[#This Row],[unitPrice]]-sales[[#This Row],[unitCost]])/sales[[#This Row],[unitCost]]</f>
        <v>0.10714285714285714</v>
      </c>
      <c r="S1487" t="str">
        <f>TEXT(sales[[#This Row],[SaleDate]],"dd")</f>
        <v>27</v>
      </c>
    </row>
    <row r="1488" spans="1:19" x14ac:dyDescent="0.25">
      <c r="A1488">
        <v>274</v>
      </c>
      <c r="B1488">
        <v>5</v>
      </c>
      <c r="C1488">
        <v>21</v>
      </c>
      <c r="D1488">
        <v>6</v>
      </c>
      <c r="E1488">
        <v>4</v>
      </c>
      <c r="F1488" s="1">
        <v>44956</v>
      </c>
      <c r="G1488">
        <v>0</v>
      </c>
      <c r="H1488">
        <f>VLOOKUP(sales[[#This Row],[ProductID]],products[],4,FALSE)</f>
        <v>310</v>
      </c>
      <c r="I1488">
        <f>VLOOKUP(sales[[#This Row],[ProductID]],products[],5,FALSE)</f>
        <v>280</v>
      </c>
      <c r="J1488">
        <f>sales[[#This Row],[QuantitySold]]*sales[[#This Row],[unitPrice]]</f>
        <v>1240</v>
      </c>
      <c r="K1488">
        <f>sales[[#This Row],[TotalRevenue]]-sales[[#This Row],[DiscountApplied]]</f>
        <v>1240</v>
      </c>
      <c r="L1488" t="str">
        <f>TEXT(sales[[#This Row],[SaleDate]],"yyyy")</f>
        <v>2023</v>
      </c>
      <c r="M1488" t="str">
        <f>TEXT(sales[[#This Row],[SaleDate]],"MMM")</f>
        <v>Jan</v>
      </c>
      <c r="N1488" t="str">
        <f>TEXT(sales[[#This Row],[SaleDate]],"DDD")</f>
        <v>Mon</v>
      </c>
      <c r="O1488" t="str">
        <f t="shared" si="23"/>
        <v>Q1</v>
      </c>
      <c r="P1488">
        <f>sales[[#This Row],[netRevenue]]-(sales[[#This Row],[unitCost]]*sales[[#This Row],[QuantitySold]])</f>
        <v>120</v>
      </c>
      <c r="Q1488">
        <f>sales[[#This Row],[unitCost]]*sales[[#This Row],[QuantitySold]]</f>
        <v>1120</v>
      </c>
      <c r="R1488" s="7">
        <f>(sales[[#This Row],[unitPrice]]-sales[[#This Row],[unitCost]])/sales[[#This Row],[unitCost]]</f>
        <v>0.10714285714285714</v>
      </c>
      <c r="S1488" t="str">
        <f>TEXT(sales[[#This Row],[SaleDate]],"dd")</f>
        <v>30</v>
      </c>
    </row>
    <row r="1489" spans="1:19" x14ac:dyDescent="0.25">
      <c r="A1489">
        <v>301</v>
      </c>
      <c r="B1489">
        <v>5</v>
      </c>
      <c r="C1489">
        <v>15</v>
      </c>
      <c r="D1489">
        <v>9</v>
      </c>
      <c r="E1489">
        <v>3</v>
      </c>
      <c r="F1489" s="1">
        <v>45035</v>
      </c>
      <c r="G1489">
        <v>0</v>
      </c>
      <c r="H1489">
        <f>VLOOKUP(sales[[#This Row],[ProductID]],products[],4,FALSE)</f>
        <v>310</v>
      </c>
      <c r="I1489">
        <f>VLOOKUP(sales[[#This Row],[ProductID]],products[],5,FALSE)</f>
        <v>280</v>
      </c>
      <c r="J1489">
        <f>sales[[#This Row],[QuantitySold]]*sales[[#This Row],[unitPrice]]</f>
        <v>930</v>
      </c>
      <c r="K1489">
        <f>sales[[#This Row],[TotalRevenue]]-sales[[#This Row],[DiscountApplied]]</f>
        <v>930</v>
      </c>
      <c r="L1489" t="str">
        <f>TEXT(sales[[#This Row],[SaleDate]],"yyyy")</f>
        <v>2023</v>
      </c>
      <c r="M1489" t="str">
        <f>TEXT(sales[[#This Row],[SaleDate]],"MMM")</f>
        <v>Apr</v>
      </c>
      <c r="N1489" t="str">
        <f>TEXT(sales[[#This Row],[SaleDate]],"DDD")</f>
        <v>Wed</v>
      </c>
      <c r="O1489" t="str">
        <f t="shared" si="23"/>
        <v>Q2</v>
      </c>
      <c r="P1489">
        <f>sales[[#This Row],[netRevenue]]-(sales[[#This Row],[unitCost]]*sales[[#This Row],[QuantitySold]])</f>
        <v>90</v>
      </c>
      <c r="Q1489">
        <f>sales[[#This Row],[unitCost]]*sales[[#This Row],[QuantitySold]]</f>
        <v>840</v>
      </c>
      <c r="R1489" s="7">
        <f>(sales[[#This Row],[unitPrice]]-sales[[#This Row],[unitCost]])/sales[[#This Row],[unitCost]]</f>
        <v>0.10714285714285714</v>
      </c>
      <c r="S1489" t="str">
        <f>TEXT(sales[[#This Row],[SaleDate]],"dd")</f>
        <v>19</v>
      </c>
    </row>
    <row r="1490" spans="1:19" x14ac:dyDescent="0.25">
      <c r="A1490">
        <v>332</v>
      </c>
      <c r="B1490">
        <v>5</v>
      </c>
      <c r="C1490">
        <v>42</v>
      </c>
      <c r="D1490">
        <v>4</v>
      </c>
      <c r="E1490">
        <v>11</v>
      </c>
      <c r="F1490" s="1">
        <v>45144</v>
      </c>
      <c r="G1490">
        <v>0</v>
      </c>
      <c r="H1490">
        <f>VLOOKUP(sales[[#This Row],[ProductID]],products[],4,FALSE)</f>
        <v>310</v>
      </c>
      <c r="I1490">
        <f>VLOOKUP(sales[[#This Row],[ProductID]],products[],5,FALSE)</f>
        <v>280</v>
      </c>
      <c r="J1490">
        <f>sales[[#This Row],[QuantitySold]]*sales[[#This Row],[unitPrice]]</f>
        <v>3410</v>
      </c>
      <c r="K1490">
        <f>sales[[#This Row],[TotalRevenue]]-sales[[#This Row],[DiscountApplied]]</f>
        <v>3410</v>
      </c>
      <c r="L1490" t="str">
        <f>TEXT(sales[[#This Row],[SaleDate]],"yyyy")</f>
        <v>2023</v>
      </c>
      <c r="M1490" t="str">
        <f>TEXT(sales[[#This Row],[SaleDate]],"MMM")</f>
        <v>Aug</v>
      </c>
      <c r="N1490" t="str">
        <f>TEXT(sales[[#This Row],[SaleDate]],"DDD")</f>
        <v>Sun</v>
      </c>
      <c r="O1490" t="str">
        <f t="shared" si="23"/>
        <v>Q3</v>
      </c>
      <c r="P1490">
        <f>sales[[#This Row],[netRevenue]]-(sales[[#This Row],[unitCost]]*sales[[#This Row],[QuantitySold]])</f>
        <v>330</v>
      </c>
      <c r="Q1490">
        <f>sales[[#This Row],[unitCost]]*sales[[#This Row],[QuantitySold]]</f>
        <v>3080</v>
      </c>
      <c r="R1490" s="7">
        <f>(sales[[#This Row],[unitPrice]]-sales[[#This Row],[unitCost]])/sales[[#This Row],[unitCost]]</f>
        <v>0.10714285714285714</v>
      </c>
      <c r="S1490" t="str">
        <f>TEXT(sales[[#This Row],[SaleDate]],"dd")</f>
        <v>06</v>
      </c>
    </row>
    <row r="1491" spans="1:19" x14ac:dyDescent="0.25">
      <c r="A1491">
        <v>357</v>
      </c>
      <c r="B1491">
        <v>5</v>
      </c>
      <c r="C1491">
        <v>4</v>
      </c>
      <c r="D1491">
        <v>2</v>
      </c>
      <c r="E1491">
        <v>2</v>
      </c>
      <c r="F1491" s="1">
        <v>44970</v>
      </c>
      <c r="G1491">
        <v>0</v>
      </c>
      <c r="H1491">
        <f>VLOOKUP(sales[[#This Row],[ProductID]],products[],4,FALSE)</f>
        <v>310</v>
      </c>
      <c r="I1491">
        <f>VLOOKUP(sales[[#This Row],[ProductID]],products[],5,FALSE)</f>
        <v>280</v>
      </c>
      <c r="J1491">
        <f>sales[[#This Row],[QuantitySold]]*sales[[#This Row],[unitPrice]]</f>
        <v>620</v>
      </c>
      <c r="K1491">
        <f>sales[[#This Row],[TotalRevenue]]-sales[[#This Row],[DiscountApplied]]</f>
        <v>620</v>
      </c>
      <c r="L1491" t="str">
        <f>TEXT(sales[[#This Row],[SaleDate]],"yyyy")</f>
        <v>2023</v>
      </c>
      <c r="M1491" t="str">
        <f>TEXT(sales[[#This Row],[SaleDate]],"MMM")</f>
        <v>Feb</v>
      </c>
      <c r="N1491" t="str">
        <f>TEXT(sales[[#This Row],[SaleDate]],"DDD")</f>
        <v>Mon</v>
      </c>
      <c r="O1491" t="str">
        <f t="shared" si="23"/>
        <v>Q1</v>
      </c>
      <c r="P1491">
        <f>sales[[#This Row],[netRevenue]]-(sales[[#This Row],[unitCost]]*sales[[#This Row],[QuantitySold]])</f>
        <v>60</v>
      </c>
      <c r="Q1491">
        <f>sales[[#This Row],[unitCost]]*sales[[#This Row],[QuantitySold]]</f>
        <v>560</v>
      </c>
      <c r="R1491" s="7">
        <f>(sales[[#This Row],[unitPrice]]-sales[[#This Row],[unitCost]])/sales[[#This Row],[unitCost]]</f>
        <v>0.10714285714285714</v>
      </c>
      <c r="S1491" t="str">
        <f>TEXT(sales[[#This Row],[SaleDate]],"dd")</f>
        <v>13</v>
      </c>
    </row>
    <row r="1492" spans="1:19" x14ac:dyDescent="0.25">
      <c r="A1492">
        <v>380</v>
      </c>
      <c r="B1492">
        <v>5</v>
      </c>
      <c r="C1492">
        <v>13</v>
      </c>
      <c r="D1492">
        <v>10</v>
      </c>
      <c r="E1492">
        <v>11</v>
      </c>
      <c r="F1492" s="1">
        <v>45275</v>
      </c>
      <c r="G1492">
        <v>0</v>
      </c>
      <c r="H1492">
        <f>VLOOKUP(sales[[#This Row],[ProductID]],products[],4,FALSE)</f>
        <v>310</v>
      </c>
      <c r="I1492">
        <f>VLOOKUP(sales[[#This Row],[ProductID]],products[],5,FALSE)</f>
        <v>280</v>
      </c>
      <c r="J1492">
        <f>sales[[#This Row],[QuantitySold]]*sales[[#This Row],[unitPrice]]</f>
        <v>3410</v>
      </c>
      <c r="K1492">
        <f>sales[[#This Row],[TotalRevenue]]-sales[[#This Row],[DiscountApplied]]</f>
        <v>3410</v>
      </c>
      <c r="L1492" t="str">
        <f>TEXT(sales[[#This Row],[SaleDate]],"yyyy")</f>
        <v>2023</v>
      </c>
      <c r="M1492" t="str">
        <f>TEXT(sales[[#This Row],[SaleDate]],"MMM")</f>
        <v>Dec</v>
      </c>
      <c r="N1492" t="str">
        <f>TEXT(sales[[#This Row],[SaleDate]],"DDD")</f>
        <v>Fri</v>
      </c>
      <c r="O1492" t="str">
        <f t="shared" si="23"/>
        <v>Q4</v>
      </c>
      <c r="P1492">
        <f>sales[[#This Row],[netRevenue]]-(sales[[#This Row],[unitCost]]*sales[[#This Row],[QuantitySold]])</f>
        <v>330</v>
      </c>
      <c r="Q1492">
        <f>sales[[#This Row],[unitCost]]*sales[[#This Row],[QuantitySold]]</f>
        <v>3080</v>
      </c>
      <c r="R1492" s="7">
        <f>(sales[[#This Row],[unitPrice]]-sales[[#This Row],[unitCost]])/sales[[#This Row],[unitCost]]</f>
        <v>0.10714285714285714</v>
      </c>
      <c r="S1492" t="str">
        <f>TEXT(sales[[#This Row],[SaleDate]],"dd")</f>
        <v>15</v>
      </c>
    </row>
    <row r="1493" spans="1:19" x14ac:dyDescent="0.25">
      <c r="A1493">
        <v>394</v>
      </c>
      <c r="B1493">
        <v>5</v>
      </c>
      <c r="C1493">
        <v>30</v>
      </c>
      <c r="D1493">
        <v>8</v>
      </c>
      <c r="E1493">
        <v>8</v>
      </c>
      <c r="F1493" s="1">
        <v>45069</v>
      </c>
      <c r="G1493">
        <v>0</v>
      </c>
      <c r="H1493">
        <f>VLOOKUP(sales[[#This Row],[ProductID]],products[],4,FALSE)</f>
        <v>310</v>
      </c>
      <c r="I1493">
        <f>VLOOKUP(sales[[#This Row],[ProductID]],products[],5,FALSE)</f>
        <v>280</v>
      </c>
      <c r="J1493">
        <f>sales[[#This Row],[QuantitySold]]*sales[[#This Row],[unitPrice]]</f>
        <v>2480</v>
      </c>
      <c r="K1493">
        <f>sales[[#This Row],[TotalRevenue]]-sales[[#This Row],[DiscountApplied]]</f>
        <v>2480</v>
      </c>
      <c r="L1493" t="str">
        <f>TEXT(sales[[#This Row],[SaleDate]],"yyyy")</f>
        <v>2023</v>
      </c>
      <c r="M1493" t="str">
        <f>TEXT(sales[[#This Row],[SaleDate]],"MMM")</f>
        <v>May</v>
      </c>
      <c r="N1493" t="str">
        <f>TEXT(sales[[#This Row],[SaleDate]],"DDD")</f>
        <v>Tue</v>
      </c>
      <c r="O1493" t="str">
        <f t="shared" si="23"/>
        <v>Q2</v>
      </c>
      <c r="P1493">
        <f>sales[[#This Row],[netRevenue]]-(sales[[#This Row],[unitCost]]*sales[[#This Row],[QuantitySold]])</f>
        <v>240</v>
      </c>
      <c r="Q1493">
        <f>sales[[#This Row],[unitCost]]*sales[[#This Row],[QuantitySold]]</f>
        <v>2240</v>
      </c>
      <c r="R1493" s="7">
        <f>(sales[[#This Row],[unitPrice]]-sales[[#This Row],[unitCost]])/sales[[#This Row],[unitCost]]</f>
        <v>0.10714285714285714</v>
      </c>
      <c r="S1493" t="str">
        <f>TEXT(sales[[#This Row],[SaleDate]],"dd")</f>
        <v>23</v>
      </c>
    </row>
    <row r="1494" spans="1:19" x14ac:dyDescent="0.25">
      <c r="A1494">
        <v>425</v>
      </c>
      <c r="B1494">
        <v>5</v>
      </c>
      <c r="C1494">
        <v>19</v>
      </c>
      <c r="D1494">
        <v>4</v>
      </c>
      <c r="E1494">
        <v>10</v>
      </c>
      <c r="F1494" s="1">
        <v>45055</v>
      </c>
      <c r="G1494">
        <v>0</v>
      </c>
      <c r="H1494">
        <f>VLOOKUP(sales[[#This Row],[ProductID]],products[],4,FALSE)</f>
        <v>310</v>
      </c>
      <c r="I1494">
        <f>VLOOKUP(sales[[#This Row],[ProductID]],products[],5,FALSE)</f>
        <v>280</v>
      </c>
      <c r="J1494">
        <f>sales[[#This Row],[QuantitySold]]*sales[[#This Row],[unitPrice]]</f>
        <v>3100</v>
      </c>
      <c r="K1494">
        <f>sales[[#This Row],[TotalRevenue]]-sales[[#This Row],[DiscountApplied]]</f>
        <v>3100</v>
      </c>
      <c r="L1494" t="str">
        <f>TEXT(sales[[#This Row],[SaleDate]],"yyyy")</f>
        <v>2023</v>
      </c>
      <c r="M1494" t="str">
        <f>TEXT(sales[[#This Row],[SaleDate]],"MMM")</f>
        <v>May</v>
      </c>
      <c r="N1494" t="str">
        <f>TEXT(sales[[#This Row],[SaleDate]],"DDD")</f>
        <v>Tue</v>
      </c>
      <c r="O1494" t="str">
        <f t="shared" si="23"/>
        <v>Q2</v>
      </c>
      <c r="P1494">
        <f>sales[[#This Row],[netRevenue]]-(sales[[#This Row],[unitCost]]*sales[[#This Row],[QuantitySold]])</f>
        <v>300</v>
      </c>
      <c r="Q1494">
        <f>sales[[#This Row],[unitCost]]*sales[[#This Row],[QuantitySold]]</f>
        <v>2800</v>
      </c>
      <c r="R1494" s="7">
        <f>(sales[[#This Row],[unitPrice]]-sales[[#This Row],[unitCost]])/sales[[#This Row],[unitCost]]</f>
        <v>0.10714285714285714</v>
      </c>
      <c r="S1494" t="str">
        <f>TEXT(sales[[#This Row],[SaleDate]],"dd")</f>
        <v>09</v>
      </c>
    </row>
    <row r="1495" spans="1:19" x14ac:dyDescent="0.25">
      <c r="A1495">
        <v>435</v>
      </c>
      <c r="B1495">
        <v>5</v>
      </c>
      <c r="C1495">
        <v>42</v>
      </c>
      <c r="D1495">
        <v>6</v>
      </c>
      <c r="E1495">
        <v>10</v>
      </c>
      <c r="F1495" s="1">
        <v>45183</v>
      </c>
      <c r="G1495">
        <v>0</v>
      </c>
      <c r="H1495">
        <f>VLOOKUP(sales[[#This Row],[ProductID]],products[],4,FALSE)</f>
        <v>310</v>
      </c>
      <c r="I1495">
        <f>VLOOKUP(sales[[#This Row],[ProductID]],products[],5,FALSE)</f>
        <v>280</v>
      </c>
      <c r="J1495">
        <f>sales[[#This Row],[QuantitySold]]*sales[[#This Row],[unitPrice]]</f>
        <v>3100</v>
      </c>
      <c r="K1495">
        <f>sales[[#This Row],[TotalRevenue]]-sales[[#This Row],[DiscountApplied]]</f>
        <v>3100</v>
      </c>
      <c r="L1495" t="str">
        <f>TEXT(sales[[#This Row],[SaleDate]],"yyyy")</f>
        <v>2023</v>
      </c>
      <c r="M1495" t="str">
        <f>TEXT(sales[[#This Row],[SaleDate]],"MMM")</f>
        <v>Sep</v>
      </c>
      <c r="N1495" t="str">
        <f>TEXT(sales[[#This Row],[SaleDate]],"DDD")</f>
        <v>Thu</v>
      </c>
      <c r="O1495" t="str">
        <f t="shared" si="23"/>
        <v>Q3</v>
      </c>
      <c r="P1495">
        <f>sales[[#This Row],[netRevenue]]-(sales[[#This Row],[unitCost]]*sales[[#This Row],[QuantitySold]])</f>
        <v>300</v>
      </c>
      <c r="Q1495">
        <f>sales[[#This Row],[unitCost]]*sales[[#This Row],[QuantitySold]]</f>
        <v>2800</v>
      </c>
      <c r="R1495" s="7">
        <f>(sales[[#This Row],[unitPrice]]-sales[[#This Row],[unitCost]])/sales[[#This Row],[unitCost]]</f>
        <v>0.10714285714285714</v>
      </c>
      <c r="S1495" t="str">
        <f>TEXT(sales[[#This Row],[SaleDate]],"dd")</f>
        <v>14</v>
      </c>
    </row>
    <row r="1496" spans="1:19" x14ac:dyDescent="0.25">
      <c r="A1496">
        <v>473</v>
      </c>
      <c r="B1496">
        <v>5</v>
      </c>
      <c r="C1496">
        <v>10</v>
      </c>
      <c r="D1496">
        <v>1</v>
      </c>
      <c r="E1496">
        <v>8</v>
      </c>
      <c r="F1496" s="1">
        <v>44982</v>
      </c>
      <c r="G1496">
        <v>0</v>
      </c>
      <c r="H1496">
        <f>VLOOKUP(sales[[#This Row],[ProductID]],products[],4,FALSE)</f>
        <v>310</v>
      </c>
      <c r="I1496">
        <f>VLOOKUP(sales[[#This Row],[ProductID]],products[],5,FALSE)</f>
        <v>280</v>
      </c>
      <c r="J1496">
        <f>sales[[#This Row],[QuantitySold]]*sales[[#This Row],[unitPrice]]</f>
        <v>2480</v>
      </c>
      <c r="K1496">
        <f>sales[[#This Row],[TotalRevenue]]-sales[[#This Row],[DiscountApplied]]</f>
        <v>2480</v>
      </c>
      <c r="L1496" t="str">
        <f>TEXT(sales[[#This Row],[SaleDate]],"yyyy")</f>
        <v>2023</v>
      </c>
      <c r="M1496" t="str">
        <f>TEXT(sales[[#This Row],[SaleDate]],"MMM")</f>
        <v>Feb</v>
      </c>
      <c r="N1496" t="str">
        <f>TEXT(sales[[#This Row],[SaleDate]],"DDD")</f>
        <v>Sat</v>
      </c>
      <c r="O1496" t="str">
        <f t="shared" si="23"/>
        <v>Q1</v>
      </c>
      <c r="P1496">
        <f>sales[[#This Row],[netRevenue]]-(sales[[#This Row],[unitCost]]*sales[[#This Row],[QuantitySold]])</f>
        <v>240</v>
      </c>
      <c r="Q1496">
        <f>sales[[#This Row],[unitCost]]*sales[[#This Row],[QuantitySold]]</f>
        <v>2240</v>
      </c>
      <c r="R1496" s="7">
        <f>(sales[[#This Row],[unitPrice]]-sales[[#This Row],[unitCost]])/sales[[#This Row],[unitCost]]</f>
        <v>0.10714285714285714</v>
      </c>
      <c r="S1496" t="str">
        <f>TEXT(sales[[#This Row],[SaleDate]],"dd")</f>
        <v>25</v>
      </c>
    </row>
    <row r="1497" spans="1:19" x14ac:dyDescent="0.25">
      <c r="A1497">
        <v>554</v>
      </c>
      <c r="B1497">
        <v>5</v>
      </c>
      <c r="C1497">
        <v>3</v>
      </c>
      <c r="D1497">
        <v>9</v>
      </c>
      <c r="E1497">
        <v>5</v>
      </c>
      <c r="F1497" s="1">
        <v>45156</v>
      </c>
      <c r="G1497">
        <v>0</v>
      </c>
      <c r="H1497">
        <f>VLOOKUP(sales[[#This Row],[ProductID]],products[],4,FALSE)</f>
        <v>310</v>
      </c>
      <c r="I1497">
        <f>VLOOKUP(sales[[#This Row],[ProductID]],products[],5,FALSE)</f>
        <v>280</v>
      </c>
      <c r="J1497">
        <f>sales[[#This Row],[QuantitySold]]*sales[[#This Row],[unitPrice]]</f>
        <v>1550</v>
      </c>
      <c r="K1497">
        <f>sales[[#This Row],[TotalRevenue]]-sales[[#This Row],[DiscountApplied]]</f>
        <v>1550</v>
      </c>
      <c r="L1497" t="str">
        <f>TEXT(sales[[#This Row],[SaleDate]],"yyyy")</f>
        <v>2023</v>
      </c>
      <c r="M1497" t="str">
        <f>TEXT(sales[[#This Row],[SaleDate]],"MMM")</f>
        <v>Aug</v>
      </c>
      <c r="N1497" t="str">
        <f>TEXT(sales[[#This Row],[SaleDate]],"DDD")</f>
        <v>Fri</v>
      </c>
      <c r="O1497" t="str">
        <f t="shared" si="23"/>
        <v>Q3</v>
      </c>
      <c r="P1497">
        <f>sales[[#This Row],[netRevenue]]-(sales[[#This Row],[unitCost]]*sales[[#This Row],[QuantitySold]])</f>
        <v>150</v>
      </c>
      <c r="Q1497">
        <f>sales[[#This Row],[unitCost]]*sales[[#This Row],[QuantitySold]]</f>
        <v>1400</v>
      </c>
      <c r="R1497" s="7">
        <f>(sales[[#This Row],[unitPrice]]-sales[[#This Row],[unitCost]])/sales[[#This Row],[unitCost]]</f>
        <v>0.10714285714285714</v>
      </c>
      <c r="S1497" t="str">
        <f>TEXT(sales[[#This Row],[SaleDate]],"dd")</f>
        <v>18</v>
      </c>
    </row>
    <row r="1498" spans="1:19" x14ac:dyDescent="0.25">
      <c r="A1498">
        <v>557</v>
      </c>
      <c r="B1498">
        <v>5</v>
      </c>
      <c r="C1498">
        <v>18</v>
      </c>
      <c r="D1498">
        <v>8</v>
      </c>
      <c r="E1498">
        <v>2</v>
      </c>
      <c r="F1498" s="1">
        <v>45112</v>
      </c>
      <c r="G1498">
        <v>0</v>
      </c>
      <c r="H1498">
        <f>VLOOKUP(sales[[#This Row],[ProductID]],products[],4,FALSE)</f>
        <v>310</v>
      </c>
      <c r="I1498">
        <f>VLOOKUP(sales[[#This Row],[ProductID]],products[],5,FALSE)</f>
        <v>280</v>
      </c>
      <c r="J1498">
        <f>sales[[#This Row],[QuantitySold]]*sales[[#This Row],[unitPrice]]</f>
        <v>620</v>
      </c>
      <c r="K1498">
        <f>sales[[#This Row],[TotalRevenue]]-sales[[#This Row],[DiscountApplied]]</f>
        <v>620</v>
      </c>
      <c r="L1498" t="str">
        <f>TEXT(sales[[#This Row],[SaleDate]],"yyyy")</f>
        <v>2023</v>
      </c>
      <c r="M1498" t="str">
        <f>TEXT(sales[[#This Row],[SaleDate]],"MMM")</f>
        <v>Jul</v>
      </c>
      <c r="N1498" t="str">
        <f>TEXT(sales[[#This Row],[SaleDate]],"DDD")</f>
        <v>Wed</v>
      </c>
      <c r="O1498" t="str">
        <f t="shared" si="23"/>
        <v>Q3</v>
      </c>
      <c r="P1498">
        <f>sales[[#This Row],[netRevenue]]-(sales[[#This Row],[unitCost]]*sales[[#This Row],[QuantitySold]])</f>
        <v>60</v>
      </c>
      <c r="Q1498">
        <f>sales[[#This Row],[unitCost]]*sales[[#This Row],[QuantitySold]]</f>
        <v>560</v>
      </c>
      <c r="R1498" s="7">
        <f>(sales[[#This Row],[unitPrice]]-sales[[#This Row],[unitCost]])/sales[[#This Row],[unitCost]]</f>
        <v>0.10714285714285714</v>
      </c>
      <c r="S1498" t="str">
        <f>TEXT(sales[[#This Row],[SaleDate]],"dd")</f>
        <v>05</v>
      </c>
    </row>
    <row r="1499" spans="1:19" x14ac:dyDescent="0.25">
      <c r="A1499">
        <v>565</v>
      </c>
      <c r="B1499">
        <v>5</v>
      </c>
      <c r="C1499">
        <v>32</v>
      </c>
      <c r="D1499">
        <v>2</v>
      </c>
      <c r="E1499">
        <v>1</v>
      </c>
      <c r="F1499" s="1">
        <v>45189</v>
      </c>
      <c r="G1499">
        <v>0</v>
      </c>
      <c r="H1499">
        <f>VLOOKUP(sales[[#This Row],[ProductID]],products[],4,FALSE)</f>
        <v>310</v>
      </c>
      <c r="I1499">
        <f>VLOOKUP(sales[[#This Row],[ProductID]],products[],5,FALSE)</f>
        <v>280</v>
      </c>
      <c r="J1499">
        <f>sales[[#This Row],[QuantitySold]]*sales[[#This Row],[unitPrice]]</f>
        <v>310</v>
      </c>
      <c r="K1499">
        <f>sales[[#This Row],[TotalRevenue]]-sales[[#This Row],[DiscountApplied]]</f>
        <v>310</v>
      </c>
      <c r="L1499" t="str">
        <f>TEXT(sales[[#This Row],[SaleDate]],"yyyy")</f>
        <v>2023</v>
      </c>
      <c r="M1499" t="str">
        <f>TEXT(sales[[#This Row],[SaleDate]],"MMM")</f>
        <v>Sep</v>
      </c>
      <c r="N1499" t="str">
        <f>TEXT(sales[[#This Row],[SaleDate]],"DDD")</f>
        <v>Wed</v>
      </c>
      <c r="O1499" t="str">
        <f t="shared" si="23"/>
        <v>Q3</v>
      </c>
      <c r="P1499">
        <f>sales[[#This Row],[netRevenue]]-(sales[[#This Row],[unitCost]]*sales[[#This Row],[QuantitySold]])</f>
        <v>30</v>
      </c>
      <c r="Q1499">
        <f>sales[[#This Row],[unitCost]]*sales[[#This Row],[QuantitySold]]</f>
        <v>280</v>
      </c>
      <c r="R1499" s="7">
        <f>(sales[[#This Row],[unitPrice]]-sales[[#This Row],[unitCost]])/sales[[#This Row],[unitCost]]</f>
        <v>0.10714285714285714</v>
      </c>
      <c r="S1499" t="str">
        <f>TEXT(sales[[#This Row],[SaleDate]],"dd")</f>
        <v>20</v>
      </c>
    </row>
    <row r="1500" spans="1:19" x14ac:dyDescent="0.25">
      <c r="A1500">
        <v>574</v>
      </c>
      <c r="B1500">
        <v>5</v>
      </c>
      <c r="C1500">
        <v>5</v>
      </c>
      <c r="D1500">
        <v>4</v>
      </c>
      <c r="E1500">
        <v>11</v>
      </c>
      <c r="F1500" s="1">
        <v>45122</v>
      </c>
      <c r="G1500">
        <v>0</v>
      </c>
      <c r="H1500">
        <f>VLOOKUP(sales[[#This Row],[ProductID]],products[],4,FALSE)</f>
        <v>310</v>
      </c>
      <c r="I1500">
        <f>VLOOKUP(sales[[#This Row],[ProductID]],products[],5,FALSE)</f>
        <v>280</v>
      </c>
      <c r="J1500">
        <f>sales[[#This Row],[QuantitySold]]*sales[[#This Row],[unitPrice]]</f>
        <v>3410</v>
      </c>
      <c r="K1500">
        <f>sales[[#This Row],[TotalRevenue]]-sales[[#This Row],[DiscountApplied]]</f>
        <v>3410</v>
      </c>
      <c r="L1500" t="str">
        <f>TEXT(sales[[#This Row],[SaleDate]],"yyyy")</f>
        <v>2023</v>
      </c>
      <c r="M1500" t="str">
        <f>TEXT(sales[[#This Row],[SaleDate]],"MMM")</f>
        <v>Jul</v>
      </c>
      <c r="N1500" t="str">
        <f>TEXT(sales[[#This Row],[SaleDate]],"DDD")</f>
        <v>Sat</v>
      </c>
      <c r="O1500" t="str">
        <f t="shared" si="23"/>
        <v>Q3</v>
      </c>
      <c r="P1500">
        <f>sales[[#This Row],[netRevenue]]-(sales[[#This Row],[unitCost]]*sales[[#This Row],[QuantitySold]])</f>
        <v>330</v>
      </c>
      <c r="Q1500">
        <f>sales[[#This Row],[unitCost]]*sales[[#This Row],[QuantitySold]]</f>
        <v>3080</v>
      </c>
      <c r="R1500" s="7">
        <f>(sales[[#This Row],[unitPrice]]-sales[[#This Row],[unitCost]])/sales[[#This Row],[unitCost]]</f>
        <v>0.10714285714285714</v>
      </c>
      <c r="S1500" t="str">
        <f>TEXT(sales[[#This Row],[SaleDate]],"dd")</f>
        <v>15</v>
      </c>
    </row>
    <row r="1501" spans="1:19" x14ac:dyDescent="0.25">
      <c r="A1501">
        <v>585</v>
      </c>
      <c r="B1501">
        <v>5</v>
      </c>
      <c r="C1501">
        <v>24</v>
      </c>
      <c r="D1501">
        <v>2</v>
      </c>
      <c r="E1501">
        <v>6</v>
      </c>
      <c r="F1501" s="1">
        <v>45271</v>
      </c>
      <c r="G1501">
        <v>0</v>
      </c>
      <c r="H1501">
        <f>VLOOKUP(sales[[#This Row],[ProductID]],products[],4,FALSE)</f>
        <v>310</v>
      </c>
      <c r="I1501">
        <f>VLOOKUP(sales[[#This Row],[ProductID]],products[],5,FALSE)</f>
        <v>280</v>
      </c>
      <c r="J1501">
        <f>sales[[#This Row],[QuantitySold]]*sales[[#This Row],[unitPrice]]</f>
        <v>1860</v>
      </c>
      <c r="K1501">
        <f>sales[[#This Row],[TotalRevenue]]-sales[[#This Row],[DiscountApplied]]</f>
        <v>1860</v>
      </c>
      <c r="L1501" t="str">
        <f>TEXT(sales[[#This Row],[SaleDate]],"yyyy")</f>
        <v>2023</v>
      </c>
      <c r="M1501" t="str">
        <f>TEXT(sales[[#This Row],[SaleDate]],"MMM")</f>
        <v>Dec</v>
      </c>
      <c r="N1501" t="str">
        <f>TEXT(sales[[#This Row],[SaleDate]],"DDD")</f>
        <v>Mon</v>
      </c>
      <c r="O1501" t="str">
        <f t="shared" si="23"/>
        <v>Q4</v>
      </c>
      <c r="P1501">
        <f>sales[[#This Row],[netRevenue]]-(sales[[#This Row],[unitCost]]*sales[[#This Row],[QuantitySold]])</f>
        <v>180</v>
      </c>
      <c r="Q1501">
        <f>sales[[#This Row],[unitCost]]*sales[[#This Row],[QuantitySold]]</f>
        <v>1680</v>
      </c>
      <c r="R1501" s="7">
        <f>(sales[[#This Row],[unitPrice]]-sales[[#This Row],[unitCost]])/sales[[#This Row],[unitCost]]</f>
        <v>0.10714285714285714</v>
      </c>
      <c r="S1501" t="str">
        <f>TEXT(sales[[#This Row],[SaleDate]],"dd")</f>
        <v>11</v>
      </c>
    </row>
    <row r="1502" spans="1:19" x14ac:dyDescent="0.25">
      <c r="A1502">
        <v>595</v>
      </c>
      <c r="B1502">
        <v>5</v>
      </c>
      <c r="C1502">
        <v>4</v>
      </c>
      <c r="D1502">
        <v>7</v>
      </c>
      <c r="E1502">
        <v>8</v>
      </c>
      <c r="F1502" s="1">
        <v>45124</v>
      </c>
      <c r="G1502">
        <v>0</v>
      </c>
      <c r="H1502">
        <f>VLOOKUP(sales[[#This Row],[ProductID]],products[],4,FALSE)</f>
        <v>310</v>
      </c>
      <c r="I1502">
        <f>VLOOKUP(sales[[#This Row],[ProductID]],products[],5,FALSE)</f>
        <v>280</v>
      </c>
      <c r="J1502">
        <f>sales[[#This Row],[QuantitySold]]*sales[[#This Row],[unitPrice]]</f>
        <v>2480</v>
      </c>
      <c r="K1502">
        <f>sales[[#This Row],[TotalRevenue]]-sales[[#This Row],[DiscountApplied]]</f>
        <v>2480</v>
      </c>
      <c r="L1502" t="str">
        <f>TEXT(sales[[#This Row],[SaleDate]],"yyyy")</f>
        <v>2023</v>
      </c>
      <c r="M1502" t="str">
        <f>TEXT(sales[[#This Row],[SaleDate]],"MMM")</f>
        <v>Jul</v>
      </c>
      <c r="N1502" t="str">
        <f>TEXT(sales[[#This Row],[SaleDate]],"DDD")</f>
        <v>Mon</v>
      </c>
      <c r="O1502" t="str">
        <f t="shared" si="23"/>
        <v>Q3</v>
      </c>
      <c r="P1502">
        <f>sales[[#This Row],[netRevenue]]-(sales[[#This Row],[unitCost]]*sales[[#This Row],[QuantitySold]])</f>
        <v>240</v>
      </c>
      <c r="Q1502">
        <f>sales[[#This Row],[unitCost]]*sales[[#This Row],[QuantitySold]]</f>
        <v>2240</v>
      </c>
      <c r="R1502" s="7">
        <f>(sales[[#This Row],[unitPrice]]-sales[[#This Row],[unitCost]])/sales[[#This Row],[unitCost]]</f>
        <v>0.10714285714285714</v>
      </c>
      <c r="S1502" t="str">
        <f>TEXT(sales[[#This Row],[SaleDate]],"dd")</f>
        <v>17</v>
      </c>
    </row>
    <row r="1503" spans="1:19" x14ac:dyDescent="0.25">
      <c r="A1503">
        <v>639</v>
      </c>
      <c r="B1503">
        <v>5</v>
      </c>
      <c r="C1503">
        <v>13</v>
      </c>
      <c r="D1503">
        <v>1</v>
      </c>
      <c r="E1503">
        <v>4</v>
      </c>
      <c r="F1503" s="1">
        <v>45007</v>
      </c>
      <c r="G1503">
        <v>0</v>
      </c>
      <c r="H1503">
        <f>VLOOKUP(sales[[#This Row],[ProductID]],products[],4,FALSE)</f>
        <v>310</v>
      </c>
      <c r="I1503">
        <f>VLOOKUP(sales[[#This Row],[ProductID]],products[],5,FALSE)</f>
        <v>280</v>
      </c>
      <c r="J1503">
        <f>sales[[#This Row],[QuantitySold]]*sales[[#This Row],[unitPrice]]</f>
        <v>1240</v>
      </c>
      <c r="K1503">
        <f>sales[[#This Row],[TotalRevenue]]-sales[[#This Row],[DiscountApplied]]</f>
        <v>1240</v>
      </c>
      <c r="L1503" t="str">
        <f>TEXT(sales[[#This Row],[SaleDate]],"yyyy")</f>
        <v>2023</v>
      </c>
      <c r="M1503" t="str">
        <f>TEXT(sales[[#This Row],[SaleDate]],"MMM")</f>
        <v>Mar</v>
      </c>
      <c r="N1503" t="str">
        <f>TEXT(sales[[#This Row],[SaleDate]],"DDD")</f>
        <v>Wed</v>
      </c>
      <c r="O1503" t="str">
        <f t="shared" si="23"/>
        <v>Q1</v>
      </c>
      <c r="P1503">
        <f>sales[[#This Row],[netRevenue]]-(sales[[#This Row],[unitCost]]*sales[[#This Row],[QuantitySold]])</f>
        <v>120</v>
      </c>
      <c r="Q1503">
        <f>sales[[#This Row],[unitCost]]*sales[[#This Row],[QuantitySold]]</f>
        <v>1120</v>
      </c>
      <c r="R1503" s="7">
        <f>(sales[[#This Row],[unitPrice]]-sales[[#This Row],[unitCost]])/sales[[#This Row],[unitCost]]</f>
        <v>0.10714285714285714</v>
      </c>
      <c r="S1503" t="str">
        <f>TEXT(sales[[#This Row],[SaleDate]],"dd")</f>
        <v>22</v>
      </c>
    </row>
    <row r="1504" spans="1:19" x14ac:dyDescent="0.25">
      <c r="A1504">
        <v>649</v>
      </c>
      <c r="B1504">
        <v>5</v>
      </c>
      <c r="C1504">
        <v>24</v>
      </c>
      <c r="D1504">
        <v>6</v>
      </c>
      <c r="E1504">
        <v>4</v>
      </c>
      <c r="F1504" s="1">
        <v>45270</v>
      </c>
      <c r="G1504">
        <v>0</v>
      </c>
      <c r="H1504">
        <f>VLOOKUP(sales[[#This Row],[ProductID]],products[],4,FALSE)</f>
        <v>310</v>
      </c>
      <c r="I1504">
        <f>VLOOKUP(sales[[#This Row],[ProductID]],products[],5,FALSE)</f>
        <v>280</v>
      </c>
      <c r="J1504">
        <f>sales[[#This Row],[QuantitySold]]*sales[[#This Row],[unitPrice]]</f>
        <v>1240</v>
      </c>
      <c r="K1504">
        <f>sales[[#This Row],[TotalRevenue]]-sales[[#This Row],[DiscountApplied]]</f>
        <v>1240</v>
      </c>
      <c r="L1504" t="str">
        <f>TEXT(sales[[#This Row],[SaleDate]],"yyyy")</f>
        <v>2023</v>
      </c>
      <c r="M1504" t="str">
        <f>TEXT(sales[[#This Row],[SaleDate]],"MMM")</f>
        <v>Dec</v>
      </c>
      <c r="N1504" t="str">
        <f>TEXT(sales[[#This Row],[SaleDate]],"DDD")</f>
        <v>Sun</v>
      </c>
      <c r="O1504" t="str">
        <f t="shared" si="23"/>
        <v>Q4</v>
      </c>
      <c r="P1504">
        <f>sales[[#This Row],[netRevenue]]-(sales[[#This Row],[unitCost]]*sales[[#This Row],[QuantitySold]])</f>
        <v>120</v>
      </c>
      <c r="Q1504">
        <f>sales[[#This Row],[unitCost]]*sales[[#This Row],[QuantitySold]]</f>
        <v>1120</v>
      </c>
      <c r="R1504" s="7">
        <f>(sales[[#This Row],[unitPrice]]-sales[[#This Row],[unitCost]])/sales[[#This Row],[unitCost]]</f>
        <v>0.10714285714285714</v>
      </c>
      <c r="S1504" t="str">
        <f>TEXT(sales[[#This Row],[SaleDate]],"dd")</f>
        <v>10</v>
      </c>
    </row>
    <row r="1505" spans="1:19" x14ac:dyDescent="0.25">
      <c r="A1505">
        <v>650</v>
      </c>
      <c r="B1505">
        <v>5</v>
      </c>
      <c r="C1505">
        <v>1</v>
      </c>
      <c r="D1505">
        <v>2</v>
      </c>
      <c r="E1505">
        <v>7</v>
      </c>
      <c r="F1505" s="1">
        <v>45037</v>
      </c>
      <c r="G1505">
        <v>0</v>
      </c>
      <c r="H1505">
        <f>VLOOKUP(sales[[#This Row],[ProductID]],products[],4,FALSE)</f>
        <v>310</v>
      </c>
      <c r="I1505">
        <f>VLOOKUP(sales[[#This Row],[ProductID]],products[],5,FALSE)</f>
        <v>280</v>
      </c>
      <c r="J1505">
        <f>sales[[#This Row],[QuantitySold]]*sales[[#This Row],[unitPrice]]</f>
        <v>2170</v>
      </c>
      <c r="K1505">
        <f>sales[[#This Row],[TotalRevenue]]-sales[[#This Row],[DiscountApplied]]</f>
        <v>2170</v>
      </c>
      <c r="L1505" t="str">
        <f>TEXT(sales[[#This Row],[SaleDate]],"yyyy")</f>
        <v>2023</v>
      </c>
      <c r="M1505" t="str">
        <f>TEXT(sales[[#This Row],[SaleDate]],"MMM")</f>
        <v>Apr</v>
      </c>
      <c r="N1505" t="str">
        <f>TEXT(sales[[#This Row],[SaleDate]],"DDD")</f>
        <v>Fri</v>
      </c>
      <c r="O1505" t="str">
        <f t="shared" si="23"/>
        <v>Q2</v>
      </c>
      <c r="P1505">
        <f>sales[[#This Row],[netRevenue]]-(sales[[#This Row],[unitCost]]*sales[[#This Row],[QuantitySold]])</f>
        <v>210</v>
      </c>
      <c r="Q1505">
        <f>sales[[#This Row],[unitCost]]*sales[[#This Row],[QuantitySold]]</f>
        <v>1960</v>
      </c>
      <c r="R1505" s="7">
        <f>(sales[[#This Row],[unitPrice]]-sales[[#This Row],[unitCost]])/sales[[#This Row],[unitCost]]</f>
        <v>0.10714285714285714</v>
      </c>
      <c r="S1505" t="str">
        <f>TEXT(sales[[#This Row],[SaleDate]],"dd")</f>
        <v>21</v>
      </c>
    </row>
    <row r="1506" spans="1:19" x14ac:dyDescent="0.25">
      <c r="A1506">
        <v>692</v>
      </c>
      <c r="B1506">
        <v>5</v>
      </c>
      <c r="C1506">
        <v>22</v>
      </c>
      <c r="D1506">
        <v>1</v>
      </c>
      <c r="E1506">
        <v>7</v>
      </c>
      <c r="F1506" s="1">
        <v>45170</v>
      </c>
      <c r="G1506">
        <v>0</v>
      </c>
      <c r="H1506">
        <f>VLOOKUP(sales[[#This Row],[ProductID]],products[],4,FALSE)</f>
        <v>310</v>
      </c>
      <c r="I1506">
        <f>VLOOKUP(sales[[#This Row],[ProductID]],products[],5,FALSE)</f>
        <v>280</v>
      </c>
      <c r="J1506">
        <f>sales[[#This Row],[QuantitySold]]*sales[[#This Row],[unitPrice]]</f>
        <v>2170</v>
      </c>
      <c r="K1506">
        <f>sales[[#This Row],[TotalRevenue]]-sales[[#This Row],[DiscountApplied]]</f>
        <v>2170</v>
      </c>
      <c r="L1506" t="str">
        <f>TEXT(sales[[#This Row],[SaleDate]],"yyyy")</f>
        <v>2023</v>
      </c>
      <c r="M1506" t="str">
        <f>TEXT(sales[[#This Row],[SaleDate]],"MMM")</f>
        <v>Sep</v>
      </c>
      <c r="N1506" t="str">
        <f>TEXT(sales[[#This Row],[SaleDate]],"DDD")</f>
        <v>Fri</v>
      </c>
      <c r="O1506" t="str">
        <f t="shared" si="23"/>
        <v>Q3</v>
      </c>
      <c r="P1506">
        <f>sales[[#This Row],[netRevenue]]-(sales[[#This Row],[unitCost]]*sales[[#This Row],[QuantitySold]])</f>
        <v>210</v>
      </c>
      <c r="Q1506">
        <f>sales[[#This Row],[unitCost]]*sales[[#This Row],[QuantitySold]]</f>
        <v>1960</v>
      </c>
      <c r="R1506" s="7">
        <f>(sales[[#This Row],[unitPrice]]-sales[[#This Row],[unitCost]])/sales[[#This Row],[unitCost]]</f>
        <v>0.10714285714285714</v>
      </c>
      <c r="S1506" t="str">
        <f>TEXT(sales[[#This Row],[SaleDate]],"dd")</f>
        <v>01</v>
      </c>
    </row>
    <row r="1507" spans="1:19" x14ac:dyDescent="0.25">
      <c r="A1507">
        <v>755</v>
      </c>
      <c r="B1507">
        <v>5</v>
      </c>
      <c r="C1507">
        <v>21</v>
      </c>
      <c r="D1507">
        <v>1</v>
      </c>
      <c r="E1507">
        <v>10</v>
      </c>
      <c r="F1507" s="1">
        <v>45280</v>
      </c>
      <c r="G1507">
        <v>0</v>
      </c>
      <c r="H1507">
        <f>VLOOKUP(sales[[#This Row],[ProductID]],products[],4,FALSE)</f>
        <v>310</v>
      </c>
      <c r="I1507">
        <f>VLOOKUP(sales[[#This Row],[ProductID]],products[],5,FALSE)</f>
        <v>280</v>
      </c>
      <c r="J1507">
        <f>sales[[#This Row],[QuantitySold]]*sales[[#This Row],[unitPrice]]</f>
        <v>3100</v>
      </c>
      <c r="K1507">
        <f>sales[[#This Row],[TotalRevenue]]-sales[[#This Row],[DiscountApplied]]</f>
        <v>3100</v>
      </c>
      <c r="L1507" t="str">
        <f>TEXT(sales[[#This Row],[SaleDate]],"yyyy")</f>
        <v>2023</v>
      </c>
      <c r="M1507" t="str">
        <f>TEXT(sales[[#This Row],[SaleDate]],"MMM")</f>
        <v>Dec</v>
      </c>
      <c r="N1507" t="str">
        <f>TEXT(sales[[#This Row],[SaleDate]],"DDD")</f>
        <v>Wed</v>
      </c>
      <c r="O1507" t="str">
        <f t="shared" si="23"/>
        <v>Q4</v>
      </c>
      <c r="P1507">
        <f>sales[[#This Row],[netRevenue]]-(sales[[#This Row],[unitCost]]*sales[[#This Row],[QuantitySold]])</f>
        <v>300</v>
      </c>
      <c r="Q1507">
        <f>sales[[#This Row],[unitCost]]*sales[[#This Row],[QuantitySold]]</f>
        <v>2800</v>
      </c>
      <c r="R1507" s="7">
        <f>(sales[[#This Row],[unitPrice]]-sales[[#This Row],[unitCost]])/sales[[#This Row],[unitCost]]</f>
        <v>0.10714285714285714</v>
      </c>
      <c r="S1507" t="str">
        <f>TEXT(sales[[#This Row],[SaleDate]],"dd")</f>
        <v>20</v>
      </c>
    </row>
    <row r="1508" spans="1:19" x14ac:dyDescent="0.25">
      <c r="A1508">
        <v>769</v>
      </c>
      <c r="B1508">
        <v>5</v>
      </c>
      <c r="C1508">
        <v>15</v>
      </c>
      <c r="D1508">
        <v>4</v>
      </c>
      <c r="E1508">
        <v>3</v>
      </c>
      <c r="F1508" s="1">
        <v>45274</v>
      </c>
      <c r="G1508">
        <v>0</v>
      </c>
      <c r="H1508">
        <f>VLOOKUP(sales[[#This Row],[ProductID]],products[],4,FALSE)</f>
        <v>310</v>
      </c>
      <c r="I1508">
        <f>VLOOKUP(sales[[#This Row],[ProductID]],products[],5,FALSE)</f>
        <v>280</v>
      </c>
      <c r="J1508">
        <f>sales[[#This Row],[QuantitySold]]*sales[[#This Row],[unitPrice]]</f>
        <v>930</v>
      </c>
      <c r="K1508">
        <f>sales[[#This Row],[TotalRevenue]]-sales[[#This Row],[DiscountApplied]]</f>
        <v>930</v>
      </c>
      <c r="L1508" t="str">
        <f>TEXT(sales[[#This Row],[SaleDate]],"yyyy")</f>
        <v>2023</v>
      </c>
      <c r="M1508" t="str">
        <f>TEXT(sales[[#This Row],[SaleDate]],"MMM")</f>
        <v>Dec</v>
      </c>
      <c r="N1508" t="str">
        <f>TEXT(sales[[#This Row],[SaleDate]],"DDD")</f>
        <v>Thu</v>
      </c>
      <c r="O1508" t="str">
        <f t="shared" si="23"/>
        <v>Q4</v>
      </c>
      <c r="P1508">
        <f>sales[[#This Row],[netRevenue]]-(sales[[#This Row],[unitCost]]*sales[[#This Row],[QuantitySold]])</f>
        <v>90</v>
      </c>
      <c r="Q1508">
        <f>sales[[#This Row],[unitCost]]*sales[[#This Row],[QuantitySold]]</f>
        <v>840</v>
      </c>
      <c r="R1508" s="7">
        <f>(sales[[#This Row],[unitPrice]]-sales[[#This Row],[unitCost]])/sales[[#This Row],[unitCost]]</f>
        <v>0.10714285714285714</v>
      </c>
      <c r="S1508" t="str">
        <f>TEXT(sales[[#This Row],[SaleDate]],"dd")</f>
        <v>14</v>
      </c>
    </row>
    <row r="1509" spans="1:19" x14ac:dyDescent="0.25">
      <c r="A1509">
        <v>772</v>
      </c>
      <c r="B1509">
        <v>5</v>
      </c>
      <c r="C1509">
        <v>33</v>
      </c>
      <c r="D1509">
        <v>7</v>
      </c>
      <c r="E1509">
        <v>3</v>
      </c>
      <c r="F1509" s="1">
        <v>45260</v>
      </c>
      <c r="G1509">
        <v>0</v>
      </c>
      <c r="H1509">
        <f>VLOOKUP(sales[[#This Row],[ProductID]],products[],4,FALSE)</f>
        <v>310</v>
      </c>
      <c r="I1509">
        <f>VLOOKUP(sales[[#This Row],[ProductID]],products[],5,FALSE)</f>
        <v>280</v>
      </c>
      <c r="J1509">
        <f>sales[[#This Row],[QuantitySold]]*sales[[#This Row],[unitPrice]]</f>
        <v>930</v>
      </c>
      <c r="K1509">
        <f>sales[[#This Row],[TotalRevenue]]-sales[[#This Row],[DiscountApplied]]</f>
        <v>930</v>
      </c>
      <c r="L1509" t="str">
        <f>TEXT(sales[[#This Row],[SaleDate]],"yyyy")</f>
        <v>2023</v>
      </c>
      <c r="M1509" t="str">
        <f>TEXT(sales[[#This Row],[SaleDate]],"MMM")</f>
        <v>Nov</v>
      </c>
      <c r="N1509" t="str">
        <f>TEXT(sales[[#This Row],[SaleDate]],"DDD")</f>
        <v>Thu</v>
      </c>
      <c r="O1509" t="str">
        <f t="shared" si="23"/>
        <v>Q4</v>
      </c>
      <c r="P1509">
        <f>sales[[#This Row],[netRevenue]]-(sales[[#This Row],[unitCost]]*sales[[#This Row],[QuantitySold]])</f>
        <v>90</v>
      </c>
      <c r="Q1509">
        <f>sales[[#This Row],[unitCost]]*sales[[#This Row],[QuantitySold]]</f>
        <v>840</v>
      </c>
      <c r="R1509" s="7">
        <f>(sales[[#This Row],[unitPrice]]-sales[[#This Row],[unitCost]])/sales[[#This Row],[unitCost]]</f>
        <v>0.10714285714285714</v>
      </c>
      <c r="S1509" t="str">
        <f>TEXT(sales[[#This Row],[SaleDate]],"dd")</f>
        <v>30</v>
      </c>
    </row>
    <row r="1510" spans="1:19" x14ac:dyDescent="0.25">
      <c r="A1510">
        <v>792</v>
      </c>
      <c r="B1510">
        <v>5</v>
      </c>
      <c r="C1510">
        <v>22</v>
      </c>
      <c r="D1510">
        <v>6</v>
      </c>
      <c r="E1510">
        <v>5</v>
      </c>
      <c r="F1510" s="1">
        <v>45033</v>
      </c>
      <c r="G1510">
        <v>0</v>
      </c>
      <c r="H1510">
        <f>VLOOKUP(sales[[#This Row],[ProductID]],products[],4,FALSE)</f>
        <v>310</v>
      </c>
      <c r="I1510">
        <f>VLOOKUP(sales[[#This Row],[ProductID]],products[],5,FALSE)</f>
        <v>280</v>
      </c>
      <c r="J1510">
        <f>sales[[#This Row],[QuantitySold]]*sales[[#This Row],[unitPrice]]</f>
        <v>1550</v>
      </c>
      <c r="K1510">
        <f>sales[[#This Row],[TotalRevenue]]-sales[[#This Row],[DiscountApplied]]</f>
        <v>1550</v>
      </c>
      <c r="L1510" t="str">
        <f>TEXT(sales[[#This Row],[SaleDate]],"yyyy")</f>
        <v>2023</v>
      </c>
      <c r="M1510" t="str">
        <f>TEXT(sales[[#This Row],[SaleDate]],"MMM")</f>
        <v>Apr</v>
      </c>
      <c r="N1510" t="str">
        <f>TEXT(sales[[#This Row],[SaleDate]],"DDD")</f>
        <v>Mon</v>
      </c>
      <c r="O1510" t="str">
        <f t="shared" si="23"/>
        <v>Q2</v>
      </c>
      <c r="P1510">
        <f>sales[[#This Row],[netRevenue]]-(sales[[#This Row],[unitCost]]*sales[[#This Row],[QuantitySold]])</f>
        <v>150</v>
      </c>
      <c r="Q1510">
        <f>sales[[#This Row],[unitCost]]*sales[[#This Row],[QuantitySold]]</f>
        <v>1400</v>
      </c>
      <c r="R1510" s="7">
        <f>(sales[[#This Row],[unitPrice]]-sales[[#This Row],[unitCost]])/sales[[#This Row],[unitCost]]</f>
        <v>0.10714285714285714</v>
      </c>
      <c r="S1510" t="str">
        <f>TEXT(sales[[#This Row],[SaleDate]],"dd")</f>
        <v>17</v>
      </c>
    </row>
    <row r="1511" spans="1:19" x14ac:dyDescent="0.25">
      <c r="A1511">
        <v>816</v>
      </c>
      <c r="B1511">
        <v>5</v>
      </c>
      <c r="C1511">
        <v>3</v>
      </c>
      <c r="D1511">
        <v>7</v>
      </c>
      <c r="E1511">
        <v>11</v>
      </c>
      <c r="F1511" s="1">
        <v>45234</v>
      </c>
      <c r="G1511">
        <v>0</v>
      </c>
      <c r="H1511">
        <f>VLOOKUP(sales[[#This Row],[ProductID]],products[],4,FALSE)</f>
        <v>310</v>
      </c>
      <c r="I1511">
        <f>VLOOKUP(sales[[#This Row],[ProductID]],products[],5,FALSE)</f>
        <v>280</v>
      </c>
      <c r="J1511">
        <f>sales[[#This Row],[QuantitySold]]*sales[[#This Row],[unitPrice]]</f>
        <v>3410</v>
      </c>
      <c r="K1511">
        <f>sales[[#This Row],[TotalRevenue]]-sales[[#This Row],[DiscountApplied]]</f>
        <v>3410</v>
      </c>
      <c r="L1511" t="str">
        <f>TEXT(sales[[#This Row],[SaleDate]],"yyyy")</f>
        <v>2023</v>
      </c>
      <c r="M1511" t="str">
        <f>TEXT(sales[[#This Row],[SaleDate]],"MMM")</f>
        <v>Nov</v>
      </c>
      <c r="N1511" t="str">
        <f>TEXT(sales[[#This Row],[SaleDate]],"DDD")</f>
        <v>Sat</v>
      </c>
      <c r="O1511" t="str">
        <f t="shared" si="23"/>
        <v>Q4</v>
      </c>
      <c r="P1511">
        <f>sales[[#This Row],[netRevenue]]-(sales[[#This Row],[unitCost]]*sales[[#This Row],[QuantitySold]])</f>
        <v>330</v>
      </c>
      <c r="Q1511">
        <f>sales[[#This Row],[unitCost]]*sales[[#This Row],[QuantitySold]]</f>
        <v>3080</v>
      </c>
      <c r="R1511" s="7">
        <f>(sales[[#This Row],[unitPrice]]-sales[[#This Row],[unitCost]])/sales[[#This Row],[unitCost]]</f>
        <v>0.10714285714285714</v>
      </c>
      <c r="S1511" t="str">
        <f>TEXT(sales[[#This Row],[SaleDate]],"dd")</f>
        <v>04</v>
      </c>
    </row>
    <row r="1512" spans="1:19" x14ac:dyDescent="0.25">
      <c r="A1512">
        <v>819</v>
      </c>
      <c r="B1512">
        <v>5</v>
      </c>
      <c r="C1512">
        <v>13</v>
      </c>
      <c r="D1512">
        <v>6</v>
      </c>
      <c r="E1512">
        <v>5</v>
      </c>
      <c r="F1512" s="1">
        <v>45047</v>
      </c>
      <c r="G1512">
        <v>0</v>
      </c>
      <c r="H1512">
        <f>VLOOKUP(sales[[#This Row],[ProductID]],products[],4,FALSE)</f>
        <v>310</v>
      </c>
      <c r="I1512">
        <f>VLOOKUP(sales[[#This Row],[ProductID]],products[],5,FALSE)</f>
        <v>280</v>
      </c>
      <c r="J1512">
        <f>sales[[#This Row],[QuantitySold]]*sales[[#This Row],[unitPrice]]</f>
        <v>1550</v>
      </c>
      <c r="K1512">
        <f>sales[[#This Row],[TotalRevenue]]-sales[[#This Row],[DiscountApplied]]</f>
        <v>1550</v>
      </c>
      <c r="L1512" t="str">
        <f>TEXT(sales[[#This Row],[SaleDate]],"yyyy")</f>
        <v>2023</v>
      </c>
      <c r="M1512" t="str">
        <f>TEXT(sales[[#This Row],[SaleDate]],"MMM")</f>
        <v>May</v>
      </c>
      <c r="N1512" t="str">
        <f>TEXT(sales[[#This Row],[SaleDate]],"DDD")</f>
        <v>Mon</v>
      </c>
      <c r="O1512" t="str">
        <f t="shared" si="23"/>
        <v>Q2</v>
      </c>
      <c r="P1512">
        <f>sales[[#This Row],[netRevenue]]-(sales[[#This Row],[unitCost]]*sales[[#This Row],[QuantitySold]])</f>
        <v>150</v>
      </c>
      <c r="Q1512">
        <f>sales[[#This Row],[unitCost]]*sales[[#This Row],[QuantitySold]]</f>
        <v>1400</v>
      </c>
      <c r="R1512" s="7">
        <f>(sales[[#This Row],[unitPrice]]-sales[[#This Row],[unitCost]])/sales[[#This Row],[unitCost]]</f>
        <v>0.10714285714285714</v>
      </c>
      <c r="S1512" t="str">
        <f>TEXT(sales[[#This Row],[SaleDate]],"dd")</f>
        <v>01</v>
      </c>
    </row>
    <row r="1513" spans="1:19" x14ac:dyDescent="0.25">
      <c r="A1513">
        <v>836</v>
      </c>
      <c r="B1513">
        <v>5</v>
      </c>
      <c r="C1513">
        <v>17</v>
      </c>
      <c r="D1513">
        <v>2</v>
      </c>
      <c r="E1513">
        <v>2</v>
      </c>
      <c r="F1513" s="1">
        <v>45017</v>
      </c>
      <c r="G1513">
        <v>0</v>
      </c>
      <c r="H1513">
        <f>VLOOKUP(sales[[#This Row],[ProductID]],products[],4,FALSE)</f>
        <v>310</v>
      </c>
      <c r="I1513">
        <f>VLOOKUP(sales[[#This Row],[ProductID]],products[],5,FALSE)</f>
        <v>280</v>
      </c>
      <c r="J1513">
        <f>sales[[#This Row],[QuantitySold]]*sales[[#This Row],[unitPrice]]</f>
        <v>620</v>
      </c>
      <c r="K1513">
        <f>sales[[#This Row],[TotalRevenue]]-sales[[#This Row],[DiscountApplied]]</f>
        <v>620</v>
      </c>
      <c r="L1513" t="str">
        <f>TEXT(sales[[#This Row],[SaleDate]],"yyyy")</f>
        <v>2023</v>
      </c>
      <c r="M1513" t="str">
        <f>TEXT(sales[[#This Row],[SaleDate]],"MMM")</f>
        <v>Apr</v>
      </c>
      <c r="N1513" t="str">
        <f>TEXT(sales[[#This Row],[SaleDate]],"DDD")</f>
        <v>Sat</v>
      </c>
      <c r="O1513" t="str">
        <f t="shared" si="23"/>
        <v>Q2</v>
      </c>
      <c r="P1513">
        <f>sales[[#This Row],[netRevenue]]-(sales[[#This Row],[unitCost]]*sales[[#This Row],[QuantitySold]])</f>
        <v>60</v>
      </c>
      <c r="Q1513">
        <f>sales[[#This Row],[unitCost]]*sales[[#This Row],[QuantitySold]]</f>
        <v>560</v>
      </c>
      <c r="R1513" s="7">
        <f>(sales[[#This Row],[unitPrice]]-sales[[#This Row],[unitCost]])/sales[[#This Row],[unitCost]]</f>
        <v>0.10714285714285714</v>
      </c>
      <c r="S1513" t="str">
        <f>TEXT(sales[[#This Row],[SaleDate]],"dd")</f>
        <v>01</v>
      </c>
    </row>
    <row r="1514" spans="1:19" x14ac:dyDescent="0.25">
      <c r="A1514">
        <v>895</v>
      </c>
      <c r="B1514">
        <v>5</v>
      </c>
      <c r="C1514">
        <v>19</v>
      </c>
      <c r="D1514">
        <v>4</v>
      </c>
      <c r="E1514">
        <v>10</v>
      </c>
      <c r="F1514" s="1">
        <v>45037</v>
      </c>
      <c r="G1514">
        <v>0</v>
      </c>
      <c r="H1514">
        <f>VLOOKUP(sales[[#This Row],[ProductID]],products[],4,FALSE)</f>
        <v>310</v>
      </c>
      <c r="I1514">
        <f>VLOOKUP(sales[[#This Row],[ProductID]],products[],5,FALSE)</f>
        <v>280</v>
      </c>
      <c r="J1514">
        <f>sales[[#This Row],[QuantitySold]]*sales[[#This Row],[unitPrice]]</f>
        <v>3100</v>
      </c>
      <c r="K1514">
        <f>sales[[#This Row],[TotalRevenue]]-sales[[#This Row],[DiscountApplied]]</f>
        <v>3100</v>
      </c>
      <c r="L1514" t="str">
        <f>TEXT(sales[[#This Row],[SaleDate]],"yyyy")</f>
        <v>2023</v>
      </c>
      <c r="M1514" t="str">
        <f>TEXT(sales[[#This Row],[SaleDate]],"MMM")</f>
        <v>Apr</v>
      </c>
      <c r="N1514" t="str">
        <f>TEXT(sales[[#This Row],[SaleDate]],"DDD")</f>
        <v>Fri</v>
      </c>
      <c r="O1514" t="str">
        <f t="shared" si="23"/>
        <v>Q2</v>
      </c>
      <c r="P1514">
        <f>sales[[#This Row],[netRevenue]]-(sales[[#This Row],[unitCost]]*sales[[#This Row],[QuantitySold]])</f>
        <v>300</v>
      </c>
      <c r="Q1514">
        <f>sales[[#This Row],[unitCost]]*sales[[#This Row],[QuantitySold]]</f>
        <v>2800</v>
      </c>
      <c r="R1514" s="7">
        <f>(sales[[#This Row],[unitPrice]]-sales[[#This Row],[unitCost]])/sales[[#This Row],[unitCost]]</f>
        <v>0.10714285714285714</v>
      </c>
      <c r="S1514" t="str">
        <f>TEXT(sales[[#This Row],[SaleDate]],"dd")</f>
        <v>21</v>
      </c>
    </row>
    <row r="1515" spans="1:19" x14ac:dyDescent="0.25">
      <c r="A1515">
        <v>896</v>
      </c>
      <c r="B1515">
        <v>5</v>
      </c>
      <c r="C1515">
        <v>34</v>
      </c>
      <c r="D1515">
        <v>10</v>
      </c>
      <c r="E1515">
        <v>9</v>
      </c>
      <c r="F1515" s="1">
        <v>44995</v>
      </c>
      <c r="G1515">
        <v>0</v>
      </c>
      <c r="H1515">
        <f>VLOOKUP(sales[[#This Row],[ProductID]],products[],4,FALSE)</f>
        <v>310</v>
      </c>
      <c r="I1515">
        <f>VLOOKUP(sales[[#This Row],[ProductID]],products[],5,FALSE)</f>
        <v>280</v>
      </c>
      <c r="J1515">
        <f>sales[[#This Row],[QuantitySold]]*sales[[#This Row],[unitPrice]]</f>
        <v>2790</v>
      </c>
      <c r="K1515">
        <f>sales[[#This Row],[TotalRevenue]]-sales[[#This Row],[DiscountApplied]]</f>
        <v>2790</v>
      </c>
      <c r="L1515" t="str">
        <f>TEXT(sales[[#This Row],[SaleDate]],"yyyy")</f>
        <v>2023</v>
      </c>
      <c r="M1515" t="str">
        <f>TEXT(sales[[#This Row],[SaleDate]],"MMM")</f>
        <v>Mar</v>
      </c>
      <c r="N1515" t="str">
        <f>TEXT(sales[[#This Row],[SaleDate]],"DDD")</f>
        <v>Fri</v>
      </c>
      <c r="O1515" t="str">
        <f t="shared" si="23"/>
        <v>Q1</v>
      </c>
      <c r="P1515">
        <f>sales[[#This Row],[netRevenue]]-(sales[[#This Row],[unitCost]]*sales[[#This Row],[QuantitySold]])</f>
        <v>270</v>
      </c>
      <c r="Q1515">
        <f>sales[[#This Row],[unitCost]]*sales[[#This Row],[QuantitySold]]</f>
        <v>2520</v>
      </c>
      <c r="R1515" s="7">
        <f>(sales[[#This Row],[unitPrice]]-sales[[#This Row],[unitCost]])/sales[[#This Row],[unitCost]]</f>
        <v>0.10714285714285714</v>
      </c>
      <c r="S1515" t="str">
        <f>TEXT(sales[[#This Row],[SaleDate]],"dd")</f>
        <v>10</v>
      </c>
    </row>
    <row r="1516" spans="1:19" x14ac:dyDescent="0.25">
      <c r="A1516">
        <v>899</v>
      </c>
      <c r="B1516">
        <v>5</v>
      </c>
      <c r="C1516">
        <v>20</v>
      </c>
      <c r="D1516">
        <v>6</v>
      </c>
      <c r="E1516">
        <v>6</v>
      </c>
      <c r="F1516" s="1">
        <v>44954</v>
      </c>
      <c r="G1516">
        <v>0</v>
      </c>
      <c r="H1516">
        <f>VLOOKUP(sales[[#This Row],[ProductID]],products[],4,FALSE)</f>
        <v>310</v>
      </c>
      <c r="I1516">
        <f>VLOOKUP(sales[[#This Row],[ProductID]],products[],5,FALSE)</f>
        <v>280</v>
      </c>
      <c r="J1516">
        <f>sales[[#This Row],[QuantitySold]]*sales[[#This Row],[unitPrice]]</f>
        <v>1860</v>
      </c>
      <c r="K1516">
        <f>sales[[#This Row],[TotalRevenue]]-sales[[#This Row],[DiscountApplied]]</f>
        <v>1860</v>
      </c>
      <c r="L1516" t="str">
        <f>TEXT(sales[[#This Row],[SaleDate]],"yyyy")</f>
        <v>2023</v>
      </c>
      <c r="M1516" t="str">
        <f>TEXT(sales[[#This Row],[SaleDate]],"MMM")</f>
        <v>Jan</v>
      </c>
      <c r="N1516" t="str">
        <f>TEXT(sales[[#This Row],[SaleDate]],"DDD")</f>
        <v>Sat</v>
      </c>
      <c r="O1516" t="str">
        <f t="shared" si="23"/>
        <v>Q1</v>
      </c>
      <c r="P1516">
        <f>sales[[#This Row],[netRevenue]]-(sales[[#This Row],[unitCost]]*sales[[#This Row],[QuantitySold]])</f>
        <v>180</v>
      </c>
      <c r="Q1516">
        <f>sales[[#This Row],[unitCost]]*sales[[#This Row],[QuantitySold]]</f>
        <v>1680</v>
      </c>
      <c r="R1516" s="7">
        <f>(sales[[#This Row],[unitPrice]]-sales[[#This Row],[unitCost]])/sales[[#This Row],[unitCost]]</f>
        <v>0.10714285714285714</v>
      </c>
      <c r="S1516" t="str">
        <f>TEXT(sales[[#This Row],[SaleDate]],"dd")</f>
        <v>28</v>
      </c>
    </row>
    <row r="1517" spans="1:19" x14ac:dyDescent="0.25">
      <c r="A1517">
        <v>906</v>
      </c>
      <c r="B1517">
        <v>5</v>
      </c>
      <c r="C1517">
        <v>43</v>
      </c>
      <c r="D1517">
        <v>2</v>
      </c>
      <c r="E1517">
        <v>5</v>
      </c>
      <c r="F1517" s="1">
        <v>45116</v>
      </c>
      <c r="G1517">
        <v>0</v>
      </c>
      <c r="H1517">
        <f>VLOOKUP(sales[[#This Row],[ProductID]],products[],4,FALSE)</f>
        <v>310</v>
      </c>
      <c r="I1517">
        <f>VLOOKUP(sales[[#This Row],[ProductID]],products[],5,FALSE)</f>
        <v>280</v>
      </c>
      <c r="J1517">
        <f>sales[[#This Row],[QuantitySold]]*sales[[#This Row],[unitPrice]]</f>
        <v>1550</v>
      </c>
      <c r="K1517">
        <f>sales[[#This Row],[TotalRevenue]]-sales[[#This Row],[DiscountApplied]]</f>
        <v>1550</v>
      </c>
      <c r="L1517" t="str">
        <f>TEXT(sales[[#This Row],[SaleDate]],"yyyy")</f>
        <v>2023</v>
      </c>
      <c r="M1517" t="str">
        <f>TEXT(sales[[#This Row],[SaleDate]],"MMM")</f>
        <v>Jul</v>
      </c>
      <c r="N1517" t="str">
        <f>TEXT(sales[[#This Row],[SaleDate]],"DDD")</f>
        <v>Sun</v>
      </c>
      <c r="O1517" t="str">
        <f t="shared" si="23"/>
        <v>Q3</v>
      </c>
      <c r="P1517">
        <f>sales[[#This Row],[netRevenue]]-(sales[[#This Row],[unitCost]]*sales[[#This Row],[QuantitySold]])</f>
        <v>150</v>
      </c>
      <c r="Q1517">
        <f>sales[[#This Row],[unitCost]]*sales[[#This Row],[QuantitySold]]</f>
        <v>1400</v>
      </c>
      <c r="R1517" s="7">
        <f>(sales[[#This Row],[unitPrice]]-sales[[#This Row],[unitCost]])/sales[[#This Row],[unitCost]]</f>
        <v>0.10714285714285714</v>
      </c>
      <c r="S1517" t="str">
        <f>TEXT(sales[[#This Row],[SaleDate]],"dd")</f>
        <v>09</v>
      </c>
    </row>
    <row r="1518" spans="1:19" x14ac:dyDescent="0.25">
      <c r="A1518">
        <v>909</v>
      </c>
      <c r="B1518">
        <v>5</v>
      </c>
      <c r="C1518">
        <v>45</v>
      </c>
      <c r="D1518">
        <v>2</v>
      </c>
      <c r="E1518">
        <v>6</v>
      </c>
      <c r="F1518" s="1">
        <v>44994</v>
      </c>
      <c r="G1518">
        <v>0</v>
      </c>
      <c r="H1518">
        <f>VLOOKUP(sales[[#This Row],[ProductID]],products[],4,FALSE)</f>
        <v>310</v>
      </c>
      <c r="I1518">
        <f>VLOOKUP(sales[[#This Row],[ProductID]],products[],5,FALSE)</f>
        <v>280</v>
      </c>
      <c r="J1518">
        <f>sales[[#This Row],[QuantitySold]]*sales[[#This Row],[unitPrice]]</f>
        <v>1860</v>
      </c>
      <c r="K1518">
        <f>sales[[#This Row],[TotalRevenue]]-sales[[#This Row],[DiscountApplied]]</f>
        <v>1860</v>
      </c>
      <c r="L1518" t="str">
        <f>TEXT(sales[[#This Row],[SaleDate]],"yyyy")</f>
        <v>2023</v>
      </c>
      <c r="M1518" t="str">
        <f>TEXT(sales[[#This Row],[SaleDate]],"MMM")</f>
        <v>Mar</v>
      </c>
      <c r="N1518" t="str">
        <f>TEXT(sales[[#This Row],[SaleDate]],"DDD")</f>
        <v>Thu</v>
      </c>
      <c r="O1518" t="str">
        <f t="shared" si="23"/>
        <v>Q1</v>
      </c>
      <c r="P1518">
        <f>sales[[#This Row],[netRevenue]]-(sales[[#This Row],[unitCost]]*sales[[#This Row],[QuantitySold]])</f>
        <v>180</v>
      </c>
      <c r="Q1518">
        <f>sales[[#This Row],[unitCost]]*sales[[#This Row],[QuantitySold]]</f>
        <v>1680</v>
      </c>
      <c r="R1518" s="7">
        <f>(sales[[#This Row],[unitPrice]]-sales[[#This Row],[unitCost]])/sales[[#This Row],[unitCost]]</f>
        <v>0.10714285714285714</v>
      </c>
      <c r="S1518" t="str">
        <f>TEXT(sales[[#This Row],[SaleDate]],"dd")</f>
        <v>09</v>
      </c>
    </row>
    <row r="1519" spans="1:19" x14ac:dyDescent="0.25">
      <c r="A1519">
        <v>1080</v>
      </c>
      <c r="B1519">
        <v>5</v>
      </c>
      <c r="C1519">
        <v>33</v>
      </c>
      <c r="D1519">
        <v>1</v>
      </c>
      <c r="E1519">
        <v>7</v>
      </c>
      <c r="F1519" s="1">
        <v>45609</v>
      </c>
      <c r="G1519">
        <v>0</v>
      </c>
      <c r="H1519">
        <f>VLOOKUP(sales[[#This Row],[ProductID]],products[],4,FALSE)</f>
        <v>310</v>
      </c>
      <c r="I1519">
        <f>VLOOKUP(sales[[#This Row],[ProductID]],products[],5,FALSE)</f>
        <v>280</v>
      </c>
      <c r="J1519">
        <f>sales[[#This Row],[QuantitySold]]*sales[[#This Row],[unitPrice]]</f>
        <v>2170</v>
      </c>
      <c r="K1519">
        <f>sales[[#This Row],[TotalRevenue]]-sales[[#This Row],[DiscountApplied]]</f>
        <v>2170</v>
      </c>
      <c r="L1519" t="str">
        <f>TEXT(sales[[#This Row],[SaleDate]],"yyyy")</f>
        <v>2024</v>
      </c>
      <c r="M1519" t="str">
        <f>TEXT(sales[[#This Row],[SaleDate]],"MMM")</f>
        <v>Nov</v>
      </c>
      <c r="N1519" t="str">
        <f>TEXT(sales[[#This Row],[SaleDate]],"DDD")</f>
        <v>Wed</v>
      </c>
      <c r="O1519" t="str">
        <f t="shared" si="23"/>
        <v>Q4</v>
      </c>
      <c r="P1519">
        <f>sales[[#This Row],[netRevenue]]-(sales[[#This Row],[unitCost]]*sales[[#This Row],[QuantitySold]])</f>
        <v>210</v>
      </c>
      <c r="Q1519">
        <f>sales[[#This Row],[unitCost]]*sales[[#This Row],[QuantitySold]]</f>
        <v>1960</v>
      </c>
      <c r="R1519" s="7">
        <f>(sales[[#This Row],[unitPrice]]-sales[[#This Row],[unitCost]])/sales[[#This Row],[unitCost]]</f>
        <v>0.10714285714285714</v>
      </c>
      <c r="S1519" t="str">
        <f>TEXT(sales[[#This Row],[SaleDate]],"dd")</f>
        <v>13</v>
      </c>
    </row>
    <row r="1520" spans="1:19" x14ac:dyDescent="0.25">
      <c r="A1520">
        <v>1132</v>
      </c>
      <c r="B1520">
        <v>5</v>
      </c>
      <c r="C1520">
        <v>28</v>
      </c>
      <c r="D1520">
        <v>4</v>
      </c>
      <c r="E1520">
        <v>6</v>
      </c>
      <c r="F1520" s="1">
        <v>45372</v>
      </c>
      <c r="G1520">
        <v>0</v>
      </c>
      <c r="H1520">
        <f>VLOOKUP(sales[[#This Row],[ProductID]],products[],4,FALSE)</f>
        <v>310</v>
      </c>
      <c r="I1520">
        <f>VLOOKUP(sales[[#This Row],[ProductID]],products[],5,FALSE)</f>
        <v>280</v>
      </c>
      <c r="J1520">
        <f>sales[[#This Row],[QuantitySold]]*sales[[#This Row],[unitPrice]]</f>
        <v>1860</v>
      </c>
      <c r="K1520">
        <f>sales[[#This Row],[TotalRevenue]]-sales[[#This Row],[DiscountApplied]]</f>
        <v>1860</v>
      </c>
      <c r="L1520" t="str">
        <f>TEXT(sales[[#This Row],[SaleDate]],"yyyy")</f>
        <v>2024</v>
      </c>
      <c r="M1520" t="str">
        <f>TEXT(sales[[#This Row],[SaleDate]],"MMM")</f>
        <v>Mar</v>
      </c>
      <c r="N1520" t="str">
        <f>TEXT(sales[[#This Row],[SaleDate]],"DDD")</f>
        <v>Thu</v>
      </c>
      <c r="O1520" t="str">
        <f t="shared" si="23"/>
        <v>Q1</v>
      </c>
      <c r="P1520">
        <f>sales[[#This Row],[netRevenue]]-(sales[[#This Row],[unitCost]]*sales[[#This Row],[QuantitySold]])</f>
        <v>180</v>
      </c>
      <c r="Q1520">
        <f>sales[[#This Row],[unitCost]]*sales[[#This Row],[QuantitySold]]</f>
        <v>1680</v>
      </c>
      <c r="R1520" s="7">
        <f>(sales[[#This Row],[unitPrice]]-sales[[#This Row],[unitCost]])/sales[[#This Row],[unitCost]]</f>
        <v>0.10714285714285714</v>
      </c>
      <c r="S1520" t="str">
        <f>TEXT(sales[[#This Row],[SaleDate]],"dd")</f>
        <v>21</v>
      </c>
    </row>
    <row r="1521" spans="1:19" x14ac:dyDescent="0.25">
      <c r="A1521">
        <v>1152</v>
      </c>
      <c r="B1521">
        <v>5</v>
      </c>
      <c r="C1521">
        <v>5</v>
      </c>
      <c r="D1521">
        <v>10</v>
      </c>
      <c r="E1521">
        <v>8</v>
      </c>
      <c r="F1521" s="1">
        <v>45493</v>
      </c>
      <c r="G1521">
        <v>0</v>
      </c>
      <c r="H1521">
        <f>VLOOKUP(sales[[#This Row],[ProductID]],products[],4,FALSE)</f>
        <v>310</v>
      </c>
      <c r="I1521">
        <f>VLOOKUP(sales[[#This Row],[ProductID]],products[],5,FALSE)</f>
        <v>280</v>
      </c>
      <c r="J1521">
        <f>sales[[#This Row],[QuantitySold]]*sales[[#This Row],[unitPrice]]</f>
        <v>2480</v>
      </c>
      <c r="K1521">
        <f>sales[[#This Row],[TotalRevenue]]-sales[[#This Row],[DiscountApplied]]</f>
        <v>2480</v>
      </c>
      <c r="L1521" t="str">
        <f>TEXT(sales[[#This Row],[SaleDate]],"yyyy")</f>
        <v>2024</v>
      </c>
      <c r="M1521" t="str">
        <f>TEXT(sales[[#This Row],[SaleDate]],"MMM")</f>
        <v>Jul</v>
      </c>
      <c r="N1521" t="str">
        <f>TEXT(sales[[#This Row],[SaleDate]],"DDD")</f>
        <v>Sat</v>
      </c>
      <c r="O1521" t="str">
        <f t="shared" si="23"/>
        <v>Q3</v>
      </c>
      <c r="P1521">
        <f>sales[[#This Row],[netRevenue]]-(sales[[#This Row],[unitCost]]*sales[[#This Row],[QuantitySold]])</f>
        <v>240</v>
      </c>
      <c r="Q1521">
        <f>sales[[#This Row],[unitCost]]*sales[[#This Row],[QuantitySold]]</f>
        <v>2240</v>
      </c>
      <c r="R1521" s="7">
        <f>(sales[[#This Row],[unitPrice]]-sales[[#This Row],[unitCost]])/sales[[#This Row],[unitCost]]</f>
        <v>0.10714285714285714</v>
      </c>
      <c r="S1521" t="str">
        <f>TEXT(sales[[#This Row],[SaleDate]],"dd")</f>
        <v>20</v>
      </c>
    </row>
    <row r="1522" spans="1:19" x14ac:dyDescent="0.25">
      <c r="A1522">
        <v>1191</v>
      </c>
      <c r="B1522">
        <v>5</v>
      </c>
      <c r="C1522">
        <v>6</v>
      </c>
      <c r="D1522">
        <v>9</v>
      </c>
      <c r="E1522">
        <v>3</v>
      </c>
      <c r="F1522" s="1">
        <v>45465</v>
      </c>
      <c r="G1522">
        <v>0</v>
      </c>
      <c r="H1522">
        <f>VLOOKUP(sales[[#This Row],[ProductID]],products[],4,FALSE)</f>
        <v>310</v>
      </c>
      <c r="I1522">
        <f>VLOOKUP(sales[[#This Row],[ProductID]],products[],5,FALSE)</f>
        <v>280</v>
      </c>
      <c r="J1522">
        <f>sales[[#This Row],[QuantitySold]]*sales[[#This Row],[unitPrice]]</f>
        <v>930</v>
      </c>
      <c r="K1522">
        <f>sales[[#This Row],[TotalRevenue]]-sales[[#This Row],[DiscountApplied]]</f>
        <v>930</v>
      </c>
      <c r="L1522" t="str">
        <f>TEXT(sales[[#This Row],[SaleDate]],"yyyy")</f>
        <v>2024</v>
      </c>
      <c r="M1522" t="str">
        <f>TEXT(sales[[#This Row],[SaleDate]],"MMM")</f>
        <v>Jun</v>
      </c>
      <c r="N1522" t="str">
        <f>TEXT(sales[[#This Row],[SaleDate]],"DDD")</f>
        <v>Sat</v>
      </c>
      <c r="O1522" t="str">
        <f t="shared" si="23"/>
        <v>Q2</v>
      </c>
      <c r="P1522">
        <f>sales[[#This Row],[netRevenue]]-(sales[[#This Row],[unitCost]]*sales[[#This Row],[QuantitySold]])</f>
        <v>90</v>
      </c>
      <c r="Q1522">
        <f>sales[[#This Row],[unitCost]]*sales[[#This Row],[QuantitySold]]</f>
        <v>840</v>
      </c>
      <c r="R1522" s="7">
        <f>(sales[[#This Row],[unitPrice]]-sales[[#This Row],[unitCost]])/sales[[#This Row],[unitCost]]</f>
        <v>0.10714285714285714</v>
      </c>
      <c r="S1522" t="str">
        <f>TEXT(sales[[#This Row],[SaleDate]],"dd")</f>
        <v>22</v>
      </c>
    </row>
    <row r="1523" spans="1:19" x14ac:dyDescent="0.25">
      <c r="A1523">
        <v>1214</v>
      </c>
      <c r="B1523">
        <v>5</v>
      </c>
      <c r="C1523">
        <v>46</v>
      </c>
      <c r="D1523">
        <v>1</v>
      </c>
      <c r="E1523">
        <v>7</v>
      </c>
      <c r="F1523" s="1">
        <v>45505</v>
      </c>
      <c r="G1523">
        <v>0</v>
      </c>
      <c r="H1523">
        <f>VLOOKUP(sales[[#This Row],[ProductID]],products[],4,FALSE)</f>
        <v>310</v>
      </c>
      <c r="I1523">
        <f>VLOOKUP(sales[[#This Row],[ProductID]],products[],5,FALSE)</f>
        <v>280</v>
      </c>
      <c r="J1523">
        <f>sales[[#This Row],[QuantitySold]]*sales[[#This Row],[unitPrice]]</f>
        <v>2170</v>
      </c>
      <c r="K1523">
        <f>sales[[#This Row],[TotalRevenue]]-sales[[#This Row],[DiscountApplied]]</f>
        <v>2170</v>
      </c>
      <c r="L1523" t="str">
        <f>TEXT(sales[[#This Row],[SaleDate]],"yyyy")</f>
        <v>2024</v>
      </c>
      <c r="M1523" t="str">
        <f>TEXT(sales[[#This Row],[SaleDate]],"MMM")</f>
        <v>Aug</v>
      </c>
      <c r="N1523" t="str">
        <f>TEXT(sales[[#This Row],[SaleDate]],"DDD")</f>
        <v>Thu</v>
      </c>
      <c r="O1523" t="str">
        <f t="shared" si="23"/>
        <v>Q3</v>
      </c>
      <c r="P1523">
        <f>sales[[#This Row],[netRevenue]]-(sales[[#This Row],[unitCost]]*sales[[#This Row],[QuantitySold]])</f>
        <v>210</v>
      </c>
      <c r="Q1523">
        <f>sales[[#This Row],[unitCost]]*sales[[#This Row],[QuantitySold]]</f>
        <v>1960</v>
      </c>
      <c r="R1523" s="7">
        <f>(sales[[#This Row],[unitPrice]]-sales[[#This Row],[unitCost]])/sales[[#This Row],[unitCost]]</f>
        <v>0.10714285714285714</v>
      </c>
      <c r="S1523" t="str">
        <f>TEXT(sales[[#This Row],[SaleDate]],"dd")</f>
        <v>01</v>
      </c>
    </row>
    <row r="1524" spans="1:19" x14ac:dyDescent="0.25">
      <c r="A1524">
        <v>1230</v>
      </c>
      <c r="B1524">
        <v>5</v>
      </c>
      <c r="C1524">
        <v>44</v>
      </c>
      <c r="D1524">
        <v>10</v>
      </c>
      <c r="E1524">
        <v>9</v>
      </c>
      <c r="F1524" s="1">
        <v>45306</v>
      </c>
      <c r="G1524">
        <v>0</v>
      </c>
      <c r="H1524">
        <f>VLOOKUP(sales[[#This Row],[ProductID]],products[],4,FALSE)</f>
        <v>310</v>
      </c>
      <c r="I1524">
        <f>VLOOKUP(sales[[#This Row],[ProductID]],products[],5,FALSE)</f>
        <v>280</v>
      </c>
      <c r="J1524">
        <f>sales[[#This Row],[QuantitySold]]*sales[[#This Row],[unitPrice]]</f>
        <v>2790</v>
      </c>
      <c r="K1524">
        <f>sales[[#This Row],[TotalRevenue]]-sales[[#This Row],[DiscountApplied]]</f>
        <v>2790</v>
      </c>
      <c r="L1524" t="str">
        <f>TEXT(sales[[#This Row],[SaleDate]],"yyyy")</f>
        <v>2024</v>
      </c>
      <c r="M1524" t="str">
        <f>TEXT(sales[[#This Row],[SaleDate]],"MMM")</f>
        <v>Jan</v>
      </c>
      <c r="N1524" t="str">
        <f>TEXT(sales[[#This Row],[SaleDate]],"DDD")</f>
        <v>Mon</v>
      </c>
      <c r="O1524" t="str">
        <f t="shared" si="23"/>
        <v>Q1</v>
      </c>
      <c r="P1524">
        <f>sales[[#This Row],[netRevenue]]-(sales[[#This Row],[unitCost]]*sales[[#This Row],[QuantitySold]])</f>
        <v>270</v>
      </c>
      <c r="Q1524">
        <f>sales[[#This Row],[unitCost]]*sales[[#This Row],[QuantitySold]]</f>
        <v>2520</v>
      </c>
      <c r="R1524" s="7">
        <f>(sales[[#This Row],[unitPrice]]-sales[[#This Row],[unitCost]])/sales[[#This Row],[unitCost]]</f>
        <v>0.10714285714285714</v>
      </c>
      <c r="S1524" t="str">
        <f>TEXT(sales[[#This Row],[SaleDate]],"dd")</f>
        <v>15</v>
      </c>
    </row>
    <row r="1525" spans="1:19" x14ac:dyDescent="0.25">
      <c r="A1525">
        <v>1233</v>
      </c>
      <c r="B1525">
        <v>5</v>
      </c>
      <c r="C1525">
        <v>24</v>
      </c>
      <c r="D1525">
        <v>8</v>
      </c>
      <c r="E1525">
        <v>6</v>
      </c>
      <c r="F1525" s="1">
        <v>45325</v>
      </c>
      <c r="G1525">
        <v>0</v>
      </c>
      <c r="H1525">
        <f>VLOOKUP(sales[[#This Row],[ProductID]],products[],4,FALSE)</f>
        <v>310</v>
      </c>
      <c r="I1525">
        <f>VLOOKUP(sales[[#This Row],[ProductID]],products[],5,FALSE)</f>
        <v>280</v>
      </c>
      <c r="J1525">
        <f>sales[[#This Row],[QuantitySold]]*sales[[#This Row],[unitPrice]]</f>
        <v>1860</v>
      </c>
      <c r="K1525">
        <f>sales[[#This Row],[TotalRevenue]]-sales[[#This Row],[DiscountApplied]]</f>
        <v>1860</v>
      </c>
      <c r="L1525" t="str">
        <f>TEXT(sales[[#This Row],[SaleDate]],"yyyy")</f>
        <v>2024</v>
      </c>
      <c r="M1525" t="str">
        <f>TEXT(sales[[#This Row],[SaleDate]],"MMM")</f>
        <v>Feb</v>
      </c>
      <c r="N1525" t="str">
        <f>TEXT(sales[[#This Row],[SaleDate]],"DDD")</f>
        <v>Sat</v>
      </c>
      <c r="O1525" t="str">
        <f t="shared" si="23"/>
        <v>Q1</v>
      </c>
      <c r="P1525">
        <f>sales[[#This Row],[netRevenue]]-(sales[[#This Row],[unitCost]]*sales[[#This Row],[QuantitySold]])</f>
        <v>180</v>
      </c>
      <c r="Q1525">
        <f>sales[[#This Row],[unitCost]]*sales[[#This Row],[QuantitySold]]</f>
        <v>1680</v>
      </c>
      <c r="R1525" s="7">
        <f>(sales[[#This Row],[unitPrice]]-sales[[#This Row],[unitCost]])/sales[[#This Row],[unitCost]]</f>
        <v>0.10714285714285714</v>
      </c>
      <c r="S1525" t="str">
        <f>TEXT(sales[[#This Row],[SaleDate]],"dd")</f>
        <v>03</v>
      </c>
    </row>
    <row r="1526" spans="1:19" x14ac:dyDescent="0.25">
      <c r="A1526">
        <v>1269</v>
      </c>
      <c r="B1526">
        <v>5</v>
      </c>
      <c r="C1526">
        <v>50</v>
      </c>
      <c r="D1526">
        <v>2</v>
      </c>
      <c r="E1526">
        <v>2</v>
      </c>
      <c r="F1526" s="1">
        <v>45421</v>
      </c>
      <c r="G1526">
        <v>0</v>
      </c>
      <c r="H1526">
        <f>VLOOKUP(sales[[#This Row],[ProductID]],products[],4,FALSE)</f>
        <v>310</v>
      </c>
      <c r="I1526">
        <f>VLOOKUP(sales[[#This Row],[ProductID]],products[],5,FALSE)</f>
        <v>280</v>
      </c>
      <c r="J1526">
        <f>sales[[#This Row],[QuantitySold]]*sales[[#This Row],[unitPrice]]</f>
        <v>620</v>
      </c>
      <c r="K1526">
        <f>sales[[#This Row],[TotalRevenue]]-sales[[#This Row],[DiscountApplied]]</f>
        <v>620</v>
      </c>
      <c r="L1526" t="str">
        <f>TEXT(sales[[#This Row],[SaleDate]],"yyyy")</f>
        <v>2024</v>
      </c>
      <c r="M1526" t="str">
        <f>TEXT(sales[[#This Row],[SaleDate]],"MMM")</f>
        <v>May</v>
      </c>
      <c r="N1526" t="str">
        <f>TEXT(sales[[#This Row],[SaleDate]],"DDD")</f>
        <v>Thu</v>
      </c>
      <c r="O1526" t="str">
        <f t="shared" si="23"/>
        <v>Q2</v>
      </c>
      <c r="P1526">
        <f>sales[[#This Row],[netRevenue]]-(sales[[#This Row],[unitCost]]*sales[[#This Row],[QuantitySold]])</f>
        <v>60</v>
      </c>
      <c r="Q1526">
        <f>sales[[#This Row],[unitCost]]*sales[[#This Row],[QuantitySold]]</f>
        <v>560</v>
      </c>
      <c r="R1526" s="7">
        <f>(sales[[#This Row],[unitPrice]]-sales[[#This Row],[unitCost]])/sales[[#This Row],[unitCost]]</f>
        <v>0.10714285714285714</v>
      </c>
      <c r="S1526" t="str">
        <f>TEXT(sales[[#This Row],[SaleDate]],"dd")</f>
        <v>09</v>
      </c>
    </row>
    <row r="1527" spans="1:19" x14ac:dyDescent="0.25">
      <c r="A1527">
        <v>1274</v>
      </c>
      <c r="B1527">
        <v>5</v>
      </c>
      <c r="C1527">
        <v>50</v>
      </c>
      <c r="D1527">
        <v>9</v>
      </c>
      <c r="E1527">
        <v>1</v>
      </c>
      <c r="F1527" s="1">
        <v>45466</v>
      </c>
      <c r="G1527">
        <v>0</v>
      </c>
      <c r="H1527">
        <f>VLOOKUP(sales[[#This Row],[ProductID]],products[],4,FALSE)</f>
        <v>310</v>
      </c>
      <c r="I1527">
        <f>VLOOKUP(sales[[#This Row],[ProductID]],products[],5,FALSE)</f>
        <v>280</v>
      </c>
      <c r="J1527">
        <f>sales[[#This Row],[QuantitySold]]*sales[[#This Row],[unitPrice]]</f>
        <v>310</v>
      </c>
      <c r="K1527">
        <f>sales[[#This Row],[TotalRevenue]]-sales[[#This Row],[DiscountApplied]]</f>
        <v>310</v>
      </c>
      <c r="L1527" t="str">
        <f>TEXT(sales[[#This Row],[SaleDate]],"yyyy")</f>
        <v>2024</v>
      </c>
      <c r="M1527" t="str">
        <f>TEXT(sales[[#This Row],[SaleDate]],"MMM")</f>
        <v>Jun</v>
      </c>
      <c r="N1527" t="str">
        <f>TEXT(sales[[#This Row],[SaleDate]],"DDD")</f>
        <v>Sun</v>
      </c>
      <c r="O1527" t="str">
        <f t="shared" si="23"/>
        <v>Q2</v>
      </c>
      <c r="P1527">
        <f>sales[[#This Row],[netRevenue]]-(sales[[#This Row],[unitCost]]*sales[[#This Row],[QuantitySold]])</f>
        <v>30</v>
      </c>
      <c r="Q1527">
        <f>sales[[#This Row],[unitCost]]*sales[[#This Row],[QuantitySold]]</f>
        <v>280</v>
      </c>
      <c r="R1527" s="7">
        <f>(sales[[#This Row],[unitPrice]]-sales[[#This Row],[unitCost]])/sales[[#This Row],[unitCost]]</f>
        <v>0.10714285714285714</v>
      </c>
      <c r="S1527" t="str">
        <f>TEXT(sales[[#This Row],[SaleDate]],"dd")</f>
        <v>23</v>
      </c>
    </row>
    <row r="1528" spans="1:19" x14ac:dyDescent="0.25">
      <c r="A1528">
        <v>1291</v>
      </c>
      <c r="B1528">
        <v>5</v>
      </c>
      <c r="C1528">
        <v>45</v>
      </c>
      <c r="D1528">
        <v>4</v>
      </c>
      <c r="E1528">
        <v>9</v>
      </c>
      <c r="F1528" s="1">
        <v>45637</v>
      </c>
      <c r="G1528">
        <v>0</v>
      </c>
      <c r="H1528">
        <f>VLOOKUP(sales[[#This Row],[ProductID]],products[],4,FALSE)</f>
        <v>310</v>
      </c>
      <c r="I1528">
        <f>VLOOKUP(sales[[#This Row],[ProductID]],products[],5,FALSE)</f>
        <v>280</v>
      </c>
      <c r="J1528">
        <f>sales[[#This Row],[QuantitySold]]*sales[[#This Row],[unitPrice]]</f>
        <v>2790</v>
      </c>
      <c r="K1528">
        <f>sales[[#This Row],[TotalRevenue]]-sales[[#This Row],[DiscountApplied]]</f>
        <v>2790</v>
      </c>
      <c r="L1528" t="str">
        <f>TEXT(sales[[#This Row],[SaleDate]],"yyyy")</f>
        <v>2024</v>
      </c>
      <c r="M1528" t="str">
        <f>TEXT(sales[[#This Row],[SaleDate]],"MMM")</f>
        <v>Dec</v>
      </c>
      <c r="N1528" t="str">
        <f>TEXT(sales[[#This Row],[SaleDate]],"DDD")</f>
        <v>Wed</v>
      </c>
      <c r="O1528" t="str">
        <f t="shared" si="23"/>
        <v>Q4</v>
      </c>
      <c r="P1528">
        <f>sales[[#This Row],[netRevenue]]-(sales[[#This Row],[unitCost]]*sales[[#This Row],[QuantitySold]])</f>
        <v>270</v>
      </c>
      <c r="Q1528">
        <f>sales[[#This Row],[unitCost]]*sales[[#This Row],[QuantitySold]]</f>
        <v>2520</v>
      </c>
      <c r="R1528" s="7">
        <f>(sales[[#This Row],[unitPrice]]-sales[[#This Row],[unitCost]])/sales[[#This Row],[unitCost]]</f>
        <v>0.10714285714285714</v>
      </c>
      <c r="S1528" t="str">
        <f>TEXT(sales[[#This Row],[SaleDate]],"dd")</f>
        <v>11</v>
      </c>
    </row>
    <row r="1529" spans="1:19" x14ac:dyDescent="0.25">
      <c r="A1529">
        <v>1310</v>
      </c>
      <c r="B1529">
        <v>5</v>
      </c>
      <c r="C1529">
        <v>28</v>
      </c>
      <c r="D1529">
        <v>8</v>
      </c>
      <c r="E1529">
        <v>11</v>
      </c>
      <c r="F1529" s="1">
        <v>45516</v>
      </c>
      <c r="G1529">
        <v>0</v>
      </c>
      <c r="H1529">
        <f>VLOOKUP(sales[[#This Row],[ProductID]],products[],4,FALSE)</f>
        <v>310</v>
      </c>
      <c r="I1529">
        <f>VLOOKUP(sales[[#This Row],[ProductID]],products[],5,FALSE)</f>
        <v>280</v>
      </c>
      <c r="J1529">
        <f>sales[[#This Row],[QuantitySold]]*sales[[#This Row],[unitPrice]]</f>
        <v>3410</v>
      </c>
      <c r="K1529">
        <f>sales[[#This Row],[TotalRevenue]]-sales[[#This Row],[DiscountApplied]]</f>
        <v>3410</v>
      </c>
      <c r="L1529" t="str">
        <f>TEXT(sales[[#This Row],[SaleDate]],"yyyy")</f>
        <v>2024</v>
      </c>
      <c r="M1529" t="str">
        <f>TEXT(sales[[#This Row],[SaleDate]],"MMM")</f>
        <v>Aug</v>
      </c>
      <c r="N1529" t="str">
        <f>TEXT(sales[[#This Row],[SaleDate]],"DDD")</f>
        <v>Mon</v>
      </c>
      <c r="O1529" t="str">
        <f t="shared" si="23"/>
        <v>Q3</v>
      </c>
      <c r="P1529">
        <f>sales[[#This Row],[netRevenue]]-(sales[[#This Row],[unitCost]]*sales[[#This Row],[QuantitySold]])</f>
        <v>330</v>
      </c>
      <c r="Q1529">
        <f>sales[[#This Row],[unitCost]]*sales[[#This Row],[QuantitySold]]</f>
        <v>3080</v>
      </c>
      <c r="R1529" s="7">
        <f>(sales[[#This Row],[unitPrice]]-sales[[#This Row],[unitCost]])/sales[[#This Row],[unitCost]]</f>
        <v>0.10714285714285714</v>
      </c>
      <c r="S1529" t="str">
        <f>TEXT(sales[[#This Row],[SaleDate]],"dd")</f>
        <v>12</v>
      </c>
    </row>
    <row r="1530" spans="1:19" x14ac:dyDescent="0.25">
      <c r="A1530">
        <v>1348</v>
      </c>
      <c r="B1530">
        <v>5</v>
      </c>
      <c r="C1530">
        <v>14</v>
      </c>
      <c r="D1530">
        <v>6</v>
      </c>
      <c r="E1530">
        <v>9</v>
      </c>
      <c r="F1530" s="1">
        <v>45652</v>
      </c>
      <c r="G1530">
        <v>0</v>
      </c>
      <c r="H1530">
        <f>VLOOKUP(sales[[#This Row],[ProductID]],products[],4,FALSE)</f>
        <v>310</v>
      </c>
      <c r="I1530">
        <f>VLOOKUP(sales[[#This Row],[ProductID]],products[],5,FALSE)</f>
        <v>280</v>
      </c>
      <c r="J1530">
        <f>sales[[#This Row],[QuantitySold]]*sales[[#This Row],[unitPrice]]</f>
        <v>2790</v>
      </c>
      <c r="K1530">
        <f>sales[[#This Row],[TotalRevenue]]-sales[[#This Row],[DiscountApplied]]</f>
        <v>2790</v>
      </c>
      <c r="L1530" t="str">
        <f>TEXT(sales[[#This Row],[SaleDate]],"yyyy")</f>
        <v>2024</v>
      </c>
      <c r="M1530" t="str">
        <f>TEXT(sales[[#This Row],[SaleDate]],"MMM")</f>
        <v>Dec</v>
      </c>
      <c r="N1530" t="str">
        <f>TEXT(sales[[#This Row],[SaleDate]],"DDD")</f>
        <v>Thu</v>
      </c>
      <c r="O1530" t="str">
        <f t="shared" si="23"/>
        <v>Q4</v>
      </c>
      <c r="P1530">
        <f>sales[[#This Row],[netRevenue]]-(sales[[#This Row],[unitCost]]*sales[[#This Row],[QuantitySold]])</f>
        <v>270</v>
      </c>
      <c r="Q1530">
        <f>sales[[#This Row],[unitCost]]*sales[[#This Row],[QuantitySold]]</f>
        <v>2520</v>
      </c>
      <c r="R1530" s="7">
        <f>(sales[[#This Row],[unitPrice]]-sales[[#This Row],[unitCost]])/sales[[#This Row],[unitCost]]</f>
        <v>0.10714285714285714</v>
      </c>
      <c r="S1530" t="str">
        <f>TEXT(sales[[#This Row],[SaleDate]],"dd")</f>
        <v>26</v>
      </c>
    </row>
    <row r="1531" spans="1:19" x14ac:dyDescent="0.25">
      <c r="A1531">
        <v>1362</v>
      </c>
      <c r="B1531">
        <v>5</v>
      </c>
      <c r="C1531">
        <v>46</v>
      </c>
      <c r="D1531">
        <v>9</v>
      </c>
      <c r="E1531">
        <v>5</v>
      </c>
      <c r="F1531" s="1">
        <v>45519</v>
      </c>
      <c r="G1531">
        <v>0</v>
      </c>
      <c r="H1531">
        <f>VLOOKUP(sales[[#This Row],[ProductID]],products[],4,FALSE)</f>
        <v>310</v>
      </c>
      <c r="I1531">
        <f>VLOOKUP(sales[[#This Row],[ProductID]],products[],5,FALSE)</f>
        <v>280</v>
      </c>
      <c r="J1531">
        <f>sales[[#This Row],[QuantitySold]]*sales[[#This Row],[unitPrice]]</f>
        <v>1550</v>
      </c>
      <c r="K1531">
        <f>sales[[#This Row],[TotalRevenue]]-sales[[#This Row],[DiscountApplied]]</f>
        <v>1550</v>
      </c>
      <c r="L1531" t="str">
        <f>TEXT(sales[[#This Row],[SaleDate]],"yyyy")</f>
        <v>2024</v>
      </c>
      <c r="M1531" t="str">
        <f>TEXT(sales[[#This Row],[SaleDate]],"MMM")</f>
        <v>Aug</v>
      </c>
      <c r="N1531" t="str">
        <f>TEXT(sales[[#This Row],[SaleDate]],"DDD")</f>
        <v>Thu</v>
      </c>
      <c r="O1531" t="str">
        <f t="shared" si="23"/>
        <v>Q3</v>
      </c>
      <c r="P1531">
        <f>sales[[#This Row],[netRevenue]]-(sales[[#This Row],[unitCost]]*sales[[#This Row],[QuantitySold]])</f>
        <v>150</v>
      </c>
      <c r="Q1531">
        <f>sales[[#This Row],[unitCost]]*sales[[#This Row],[QuantitySold]]</f>
        <v>1400</v>
      </c>
      <c r="R1531" s="7">
        <f>(sales[[#This Row],[unitPrice]]-sales[[#This Row],[unitCost]])/sales[[#This Row],[unitCost]]</f>
        <v>0.10714285714285714</v>
      </c>
      <c r="S1531" t="str">
        <f>TEXT(sales[[#This Row],[SaleDate]],"dd")</f>
        <v>15</v>
      </c>
    </row>
    <row r="1532" spans="1:19" x14ac:dyDescent="0.25">
      <c r="A1532">
        <v>1420</v>
      </c>
      <c r="B1532">
        <v>5</v>
      </c>
      <c r="C1532">
        <v>4</v>
      </c>
      <c r="D1532">
        <v>9</v>
      </c>
      <c r="E1532">
        <v>9</v>
      </c>
      <c r="F1532" s="1">
        <v>45486</v>
      </c>
      <c r="G1532">
        <v>0</v>
      </c>
      <c r="H1532">
        <f>VLOOKUP(sales[[#This Row],[ProductID]],products[],4,FALSE)</f>
        <v>310</v>
      </c>
      <c r="I1532">
        <f>VLOOKUP(sales[[#This Row],[ProductID]],products[],5,FALSE)</f>
        <v>280</v>
      </c>
      <c r="J1532">
        <f>sales[[#This Row],[QuantitySold]]*sales[[#This Row],[unitPrice]]</f>
        <v>2790</v>
      </c>
      <c r="K1532">
        <f>sales[[#This Row],[TotalRevenue]]-sales[[#This Row],[DiscountApplied]]</f>
        <v>2790</v>
      </c>
      <c r="L1532" t="str">
        <f>TEXT(sales[[#This Row],[SaleDate]],"yyyy")</f>
        <v>2024</v>
      </c>
      <c r="M1532" t="str">
        <f>TEXT(sales[[#This Row],[SaleDate]],"MMM")</f>
        <v>Jul</v>
      </c>
      <c r="N1532" t="str">
        <f>TEXT(sales[[#This Row],[SaleDate]],"DDD")</f>
        <v>Sat</v>
      </c>
      <c r="O1532" t="str">
        <f t="shared" si="23"/>
        <v>Q3</v>
      </c>
      <c r="P1532">
        <f>sales[[#This Row],[netRevenue]]-(sales[[#This Row],[unitCost]]*sales[[#This Row],[QuantitySold]])</f>
        <v>270</v>
      </c>
      <c r="Q1532">
        <f>sales[[#This Row],[unitCost]]*sales[[#This Row],[QuantitySold]]</f>
        <v>2520</v>
      </c>
      <c r="R1532" s="7">
        <f>(sales[[#This Row],[unitPrice]]-sales[[#This Row],[unitCost]])/sales[[#This Row],[unitCost]]</f>
        <v>0.10714285714285714</v>
      </c>
      <c r="S1532" t="str">
        <f>TEXT(sales[[#This Row],[SaleDate]],"dd")</f>
        <v>13</v>
      </c>
    </row>
    <row r="1533" spans="1:19" x14ac:dyDescent="0.25">
      <c r="A1533">
        <v>1443</v>
      </c>
      <c r="B1533">
        <v>5</v>
      </c>
      <c r="C1533">
        <v>29</v>
      </c>
      <c r="D1533">
        <v>10</v>
      </c>
      <c r="E1533">
        <v>6</v>
      </c>
      <c r="F1533" s="1">
        <v>45542</v>
      </c>
      <c r="G1533">
        <v>0</v>
      </c>
      <c r="H1533">
        <f>VLOOKUP(sales[[#This Row],[ProductID]],products[],4,FALSE)</f>
        <v>310</v>
      </c>
      <c r="I1533">
        <f>VLOOKUP(sales[[#This Row],[ProductID]],products[],5,FALSE)</f>
        <v>280</v>
      </c>
      <c r="J1533">
        <f>sales[[#This Row],[QuantitySold]]*sales[[#This Row],[unitPrice]]</f>
        <v>1860</v>
      </c>
      <c r="K1533">
        <f>sales[[#This Row],[TotalRevenue]]-sales[[#This Row],[DiscountApplied]]</f>
        <v>1860</v>
      </c>
      <c r="L1533" t="str">
        <f>TEXT(sales[[#This Row],[SaleDate]],"yyyy")</f>
        <v>2024</v>
      </c>
      <c r="M1533" t="str">
        <f>TEXT(sales[[#This Row],[SaleDate]],"MMM")</f>
        <v>Sep</v>
      </c>
      <c r="N1533" t="str">
        <f>TEXT(sales[[#This Row],[SaleDate]],"DDD")</f>
        <v>Sat</v>
      </c>
      <c r="O1533" t="str">
        <f t="shared" si="23"/>
        <v>Q3</v>
      </c>
      <c r="P1533">
        <f>sales[[#This Row],[netRevenue]]-(sales[[#This Row],[unitCost]]*sales[[#This Row],[QuantitySold]])</f>
        <v>180</v>
      </c>
      <c r="Q1533">
        <f>sales[[#This Row],[unitCost]]*sales[[#This Row],[QuantitySold]]</f>
        <v>1680</v>
      </c>
      <c r="R1533" s="7">
        <f>(sales[[#This Row],[unitPrice]]-sales[[#This Row],[unitCost]])/sales[[#This Row],[unitCost]]</f>
        <v>0.10714285714285714</v>
      </c>
      <c r="S1533" t="str">
        <f>TEXT(sales[[#This Row],[SaleDate]],"dd")</f>
        <v>07</v>
      </c>
    </row>
    <row r="1534" spans="1:19" x14ac:dyDescent="0.25">
      <c r="A1534">
        <v>1450</v>
      </c>
      <c r="B1534">
        <v>5</v>
      </c>
      <c r="C1534">
        <v>43</v>
      </c>
      <c r="D1534">
        <v>9</v>
      </c>
      <c r="E1534">
        <v>1</v>
      </c>
      <c r="F1534" s="1">
        <v>45582</v>
      </c>
      <c r="G1534">
        <v>0</v>
      </c>
      <c r="H1534">
        <f>VLOOKUP(sales[[#This Row],[ProductID]],products[],4,FALSE)</f>
        <v>310</v>
      </c>
      <c r="I1534">
        <f>VLOOKUP(sales[[#This Row],[ProductID]],products[],5,FALSE)</f>
        <v>280</v>
      </c>
      <c r="J1534">
        <f>sales[[#This Row],[QuantitySold]]*sales[[#This Row],[unitPrice]]</f>
        <v>310</v>
      </c>
      <c r="K1534">
        <f>sales[[#This Row],[TotalRevenue]]-sales[[#This Row],[DiscountApplied]]</f>
        <v>310</v>
      </c>
      <c r="L1534" t="str">
        <f>TEXT(sales[[#This Row],[SaleDate]],"yyyy")</f>
        <v>2024</v>
      </c>
      <c r="M1534" t="str">
        <f>TEXT(sales[[#This Row],[SaleDate]],"MMM")</f>
        <v>Oct</v>
      </c>
      <c r="N1534" t="str">
        <f>TEXT(sales[[#This Row],[SaleDate]],"DDD")</f>
        <v>Thu</v>
      </c>
      <c r="O1534" t="str">
        <f t="shared" si="23"/>
        <v>Q4</v>
      </c>
      <c r="P1534">
        <f>sales[[#This Row],[netRevenue]]-(sales[[#This Row],[unitCost]]*sales[[#This Row],[QuantitySold]])</f>
        <v>30</v>
      </c>
      <c r="Q1534">
        <f>sales[[#This Row],[unitCost]]*sales[[#This Row],[QuantitySold]]</f>
        <v>280</v>
      </c>
      <c r="R1534" s="7">
        <f>(sales[[#This Row],[unitPrice]]-sales[[#This Row],[unitCost]])/sales[[#This Row],[unitCost]]</f>
        <v>0.10714285714285714</v>
      </c>
      <c r="S1534" t="str">
        <f>TEXT(sales[[#This Row],[SaleDate]],"dd")</f>
        <v>17</v>
      </c>
    </row>
    <row r="1535" spans="1:19" x14ac:dyDescent="0.25">
      <c r="A1535">
        <v>1453</v>
      </c>
      <c r="B1535">
        <v>5</v>
      </c>
      <c r="C1535">
        <v>32</v>
      </c>
      <c r="D1535">
        <v>2</v>
      </c>
      <c r="E1535">
        <v>8</v>
      </c>
      <c r="F1535" s="1">
        <v>45655</v>
      </c>
      <c r="G1535">
        <v>0</v>
      </c>
      <c r="H1535">
        <f>VLOOKUP(sales[[#This Row],[ProductID]],products[],4,FALSE)</f>
        <v>310</v>
      </c>
      <c r="I1535">
        <f>VLOOKUP(sales[[#This Row],[ProductID]],products[],5,FALSE)</f>
        <v>280</v>
      </c>
      <c r="J1535">
        <f>sales[[#This Row],[QuantitySold]]*sales[[#This Row],[unitPrice]]</f>
        <v>2480</v>
      </c>
      <c r="K1535">
        <f>sales[[#This Row],[TotalRevenue]]-sales[[#This Row],[DiscountApplied]]</f>
        <v>2480</v>
      </c>
      <c r="L1535" t="str">
        <f>TEXT(sales[[#This Row],[SaleDate]],"yyyy")</f>
        <v>2024</v>
      </c>
      <c r="M1535" t="str">
        <f>TEXT(sales[[#This Row],[SaleDate]],"MMM")</f>
        <v>Dec</v>
      </c>
      <c r="N1535" t="str">
        <f>TEXT(sales[[#This Row],[SaleDate]],"DDD")</f>
        <v>Sun</v>
      </c>
      <c r="O1535" t="str">
        <f t="shared" si="23"/>
        <v>Q4</v>
      </c>
      <c r="P1535">
        <f>sales[[#This Row],[netRevenue]]-(sales[[#This Row],[unitCost]]*sales[[#This Row],[QuantitySold]])</f>
        <v>240</v>
      </c>
      <c r="Q1535">
        <f>sales[[#This Row],[unitCost]]*sales[[#This Row],[QuantitySold]]</f>
        <v>2240</v>
      </c>
      <c r="R1535" s="7">
        <f>(sales[[#This Row],[unitPrice]]-sales[[#This Row],[unitCost]])/sales[[#This Row],[unitCost]]</f>
        <v>0.10714285714285714</v>
      </c>
      <c r="S1535" t="str">
        <f>TEXT(sales[[#This Row],[SaleDate]],"dd")</f>
        <v>29</v>
      </c>
    </row>
    <row r="1536" spans="1:19" x14ac:dyDescent="0.25">
      <c r="A1536">
        <v>1474</v>
      </c>
      <c r="B1536">
        <v>5</v>
      </c>
      <c r="C1536">
        <v>33</v>
      </c>
      <c r="D1536">
        <v>4</v>
      </c>
      <c r="E1536">
        <v>7</v>
      </c>
      <c r="F1536" s="1">
        <v>45635</v>
      </c>
      <c r="G1536">
        <v>0</v>
      </c>
      <c r="H1536">
        <f>VLOOKUP(sales[[#This Row],[ProductID]],products[],4,FALSE)</f>
        <v>310</v>
      </c>
      <c r="I1536">
        <f>VLOOKUP(sales[[#This Row],[ProductID]],products[],5,FALSE)</f>
        <v>280</v>
      </c>
      <c r="J1536">
        <f>sales[[#This Row],[QuantitySold]]*sales[[#This Row],[unitPrice]]</f>
        <v>2170</v>
      </c>
      <c r="K1536">
        <f>sales[[#This Row],[TotalRevenue]]-sales[[#This Row],[DiscountApplied]]</f>
        <v>2170</v>
      </c>
      <c r="L1536" t="str">
        <f>TEXT(sales[[#This Row],[SaleDate]],"yyyy")</f>
        <v>2024</v>
      </c>
      <c r="M1536" t="str">
        <f>TEXT(sales[[#This Row],[SaleDate]],"MMM")</f>
        <v>Dec</v>
      </c>
      <c r="N1536" t="str">
        <f>TEXT(sales[[#This Row],[SaleDate]],"DDD")</f>
        <v>Mon</v>
      </c>
      <c r="O1536" t="str">
        <f t="shared" si="23"/>
        <v>Q4</v>
      </c>
      <c r="P1536">
        <f>sales[[#This Row],[netRevenue]]-(sales[[#This Row],[unitCost]]*sales[[#This Row],[QuantitySold]])</f>
        <v>210</v>
      </c>
      <c r="Q1536">
        <f>sales[[#This Row],[unitCost]]*sales[[#This Row],[QuantitySold]]</f>
        <v>1960</v>
      </c>
      <c r="R1536" s="7">
        <f>(sales[[#This Row],[unitPrice]]-sales[[#This Row],[unitCost]])/sales[[#This Row],[unitCost]]</f>
        <v>0.10714285714285714</v>
      </c>
      <c r="S1536" t="str">
        <f>TEXT(sales[[#This Row],[SaleDate]],"dd")</f>
        <v>09</v>
      </c>
    </row>
    <row r="1537" spans="1:19" x14ac:dyDescent="0.25">
      <c r="A1537">
        <v>1482</v>
      </c>
      <c r="B1537">
        <v>5</v>
      </c>
      <c r="C1537">
        <v>2</v>
      </c>
      <c r="D1537">
        <v>4</v>
      </c>
      <c r="E1537">
        <v>6</v>
      </c>
      <c r="F1537" s="1">
        <v>45381</v>
      </c>
      <c r="G1537">
        <v>0</v>
      </c>
      <c r="H1537">
        <f>VLOOKUP(sales[[#This Row],[ProductID]],products[],4,FALSE)</f>
        <v>310</v>
      </c>
      <c r="I1537">
        <f>VLOOKUP(sales[[#This Row],[ProductID]],products[],5,FALSE)</f>
        <v>280</v>
      </c>
      <c r="J1537">
        <f>sales[[#This Row],[QuantitySold]]*sales[[#This Row],[unitPrice]]</f>
        <v>1860</v>
      </c>
      <c r="K1537">
        <f>sales[[#This Row],[TotalRevenue]]-sales[[#This Row],[DiscountApplied]]</f>
        <v>1860</v>
      </c>
      <c r="L1537" t="str">
        <f>TEXT(sales[[#This Row],[SaleDate]],"yyyy")</f>
        <v>2024</v>
      </c>
      <c r="M1537" t="str">
        <f>TEXT(sales[[#This Row],[SaleDate]],"MMM")</f>
        <v>Mar</v>
      </c>
      <c r="N1537" t="str">
        <f>TEXT(sales[[#This Row],[SaleDate]],"DDD")</f>
        <v>Sat</v>
      </c>
      <c r="O1537" t="str">
        <f t="shared" si="23"/>
        <v>Q1</v>
      </c>
      <c r="P1537">
        <f>sales[[#This Row],[netRevenue]]-(sales[[#This Row],[unitCost]]*sales[[#This Row],[QuantitySold]])</f>
        <v>180</v>
      </c>
      <c r="Q1537">
        <f>sales[[#This Row],[unitCost]]*sales[[#This Row],[QuantitySold]]</f>
        <v>1680</v>
      </c>
      <c r="R1537" s="7">
        <f>(sales[[#This Row],[unitPrice]]-sales[[#This Row],[unitCost]])/sales[[#This Row],[unitCost]]</f>
        <v>0.10714285714285714</v>
      </c>
      <c r="S1537" t="str">
        <f>TEXT(sales[[#This Row],[SaleDate]],"dd")</f>
        <v>30</v>
      </c>
    </row>
    <row r="1538" spans="1:19" x14ac:dyDescent="0.25">
      <c r="A1538">
        <v>1495</v>
      </c>
      <c r="B1538">
        <v>5</v>
      </c>
      <c r="C1538">
        <v>32</v>
      </c>
      <c r="D1538">
        <v>4</v>
      </c>
      <c r="E1538">
        <v>2</v>
      </c>
      <c r="F1538" s="1">
        <v>45585</v>
      </c>
      <c r="G1538">
        <v>0</v>
      </c>
      <c r="H1538">
        <f>VLOOKUP(sales[[#This Row],[ProductID]],products[],4,FALSE)</f>
        <v>310</v>
      </c>
      <c r="I1538">
        <f>VLOOKUP(sales[[#This Row],[ProductID]],products[],5,FALSE)</f>
        <v>280</v>
      </c>
      <c r="J1538">
        <f>sales[[#This Row],[QuantitySold]]*sales[[#This Row],[unitPrice]]</f>
        <v>620</v>
      </c>
      <c r="K1538">
        <f>sales[[#This Row],[TotalRevenue]]-sales[[#This Row],[DiscountApplied]]</f>
        <v>620</v>
      </c>
      <c r="L1538" t="str">
        <f>TEXT(sales[[#This Row],[SaleDate]],"yyyy")</f>
        <v>2024</v>
      </c>
      <c r="M1538" t="str">
        <f>TEXT(sales[[#This Row],[SaleDate]],"MMM")</f>
        <v>Oct</v>
      </c>
      <c r="N1538" t="str">
        <f>TEXT(sales[[#This Row],[SaleDate]],"DDD")</f>
        <v>Sun</v>
      </c>
      <c r="O1538" t="str">
        <f t="shared" ref="O1538:O1601" si="24">"Q"&amp;ROUNDUP(MONTH(F1538)/3,0)</f>
        <v>Q4</v>
      </c>
      <c r="P1538">
        <f>sales[[#This Row],[netRevenue]]-(sales[[#This Row],[unitCost]]*sales[[#This Row],[QuantitySold]])</f>
        <v>60</v>
      </c>
      <c r="Q1538">
        <f>sales[[#This Row],[unitCost]]*sales[[#This Row],[QuantitySold]]</f>
        <v>560</v>
      </c>
      <c r="R1538" s="7">
        <f>(sales[[#This Row],[unitPrice]]-sales[[#This Row],[unitCost]])/sales[[#This Row],[unitCost]]</f>
        <v>0.10714285714285714</v>
      </c>
      <c r="S1538" t="str">
        <f>TEXT(sales[[#This Row],[SaleDate]],"dd")</f>
        <v>20</v>
      </c>
    </row>
    <row r="1539" spans="1:19" x14ac:dyDescent="0.25">
      <c r="A1539">
        <v>1555</v>
      </c>
      <c r="B1539">
        <v>5</v>
      </c>
      <c r="C1539">
        <v>35</v>
      </c>
      <c r="D1539">
        <v>8</v>
      </c>
      <c r="E1539">
        <v>2</v>
      </c>
      <c r="F1539" s="1">
        <v>45547</v>
      </c>
      <c r="G1539">
        <v>0</v>
      </c>
      <c r="H1539">
        <f>VLOOKUP(sales[[#This Row],[ProductID]],products[],4,FALSE)</f>
        <v>310</v>
      </c>
      <c r="I1539">
        <f>VLOOKUP(sales[[#This Row],[ProductID]],products[],5,FALSE)</f>
        <v>280</v>
      </c>
      <c r="J1539">
        <f>sales[[#This Row],[QuantitySold]]*sales[[#This Row],[unitPrice]]</f>
        <v>620</v>
      </c>
      <c r="K1539">
        <f>sales[[#This Row],[TotalRevenue]]-sales[[#This Row],[DiscountApplied]]</f>
        <v>620</v>
      </c>
      <c r="L1539" t="str">
        <f>TEXT(sales[[#This Row],[SaleDate]],"yyyy")</f>
        <v>2024</v>
      </c>
      <c r="M1539" t="str">
        <f>TEXT(sales[[#This Row],[SaleDate]],"MMM")</f>
        <v>Sep</v>
      </c>
      <c r="N1539" t="str">
        <f>TEXT(sales[[#This Row],[SaleDate]],"DDD")</f>
        <v>Thu</v>
      </c>
      <c r="O1539" t="str">
        <f t="shared" si="24"/>
        <v>Q3</v>
      </c>
      <c r="P1539">
        <f>sales[[#This Row],[netRevenue]]-(sales[[#This Row],[unitCost]]*sales[[#This Row],[QuantitySold]])</f>
        <v>60</v>
      </c>
      <c r="Q1539">
        <f>sales[[#This Row],[unitCost]]*sales[[#This Row],[QuantitySold]]</f>
        <v>560</v>
      </c>
      <c r="R1539" s="7">
        <f>(sales[[#This Row],[unitPrice]]-sales[[#This Row],[unitCost]])/sales[[#This Row],[unitCost]]</f>
        <v>0.10714285714285714</v>
      </c>
      <c r="S1539" t="str">
        <f>TEXT(sales[[#This Row],[SaleDate]],"dd")</f>
        <v>12</v>
      </c>
    </row>
    <row r="1540" spans="1:19" x14ac:dyDescent="0.25">
      <c r="A1540">
        <v>1569</v>
      </c>
      <c r="B1540">
        <v>5</v>
      </c>
      <c r="C1540">
        <v>10</v>
      </c>
      <c r="D1540">
        <v>2</v>
      </c>
      <c r="E1540">
        <v>2</v>
      </c>
      <c r="F1540" s="1">
        <v>45382</v>
      </c>
      <c r="G1540">
        <v>0</v>
      </c>
      <c r="H1540">
        <f>VLOOKUP(sales[[#This Row],[ProductID]],products[],4,FALSE)</f>
        <v>310</v>
      </c>
      <c r="I1540">
        <f>VLOOKUP(sales[[#This Row],[ProductID]],products[],5,FALSE)</f>
        <v>280</v>
      </c>
      <c r="J1540">
        <f>sales[[#This Row],[QuantitySold]]*sales[[#This Row],[unitPrice]]</f>
        <v>620</v>
      </c>
      <c r="K1540">
        <f>sales[[#This Row],[TotalRevenue]]-sales[[#This Row],[DiscountApplied]]</f>
        <v>620</v>
      </c>
      <c r="L1540" t="str">
        <f>TEXT(sales[[#This Row],[SaleDate]],"yyyy")</f>
        <v>2024</v>
      </c>
      <c r="M1540" t="str">
        <f>TEXT(sales[[#This Row],[SaleDate]],"MMM")</f>
        <v>Mar</v>
      </c>
      <c r="N1540" t="str">
        <f>TEXT(sales[[#This Row],[SaleDate]],"DDD")</f>
        <v>Sun</v>
      </c>
      <c r="O1540" t="str">
        <f t="shared" si="24"/>
        <v>Q1</v>
      </c>
      <c r="P1540">
        <f>sales[[#This Row],[netRevenue]]-(sales[[#This Row],[unitCost]]*sales[[#This Row],[QuantitySold]])</f>
        <v>60</v>
      </c>
      <c r="Q1540">
        <f>sales[[#This Row],[unitCost]]*sales[[#This Row],[QuantitySold]]</f>
        <v>560</v>
      </c>
      <c r="R1540" s="7">
        <f>(sales[[#This Row],[unitPrice]]-sales[[#This Row],[unitCost]])/sales[[#This Row],[unitCost]]</f>
        <v>0.10714285714285714</v>
      </c>
      <c r="S1540" t="str">
        <f>TEXT(sales[[#This Row],[SaleDate]],"dd")</f>
        <v>31</v>
      </c>
    </row>
    <row r="1541" spans="1:19" x14ac:dyDescent="0.25">
      <c r="A1541">
        <v>1570</v>
      </c>
      <c r="B1541">
        <v>5</v>
      </c>
      <c r="C1541">
        <v>17</v>
      </c>
      <c r="D1541">
        <v>8</v>
      </c>
      <c r="E1541">
        <v>6</v>
      </c>
      <c r="F1541" s="1">
        <v>45367</v>
      </c>
      <c r="G1541">
        <v>0</v>
      </c>
      <c r="H1541">
        <f>VLOOKUP(sales[[#This Row],[ProductID]],products[],4,FALSE)</f>
        <v>310</v>
      </c>
      <c r="I1541">
        <f>VLOOKUP(sales[[#This Row],[ProductID]],products[],5,FALSE)</f>
        <v>280</v>
      </c>
      <c r="J1541">
        <f>sales[[#This Row],[QuantitySold]]*sales[[#This Row],[unitPrice]]</f>
        <v>1860</v>
      </c>
      <c r="K1541">
        <f>sales[[#This Row],[TotalRevenue]]-sales[[#This Row],[DiscountApplied]]</f>
        <v>1860</v>
      </c>
      <c r="L1541" t="str">
        <f>TEXT(sales[[#This Row],[SaleDate]],"yyyy")</f>
        <v>2024</v>
      </c>
      <c r="M1541" t="str">
        <f>TEXT(sales[[#This Row],[SaleDate]],"MMM")</f>
        <v>Mar</v>
      </c>
      <c r="N1541" t="str">
        <f>TEXT(sales[[#This Row],[SaleDate]],"DDD")</f>
        <v>Sat</v>
      </c>
      <c r="O1541" t="str">
        <f t="shared" si="24"/>
        <v>Q1</v>
      </c>
      <c r="P1541">
        <f>sales[[#This Row],[netRevenue]]-(sales[[#This Row],[unitCost]]*sales[[#This Row],[QuantitySold]])</f>
        <v>180</v>
      </c>
      <c r="Q1541">
        <f>sales[[#This Row],[unitCost]]*sales[[#This Row],[QuantitySold]]</f>
        <v>1680</v>
      </c>
      <c r="R1541" s="7">
        <f>(sales[[#This Row],[unitPrice]]-sales[[#This Row],[unitCost]])/sales[[#This Row],[unitCost]]</f>
        <v>0.10714285714285714</v>
      </c>
      <c r="S1541" t="str">
        <f>TEXT(sales[[#This Row],[SaleDate]],"dd")</f>
        <v>16</v>
      </c>
    </row>
    <row r="1542" spans="1:19" x14ac:dyDescent="0.25">
      <c r="A1542">
        <v>1578</v>
      </c>
      <c r="B1542">
        <v>5</v>
      </c>
      <c r="C1542">
        <v>21</v>
      </c>
      <c r="D1542">
        <v>6</v>
      </c>
      <c r="E1542">
        <v>2</v>
      </c>
      <c r="F1542" s="1">
        <v>45312</v>
      </c>
      <c r="G1542">
        <v>0</v>
      </c>
      <c r="H1542">
        <f>VLOOKUP(sales[[#This Row],[ProductID]],products[],4,FALSE)</f>
        <v>310</v>
      </c>
      <c r="I1542">
        <f>VLOOKUP(sales[[#This Row],[ProductID]],products[],5,FALSE)</f>
        <v>280</v>
      </c>
      <c r="J1542">
        <f>sales[[#This Row],[QuantitySold]]*sales[[#This Row],[unitPrice]]</f>
        <v>620</v>
      </c>
      <c r="K1542">
        <f>sales[[#This Row],[TotalRevenue]]-sales[[#This Row],[DiscountApplied]]</f>
        <v>620</v>
      </c>
      <c r="L1542" t="str">
        <f>TEXT(sales[[#This Row],[SaleDate]],"yyyy")</f>
        <v>2024</v>
      </c>
      <c r="M1542" t="str">
        <f>TEXT(sales[[#This Row],[SaleDate]],"MMM")</f>
        <v>Jan</v>
      </c>
      <c r="N1542" t="str">
        <f>TEXT(sales[[#This Row],[SaleDate]],"DDD")</f>
        <v>Sun</v>
      </c>
      <c r="O1542" t="str">
        <f t="shared" si="24"/>
        <v>Q1</v>
      </c>
      <c r="P1542">
        <f>sales[[#This Row],[netRevenue]]-(sales[[#This Row],[unitCost]]*sales[[#This Row],[QuantitySold]])</f>
        <v>60</v>
      </c>
      <c r="Q1542">
        <f>sales[[#This Row],[unitCost]]*sales[[#This Row],[QuantitySold]]</f>
        <v>560</v>
      </c>
      <c r="R1542" s="7">
        <f>(sales[[#This Row],[unitPrice]]-sales[[#This Row],[unitCost]])/sales[[#This Row],[unitCost]]</f>
        <v>0.10714285714285714</v>
      </c>
      <c r="S1542" t="str">
        <f>TEXT(sales[[#This Row],[SaleDate]],"dd")</f>
        <v>21</v>
      </c>
    </row>
    <row r="1543" spans="1:19" x14ac:dyDescent="0.25">
      <c r="A1543">
        <v>1588</v>
      </c>
      <c r="B1543">
        <v>5</v>
      </c>
      <c r="C1543">
        <v>26</v>
      </c>
      <c r="D1543">
        <v>2</v>
      </c>
      <c r="E1543">
        <v>4</v>
      </c>
      <c r="F1543" s="1">
        <v>45640</v>
      </c>
      <c r="G1543">
        <v>0</v>
      </c>
      <c r="H1543">
        <f>VLOOKUP(sales[[#This Row],[ProductID]],products[],4,FALSE)</f>
        <v>310</v>
      </c>
      <c r="I1543">
        <f>VLOOKUP(sales[[#This Row],[ProductID]],products[],5,FALSE)</f>
        <v>280</v>
      </c>
      <c r="J1543">
        <f>sales[[#This Row],[QuantitySold]]*sales[[#This Row],[unitPrice]]</f>
        <v>1240</v>
      </c>
      <c r="K1543">
        <f>sales[[#This Row],[TotalRevenue]]-sales[[#This Row],[DiscountApplied]]</f>
        <v>1240</v>
      </c>
      <c r="L1543" t="str">
        <f>TEXT(sales[[#This Row],[SaleDate]],"yyyy")</f>
        <v>2024</v>
      </c>
      <c r="M1543" t="str">
        <f>TEXT(sales[[#This Row],[SaleDate]],"MMM")</f>
        <v>Dec</v>
      </c>
      <c r="N1543" t="str">
        <f>TEXT(sales[[#This Row],[SaleDate]],"DDD")</f>
        <v>Sat</v>
      </c>
      <c r="O1543" t="str">
        <f t="shared" si="24"/>
        <v>Q4</v>
      </c>
      <c r="P1543">
        <f>sales[[#This Row],[netRevenue]]-(sales[[#This Row],[unitCost]]*sales[[#This Row],[QuantitySold]])</f>
        <v>120</v>
      </c>
      <c r="Q1543">
        <f>sales[[#This Row],[unitCost]]*sales[[#This Row],[QuantitySold]]</f>
        <v>1120</v>
      </c>
      <c r="R1543" s="7">
        <f>(sales[[#This Row],[unitPrice]]-sales[[#This Row],[unitCost]])/sales[[#This Row],[unitCost]]</f>
        <v>0.10714285714285714</v>
      </c>
      <c r="S1543" t="str">
        <f>TEXT(sales[[#This Row],[SaleDate]],"dd")</f>
        <v>14</v>
      </c>
    </row>
    <row r="1544" spans="1:19" x14ac:dyDescent="0.25">
      <c r="A1544">
        <v>1703</v>
      </c>
      <c r="B1544">
        <v>5</v>
      </c>
      <c r="C1544">
        <v>45</v>
      </c>
      <c r="D1544">
        <v>6</v>
      </c>
      <c r="E1544">
        <v>10</v>
      </c>
      <c r="F1544" s="1">
        <v>45504</v>
      </c>
      <c r="G1544">
        <v>0</v>
      </c>
      <c r="H1544">
        <f>VLOOKUP(sales[[#This Row],[ProductID]],products[],4,FALSE)</f>
        <v>310</v>
      </c>
      <c r="I1544">
        <f>VLOOKUP(sales[[#This Row],[ProductID]],products[],5,FALSE)</f>
        <v>280</v>
      </c>
      <c r="J1544">
        <f>sales[[#This Row],[QuantitySold]]*sales[[#This Row],[unitPrice]]</f>
        <v>3100</v>
      </c>
      <c r="K1544">
        <f>sales[[#This Row],[TotalRevenue]]-sales[[#This Row],[DiscountApplied]]</f>
        <v>3100</v>
      </c>
      <c r="L1544" t="str">
        <f>TEXT(sales[[#This Row],[SaleDate]],"yyyy")</f>
        <v>2024</v>
      </c>
      <c r="M1544" t="str">
        <f>TEXT(sales[[#This Row],[SaleDate]],"MMM")</f>
        <v>Jul</v>
      </c>
      <c r="N1544" t="str">
        <f>TEXT(sales[[#This Row],[SaleDate]],"DDD")</f>
        <v>Wed</v>
      </c>
      <c r="O1544" t="str">
        <f t="shared" si="24"/>
        <v>Q3</v>
      </c>
      <c r="P1544">
        <f>sales[[#This Row],[netRevenue]]-(sales[[#This Row],[unitCost]]*sales[[#This Row],[QuantitySold]])</f>
        <v>300</v>
      </c>
      <c r="Q1544">
        <f>sales[[#This Row],[unitCost]]*sales[[#This Row],[QuantitySold]]</f>
        <v>2800</v>
      </c>
      <c r="R1544" s="7">
        <f>(sales[[#This Row],[unitPrice]]-sales[[#This Row],[unitCost]])/sales[[#This Row],[unitCost]]</f>
        <v>0.10714285714285714</v>
      </c>
      <c r="S1544" t="str">
        <f>TEXT(sales[[#This Row],[SaleDate]],"dd")</f>
        <v>31</v>
      </c>
    </row>
    <row r="1545" spans="1:19" x14ac:dyDescent="0.25">
      <c r="A1545">
        <v>1711</v>
      </c>
      <c r="B1545">
        <v>5</v>
      </c>
      <c r="C1545">
        <v>1</v>
      </c>
      <c r="D1545">
        <v>2</v>
      </c>
      <c r="E1545">
        <v>11</v>
      </c>
      <c r="F1545" s="1">
        <v>45331</v>
      </c>
      <c r="G1545">
        <v>0</v>
      </c>
      <c r="H1545">
        <f>VLOOKUP(sales[[#This Row],[ProductID]],products[],4,FALSE)</f>
        <v>310</v>
      </c>
      <c r="I1545">
        <f>VLOOKUP(sales[[#This Row],[ProductID]],products[],5,FALSE)</f>
        <v>280</v>
      </c>
      <c r="J1545">
        <f>sales[[#This Row],[QuantitySold]]*sales[[#This Row],[unitPrice]]</f>
        <v>3410</v>
      </c>
      <c r="K1545">
        <f>sales[[#This Row],[TotalRevenue]]-sales[[#This Row],[DiscountApplied]]</f>
        <v>3410</v>
      </c>
      <c r="L1545" t="str">
        <f>TEXT(sales[[#This Row],[SaleDate]],"yyyy")</f>
        <v>2024</v>
      </c>
      <c r="M1545" t="str">
        <f>TEXT(sales[[#This Row],[SaleDate]],"MMM")</f>
        <v>Feb</v>
      </c>
      <c r="N1545" t="str">
        <f>TEXT(sales[[#This Row],[SaleDate]],"DDD")</f>
        <v>Fri</v>
      </c>
      <c r="O1545" t="str">
        <f t="shared" si="24"/>
        <v>Q1</v>
      </c>
      <c r="P1545">
        <f>sales[[#This Row],[netRevenue]]-(sales[[#This Row],[unitCost]]*sales[[#This Row],[QuantitySold]])</f>
        <v>330</v>
      </c>
      <c r="Q1545">
        <f>sales[[#This Row],[unitCost]]*sales[[#This Row],[QuantitySold]]</f>
        <v>3080</v>
      </c>
      <c r="R1545" s="7">
        <f>(sales[[#This Row],[unitPrice]]-sales[[#This Row],[unitCost]])/sales[[#This Row],[unitCost]]</f>
        <v>0.10714285714285714</v>
      </c>
      <c r="S1545" t="str">
        <f>TEXT(sales[[#This Row],[SaleDate]],"dd")</f>
        <v>09</v>
      </c>
    </row>
    <row r="1546" spans="1:19" x14ac:dyDescent="0.25">
      <c r="A1546">
        <v>1797</v>
      </c>
      <c r="B1546">
        <v>5</v>
      </c>
      <c r="C1546">
        <v>36</v>
      </c>
      <c r="D1546">
        <v>6</v>
      </c>
      <c r="E1546">
        <v>7</v>
      </c>
      <c r="F1546" s="1">
        <v>45384</v>
      </c>
      <c r="G1546">
        <v>0</v>
      </c>
      <c r="H1546">
        <f>VLOOKUP(sales[[#This Row],[ProductID]],products[],4,FALSE)</f>
        <v>310</v>
      </c>
      <c r="I1546">
        <f>VLOOKUP(sales[[#This Row],[ProductID]],products[],5,FALSE)</f>
        <v>280</v>
      </c>
      <c r="J1546">
        <f>sales[[#This Row],[QuantitySold]]*sales[[#This Row],[unitPrice]]</f>
        <v>2170</v>
      </c>
      <c r="K1546">
        <f>sales[[#This Row],[TotalRevenue]]-sales[[#This Row],[DiscountApplied]]</f>
        <v>2170</v>
      </c>
      <c r="L1546" t="str">
        <f>TEXT(sales[[#This Row],[SaleDate]],"yyyy")</f>
        <v>2024</v>
      </c>
      <c r="M1546" t="str">
        <f>TEXT(sales[[#This Row],[SaleDate]],"MMM")</f>
        <v>Apr</v>
      </c>
      <c r="N1546" t="str">
        <f>TEXT(sales[[#This Row],[SaleDate]],"DDD")</f>
        <v>Tue</v>
      </c>
      <c r="O1546" t="str">
        <f t="shared" si="24"/>
        <v>Q2</v>
      </c>
      <c r="P1546">
        <f>sales[[#This Row],[netRevenue]]-(sales[[#This Row],[unitCost]]*sales[[#This Row],[QuantitySold]])</f>
        <v>210</v>
      </c>
      <c r="Q1546">
        <f>sales[[#This Row],[unitCost]]*sales[[#This Row],[QuantitySold]]</f>
        <v>1960</v>
      </c>
      <c r="R1546" s="7">
        <f>(sales[[#This Row],[unitPrice]]-sales[[#This Row],[unitCost]])/sales[[#This Row],[unitCost]]</f>
        <v>0.10714285714285714</v>
      </c>
      <c r="S1546" t="str">
        <f>TEXT(sales[[#This Row],[SaleDate]],"dd")</f>
        <v>02</v>
      </c>
    </row>
    <row r="1547" spans="1:19" x14ac:dyDescent="0.25">
      <c r="A1547">
        <v>1835</v>
      </c>
      <c r="B1547">
        <v>5</v>
      </c>
      <c r="C1547">
        <v>32</v>
      </c>
      <c r="D1547">
        <v>8</v>
      </c>
      <c r="E1547">
        <v>5</v>
      </c>
      <c r="F1547" s="1">
        <v>45563</v>
      </c>
      <c r="G1547">
        <v>0</v>
      </c>
      <c r="H1547">
        <f>VLOOKUP(sales[[#This Row],[ProductID]],products[],4,FALSE)</f>
        <v>310</v>
      </c>
      <c r="I1547">
        <f>VLOOKUP(sales[[#This Row],[ProductID]],products[],5,FALSE)</f>
        <v>280</v>
      </c>
      <c r="J1547">
        <f>sales[[#This Row],[QuantitySold]]*sales[[#This Row],[unitPrice]]</f>
        <v>1550</v>
      </c>
      <c r="K1547">
        <f>sales[[#This Row],[TotalRevenue]]-sales[[#This Row],[DiscountApplied]]</f>
        <v>1550</v>
      </c>
      <c r="L1547" t="str">
        <f>TEXT(sales[[#This Row],[SaleDate]],"yyyy")</f>
        <v>2024</v>
      </c>
      <c r="M1547" t="str">
        <f>TEXT(sales[[#This Row],[SaleDate]],"MMM")</f>
        <v>Sep</v>
      </c>
      <c r="N1547" t="str">
        <f>TEXT(sales[[#This Row],[SaleDate]],"DDD")</f>
        <v>Sat</v>
      </c>
      <c r="O1547" t="str">
        <f t="shared" si="24"/>
        <v>Q3</v>
      </c>
      <c r="P1547">
        <f>sales[[#This Row],[netRevenue]]-(sales[[#This Row],[unitCost]]*sales[[#This Row],[QuantitySold]])</f>
        <v>150</v>
      </c>
      <c r="Q1547">
        <f>sales[[#This Row],[unitCost]]*sales[[#This Row],[QuantitySold]]</f>
        <v>1400</v>
      </c>
      <c r="R1547" s="7">
        <f>(sales[[#This Row],[unitPrice]]-sales[[#This Row],[unitCost]])/sales[[#This Row],[unitCost]]</f>
        <v>0.10714285714285714</v>
      </c>
      <c r="S1547" t="str">
        <f>TEXT(sales[[#This Row],[SaleDate]],"dd")</f>
        <v>28</v>
      </c>
    </row>
    <row r="1548" spans="1:19" x14ac:dyDescent="0.25">
      <c r="A1548">
        <v>1843</v>
      </c>
      <c r="B1548">
        <v>5</v>
      </c>
      <c r="C1548">
        <v>47</v>
      </c>
      <c r="D1548">
        <v>6</v>
      </c>
      <c r="E1548">
        <v>4</v>
      </c>
      <c r="F1548" s="1">
        <v>45536</v>
      </c>
      <c r="G1548">
        <v>0</v>
      </c>
      <c r="H1548">
        <f>VLOOKUP(sales[[#This Row],[ProductID]],products[],4,FALSE)</f>
        <v>310</v>
      </c>
      <c r="I1548">
        <f>VLOOKUP(sales[[#This Row],[ProductID]],products[],5,FALSE)</f>
        <v>280</v>
      </c>
      <c r="J1548">
        <f>sales[[#This Row],[QuantitySold]]*sales[[#This Row],[unitPrice]]</f>
        <v>1240</v>
      </c>
      <c r="K1548">
        <f>sales[[#This Row],[TotalRevenue]]-sales[[#This Row],[DiscountApplied]]</f>
        <v>1240</v>
      </c>
      <c r="L1548" t="str">
        <f>TEXT(sales[[#This Row],[SaleDate]],"yyyy")</f>
        <v>2024</v>
      </c>
      <c r="M1548" t="str">
        <f>TEXT(sales[[#This Row],[SaleDate]],"MMM")</f>
        <v>Sep</v>
      </c>
      <c r="N1548" t="str">
        <f>TEXT(sales[[#This Row],[SaleDate]],"DDD")</f>
        <v>Sun</v>
      </c>
      <c r="O1548" t="str">
        <f t="shared" si="24"/>
        <v>Q3</v>
      </c>
      <c r="P1548">
        <f>sales[[#This Row],[netRevenue]]-(sales[[#This Row],[unitCost]]*sales[[#This Row],[QuantitySold]])</f>
        <v>120</v>
      </c>
      <c r="Q1548">
        <f>sales[[#This Row],[unitCost]]*sales[[#This Row],[QuantitySold]]</f>
        <v>1120</v>
      </c>
      <c r="R1548" s="7">
        <f>(sales[[#This Row],[unitPrice]]-sales[[#This Row],[unitCost]])/sales[[#This Row],[unitCost]]</f>
        <v>0.10714285714285714</v>
      </c>
      <c r="S1548" t="str">
        <f>TEXT(sales[[#This Row],[SaleDate]],"dd")</f>
        <v>01</v>
      </c>
    </row>
    <row r="1549" spans="1:19" x14ac:dyDescent="0.25">
      <c r="A1549">
        <v>1885</v>
      </c>
      <c r="B1549">
        <v>5</v>
      </c>
      <c r="C1549">
        <v>28</v>
      </c>
      <c r="D1549">
        <v>2</v>
      </c>
      <c r="E1549">
        <v>8</v>
      </c>
      <c r="F1549" s="1">
        <v>45597</v>
      </c>
      <c r="G1549">
        <v>0</v>
      </c>
      <c r="H1549">
        <f>VLOOKUP(sales[[#This Row],[ProductID]],products[],4,FALSE)</f>
        <v>310</v>
      </c>
      <c r="I1549">
        <f>VLOOKUP(sales[[#This Row],[ProductID]],products[],5,FALSE)</f>
        <v>280</v>
      </c>
      <c r="J1549">
        <f>sales[[#This Row],[QuantitySold]]*sales[[#This Row],[unitPrice]]</f>
        <v>2480</v>
      </c>
      <c r="K1549">
        <f>sales[[#This Row],[TotalRevenue]]-sales[[#This Row],[DiscountApplied]]</f>
        <v>2480</v>
      </c>
      <c r="L1549" t="str">
        <f>TEXT(sales[[#This Row],[SaleDate]],"yyyy")</f>
        <v>2024</v>
      </c>
      <c r="M1549" t="str">
        <f>TEXT(sales[[#This Row],[SaleDate]],"MMM")</f>
        <v>Nov</v>
      </c>
      <c r="N1549" t="str">
        <f>TEXT(sales[[#This Row],[SaleDate]],"DDD")</f>
        <v>Fri</v>
      </c>
      <c r="O1549" t="str">
        <f t="shared" si="24"/>
        <v>Q4</v>
      </c>
      <c r="P1549">
        <f>sales[[#This Row],[netRevenue]]-(sales[[#This Row],[unitCost]]*sales[[#This Row],[QuantitySold]])</f>
        <v>240</v>
      </c>
      <c r="Q1549">
        <f>sales[[#This Row],[unitCost]]*sales[[#This Row],[QuantitySold]]</f>
        <v>2240</v>
      </c>
      <c r="R1549" s="7">
        <f>(sales[[#This Row],[unitPrice]]-sales[[#This Row],[unitCost]])/sales[[#This Row],[unitCost]]</f>
        <v>0.10714285714285714</v>
      </c>
      <c r="S1549" t="str">
        <f>TEXT(sales[[#This Row],[SaleDate]],"dd")</f>
        <v>01</v>
      </c>
    </row>
    <row r="1550" spans="1:19" x14ac:dyDescent="0.25">
      <c r="A1550">
        <v>1905</v>
      </c>
      <c r="B1550">
        <v>5</v>
      </c>
      <c r="C1550">
        <v>2</v>
      </c>
      <c r="D1550">
        <v>1</v>
      </c>
      <c r="E1550">
        <v>5</v>
      </c>
      <c r="F1550" s="1">
        <v>45572</v>
      </c>
      <c r="G1550">
        <v>0</v>
      </c>
      <c r="H1550">
        <f>VLOOKUP(sales[[#This Row],[ProductID]],products[],4,FALSE)</f>
        <v>310</v>
      </c>
      <c r="I1550">
        <f>VLOOKUP(sales[[#This Row],[ProductID]],products[],5,FALSE)</f>
        <v>280</v>
      </c>
      <c r="J1550">
        <f>sales[[#This Row],[QuantitySold]]*sales[[#This Row],[unitPrice]]</f>
        <v>1550</v>
      </c>
      <c r="K1550">
        <f>sales[[#This Row],[TotalRevenue]]-sales[[#This Row],[DiscountApplied]]</f>
        <v>1550</v>
      </c>
      <c r="L1550" t="str">
        <f>TEXT(sales[[#This Row],[SaleDate]],"yyyy")</f>
        <v>2024</v>
      </c>
      <c r="M1550" t="str">
        <f>TEXT(sales[[#This Row],[SaleDate]],"MMM")</f>
        <v>Oct</v>
      </c>
      <c r="N1550" t="str">
        <f>TEXT(sales[[#This Row],[SaleDate]],"DDD")</f>
        <v>Mon</v>
      </c>
      <c r="O1550" t="str">
        <f t="shared" si="24"/>
        <v>Q4</v>
      </c>
      <c r="P1550">
        <f>sales[[#This Row],[netRevenue]]-(sales[[#This Row],[unitCost]]*sales[[#This Row],[QuantitySold]])</f>
        <v>150</v>
      </c>
      <c r="Q1550">
        <f>sales[[#This Row],[unitCost]]*sales[[#This Row],[QuantitySold]]</f>
        <v>1400</v>
      </c>
      <c r="R1550" s="7">
        <f>(sales[[#This Row],[unitPrice]]-sales[[#This Row],[unitCost]])/sales[[#This Row],[unitCost]]</f>
        <v>0.10714285714285714</v>
      </c>
      <c r="S1550" t="str">
        <f>TEXT(sales[[#This Row],[SaleDate]],"dd")</f>
        <v>07</v>
      </c>
    </row>
    <row r="1551" spans="1:19" x14ac:dyDescent="0.25">
      <c r="A1551">
        <v>8</v>
      </c>
      <c r="B1551">
        <v>2</v>
      </c>
      <c r="C1551">
        <v>8</v>
      </c>
      <c r="D1551">
        <v>8</v>
      </c>
      <c r="E1551">
        <v>10</v>
      </c>
      <c r="F1551" s="1">
        <v>45108</v>
      </c>
      <c r="G1551">
        <v>0</v>
      </c>
      <c r="H1551">
        <f>VLOOKUP(sales[[#This Row],[ProductID]],products[],4,FALSE)</f>
        <v>120</v>
      </c>
      <c r="I1551">
        <f>VLOOKUP(sales[[#This Row],[ProductID]],products[],5,FALSE)</f>
        <v>90</v>
      </c>
      <c r="J1551">
        <f>sales[[#This Row],[QuantitySold]]*sales[[#This Row],[unitPrice]]</f>
        <v>1200</v>
      </c>
      <c r="K1551">
        <f>sales[[#This Row],[TotalRevenue]]-sales[[#This Row],[DiscountApplied]]</f>
        <v>1200</v>
      </c>
      <c r="L1551" t="str">
        <f>TEXT(sales[[#This Row],[SaleDate]],"yyyy")</f>
        <v>2023</v>
      </c>
      <c r="M1551" t="str">
        <f>TEXT(sales[[#This Row],[SaleDate]],"MMM")</f>
        <v>Jul</v>
      </c>
      <c r="N1551" t="str">
        <f>TEXT(sales[[#This Row],[SaleDate]],"DDD")</f>
        <v>Sat</v>
      </c>
      <c r="O1551" t="str">
        <f t="shared" si="24"/>
        <v>Q3</v>
      </c>
      <c r="P1551">
        <f>sales[[#This Row],[netRevenue]]-(sales[[#This Row],[unitCost]]*sales[[#This Row],[QuantitySold]])</f>
        <v>300</v>
      </c>
      <c r="Q1551">
        <f>sales[[#This Row],[unitCost]]*sales[[#This Row],[QuantitySold]]</f>
        <v>900</v>
      </c>
      <c r="R1551" s="7">
        <f>(sales[[#This Row],[unitPrice]]-sales[[#This Row],[unitCost]])/sales[[#This Row],[unitCost]]</f>
        <v>0.33333333333333331</v>
      </c>
      <c r="S1551" t="str">
        <f>TEXT(sales[[#This Row],[SaleDate]],"dd")</f>
        <v>01</v>
      </c>
    </row>
    <row r="1552" spans="1:19" x14ac:dyDescent="0.25">
      <c r="A1552">
        <v>31</v>
      </c>
      <c r="B1552">
        <v>2</v>
      </c>
      <c r="C1552">
        <v>16</v>
      </c>
      <c r="D1552">
        <v>10</v>
      </c>
      <c r="E1552">
        <v>6</v>
      </c>
      <c r="F1552" s="1">
        <v>45221</v>
      </c>
      <c r="G1552">
        <v>0</v>
      </c>
      <c r="H1552">
        <f>VLOOKUP(sales[[#This Row],[ProductID]],products[],4,FALSE)</f>
        <v>120</v>
      </c>
      <c r="I1552">
        <f>VLOOKUP(sales[[#This Row],[ProductID]],products[],5,FALSE)</f>
        <v>90</v>
      </c>
      <c r="J1552">
        <f>sales[[#This Row],[QuantitySold]]*sales[[#This Row],[unitPrice]]</f>
        <v>720</v>
      </c>
      <c r="K1552">
        <f>sales[[#This Row],[TotalRevenue]]-sales[[#This Row],[DiscountApplied]]</f>
        <v>720</v>
      </c>
      <c r="L1552" t="str">
        <f>TEXT(sales[[#This Row],[SaleDate]],"yyyy")</f>
        <v>2023</v>
      </c>
      <c r="M1552" t="str">
        <f>TEXT(sales[[#This Row],[SaleDate]],"MMM")</f>
        <v>Oct</v>
      </c>
      <c r="N1552" t="str">
        <f>TEXT(sales[[#This Row],[SaleDate]],"DDD")</f>
        <v>Sun</v>
      </c>
      <c r="O1552" t="str">
        <f t="shared" si="24"/>
        <v>Q4</v>
      </c>
      <c r="P1552">
        <f>sales[[#This Row],[netRevenue]]-(sales[[#This Row],[unitCost]]*sales[[#This Row],[QuantitySold]])</f>
        <v>180</v>
      </c>
      <c r="Q1552">
        <f>sales[[#This Row],[unitCost]]*sales[[#This Row],[QuantitySold]]</f>
        <v>540</v>
      </c>
      <c r="R1552" s="7">
        <f>(sales[[#This Row],[unitPrice]]-sales[[#This Row],[unitCost]])/sales[[#This Row],[unitCost]]</f>
        <v>0.33333333333333331</v>
      </c>
      <c r="S1552" t="str">
        <f>TEXT(sales[[#This Row],[SaleDate]],"dd")</f>
        <v>22</v>
      </c>
    </row>
    <row r="1553" spans="1:19" x14ac:dyDescent="0.25">
      <c r="A1553">
        <v>41</v>
      </c>
      <c r="B1553">
        <v>2</v>
      </c>
      <c r="C1553">
        <v>45</v>
      </c>
      <c r="D1553">
        <v>10</v>
      </c>
      <c r="E1553">
        <v>9</v>
      </c>
      <c r="F1553" s="1">
        <v>44984</v>
      </c>
      <c r="G1553">
        <v>0</v>
      </c>
      <c r="H1553">
        <f>VLOOKUP(sales[[#This Row],[ProductID]],products[],4,FALSE)</f>
        <v>120</v>
      </c>
      <c r="I1553">
        <f>VLOOKUP(sales[[#This Row],[ProductID]],products[],5,FALSE)</f>
        <v>90</v>
      </c>
      <c r="J1553">
        <f>sales[[#This Row],[QuantitySold]]*sales[[#This Row],[unitPrice]]</f>
        <v>1080</v>
      </c>
      <c r="K1553">
        <f>sales[[#This Row],[TotalRevenue]]-sales[[#This Row],[DiscountApplied]]</f>
        <v>1080</v>
      </c>
      <c r="L1553" t="str">
        <f>TEXT(sales[[#This Row],[SaleDate]],"yyyy")</f>
        <v>2023</v>
      </c>
      <c r="M1553" t="str">
        <f>TEXT(sales[[#This Row],[SaleDate]],"MMM")</f>
        <v>Feb</v>
      </c>
      <c r="N1553" t="str">
        <f>TEXT(sales[[#This Row],[SaleDate]],"DDD")</f>
        <v>Mon</v>
      </c>
      <c r="O1553" t="str">
        <f t="shared" si="24"/>
        <v>Q1</v>
      </c>
      <c r="P1553">
        <f>sales[[#This Row],[netRevenue]]-(sales[[#This Row],[unitCost]]*sales[[#This Row],[QuantitySold]])</f>
        <v>270</v>
      </c>
      <c r="Q1553">
        <f>sales[[#This Row],[unitCost]]*sales[[#This Row],[QuantitySold]]</f>
        <v>810</v>
      </c>
      <c r="R1553" s="7">
        <f>(sales[[#This Row],[unitPrice]]-sales[[#This Row],[unitCost]])/sales[[#This Row],[unitCost]]</f>
        <v>0.33333333333333331</v>
      </c>
      <c r="S1553" t="str">
        <f>TEXT(sales[[#This Row],[SaleDate]],"dd")</f>
        <v>27</v>
      </c>
    </row>
    <row r="1554" spans="1:19" x14ac:dyDescent="0.25">
      <c r="A1554">
        <v>42</v>
      </c>
      <c r="B1554">
        <v>2</v>
      </c>
      <c r="C1554">
        <v>27</v>
      </c>
      <c r="D1554">
        <v>10</v>
      </c>
      <c r="E1554">
        <v>4</v>
      </c>
      <c r="F1554" s="1">
        <v>45208</v>
      </c>
      <c r="G1554">
        <v>0</v>
      </c>
      <c r="H1554">
        <f>VLOOKUP(sales[[#This Row],[ProductID]],products[],4,FALSE)</f>
        <v>120</v>
      </c>
      <c r="I1554">
        <f>VLOOKUP(sales[[#This Row],[ProductID]],products[],5,FALSE)</f>
        <v>90</v>
      </c>
      <c r="J1554">
        <f>sales[[#This Row],[QuantitySold]]*sales[[#This Row],[unitPrice]]</f>
        <v>480</v>
      </c>
      <c r="K1554">
        <f>sales[[#This Row],[TotalRevenue]]-sales[[#This Row],[DiscountApplied]]</f>
        <v>480</v>
      </c>
      <c r="L1554" t="str">
        <f>TEXT(sales[[#This Row],[SaleDate]],"yyyy")</f>
        <v>2023</v>
      </c>
      <c r="M1554" t="str">
        <f>TEXT(sales[[#This Row],[SaleDate]],"MMM")</f>
        <v>Oct</v>
      </c>
      <c r="N1554" t="str">
        <f>TEXT(sales[[#This Row],[SaleDate]],"DDD")</f>
        <v>Mon</v>
      </c>
      <c r="O1554" t="str">
        <f t="shared" si="24"/>
        <v>Q4</v>
      </c>
      <c r="P1554">
        <f>sales[[#This Row],[netRevenue]]-(sales[[#This Row],[unitCost]]*sales[[#This Row],[QuantitySold]])</f>
        <v>120</v>
      </c>
      <c r="Q1554">
        <f>sales[[#This Row],[unitCost]]*sales[[#This Row],[QuantitySold]]</f>
        <v>360</v>
      </c>
      <c r="R1554" s="7">
        <f>(sales[[#This Row],[unitPrice]]-sales[[#This Row],[unitCost]])/sales[[#This Row],[unitCost]]</f>
        <v>0.33333333333333331</v>
      </c>
      <c r="S1554" t="str">
        <f>TEXT(sales[[#This Row],[SaleDate]],"dd")</f>
        <v>09</v>
      </c>
    </row>
    <row r="1555" spans="1:19" x14ac:dyDescent="0.25">
      <c r="A1555">
        <v>97</v>
      </c>
      <c r="B1555">
        <v>2</v>
      </c>
      <c r="C1555">
        <v>18</v>
      </c>
      <c r="D1555">
        <v>7</v>
      </c>
      <c r="E1555">
        <v>4</v>
      </c>
      <c r="F1555" s="1">
        <v>45089</v>
      </c>
      <c r="G1555">
        <v>0</v>
      </c>
      <c r="H1555">
        <f>VLOOKUP(sales[[#This Row],[ProductID]],products[],4,FALSE)</f>
        <v>120</v>
      </c>
      <c r="I1555">
        <f>VLOOKUP(sales[[#This Row],[ProductID]],products[],5,FALSE)</f>
        <v>90</v>
      </c>
      <c r="J1555">
        <f>sales[[#This Row],[QuantitySold]]*sales[[#This Row],[unitPrice]]</f>
        <v>480</v>
      </c>
      <c r="K1555">
        <f>sales[[#This Row],[TotalRevenue]]-sales[[#This Row],[DiscountApplied]]</f>
        <v>480</v>
      </c>
      <c r="L1555" t="str">
        <f>TEXT(sales[[#This Row],[SaleDate]],"yyyy")</f>
        <v>2023</v>
      </c>
      <c r="M1555" t="str">
        <f>TEXT(sales[[#This Row],[SaleDate]],"MMM")</f>
        <v>Jun</v>
      </c>
      <c r="N1555" t="str">
        <f>TEXT(sales[[#This Row],[SaleDate]],"DDD")</f>
        <v>Mon</v>
      </c>
      <c r="O1555" t="str">
        <f t="shared" si="24"/>
        <v>Q2</v>
      </c>
      <c r="P1555">
        <f>sales[[#This Row],[netRevenue]]-(sales[[#This Row],[unitCost]]*sales[[#This Row],[QuantitySold]])</f>
        <v>120</v>
      </c>
      <c r="Q1555">
        <f>sales[[#This Row],[unitCost]]*sales[[#This Row],[QuantitySold]]</f>
        <v>360</v>
      </c>
      <c r="R1555" s="7">
        <f>(sales[[#This Row],[unitPrice]]-sales[[#This Row],[unitCost]])/sales[[#This Row],[unitCost]]</f>
        <v>0.33333333333333331</v>
      </c>
      <c r="S1555" t="str">
        <f>TEXT(sales[[#This Row],[SaleDate]],"dd")</f>
        <v>12</v>
      </c>
    </row>
    <row r="1556" spans="1:19" x14ac:dyDescent="0.25">
      <c r="A1556">
        <v>112</v>
      </c>
      <c r="B1556">
        <v>2</v>
      </c>
      <c r="C1556">
        <v>8</v>
      </c>
      <c r="D1556">
        <v>7</v>
      </c>
      <c r="E1556">
        <v>6</v>
      </c>
      <c r="F1556" s="1">
        <v>45169</v>
      </c>
      <c r="G1556">
        <v>0</v>
      </c>
      <c r="H1556">
        <f>VLOOKUP(sales[[#This Row],[ProductID]],products[],4,FALSE)</f>
        <v>120</v>
      </c>
      <c r="I1556">
        <f>VLOOKUP(sales[[#This Row],[ProductID]],products[],5,FALSE)</f>
        <v>90</v>
      </c>
      <c r="J1556">
        <f>sales[[#This Row],[QuantitySold]]*sales[[#This Row],[unitPrice]]</f>
        <v>720</v>
      </c>
      <c r="K1556">
        <f>sales[[#This Row],[TotalRevenue]]-sales[[#This Row],[DiscountApplied]]</f>
        <v>720</v>
      </c>
      <c r="L1556" t="str">
        <f>TEXT(sales[[#This Row],[SaleDate]],"yyyy")</f>
        <v>2023</v>
      </c>
      <c r="M1556" t="str">
        <f>TEXT(sales[[#This Row],[SaleDate]],"MMM")</f>
        <v>Aug</v>
      </c>
      <c r="N1556" t="str">
        <f>TEXT(sales[[#This Row],[SaleDate]],"DDD")</f>
        <v>Thu</v>
      </c>
      <c r="O1556" t="str">
        <f t="shared" si="24"/>
        <v>Q3</v>
      </c>
      <c r="P1556">
        <f>sales[[#This Row],[netRevenue]]-(sales[[#This Row],[unitCost]]*sales[[#This Row],[QuantitySold]])</f>
        <v>180</v>
      </c>
      <c r="Q1556">
        <f>sales[[#This Row],[unitCost]]*sales[[#This Row],[QuantitySold]]</f>
        <v>540</v>
      </c>
      <c r="R1556" s="7">
        <f>(sales[[#This Row],[unitPrice]]-sales[[#This Row],[unitCost]])/sales[[#This Row],[unitCost]]</f>
        <v>0.33333333333333331</v>
      </c>
      <c r="S1556" t="str">
        <f>TEXT(sales[[#This Row],[SaleDate]],"dd")</f>
        <v>31</v>
      </c>
    </row>
    <row r="1557" spans="1:19" x14ac:dyDescent="0.25">
      <c r="A1557">
        <v>135</v>
      </c>
      <c r="B1557">
        <v>2</v>
      </c>
      <c r="C1557">
        <v>8</v>
      </c>
      <c r="D1557">
        <v>8</v>
      </c>
      <c r="E1557">
        <v>10</v>
      </c>
      <c r="F1557" s="1">
        <v>45015</v>
      </c>
      <c r="G1557">
        <v>0</v>
      </c>
      <c r="H1557">
        <f>VLOOKUP(sales[[#This Row],[ProductID]],products[],4,FALSE)</f>
        <v>120</v>
      </c>
      <c r="I1557">
        <f>VLOOKUP(sales[[#This Row],[ProductID]],products[],5,FALSE)</f>
        <v>90</v>
      </c>
      <c r="J1557">
        <f>sales[[#This Row],[QuantitySold]]*sales[[#This Row],[unitPrice]]</f>
        <v>1200</v>
      </c>
      <c r="K1557">
        <f>sales[[#This Row],[TotalRevenue]]-sales[[#This Row],[DiscountApplied]]</f>
        <v>1200</v>
      </c>
      <c r="L1557" t="str">
        <f>TEXT(sales[[#This Row],[SaleDate]],"yyyy")</f>
        <v>2023</v>
      </c>
      <c r="M1557" t="str">
        <f>TEXT(sales[[#This Row],[SaleDate]],"MMM")</f>
        <v>Mar</v>
      </c>
      <c r="N1557" t="str">
        <f>TEXT(sales[[#This Row],[SaleDate]],"DDD")</f>
        <v>Thu</v>
      </c>
      <c r="O1557" t="str">
        <f t="shared" si="24"/>
        <v>Q1</v>
      </c>
      <c r="P1557">
        <f>sales[[#This Row],[netRevenue]]-(sales[[#This Row],[unitCost]]*sales[[#This Row],[QuantitySold]])</f>
        <v>300</v>
      </c>
      <c r="Q1557">
        <f>sales[[#This Row],[unitCost]]*sales[[#This Row],[QuantitySold]]</f>
        <v>900</v>
      </c>
      <c r="R1557" s="7">
        <f>(sales[[#This Row],[unitPrice]]-sales[[#This Row],[unitCost]])/sales[[#This Row],[unitCost]]</f>
        <v>0.33333333333333331</v>
      </c>
      <c r="S1557" t="str">
        <f>TEXT(sales[[#This Row],[SaleDate]],"dd")</f>
        <v>30</v>
      </c>
    </row>
    <row r="1558" spans="1:19" x14ac:dyDescent="0.25">
      <c r="A1558">
        <v>157</v>
      </c>
      <c r="B1558">
        <v>2</v>
      </c>
      <c r="C1558">
        <v>11</v>
      </c>
      <c r="D1558">
        <v>1</v>
      </c>
      <c r="E1558">
        <v>5</v>
      </c>
      <c r="F1558" s="1">
        <v>44947</v>
      </c>
      <c r="G1558">
        <v>0</v>
      </c>
      <c r="H1558">
        <f>VLOOKUP(sales[[#This Row],[ProductID]],products[],4,FALSE)</f>
        <v>120</v>
      </c>
      <c r="I1558">
        <f>VLOOKUP(sales[[#This Row],[ProductID]],products[],5,FALSE)</f>
        <v>90</v>
      </c>
      <c r="J1558">
        <f>sales[[#This Row],[QuantitySold]]*sales[[#This Row],[unitPrice]]</f>
        <v>600</v>
      </c>
      <c r="K1558">
        <f>sales[[#This Row],[TotalRevenue]]-sales[[#This Row],[DiscountApplied]]</f>
        <v>600</v>
      </c>
      <c r="L1558" t="str">
        <f>TEXT(sales[[#This Row],[SaleDate]],"yyyy")</f>
        <v>2023</v>
      </c>
      <c r="M1558" t="str">
        <f>TEXT(sales[[#This Row],[SaleDate]],"MMM")</f>
        <v>Jan</v>
      </c>
      <c r="N1558" t="str">
        <f>TEXT(sales[[#This Row],[SaleDate]],"DDD")</f>
        <v>Sat</v>
      </c>
      <c r="O1558" t="str">
        <f t="shared" si="24"/>
        <v>Q1</v>
      </c>
      <c r="P1558">
        <f>sales[[#This Row],[netRevenue]]-(sales[[#This Row],[unitCost]]*sales[[#This Row],[QuantitySold]])</f>
        <v>150</v>
      </c>
      <c r="Q1558">
        <f>sales[[#This Row],[unitCost]]*sales[[#This Row],[QuantitySold]]</f>
        <v>450</v>
      </c>
      <c r="R1558" s="7">
        <f>(sales[[#This Row],[unitPrice]]-sales[[#This Row],[unitCost]])/sales[[#This Row],[unitCost]]</f>
        <v>0.33333333333333331</v>
      </c>
      <c r="S1558" t="str">
        <f>TEXT(sales[[#This Row],[SaleDate]],"dd")</f>
        <v>21</v>
      </c>
    </row>
    <row r="1559" spans="1:19" x14ac:dyDescent="0.25">
      <c r="A1559">
        <v>195</v>
      </c>
      <c r="B1559">
        <v>2</v>
      </c>
      <c r="C1559">
        <v>12</v>
      </c>
      <c r="D1559">
        <v>10</v>
      </c>
      <c r="E1559">
        <v>8</v>
      </c>
      <c r="F1559" s="1">
        <v>45090</v>
      </c>
      <c r="G1559">
        <v>0</v>
      </c>
      <c r="H1559">
        <f>VLOOKUP(sales[[#This Row],[ProductID]],products[],4,FALSE)</f>
        <v>120</v>
      </c>
      <c r="I1559">
        <f>VLOOKUP(sales[[#This Row],[ProductID]],products[],5,FALSE)</f>
        <v>90</v>
      </c>
      <c r="J1559">
        <f>sales[[#This Row],[QuantitySold]]*sales[[#This Row],[unitPrice]]</f>
        <v>960</v>
      </c>
      <c r="K1559">
        <f>sales[[#This Row],[TotalRevenue]]-sales[[#This Row],[DiscountApplied]]</f>
        <v>960</v>
      </c>
      <c r="L1559" t="str">
        <f>TEXT(sales[[#This Row],[SaleDate]],"yyyy")</f>
        <v>2023</v>
      </c>
      <c r="M1559" t="str">
        <f>TEXT(sales[[#This Row],[SaleDate]],"MMM")</f>
        <v>Jun</v>
      </c>
      <c r="N1559" t="str">
        <f>TEXT(sales[[#This Row],[SaleDate]],"DDD")</f>
        <v>Tue</v>
      </c>
      <c r="O1559" t="str">
        <f t="shared" si="24"/>
        <v>Q2</v>
      </c>
      <c r="P1559">
        <f>sales[[#This Row],[netRevenue]]-(sales[[#This Row],[unitCost]]*sales[[#This Row],[QuantitySold]])</f>
        <v>240</v>
      </c>
      <c r="Q1559">
        <f>sales[[#This Row],[unitCost]]*sales[[#This Row],[QuantitySold]]</f>
        <v>720</v>
      </c>
      <c r="R1559" s="7">
        <f>(sales[[#This Row],[unitPrice]]-sales[[#This Row],[unitCost]])/sales[[#This Row],[unitCost]]</f>
        <v>0.33333333333333331</v>
      </c>
      <c r="S1559" t="str">
        <f>TEXT(sales[[#This Row],[SaleDate]],"dd")</f>
        <v>13</v>
      </c>
    </row>
    <row r="1560" spans="1:19" x14ac:dyDescent="0.25">
      <c r="A1560">
        <v>240</v>
      </c>
      <c r="B1560">
        <v>2</v>
      </c>
      <c r="C1560">
        <v>28</v>
      </c>
      <c r="D1560">
        <v>4</v>
      </c>
      <c r="E1560">
        <v>11</v>
      </c>
      <c r="F1560" s="1">
        <v>45166</v>
      </c>
      <c r="G1560">
        <v>0</v>
      </c>
      <c r="H1560">
        <f>VLOOKUP(sales[[#This Row],[ProductID]],products[],4,FALSE)</f>
        <v>120</v>
      </c>
      <c r="I1560">
        <f>VLOOKUP(sales[[#This Row],[ProductID]],products[],5,FALSE)</f>
        <v>90</v>
      </c>
      <c r="J1560">
        <f>sales[[#This Row],[QuantitySold]]*sales[[#This Row],[unitPrice]]</f>
        <v>1320</v>
      </c>
      <c r="K1560">
        <f>sales[[#This Row],[TotalRevenue]]-sales[[#This Row],[DiscountApplied]]</f>
        <v>1320</v>
      </c>
      <c r="L1560" t="str">
        <f>TEXT(sales[[#This Row],[SaleDate]],"yyyy")</f>
        <v>2023</v>
      </c>
      <c r="M1560" t="str">
        <f>TEXT(sales[[#This Row],[SaleDate]],"MMM")</f>
        <v>Aug</v>
      </c>
      <c r="N1560" t="str">
        <f>TEXT(sales[[#This Row],[SaleDate]],"DDD")</f>
        <v>Mon</v>
      </c>
      <c r="O1560" t="str">
        <f t="shared" si="24"/>
        <v>Q3</v>
      </c>
      <c r="P1560">
        <f>sales[[#This Row],[netRevenue]]-(sales[[#This Row],[unitCost]]*sales[[#This Row],[QuantitySold]])</f>
        <v>330</v>
      </c>
      <c r="Q1560">
        <f>sales[[#This Row],[unitCost]]*sales[[#This Row],[QuantitySold]]</f>
        <v>990</v>
      </c>
      <c r="R1560" s="7">
        <f>(sales[[#This Row],[unitPrice]]-sales[[#This Row],[unitCost]])/sales[[#This Row],[unitCost]]</f>
        <v>0.33333333333333331</v>
      </c>
      <c r="S1560" t="str">
        <f>TEXT(sales[[#This Row],[SaleDate]],"dd")</f>
        <v>28</v>
      </c>
    </row>
    <row r="1561" spans="1:19" x14ac:dyDescent="0.25">
      <c r="A1561">
        <v>251</v>
      </c>
      <c r="B1561">
        <v>2</v>
      </c>
      <c r="C1561">
        <v>13</v>
      </c>
      <c r="D1561">
        <v>7</v>
      </c>
      <c r="E1561">
        <v>8</v>
      </c>
      <c r="F1561" s="1">
        <v>45052</v>
      </c>
      <c r="G1561">
        <v>0</v>
      </c>
      <c r="H1561">
        <f>VLOOKUP(sales[[#This Row],[ProductID]],products[],4,FALSE)</f>
        <v>120</v>
      </c>
      <c r="I1561">
        <f>VLOOKUP(sales[[#This Row],[ProductID]],products[],5,FALSE)</f>
        <v>90</v>
      </c>
      <c r="J1561">
        <f>sales[[#This Row],[QuantitySold]]*sales[[#This Row],[unitPrice]]</f>
        <v>960</v>
      </c>
      <c r="K1561">
        <f>sales[[#This Row],[TotalRevenue]]-sales[[#This Row],[DiscountApplied]]</f>
        <v>960</v>
      </c>
      <c r="L1561" t="str">
        <f>TEXT(sales[[#This Row],[SaleDate]],"yyyy")</f>
        <v>2023</v>
      </c>
      <c r="M1561" t="str">
        <f>TEXT(sales[[#This Row],[SaleDate]],"MMM")</f>
        <v>May</v>
      </c>
      <c r="N1561" t="str">
        <f>TEXT(sales[[#This Row],[SaleDate]],"DDD")</f>
        <v>Sat</v>
      </c>
      <c r="O1561" t="str">
        <f t="shared" si="24"/>
        <v>Q2</v>
      </c>
      <c r="P1561">
        <f>sales[[#This Row],[netRevenue]]-(sales[[#This Row],[unitCost]]*sales[[#This Row],[QuantitySold]])</f>
        <v>240</v>
      </c>
      <c r="Q1561">
        <f>sales[[#This Row],[unitCost]]*sales[[#This Row],[QuantitySold]]</f>
        <v>720</v>
      </c>
      <c r="R1561" s="7">
        <f>(sales[[#This Row],[unitPrice]]-sales[[#This Row],[unitCost]])/sales[[#This Row],[unitCost]]</f>
        <v>0.33333333333333331</v>
      </c>
      <c r="S1561" t="str">
        <f>TEXT(sales[[#This Row],[SaleDate]],"dd")</f>
        <v>06</v>
      </c>
    </row>
    <row r="1562" spans="1:19" x14ac:dyDescent="0.25">
      <c r="A1562">
        <v>305</v>
      </c>
      <c r="B1562">
        <v>2</v>
      </c>
      <c r="C1562">
        <v>7</v>
      </c>
      <c r="D1562">
        <v>4</v>
      </c>
      <c r="E1562">
        <v>11</v>
      </c>
      <c r="F1562" s="1">
        <v>45115</v>
      </c>
      <c r="G1562">
        <v>0</v>
      </c>
      <c r="H1562">
        <f>VLOOKUP(sales[[#This Row],[ProductID]],products[],4,FALSE)</f>
        <v>120</v>
      </c>
      <c r="I1562">
        <f>VLOOKUP(sales[[#This Row],[ProductID]],products[],5,FALSE)</f>
        <v>90</v>
      </c>
      <c r="J1562">
        <f>sales[[#This Row],[QuantitySold]]*sales[[#This Row],[unitPrice]]</f>
        <v>1320</v>
      </c>
      <c r="K1562">
        <f>sales[[#This Row],[TotalRevenue]]-sales[[#This Row],[DiscountApplied]]</f>
        <v>1320</v>
      </c>
      <c r="L1562" t="str">
        <f>TEXT(sales[[#This Row],[SaleDate]],"yyyy")</f>
        <v>2023</v>
      </c>
      <c r="M1562" t="str">
        <f>TEXT(sales[[#This Row],[SaleDate]],"MMM")</f>
        <v>Jul</v>
      </c>
      <c r="N1562" t="str">
        <f>TEXT(sales[[#This Row],[SaleDate]],"DDD")</f>
        <v>Sat</v>
      </c>
      <c r="O1562" t="str">
        <f t="shared" si="24"/>
        <v>Q3</v>
      </c>
      <c r="P1562">
        <f>sales[[#This Row],[netRevenue]]-(sales[[#This Row],[unitCost]]*sales[[#This Row],[QuantitySold]])</f>
        <v>330</v>
      </c>
      <c r="Q1562">
        <f>sales[[#This Row],[unitCost]]*sales[[#This Row],[QuantitySold]]</f>
        <v>990</v>
      </c>
      <c r="R1562" s="7">
        <f>(sales[[#This Row],[unitPrice]]-sales[[#This Row],[unitCost]])/sales[[#This Row],[unitCost]]</f>
        <v>0.33333333333333331</v>
      </c>
      <c r="S1562" t="str">
        <f>TEXT(sales[[#This Row],[SaleDate]],"dd")</f>
        <v>08</v>
      </c>
    </row>
    <row r="1563" spans="1:19" x14ac:dyDescent="0.25">
      <c r="A1563">
        <v>311</v>
      </c>
      <c r="B1563">
        <v>2</v>
      </c>
      <c r="C1563">
        <v>45</v>
      </c>
      <c r="D1563">
        <v>4</v>
      </c>
      <c r="E1563">
        <v>8</v>
      </c>
      <c r="F1563" s="1">
        <v>44939</v>
      </c>
      <c r="G1563">
        <v>0</v>
      </c>
      <c r="H1563">
        <f>VLOOKUP(sales[[#This Row],[ProductID]],products[],4,FALSE)</f>
        <v>120</v>
      </c>
      <c r="I1563">
        <f>VLOOKUP(sales[[#This Row],[ProductID]],products[],5,FALSE)</f>
        <v>90</v>
      </c>
      <c r="J1563">
        <f>sales[[#This Row],[QuantitySold]]*sales[[#This Row],[unitPrice]]</f>
        <v>960</v>
      </c>
      <c r="K1563">
        <f>sales[[#This Row],[TotalRevenue]]-sales[[#This Row],[DiscountApplied]]</f>
        <v>960</v>
      </c>
      <c r="L1563" t="str">
        <f>TEXT(sales[[#This Row],[SaleDate]],"yyyy")</f>
        <v>2023</v>
      </c>
      <c r="M1563" t="str">
        <f>TEXT(sales[[#This Row],[SaleDate]],"MMM")</f>
        <v>Jan</v>
      </c>
      <c r="N1563" t="str">
        <f>TEXT(sales[[#This Row],[SaleDate]],"DDD")</f>
        <v>Fri</v>
      </c>
      <c r="O1563" t="str">
        <f t="shared" si="24"/>
        <v>Q1</v>
      </c>
      <c r="P1563">
        <f>sales[[#This Row],[netRevenue]]-(sales[[#This Row],[unitCost]]*sales[[#This Row],[QuantitySold]])</f>
        <v>240</v>
      </c>
      <c r="Q1563">
        <f>sales[[#This Row],[unitCost]]*sales[[#This Row],[QuantitySold]]</f>
        <v>720</v>
      </c>
      <c r="R1563" s="7">
        <f>(sales[[#This Row],[unitPrice]]-sales[[#This Row],[unitCost]])/sales[[#This Row],[unitCost]]</f>
        <v>0.33333333333333331</v>
      </c>
      <c r="S1563" t="str">
        <f>TEXT(sales[[#This Row],[SaleDate]],"dd")</f>
        <v>13</v>
      </c>
    </row>
    <row r="1564" spans="1:19" x14ac:dyDescent="0.25">
      <c r="A1564">
        <v>314</v>
      </c>
      <c r="B1564">
        <v>2</v>
      </c>
      <c r="C1564">
        <v>21</v>
      </c>
      <c r="D1564">
        <v>9</v>
      </c>
      <c r="E1564">
        <v>11</v>
      </c>
      <c r="F1564" s="1">
        <v>45000</v>
      </c>
      <c r="G1564">
        <v>0</v>
      </c>
      <c r="H1564">
        <f>VLOOKUP(sales[[#This Row],[ProductID]],products[],4,FALSE)</f>
        <v>120</v>
      </c>
      <c r="I1564">
        <f>VLOOKUP(sales[[#This Row],[ProductID]],products[],5,FALSE)</f>
        <v>90</v>
      </c>
      <c r="J1564">
        <f>sales[[#This Row],[QuantitySold]]*sales[[#This Row],[unitPrice]]</f>
        <v>1320</v>
      </c>
      <c r="K1564">
        <f>sales[[#This Row],[TotalRevenue]]-sales[[#This Row],[DiscountApplied]]</f>
        <v>1320</v>
      </c>
      <c r="L1564" t="str">
        <f>TEXT(sales[[#This Row],[SaleDate]],"yyyy")</f>
        <v>2023</v>
      </c>
      <c r="M1564" t="str">
        <f>TEXT(sales[[#This Row],[SaleDate]],"MMM")</f>
        <v>Mar</v>
      </c>
      <c r="N1564" t="str">
        <f>TEXT(sales[[#This Row],[SaleDate]],"DDD")</f>
        <v>Wed</v>
      </c>
      <c r="O1564" t="str">
        <f t="shared" si="24"/>
        <v>Q1</v>
      </c>
      <c r="P1564">
        <f>sales[[#This Row],[netRevenue]]-(sales[[#This Row],[unitCost]]*sales[[#This Row],[QuantitySold]])</f>
        <v>330</v>
      </c>
      <c r="Q1564">
        <f>sales[[#This Row],[unitCost]]*sales[[#This Row],[QuantitySold]]</f>
        <v>990</v>
      </c>
      <c r="R1564" s="7">
        <f>(sales[[#This Row],[unitPrice]]-sales[[#This Row],[unitCost]])/sales[[#This Row],[unitCost]]</f>
        <v>0.33333333333333331</v>
      </c>
      <c r="S1564" t="str">
        <f>TEXT(sales[[#This Row],[SaleDate]],"dd")</f>
        <v>15</v>
      </c>
    </row>
    <row r="1565" spans="1:19" x14ac:dyDescent="0.25">
      <c r="A1565">
        <v>321</v>
      </c>
      <c r="B1565">
        <v>2</v>
      </c>
      <c r="C1565">
        <v>43</v>
      </c>
      <c r="D1565">
        <v>10</v>
      </c>
      <c r="E1565">
        <v>11</v>
      </c>
      <c r="F1565" s="1">
        <v>44959</v>
      </c>
      <c r="G1565">
        <v>0</v>
      </c>
      <c r="H1565">
        <f>VLOOKUP(sales[[#This Row],[ProductID]],products[],4,FALSE)</f>
        <v>120</v>
      </c>
      <c r="I1565">
        <f>VLOOKUP(sales[[#This Row],[ProductID]],products[],5,FALSE)</f>
        <v>90</v>
      </c>
      <c r="J1565">
        <f>sales[[#This Row],[QuantitySold]]*sales[[#This Row],[unitPrice]]</f>
        <v>1320</v>
      </c>
      <c r="K1565">
        <f>sales[[#This Row],[TotalRevenue]]-sales[[#This Row],[DiscountApplied]]</f>
        <v>1320</v>
      </c>
      <c r="L1565" t="str">
        <f>TEXT(sales[[#This Row],[SaleDate]],"yyyy")</f>
        <v>2023</v>
      </c>
      <c r="M1565" t="str">
        <f>TEXT(sales[[#This Row],[SaleDate]],"MMM")</f>
        <v>Feb</v>
      </c>
      <c r="N1565" t="str">
        <f>TEXT(sales[[#This Row],[SaleDate]],"DDD")</f>
        <v>Thu</v>
      </c>
      <c r="O1565" t="str">
        <f t="shared" si="24"/>
        <v>Q1</v>
      </c>
      <c r="P1565">
        <f>sales[[#This Row],[netRevenue]]-(sales[[#This Row],[unitCost]]*sales[[#This Row],[QuantitySold]])</f>
        <v>330</v>
      </c>
      <c r="Q1565">
        <f>sales[[#This Row],[unitCost]]*sales[[#This Row],[QuantitySold]]</f>
        <v>990</v>
      </c>
      <c r="R1565" s="7">
        <f>(sales[[#This Row],[unitPrice]]-sales[[#This Row],[unitCost]])/sales[[#This Row],[unitCost]]</f>
        <v>0.33333333333333331</v>
      </c>
      <c r="S1565" t="str">
        <f>TEXT(sales[[#This Row],[SaleDate]],"dd")</f>
        <v>02</v>
      </c>
    </row>
    <row r="1566" spans="1:19" x14ac:dyDescent="0.25">
      <c r="A1566">
        <v>330</v>
      </c>
      <c r="B1566">
        <v>2</v>
      </c>
      <c r="C1566">
        <v>36</v>
      </c>
      <c r="D1566">
        <v>7</v>
      </c>
      <c r="E1566">
        <v>5</v>
      </c>
      <c r="F1566" s="1">
        <v>44964</v>
      </c>
      <c r="G1566">
        <v>0</v>
      </c>
      <c r="H1566">
        <f>VLOOKUP(sales[[#This Row],[ProductID]],products[],4,FALSE)</f>
        <v>120</v>
      </c>
      <c r="I1566">
        <f>VLOOKUP(sales[[#This Row],[ProductID]],products[],5,FALSE)</f>
        <v>90</v>
      </c>
      <c r="J1566">
        <f>sales[[#This Row],[QuantitySold]]*sales[[#This Row],[unitPrice]]</f>
        <v>600</v>
      </c>
      <c r="K1566">
        <f>sales[[#This Row],[TotalRevenue]]-sales[[#This Row],[DiscountApplied]]</f>
        <v>600</v>
      </c>
      <c r="L1566" t="str">
        <f>TEXT(sales[[#This Row],[SaleDate]],"yyyy")</f>
        <v>2023</v>
      </c>
      <c r="M1566" t="str">
        <f>TEXT(sales[[#This Row],[SaleDate]],"MMM")</f>
        <v>Feb</v>
      </c>
      <c r="N1566" t="str">
        <f>TEXT(sales[[#This Row],[SaleDate]],"DDD")</f>
        <v>Tue</v>
      </c>
      <c r="O1566" t="str">
        <f t="shared" si="24"/>
        <v>Q1</v>
      </c>
      <c r="P1566">
        <f>sales[[#This Row],[netRevenue]]-(sales[[#This Row],[unitCost]]*sales[[#This Row],[QuantitySold]])</f>
        <v>150</v>
      </c>
      <c r="Q1566">
        <f>sales[[#This Row],[unitCost]]*sales[[#This Row],[QuantitySold]]</f>
        <v>450</v>
      </c>
      <c r="R1566" s="7">
        <f>(sales[[#This Row],[unitPrice]]-sales[[#This Row],[unitCost]])/sales[[#This Row],[unitCost]]</f>
        <v>0.33333333333333331</v>
      </c>
      <c r="S1566" t="str">
        <f>TEXT(sales[[#This Row],[SaleDate]],"dd")</f>
        <v>07</v>
      </c>
    </row>
    <row r="1567" spans="1:19" x14ac:dyDescent="0.25">
      <c r="A1567">
        <v>339</v>
      </c>
      <c r="B1567">
        <v>2</v>
      </c>
      <c r="C1567">
        <v>2</v>
      </c>
      <c r="D1567">
        <v>10</v>
      </c>
      <c r="E1567">
        <v>5</v>
      </c>
      <c r="F1567" s="1">
        <v>45283</v>
      </c>
      <c r="G1567">
        <v>0</v>
      </c>
      <c r="H1567">
        <f>VLOOKUP(sales[[#This Row],[ProductID]],products[],4,FALSE)</f>
        <v>120</v>
      </c>
      <c r="I1567">
        <f>VLOOKUP(sales[[#This Row],[ProductID]],products[],5,FALSE)</f>
        <v>90</v>
      </c>
      <c r="J1567">
        <f>sales[[#This Row],[QuantitySold]]*sales[[#This Row],[unitPrice]]</f>
        <v>600</v>
      </c>
      <c r="K1567">
        <f>sales[[#This Row],[TotalRevenue]]-sales[[#This Row],[DiscountApplied]]</f>
        <v>600</v>
      </c>
      <c r="L1567" t="str">
        <f>TEXT(sales[[#This Row],[SaleDate]],"yyyy")</f>
        <v>2023</v>
      </c>
      <c r="M1567" t="str">
        <f>TEXT(sales[[#This Row],[SaleDate]],"MMM")</f>
        <v>Dec</v>
      </c>
      <c r="N1567" t="str">
        <f>TEXT(sales[[#This Row],[SaleDate]],"DDD")</f>
        <v>Sat</v>
      </c>
      <c r="O1567" t="str">
        <f t="shared" si="24"/>
        <v>Q4</v>
      </c>
      <c r="P1567">
        <f>sales[[#This Row],[netRevenue]]-(sales[[#This Row],[unitCost]]*sales[[#This Row],[QuantitySold]])</f>
        <v>150</v>
      </c>
      <c r="Q1567">
        <f>sales[[#This Row],[unitCost]]*sales[[#This Row],[QuantitySold]]</f>
        <v>450</v>
      </c>
      <c r="R1567" s="7">
        <f>(sales[[#This Row],[unitPrice]]-sales[[#This Row],[unitCost]])/sales[[#This Row],[unitCost]]</f>
        <v>0.33333333333333331</v>
      </c>
      <c r="S1567" t="str">
        <f>TEXT(sales[[#This Row],[SaleDate]],"dd")</f>
        <v>23</v>
      </c>
    </row>
    <row r="1568" spans="1:19" x14ac:dyDescent="0.25">
      <c r="A1568">
        <v>342</v>
      </c>
      <c r="B1568">
        <v>2</v>
      </c>
      <c r="C1568">
        <v>25</v>
      </c>
      <c r="D1568">
        <v>6</v>
      </c>
      <c r="E1568">
        <v>2</v>
      </c>
      <c r="F1568" s="1">
        <v>45015</v>
      </c>
      <c r="G1568">
        <v>0</v>
      </c>
      <c r="H1568">
        <f>VLOOKUP(sales[[#This Row],[ProductID]],products[],4,FALSE)</f>
        <v>120</v>
      </c>
      <c r="I1568">
        <f>VLOOKUP(sales[[#This Row],[ProductID]],products[],5,FALSE)</f>
        <v>90</v>
      </c>
      <c r="J1568">
        <f>sales[[#This Row],[QuantitySold]]*sales[[#This Row],[unitPrice]]</f>
        <v>240</v>
      </c>
      <c r="K1568">
        <f>sales[[#This Row],[TotalRevenue]]-sales[[#This Row],[DiscountApplied]]</f>
        <v>240</v>
      </c>
      <c r="L1568" t="str">
        <f>TEXT(sales[[#This Row],[SaleDate]],"yyyy")</f>
        <v>2023</v>
      </c>
      <c r="M1568" t="str">
        <f>TEXT(sales[[#This Row],[SaleDate]],"MMM")</f>
        <v>Mar</v>
      </c>
      <c r="N1568" t="str">
        <f>TEXT(sales[[#This Row],[SaleDate]],"DDD")</f>
        <v>Thu</v>
      </c>
      <c r="O1568" t="str">
        <f t="shared" si="24"/>
        <v>Q1</v>
      </c>
      <c r="P1568">
        <f>sales[[#This Row],[netRevenue]]-(sales[[#This Row],[unitCost]]*sales[[#This Row],[QuantitySold]])</f>
        <v>60</v>
      </c>
      <c r="Q1568">
        <f>sales[[#This Row],[unitCost]]*sales[[#This Row],[QuantitySold]]</f>
        <v>180</v>
      </c>
      <c r="R1568" s="7">
        <f>(sales[[#This Row],[unitPrice]]-sales[[#This Row],[unitCost]])/sales[[#This Row],[unitCost]]</f>
        <v>0.33333333333333331</v>
      </c>
      <c r="S1568" t="str">
        <f>TEXT(sales[[#This Row],[SaleDate]],"dd")</f>
        <v>30</v>
      </c>
    </row>
    <row r="1569" spans="1:19" x14ac:dyDescent="0.25">
      <c r="A1569">
        <v>355</v>
      </c>
      <c r="B1569">
        <v>2</v>
      </c>
      <c r="C1569">
        <v>28</v>
      </c>
      <c r="D1569">
        <v>6</v>
      </c>
      <c r="E1569">
        <v>10</v>
      </c>
      <c r="F1569" s="1">
        <v>45218</v>
      </c>
      <c r="G1569">
        <v>0</v>
      </c>
      <c r="H1569">
        <f>VLOOKUP(sales[[#This Row],[ProductID]],products[],4,FALSE)</f>
        <v>120</v>
      </c>
      <c r="I1569">
        <f>VLOOKUP(sales[[#This Row],[ProductID]],products[],5,FALSE)</f>
        <v>90</v>
      </c>
      <c r="J1569">
        <f>sales[[#This Row],[QuantitySold]]*sales[[#This Row],[unitPrice]]</f>
        <v>1200</v>
      </c>
      <c r="K1569">
        <f>sales[[#This Row],[TotalRevenue]]-sales[[#This Row],[DiscountApplied]]</f>
        <v>1200</v>
      </c>
      <c r="L1569" t="str">
        <f>TEXT(sales[[#This Row],[SaleDate]],"yyyy")</f>
        <v>2023</v>
      </c>
      <c r="M1569" t="str">
        <f>TEXT(sales[[#This Row],[SaleDate]],"MMM")</f>
        <v>Oct</v>
      </c>
      <c r="N1569" t="str">
        <f>TEXT(sales[[#This Row],[SaleDate]],"DDD")</f>
        <v>Thu</v>
      </c>
      <c r="O1569" t="str">
        <f t="shared" si="24"/>
        <v>Q4</v>
      </c>
      <c r="P1569">
        <f>sales[[#This Row],[netRevenue]]-(sales[[#This Row],[unitCost]]*sales[[#This Row],[QuantitySold]])</f>
        <v>300</v>
      </c>
      <c r="Q1569">
        <f>sales[[#This Row],[unitCost]]*sales[[#This Row],[QuantitySold]]</f>
        <v>900</v>
      </c>
      <c r="R1569" s="7">
        <f>(sales[[#This Row],[unitPrice]]-sales[[#This Row],[unitCost]])/sales[[#This Row],[unitCost]]</f>
        <v>0.33333333333333331</v>
      </c>
      <c r="S1569" t="str">
        <f>TEXT(sales[[#This Row],[SaleDate]],"dd")</f>
        <v>19</v>
      </c>
    </row>
    <row r="1570" spans="1:19" x14ac:dyDescent="0.25">
      <c r="A1570">
        <v>406</v>
      </c>
      <c r="B1570">
        <v>2</v>
      </c>
      <c r="C1570">
        <v>9</v>
      </c>
      <c r="D1570">
        <v>10</v>
      </c>
      <c r="E1570">
        <v>3</v>
      </c>
      <c r="F1570" s="1">
        <v>44939</v>
      </c>
      <c r="G1570">
        <v>0</v>
      </c>
      <c r="H1570">
        <f>VLOOKUP(sales[[#This Row],[ProductID]],products[],4,FALSE)</f>
        <v>120</v>
      </c>
      <c r="I1570">
        <f>VLOOKUP(sales[[#This Row],[ProductID]],products[],5,FALSE)</f>
        <v>90</v>
      </c>
      <c r="J1570">
        <f>sales[[#This Row],[QuantitySold]]*sales[[#This Row],[unitPrice]]</f>
        <v>360</v>
      </c>
      <c r="K1570">
        <f>sales[[#This Row],[TotalRevenue]]-sales[[#This Row],[DiscountApplied]]</f>
        <v>360</v>
      </c>
      <c r="L1570" t="str">
        <f>TEXT(sales[[#This Row],[SaleDate]],"yyyy")</f>
        <v>2023</v>
      </c>
      <c r="M1570" t="str">
        <f>TEXT(sales[[#This Row],[SaleDate]],"MMM")</f>
        <v>Jan</v>
      </c>
      <c r="N1570" t="str">
        <f>TEXT(sales[[#This Row],[SaleDate]],"DDD")</f>
        <v>Fri</v>
      </c>
      <c r="O1570" t="str">
        <f t="shared" si="24"/>
        <v>Q1</v>
      </c>
      <c r="P1570">
        <f>sales[[#This Row],[netRevenue]]-(sales[[#This Row],[unitCost]]*sales[[#This Row],[QuantitySold]])</f>
        <v>90</v>
      </c>
      <c r="Q1570">
        <f>sales[[#This Row],[unitCost]]*sales[[#This Row],[QuantitySold]]</f>
        <v>270</v>
      </c>
      <c r="R1570" s="7">
        <f>(sales[[#This Row],[unitPrice]]-sales[[#This Row],[unitCost]])/sales[[#This Row],[unitCost]]</f>
        <v>0.33333333333333331</v>
      </c>
      <c r="S1570" t="str">
        <f>TEXT(sales[[#This Row],[SaleDate]],"dd")</f>
        <v>13</v>
      </c>
    </row>
    <row r="1571" spans="1:19" x14ac:dyDescent="0.25">
      <c r="A1571">
        <v>420</v>
      </c>
      <c r="B1571">
        <v>2</v>
      </c>
      <c r="C1571">
        <v>12</v>
      </c>
      <c r="D1571">
        <v>10</v>
      </c>
      <c r="E1571">
        <v>10</v>
      </c>
      <c r="F1571" s="1">
        <v>45187</v>
      </c>
      <c r="G1571">
        <v>0</v>
      </c>
      <c r="H1571">
        <f>VLOOKUP(sales[[#This Row],[ProductID]],products[],4,FALSE)</f>
        <v>120</v>
      </c>
      <c r="I1571">
        <f>VLOOKUP(sales[[#This Row],[ProductID]],products[],5,FALSE)</f>
        <v>90</v>
      </c>
      <c r="J1571">
        <f>sales[[#This Row],[QuantitySold]]*sales[[#This Row],[unitPrice]]</f>
        <v>1200</v>
      </c>
      <c r="K1571">
        <f>sales[[#This Row],[TotalRevenue]]-sales[[#This Row],[DiscountApplied]]</f>
        <v>1200</v>
      </c>
      <c r="L1571" t="str">
        <f>TEXT(sales[[#This Row],[SaleDate]],"yyyy")</f>
        <v>2023</v>
      </c>
      <c r="M1571" t="str">
        <f>TEXT(sales[[#This Row],[SaleDate]],"MMM")</f>
        <v>Sep</v>
      </c>
      <c r="N1571" t="str">
        <f>TEXT(sales[[#This Row],[SaleDate]],"DDD")</f>
        <v>Mon</v>
      </c>
      <c r="O1571" t="str">
        <f t="shared" si="24"/>
        <v>Q3</v>
      </c>
      <c r="P1571">
        <f>sales[[#This Row],[netRevenue]]-(sales[[#This Row],[unitCost]]*sales[[#This Row],[QuantitySold]])</f>
        <v>300</v>
      </c>
      <c r="Q1571">
        <f>sales[[#This Row],[unitCost]]*sales[[#This Row],[QuantitySold]]</f>
        <v>900</v>
      </c>
      <c r="R1571" s="7">
        <f>(sales[[#This Row],[unitPrice]]-sales[[#This Row],[unitCost]])/sales[[#This Row],[unitCost]]</f>
        <v>0.33333333333333331</v>
      </c>
      <c r="S1571" t="str">
        <f>TEXT(sales[[#This Row],[SaleDate]],"dd")</f>
        <v>18</v>
      </c>
    </row>
    <row r="1572" spans="1:19" x14ac:dyDescent="0.25">
      <c r="A1572">
        <v>421</v>
      </c>
      <c r="B1572">
        <v>2</v>
      </c>
      <c r="C1572">
        <v>1</v>
      </c>
      <c r="D1572">
        <v>8</v>
      </c>
      <c r="E1572">
        <v>2</v>
      </c>
      <c r="F1572" s="1">
        <v>45014</v>
      </c>
      <c r="G1572">
        <v>0</v>
      </c>
      <c r="H1572">
        <f>VLOOKUP(sales[[#This Row],[ProductID]],products[],4,FALSE)</f>
        <v>120</v>
      </c>
      <c r="I1572">
        <f>VLOOKUP(sales[[#This Row],[ProductID]],products[],5,FALSE)</f>
        <v>90</v>
      </c>
      <c r="J1572">
        <f>sales[[#This Row],[QuantitySold]]*sales[[#This Row],[unitPrice]]</f>
        <v>240</v>
      </c>
      <c r="K1572">
        <f>sales[[#This Row],[TotalRevenue]]-sales[[#This Row],[DiscountApplied]]</f>
        <v>240</v>
      </c>
      <c r="L1572" t="str">
        <f>TEXT(sales[[#This Row],[SaleDate]],"yyyy")</f>
        <v>2023</v>
      </c>
      <c r="M1572" t="str">
        <f>TEXT(sales[[#This Row],[SaleDate]],"MMM")</f>
        <v>Mar</v>
      </c>
      <c r="N1572" t="str">
        <f>TEXT(sales[[#This Row],[SaleDate]],"DDD")</f>
        <v>Wed</v>
      </c>
      <c r="O1572" t="str">
        <f t="shared" si="24"/>
        <v>Q1</v>
      </c>
      <c r="P1572">
        <f>sales[[#This Row],[netRevenue]]-(sales[[#This Row],[unitCost]]*sales[[#This Row],[QuantitySold]])</f>
        <v>60</v>
      </c>
      <c r="Q1572">
        <f>sales[[#This Row],[unitCost]]*sales[[#This Row],[QuantitySold]]</f>
        <v>180</v>
      </c>
      <c r="R1572" s="7">
        <f>(sales[[#This Row],[unitPrice]]-sales[[#This Row],[unitCost]])/sales[[#This Row],[unitCost]]</f>
        <v>0.33333333333333331</v>
      </c>
      <c r="S1572" t="str">
        <f>TEXT(sales[[#This Row],[SaleDate]],"dd")</f>
        <v>29</v>
      </c>
    </row>
    <row r="1573" spans="1:19" x14ac:dyDescent="0.25">
      <c r="A1573">
        <v>423</v>
      </c>
      <c r="B1573">
        <v>2</v>
      </c>
      <c r="C1573">
        <v>28</v>
      </c>
      <c r="D1573">
        <v>9</v>
      </c>
      <c r="E1573">
        <v>3</v>
      </c>
      <c r="F1573" s="1">
        <v>45066</v>
      </c>
      <c r="G1573">
        <v>0</v>
      </c>
      <c r="H1573">
        <f>VLOOKUP(sales[[#This Row],[ProductID]],products[],4,FALSE)</f>
        <v>120</v>
      </c>
      <c r="I1573">
        <f>VLOOKUP(sales[[#This Row],[ProductID]],products[],5,FALSE)</f>
        <v>90</v>
      </c>
      <c r="J1573">
        <f>sales[[#This Row],[QuantitySold]]*sales[[#This Row],[unitPrice]]</f>
        <v>360</v>
      </c>
      <c r="K1573">
        <f>sales[[#This Row],[TotalRevenue]]-sales[[#This Row],[DiscountApplied]]</f>
        <v>360</v>
      </c>
      <c r="L1573" t="str">
        <f>TEXT(sales[[#This Row],[SaleDate]],"yyyy")</f>
        <v>2023</v>
      </c>
      <c r="M1573" t="str">
        <f>TEXT(sales[[#This Row],[SaleDate]],"MMM")</f>
        <v>May</v>
      </c>
      <c r="N1573" t="str">
        <f>TEXT(sales[[#This Row],[SaleDate]],"DDD")</f>
        <v>Sat</v>
      </c>
      <c r="O1573" t="str">
        <f t="shared" si="24"/>
        <v>Q2</v>
      </c>
      <c r="P1573">
        <f>sales[[#This Row],[netRevenue]]-(sales[[#This Row],[unitCost]]*sales[[#This Row],[QuantitySold]])</f>
        <v>90</v>
      </c>
      <c r="Q1573">
        <f>sales[[#This Row],[unitCost]]*sales[[#This Row],[QuantitySold]]</f>
        <v>270</v>
      </c>
      <c r="R1573" s="7">
        <f>(sales[[#This Row],[unitPrice]]-sales[[#This Row],[unitCost]])/sales[[#This Row],[unitCost]]</f>
        <v>0.33333333333333331</v>
      </c>
      <c r="S1573" t="str">
        <f>TEXT(sales[[#This Row],[SaleDate]],"dd")</f>
        <v>20</v>
      </c>
    </row>
    <row r="1574" spans="1:19" x14ac:dyDescent="0.25">
      <c r="A1574">
        <v>441</v>
      </c>
      <c r="B1574">
        <v>2</v>
      </c>
      <c r="C1574">
        <v>24</v>
      </c>
      <c r="D1574">
        <v>1</v>
      </c>
      <c r="E1574">
        <v>4</v>
      </c>
      <c r="F1574" s="1">
        <v>45134</v>
      </c>
      <c r="G1574">
        <v>0</v>
      </c>
      <c r="H1574">
        <f>VLOOKUP(sales[[#This Row],[ProductID]],products[],4,FALSE)</f>
        <v>120</v>
      </c>
      <c r="I1574">
        <f>VLOOKUP(sales[[#This Row],[ProductID]],products[],5,FALSE)</f>
        <v>90</v>
      </c>
      <c r="J1574">
        <f>sales[[#This Row],[QuantitySold]]*sales[[#This Row],[unitPrice]]</f>
        <v>480</v>
      </c>
      <c r="K1574">
        <f>sales[[#This Row],[TotalRevenue]]-sales[[#This Row],[DiscountApplied]]</f>
        <v>480</v>
      </c>
      <c r="L1574" t="str">
        <f>TEXT(sales[[#This Row],[SaleDate]],"yyyy")</f>
        <v>2023</v>
      </c>
      <c r="M1574" t="str">
        <f>TEXT(sales[[#This Row],[SaleDate]],"MMM")</f>
        <v>Jul</v>
      </c>
      <c r="N1574" t="str">
        <f>TEXT(sales[[#This Row],[SaleDate]],"DDD")</f>
        <v>Thu</v>
      </c>
      <c r="O1574" t="str">
        <f t="shared" si="24"/>
        <v>Q3</v>
      </c>
      <c r="P1574">
        <f>sales[[#This Row],[netRevenue]]-(sales[[#This Row],[unitCost]]*sales[[#This Row],[QuantitySold]])</f>
        <v>120</v>
      </c>
      <c r="Q1574">
        <f>sales[[#This Row],[unitCost]]*sales[[#This Row],[QuantitySold]]</f>
        <v>360</v>
      </c>
      <c r="R1574" s="7">
        <f>(sales[[#This Row],[unitPrice]]-sales[[#This Row],[unitCost]])/sales[[#This Row],[unitCost]]</f>
        <v>0.33333333333333331</v>
      </c>
      <c r="S1574" t="str">
        <f>TEXT(sales[[#This Row],[SaleDate]],"dd")</f>
        <v>27</v>
      </c>
    </row>
    <row r="1575" spans="1:19" x14ac:dyDescent="0.25">
      <c r="A1575">
        <v>504</v>
      </c>
      <c r="B1575">
        <v>2</v>
      </c>
      <c r="C1575">
        <v>44</v>
      </c>
      <c r="D1575">
        <v>6</v>
      </c>
      <c r="E1575">
        <v>3</v>
      </c>
      <c r="F1575" s="1">
        <v>45163</v>
      </c>
      <c r="G1575">
        <v>0</v>
      </c>
      <c r="H1575">
        <f>VLOOKUP(sales[[#This Row],[ProductID]],products[],4,FALSE)</f>
        <v>120</v>
      </c>
      <c r="I1575">
        <f>VLOOKUP(sales[[#This Row],[ProductID]],products[],5,FALSE)</f>
        <v>90</v>
      </c>
      <c r="J1575">
        <f>sales[[#This Row],[QuantitySold]]*sales[[#This Row],[unitPrice]]</f>
        <v>360</v>
      </c>
      <c r="K1575">
        <f>sales[[#This Row],[TotalRevenue]]-sales[[#This Row],[DiscountApplied]]</f>
        <v>360</v>
      </c>
      <c r="L1575" t="str">
        <f>TEXT(sales[[#This Row],[SaleDate]],"yyyy")</f>
        <v>2023</v>
      </c>
      <c r="M1575" t="str">
        <f>TEXT(sales[[#This Row],[SaleDate]],"MMM")</f>
        <v>Aug</v>
      </c>
      <c r="N1575" t="str">
        <f>TEXT(sales[[#This Row],[SaleDate]],"DDD")</f>
        <v>Fri</v>
      </c>
      <c r="O1575" t="str">
        <f t="shared" si="24"/>
        <v>Q3</v>
      </c>
      <c r="P1575">
        <f>sales[[#This Row],[netRevenue]]-(sales[[#This Row],[unitCost]]*sales[[#This Row],[QuantitySold]])</f>
        <v>90</v>
      </c>
      <c r="Q1575">
        <f>sales[[#This Row],[unitCost]]*sales[[#This Row],[QuantitySold]]</f>
        <v>270</v>
      </c>
      <c r="R1575" s="7">
        <f>(sales[[#This Row],[unitPrice]]-sales[[#This Row],[unitCost]])/sales[[#This Row],[unitCost]]</f>
        <v>0.33333333333333331</v>
      </c>
      <c r="S1575" t="str">
        <f>TEXT(sales[[#This Row],[SaleDate]],"dd")</f>
        <v>25</v>
      </c>
    </row>
    <row r="1576" spans="1:19" x14ac:dyDescent="0.25">
      <c r="A1576">
        <v>545</v>
      </c>
      <c r="B1576">
        <v>2</v>
      </c>
      <c r="C1576">
        <v>16</v>
      </c>
      <c r="D1576">
        <v>10</v>
      </c>
      <c r="E1576">
        <v>5</v>
      </c>
      <c r="F1576" s="1">
        <v>44997</v>
      </c>
      <c r="G1576">
        <v>0</v>
      </c>
      <c r="H1576">
        <f>VLOOKUP(sales[[#This Row],[ProductID]],products[],4,FALSE)</f>
        <v>120</v>
      </c>
      <c r="I1576">
        <f>VLOOKUP(sales[[#This Row],[ProductID]],products[],5,FALSE)</f>
        <v>90</v>
      </c>
      <c r="J1576">
        <f>sales[[#This Row],[QuantitySold]]*sales[[#This Row],[unitPrice]]</f>
        <v>600</v>
      </c>
      <c r="K1576">
        <f>sales[[#This Row],[TotalRevenue]]-sales[[#This Row],[DiscountApplied]]</f>
        <v>600</v>
      </c>
      <c r="L1576" t="str">
        <f>TEXT(sales[[#This Row],[SaleDate]],"yyyy")</f>
        <v>2023</v>
      </c>
      <c r="M1576" t="str">
        <f>TEXT(sales[[#This Row],[SaleDate]],"MMM")</f>
        <v>Mar</v>
      </c>
      <c r="N1576" t="str">
        <f>TEXT(sales[[#This Row],[SaleDate]],"DDD")</f>
        <v>Sun</v>
      </c>
      <c r="O1576" t="str">
        <f t="shared" si="24"/>
        <v>Q1</v>
      </c>
      <c r="P1576">
        <f>sales[[#This Row],[netRevenue]]-(sales[[#This Row],[unitCost]]*sales[[#This Row],[QuantitySold]])</f>
        <v>150</v>
      </c>
      <c r="Q1576">
        <f>sales[[#This Row],[unitCost]]*sales[[#This Row],[QuantitySold]]</f>
        <v>450</v>
      </c>
      <c r="R1576" s="7">
        <f>(sales[[#This Row],[unitPrice]]-sales[[#This Row],[unitCost]])/sales[[#This Row],[unitCost]]</f>
        <v>0.33333333333333331</v>
      </c>
      <c r="S1576" t="str">
        <f>TEXT(sales[[#This Row],[SaleDate]],"dd")</f>
        <v>12</v>
      </c>
    </row>
    <row r="1577" spans="1:19" x14ac:dyDescent="0.25">
      <c r="A1577">
        <v>582</v>
      </c>
      <c r="B1577">
        <v>2</v>
      </c>
      <c r="C1577">
        <v>33</v>
      </c>
      <c r="D1577">
        <v>2</v>
      </c>
      <c r="E1577">
        <v>1</v>
      </c>
      <c r="F1577" s="1">
        <v>45230</v>
      </c>
      <c r="G1577">
        <v>0</v>
      </c>
      <c r="H1577">
        <f>VLOOKUP(sales[[#This Row],[ProductID]],products[],4,FALSE)</f>
        <v>120</v>
      </c>
      <c r="I1577">
        <f>VLOOKUP(sales[[#This Row],[ProductID]],products[],5,FALSE)</f>
        <v>90</v>
      </c>
      <c r="J1577">
        <f>sales[[#This Row],[QuantitySold]]*sales[[#This Row],[unitPrice]]</f>
        <v>120</v>
      </c>
      <c r="K1577">
        <f>sales[[#This Row],[TotalRevenue]]-sales[[#This Row],[DiscountApplied]]</f>
        <v>120</v>
      </c>
      <c r="L1577" t="str">
        <f>TEXT(sales[[#This Row],[SaleDate]],"yyyy")</f>
        <v>2023</v>
      </c>
      <c r="M1577" t="str">
        <f>TEXT(sales[[#This Row],[SaleDate]],"MMM")</f>
        <v>Oct</v>
      </c>
      <c r="N1577" t="str">
        <f>TEXT(sales[[#This Row],[SaleDate]],"DDD")</f>
        <v>Tue</v>
      </c>
      <c r="O1577" t="str">
        <f t="shared" si="24"/>
        <v>Q4</v>
      </c>
      <c r="P1577">
        <f>sales[[#This Row],[netRevenue]]-(sales[[#This Row],[unitCost]]*sales[[#This Row],[QuantitySold]])</f>
        <v>30</v>
      </c>
      <c r="Q1577">
        <f>sales[[#This Row],[unitCost]]*sales[[#This Row],[QuantitySold]]</f>
        <v>90</v>
      </c>
      <c r="R1577" s="7">
        <f>(sales[[#This Row],[unitPrice]]-sales[[#This Row],[unitCost]])/sales[[#This Row],[unitCost]]</f>
        <v>0.33333333333333331</v>
      </c>
      <c r="S1577" t="str">
        <f>TEXT(sales[[#This Row],[SaleDate]],"dd")</f>
        <v>31</v>
      </c>
    </row>
    <row r="1578" spans="1:19" x14ac:dyDescent="0.25">
      <c r="A1578">
        <v>590</v>
      </c>
      <c r="B1578">
        <v>2</v>
      </c>
      <c r="C1578">
        <v>9</v>
      </c>
      <c r="D1578">
        <v>2</v>
      </c>
      <c r="E1578">
        <v>1</v>
      </c>
      <c r="F1578" s="1">
        <v>45101</v>
      </c>
      <c r="G1578">
        <v>0</v>
      </c>
      <c r="H1578">
        <f>VLOOKUP(sales[[#This Row],[ProductID]],products[],4,FALSE)</f>
        <v>120</v>
      </c>
      <c r="I1578">
        <f>VLOOKUP(sales[[#This Row],[ProductID]],products[],5,FALSE)</f>
        <v>90</v>
      </c>
      <c r="J1578">
        <f>sales[[#This Row],[QuantitySold]]*sales[[#This Row],[unitPrice]]</f>
        <v>120</v>
      </c>
      <c r="K1578">
        <f>sales[[#This Row],[TotalRevenue]]-sales[[#This Row],[DiscountApplied]]</f>
        <v>120</v>
      </c>
      <c r="L1578" t="str">
        <f>TEXT(sales[[#This Row],[SaleDate]],"yyyy")</f>
        <v>2023</v>
      </c>
      <c r="M1578" t="str">
        <f>TEXT(sales[[#This Row],[SaleDate]],"MMM")</f>
        <v>Jun</v>
      </c>
      <c r="N1578" t="str">
        <f>TEXT(sales[[#This Row],[SaleDate]],"DDD")</f>
        <v>Sat</v>
      </c>
      <c r="O1578" t="str">
        <f t="shared" si="24"/>
        <v>Q2</v>
      </c>
      <c r="P1578">
        <f>sales[[#This Row],[netRevenue]]-(sales[[#This Row],[unitCost]]*sales[[#This Row],[QuantitySold]])</f>
        <v>30</v>
      </c>
      <c r="Q1578">
        <f>sales[[#This Row],[unitCost]]*sales[[#This Row],[QuantitySold]]</f>
        <v>90</v>
      </c>
      <c r="R1578" s="7">
        <f>(sales[[#This Row],[unitPrice]]-sales[[#This Row],[unitCost]])/sales[[#This Row],[unitCost]]</f>
        <v>0.33333333333333331</v>
      </c>
      <c r="S1578" t="str">
        <f>TEXT(sales[[#This Row],[SaleDate]],"dd")</f>
        <v>24</v>
      </c>
    </row>
    <row r="1579" spans="1:19" x14ac:dyDescent="0.25">
      <c r="A1579">
        <v>599</v>
      </c>
      <c r="B1579">
        <v>2</v>
      </c>
      <c r="C1579">
        <v>26</v>
      </c>
      <c r="D1579">
        <v>10</v>
      </c>
      <c r="E1579">
        <v>7</v>
      </c>
      <c r="F1579" s="1">
        <v>45051</v>
      </c>
      <c r="G1579">
        <v>0</v>
      </c>
      <c r="H1579">
        <f>VLOOKUP(sales[[#This Row],[ProductID]],products[],4,FALSE)</f>
        <v>120</v>
      </c>
      <c r="I1579">
        <f>VLOOKUP(sales[[#This Row],[ProductID]],products[],5,FALSE)</f>
        <v>90</v>
      </c>
      <c r="J1579">
        <f>sales[[#This Row],[QuantitySold]]*sales[[#This Row],[unitPrice]]</f>
        <v>840</v>
      </c>
      <c r="K1579">
        <f>sales[[#This Row],[TotalRevenue]]-sales[[#This Row],[DiscountApplied]]</f>
        <v>840</v>
      </c>
      <c r="L1579" t="str">
        <f>TEXT(sales[[#This Row],[SaleDate]],"yyyy")</f>
        <v>2023</v>
      </c>
      <c r="M1579" t="str">
        <f>TEXT(sales[[#This Row],[SaleDate]],"MMM")</f>
        <v>May</v>
      </c>
      <c r="N1579" t="str">
        <f>TEXT(sales[[#This Row],[SaleDate]],"DDD")</f>
        <v>Fri</v>
      </c>
      <c r="O1579" t="str">
        <f t="shared" si="24"/>
        <v>Q2</v>
      </c>
      <c r="P1579">
        <f>sales[[#This Row],[netRevenue]]-(sales[[#This Row],[unitCost]]*sales[[#This Row],[QuantitySold]])</f>
        <v>210</v>
      </c>
      <c r="Q1579">
        <f>sales[[#This Row],[unitCost]]*sales[[#This Row],[QuantitySold]]</f>
        <v>630</v>
      </c>
      <c r="R1579" s="7">
        <f>(sales[[#This Row],[unitPrice]]-sales[[#This Row],[unitCost]])/sales[[#This Row],[unitCost]]</f>
        <v>0.33333333333333331</v>
      </c>
      <c r="S1579" t="str">
        <f>TEXT(sales[[#This Row],[SaleDate]],"dd")</f>
        <v>05</v>
      </c>
    </row>
    <row r="1580" spans="1:19" x14ac:dyDescent="0.25">
      <c r="A1580">
        <v>678</v>
      </c>
      <c r="B1580">
        <v>2</v>
      </c>
      <c r="C1580">
        <v>45</v>
      </c>
      <c r="D1580">
        <v>6</v>
      </c>
      <c r="E1580">
        <v>8</v>
      </c>
      <c r="F1580" s="1">
        <v>45143</v>
      </c>
      <c r="G1580">
        <v>0</v>
      </c>
      <c r="H1580">
        <f>VLOOKUP(sales[[#This Row],[ProductID]],products[],4,FALSE)</f>
        <v>120</v>
      </c>
      <c r="I1580">
        <f>VLOOKUP(sales[[#This Row],[ProductID]],products[],5,FALSE)</f>
        <v>90</v>
      </c>
      <c r="J1580">
        <f>sales[[#This Row],[QuantitySold]]*sales[[#This Row],[unitPrice]]</f>
        <v>960</v>
      </c>
      <c r="K1580">
        <f>sales[[#This Row],[TotalRevenue]]-sales[[#This Row],[DiscountApplied]]</f>
        <v>960</v>
      </c>
      <c r="L1580" t="str">
        <f>TEXT(sales[[#This Row],[SaleDate]],"yyyy")</f>
        <v>2023</v>
      </c>
      <c r="M1580" t="str">
        <f>TEXT(sales[[#This Row],[SaleDate]],"MMM")</f>
        <v>Aug</v>
      </c>
      <c r="N1580" t="str">
        <f>TEXT(sales[[#This Row],[SaleDate]],"DDD")</f>
        <v>Sat</v>
      </c>
      <c r="O1580" t="str">
        <f t="shared" si="24"/>
        <v>Q3</v>
      </c>
      <c r="P1580">
        <f>sales[[#This Row],[netRevenue]]-(sales[[#This Row],[unitCost]]*sales[[#This Row],[QuantitySold]])</f>
        <v>240</v>
      </c>
      <c r="Q1580">
        <f>sales[[#This Row],[unitCost]]*sales[[#This Row],[QuantitySold]]</f>
        <v>720</v>
      </c>
      <c r="R1580" s="7">
        <f>(sales[[#This Row],[unitPrice]]-sales[[#This Row],[unitCost]])/sales[[#This Row],[unitCost]]</f>
        <v>0.33333333333333331</v>
      </c>
      <c r="S1580" t="str">
        <f>TEXT(sales[[#This Row],[SaleDate]],"dd")</f>
        <v>05</v>
      </c>
    </row>
    <row r="1581" spans="1:19" x14ac:dyDescent="0.25">
      <c r="A1581">
        <v>718</v>
      </c>
      <c r="B1581">
        <v>2</v>
      </c>
      <c r="C1581">
        <v>47</v>
      </c>
      <c r="D1581">
        <v>10</v>
      </c>
      <c r="E1581">
        <v>8</v>
      </c>
      <c r="F1581" s="1">
        <v>45134</v>
      </c>
      <c r="G1581">
        <v>0</v>
      </c>
      <c r="H1581">
        <f>VLOOKUP(sales[[#This Row],[ProductID]],products[],4,FALSE)</f>
        <v>120</v>
      </c>
      <c r="I1581">
        <f>VLOOKUP(sales[[#This Row],[ProductID]],products[],5,FALSE)</f>
        <v>90</v>
      </c>
      <c r="J1581">
        <f>sales[[#This Row],[QuantitySold]]*sales[[#This Row],[unitPrice]]</f>
        <v>960</v>
      </c>
      <c r="K1581">
        <f>sales[[#This Row],[TotalRevenue]]-sales[[#This Row],[DiscountApplied]]</f>
        <v>960</v>
      </c>
      <c r="L1581" t="str">
        <f>TEXT(sales[[#This Row],[SaleDate]],"yyyy")</f>
        <v>2023</v>
      </c>
      <c r="M1581" t="str">
        <f>TEXT(sales[[#This Row],[SaleDate]],"MMM")</f>
        <v>Jul</v>
      </c>
      <c r="N1581" t="str">
        <f>TEXT(sales[[#This Row],[SaleDate]],"DDD")</f>
        <v>Thu</v>
      </c>
      <c r="O1581" t="str">
        <f t="shared" si="24"/>
        <v>Q3</v>
      </c>
      <c r="P1581">
        <f>sales[[#This Row],[netRevenue]]-(sales[[#This Row],[unitCost]]*sales[[#This Row],[QuantitySold]])</f>
        <v>240</v>
      </c>
      <c r="Q1581">
        <f>sales[[#This Row],[unitCost]]*sales[[#This Row],[QuantitySold]]</f>
        <v>720</v>
      </c>
      <c r="R1581" s="7">
        <f>(sales[[#This Row],[unitPrice]]-sales[[#This Row],[unitCost]])/sales[[#This Row],[unitCost]]</f>
        <v>0.33333333333333331</v>
      </c>
      <c r="S1581" t="str">
        <f>TEXT(sales[[#This Row],[SaleDate]],"dd")</f>
        <v>27</v>
      </c>
    </row>
    <row r="1582" spans="1:19" x14ac:dyDescent="0.25">
      <c r="A1582">
        <v>790</v>
      </c>
      <c r="B1582">
        <v>2</v>
      </c>
      <c r="C1582">
        <v>29</v>
      </c>
      <c r="D1582">
        <v>8</v>
      </c>
      <c r="E1582">
        <v>10</v>
      </c>
      <c r="F1582" s="1">
        <v>44931</v>
      </c>
      <c r="G1582">
        <v>0</v>
      </c>
      <c r="H1582">
        <f>VLOOKUP(sales[[#This Row],[ProductID]],products[],4,FALSE)</f>
        <v>120</v>
      </c>
      <c r="I1582">
        <f>VLOOKUP(sales[[#This Row],[ProductID]],products[],5,FALSE)</f>
        <v>90</v>
      </c>
      <c r="J1582">
        <f>sales[[#This Row],[QuantitySold]]*sales[[#This Row],[unitPrice]]</f>
        <v>1200</v>
      </c>
      <c r="K1582">
        <f>sales[[#This Row],[TotalRevenue]]-sales[[#This Row],[DiscountApplied]]</f>
        <v>1200</v>
      </c>
      <c r="L1582" t="str">
        <f>TEXT(sales[[#This Row],[SaleDate]],"yyyy")</f>
        <v>2023</v>
      </c>
      <c r="M1582" t="str">
        <f>TEXT(sales[[#This Row],[SaleDate]],"MMM")</f>
        <v>Jan</v>
      </c>
      <c r="N1582" t="str">
        <f>TEXT(sales[[#This Row],[SaleDate]],"DDD")</f>
        <v>Thu</v>
      </c>
      <c r="O1582" t="str">
        <f t="shared" si="24"/>
        <v>Q1</v>
      </c>
      <c r="P1582">
        <f>sales[[#This Row],[netRevenue]]-(sales[[#This Row],[unitCost]]*sales[[#This Row],[QuantitySold]])</f>
        <v>300</v>
      </c>
      <c r="Q1582">
        <f>sales[[#This Row],[unitCost]]*sales[[#This Row],[QuantitySold]]</f>
        <v>900</v>
      </c>
      <c r="R1582" s="7">
        <f>(sales[[#This Row],[unitPrice]]-sales[[#This Row],[unitCost]])/sales[[#This Row],[unitCost]]</f>
        <v>0.33333333333333331</v>
      </c>
      <c r="S1582" t="str">
        <f>TEXT(sales[[#This Row],[SaleDate]],"dd")</f>
        <v>05</v>
      </c>
    </row>
    <row r="1583" spans="1:19" x14ac:dyDescent="0.25">
      <c r="A1583">
        <v>808</v>
      </c>
      <c r="B1583">
        <v>2</v>
      </c>
      <c r="C1583">
        <v>30</v>
      </c>
      <c r="D1583">
        <v>7</v>
      </c>
      <c r="E1583">
        <v>4</v>
      </c>
      <c r="F1583" s="1">
        <v>45158</v>
      </c>
      <c r="G1583">
        <v>0</v>
      </c>
      <c r="H1583">
        <f>VLOOKUP(sales[[#This Row],[ProductID]],products[],4,FALSE)</f>
        <v>120</v>
      </c>
      <c r="I1583">
        <f>VLOOKUP(sales[[#This Row],[ProductID]],products[],5,FALSE)</f>
        <v>90</v>
      </c>
      <c r="J1583">
        <f>sales[[#This Row],[QuantitySold]]*sales[[#This Row],[unitPrice]]</f>
        <v>480</v>
      </c>
      <c r="K1583">
        <f>sales[[#This Row],[TotalRevenue]]-sales[[#This Row],[DiscountApplied]]</f>
        <v>480</v>
      </c>
      <c r="L1583" t="str">
        <f>TEXT(sales[[#This Row],[SaleDate]],"yyyy")</f>
        <v>2023</v>
      </c>
      <c r="M1583" t="str">
        <f>TEXT(sales[[#This Row],[SaleDate]],"MMM")</f>
        <v>Aug</v>
      </c>
      <c r="N1583" t="str">
        <f>TEXT(sales[[#This Row],[SaleDate]],"DDD")</f>
        <v>Sun</v>
      </c>
      <c r="O1583" t="str">
        <f t="shared" si="24"/>
        <v>Q3</v>
      </c>
      <c r="P1583">
        <f>sales[[#This Row],[netRevenue]]-(sales[[#This Row],[unitCost]]*sales[[#This Row],[QuantitySold]])</f>
        <v>120</v>
      </c>
      <c r="Q1583">
        <f>sales[[#This Row],[unitCost]]*sales[[#This Row],[QuantitySold]]</f>
        <v>360</v>
      </c>
      <c r="R1583" s="7">
        <f>(sales[[#This Row],[unitPrice]]-sales[[#This Row],[unitCost]])/sales[[#This Row],[unitCost]]</f>
        <v>0.33333333333333331</v>
      </c>
      <c r="S1583" t="str">
        <f>TEXT(sales[[#This Row],[SaleDate]],"dd")</f>
        <v>20</v>
      </c>
    </row>
    <row r="1584" spans="1:19" x14ac:dyDescent="0.25">
      <c r="A1584">
        <v>845</v>
      </c>
      <c r="B1584">
        <v>2</v>
      </c>
      <c r="C1584">
        <v>14</v>
      </c>
      <c r="D1584">
        <v>9</v>
      </c>
      <c r="E1584">
        <v>9</v>
      </c>
      <c r="F1584" s="1">
        <v>45092</v>
      </c>
      <c r="G1584">
        <v>0</v>
      </c>
      <c r="H1584">
        <f>VLOOKUP(sales[[#This Row],[ProductID]],products[],4,FALSE)</f>
        <v>120</v>
      </c>
      <c r="I1584">
        <f>VLOOKUP(sales[[#This Row],[ProductID]],products[],5,FALSE)</f>
        <v>90</v>
      </c>
      <c r="J1584">
        <f>sales[[#This Row],[QuantitySold]]*sales[[#This Row],[unitPrice]]</f>
        <v>1080</v>
      </c>
      <c r="K1584">
        <f>sales[[#This Row],[TotalRevenue]]-sales[[#This Row],[DiscountApplied]]</f>
        <v>1080</v>
      </c>
      <c r="L1584" t="str">
        <f>TEXT(sales[[#This Row],[SaleDate]],"yyyy")</f>
        <v>2023</v>
      </c>
      <c r="M1584" t="str">
        <f>TEXT(sales[[#This Row],[SaleDate]],"MMM")</f>
        <v>Jun</v>
      </c>
      <c r="N1584" t="str">
        <f>TEXT(sales[[#This Row],[SaleDate]],"DDD")</f>
        <v>Thu</v>
      </c>
      <c r="O1584" t="str">
        <f t="shared" si="24"/>
        <v>Q2</v>
      </c>
      <c r="P1584">
        <f>sales[[#This Row],[netRevenue]]-(sales[[#This Row],[unitCost]]*sales[[#This Row],[QuantitySold]])</f>
        <v>270</v>
      </c>
      <c r="Q1584">
        <f>sales[[#This Row],[unitCost]]*sales[[#This Row],[QuantitySold]]</f>
        <v>810</v>
      </c>
      <c r="R1584" s="7">
        <f>(sales[[#This Row],[unitPrice]]-sales[[#This Row],[unitCost]])/sales[[#This Row],[unitCost]]</f>
        <v>0.33333333333333331</v>
      </c>
      <c r="S1584" t="str">
        <f>TEXT(sales[[#This Row],[SaleDate]],"dd")</f>
        <v>15</v>
      </c>
    </row>
    <row r="1585" spans="1:19" x14ac:dyDescent="0.25">
      <c r="A1585">
        <v>872</v>
      </c>
      <c r="B1585">
        <v>2</v>
      </c>
      <c r="C1585">
        <v>19</v>
      </c>
      <c r="D1585">
        <v>6</v>
      </c>
      <c r="E1585">
        <v>2</v>
      </c>
      <c r="F1585" s="1">
        <v>45281</v>
      </c>
      <c r="G1585">
        <v>0</v>
      </c>
      <c r="H1585">
        <f>VLOOKUP(sales[[#This Row],[ProductID]],products[],4,FALSE)</f>
        <v>120</v>
      </c>
      <c r="I1585">
        <f>VLOOKUP(sales[[#This Row],[ProductID]],products[],5,FALSE)</f>
        <v>90</v>
      </c>
      <c r="J1585">
        <f>sales[[#This Row],[QuantitySold]]*sales[[#This Row],[unitPrice]]</f>
        <v>240</v>
      </c>
      <c r="K1585">
        <f>sales[[#This Row],[TotalRevenue]]-sales[[#This Row],[DiscountApplied]]</f>
        <v>240</v>
      </c>
      <c r="L1585" t="str">
        <f>TEXT(sales[[#This Row],[SaleDate]],"yyyy")</f>
        <v>2023</v>
      </c>
      <c r="M1585" t="str">
        <f>TEXT(sales[[#This Row],[SaleDate]],"MMM")</f>
        <v>Dec</v>
      </c>
      <c r="N1585" t="str">
        <f>TEXT(sales[[#This Row],[SaleDate]],"DDD")</f>
        <v>Thu</v>
      </c>
      <c r="O1585" t="str">
        <f t="shared" si="24"/>
        <v>Q4</v>
      </c>
      <c r="P1585">
        <f>sales[[#This Row],[netRevenue]]-(sales[[#This Row],[unitCost]]*sales[[#This Row],[QuantitySold]])</f>
        <v>60</v>
      </c>
      <c r="Q1585">
        <f>sales[[#This Row],[unitCost]]*sales[[#This Row],[QuantitySold]]</f>
        <v>180</v>
      </c>
      <c r="R1585" s="7">
        <f>(sales[[#This Row],[unitPrice]]-sales[[#This Row],[unitCost]])/sales[[#This Row],[unitCost]]</f>
        <v>0.33333333333333331</v>
      </c>
      <c r="S1585" t="str">
        <f>TEXT(sales[[#This Row],[SaleDate]],"dd")</f>
        <v>21</v>
      </c>
    </row>
    <row r="1586" spans="1:19" x14ac:dyDescent="0.25">
      <c r="A1586">
        <v>882</v>
      </c>
      <c r="B1586">
        <v>2</v>
      </c>
      <c r="C1586">
        <v>13</v>
      </c>
      <c r="D1586">
        <v>1</v>
      </c>
      <c r="E1586">
        <v>10</v>
      </c>
      <c r="F1586" s="1">
        <v>44990</v>
      </c>
      <c r="G1586">
        <v>0</v>
      </c>
      <c r="H1586">
        <f>VLOOKUP(sales[[#This Row],[ProductID]],products[],4,FALSE)</f>
        <v>120</v>
      </c>
      <c r="I1586">
        <f>VLOOKUP(sales[[#This Row],[ProductID]],products[],5,FALSE)</f>
        <v>90</v>
      </c>
      <c r="J1586">
        <f>sales[[#This Row],[QuantitySold]]*sales[[#This Row],[unitPrice]]</f>
        <v>1200</v>
      </c>
      <c r="K1586">
        <f>sales[[#This Row],[TotalRevenue]]-sales[[#This Row],[DiscountApplied]]</f>
        <v>1200</v>
      </c>
      <c r="L1586" t="str">
        <f>TEXT(sales[[#This Row],[SaleDate]],"yyyy")</f>
        <v>2023</v>
      </c>
      <c r="M1586" t="str">
        <f>TEXT(sales[[#This Row],[SaleDate]],"MMM")</f>
        <v>Mar</v>
      </c>
      <c r="N1586" t="str">
        <f>TEXT(sales[[#This Row],[SaleDate]],"DDD")</f>
        <v>Sun</v>
      </c>
      <c r="O1586" t="str">
        <f t="shared" si="24"/>
        <v>Q1</v>
      </c>
      <c r="P1586">
        <f>sales[[#This Row],[netRevenue]]-(sales[[#This Row],[unitCost]]*sales[[#This Row],[QuantitySold]])</f>
        <v>300</v>
      </c>
      <c r="Q1586">
        <f>sales[[#This Row],[unitCost]]*sales[[#This Row],[QuantitySold]]</f>
        <v>900</v>
      </c>
      <c r="R1586" s="7">
        <f>(sales[[#This Row],[unitPrice]]-sales[[#This Row],[unitCost]])/sales[[#This Row],[unitCost]]</f>
        <v>0.33333333333333331</v>
      </c>
      <c r="S1586" t="str">
        <f>TEXT(sales[[#This Row],[SaleDate]],"dd")</f>
        <v>05</v>
      </c>
    </row>
    <row r="1587" spans="1:19" x14ac:dyDescent="0.25">
      <c r="A1587">
        <v>904</v>
      </c>
      <c r="B1587">
        <v>2</v>
      </c>
      <c r="C1587">
        <v>28</v>
      </c>
      <c r="D1587">
        <v>1</v>
      </c>
      <c r="E1587">
        <v>8</v>
      </c>
      <c r="F1587" s="1">
        <v>45262</v>
      </c>
      <c r="G1587">
        <v>0</v>
      </c>
      <c r="H1587">
        <f>VLOOKUP(sales[[#This Row],[ProductID]],products[],4,FALSE)</f>
        <v>120</v>
      </c>
      <c r="I1587">
        <f>VLOOKUP(sales[[#This Row],[ProductID]],products[],5,FALSE)</f>
        <v>90</v>
      </c>
      <c r="J1587">
        <f>sales[[#This Row],[QuantitySold]]*sales[[#This Row],[unitPrice]]</f>
        <v>960</v>
      </c>
      <c r="K1587">
        <f>sales[[#This Row],[TotalRevenue]]-sales[[#This Row],[DiscountApplied]]</f>
        <v>960</v>
      </c>
      <c r="L1587" t="str">
        <f>TEXT(sales[[#This Row],[SaleDate]],"yyyy")</f>
        <v>2023</v>
      </c>
      <c r="M1587" t="str">
        <f>TEXT(sales[[#This Row],[SaleDate]],"MMM")</f>
        <v>Dec</v>
      </c>
      <c r="N1587" t="str">
        <f>TEXT(sales[[#This Row],[SaleDate]],"DDD")</f>
        <v>Sat</v>
      </c>
      <c r="O1587" t="str">
        <f t="shared" si="24"/>
        <v>Q4</v>
      </c>
      <c r="P1587">
        <f>sales[[#This Row],[netRevenue]]-(sales[[#This Row],[unitCost]]*sales[[#This Row],[QuantitySold]])</f>
        <v>240</v>
      </c>
      <c r="Q1587">
        <f>sales[[#This Row],[unitCost]]*sales[[#This Row],[QuantitySold]]</f>
        <v>720</v>
      </c>
      <c r="R1587" s="7">
        <f>(sales[[#This Row],[unitPrice]]-sales[[#This Row],[unitCost]])/sales[[#This Row],[unitCost]]</f>
        <v>0.33333333333333331</v>
      </c>
      <c r="S1587" t="str">
        <f>TEXT(sales[[#This Row],[SaleDate]],"dd")</f>
        <v>02</v>
      </c>
    </row>
    <row r="1588" spans="1:19" x14ac:dyDescent="0.25">
      <c r="A1588">
        <v>929</v>
      </c>
      <c r="B1588">
        <v>2</v>
      </c>
      <c r="C1588">
        <v>50</v>
      </c>
      <c r="D1588">
        <v>8</v>
      </c>
      <c r="E1588">
        <v>5</v>
      </c>
      <c r="F1588" s="1">
        <v>45304</v>
      </c>
      <c r="G1588">
        <v>0</v>
      </c>
      <c r="H1588">
        <f>VLOOKUP(sales[[#This Row],[ProductID]],products[],4,FALSE)</f>
        <v>120</v>
      </c>
      <c r="I1588">
        <f>VLOOKUP(sales[[#This Row],[ProductID]],products[],5,FALSE)</f>
        <v>90</v>
      </c>
      <c r="J1588">
        <f>sales[[#This Row],[QuantitySold]]*sales[[#This Row],[unitPrice]]</f>
        <v>600</v>
      </c>
      <c r="K1588">
        <f>sales[[#This Row],[TotalRevenue]]-sales[[#This Row],[DiscountApplied]]</f>
        <v>600</v>
      </c>
      <c r="L1588" t="str">
        <f>TEXT(sales[[#This Row],[SaleDate]],"yyyy")</f>
        <v>2024</v>
      </c>
      <c r="M1588" t="str">
        <f>TEXT(sales[[#This Row],[SaleDate]],"MMM")</f>
        <v>Jan</v>
      </c>
      <c r="N1588" t="str">
        <f>TEXT(sales[[#This Row],[SaleDate]],"DDD")</f>
        <v>Sat</v>
      </c>
      <c r="O1588" t="str">
        <f t="shared" si="24"/>
        <v>Q1</v>
      </c>
      <c r="P1588">
        <f>sales[[#This Row],[netRevenue]]-(sales[[#This Row],[unitCost]]*sales[[#This Row],[QuantitySold]])</f>
        <v>150</v>
      </c>
      <c r="Q1588">
        <f>sales[[#This Row],[unitCost]]*sales[[#This Row],[QuantitySold]]</f>
        <v>450</v>
      </c>
      <c r="R1588" s="7">
        <f>(sales[[#This Row],[unitPrice]]-sales[[#This Row],[unitCost]])/sales[[#This Row],[unitCost]]</f>
        <v>0.33333333333333331</v>
      </c>
      <c r="S1588" t="str">
        <f>TEXT(sales[[#This Row],[SaleDate]],"dd")</f>
        <v>13</v>
      </c>
    </row>
    <row r="1589" spans="1:19" x14ac:dyDescent="0.25">
      <c r="A1589">
        <v>932</v>
      </c>
      <c r="B1589">
        <v>2</v>
      </c>
      <c r="C1589">
        <v>10</v>
      </c>
      <c r="D1589">
        <v>6</v>
      </c>
      <c r="E1589">
        <v>11</v>
      </c>
      <c r="F1589" s="1">
        <v>45340</v>
      </c>
      <c r="G1589">
        <v>0</v>
      </c>
      <c r="H1589">
        <f>VLOOKUP(sales[[#This Row],[ProductID]],products[],4,FALSE)</f>
        <v>120</v>
      </c>
      <c r="I1589">
        <f>VLOOKUP(sales[[#This Row],[ProductID]],products[],5,FALSE)</f>
        <v>90</v>
      </c>
      <c r="J1589">
        <f>sales[[#This Row],[QuantitySold]]*sales[[#This Row],[unitPrice]]</f>
        <v>1320</v>
      </c>
      <c r="K1589">
        <f>sales[[#This Row],[TotalRevenue]]-sales[[#This Row],[DiscountApplied]]</f>
        <v>1320</v>
      </c>
      <c r="L1589" t="str">
        <f>TEXT(sales[[#This Row],[SaleDate]],"yyyy")</f>
        <v>2024</v>
      </c>
      <c r="M1589" t="str">
        <f>TEXT(sales[[#This Row],[SaleDate]],"MMM")</f>
        <v>Feb</v>
      </c>
      <c r="N1589" t="str">
        <f>TEXT(sales[[#This Row],[SaleDate]],"DDD")</f>
        <v>Sun</v>
      </c>
      <c r="O1589" t="str">
        <f t="shared" si="24"/>
        <v>Q1</v>
      </c>
      <c r="P1589">
        <f>sales[[#This Row],[netRevenue]]-(sales[[#This Row],[unitCost]]*sales[[#This Row],[QuantitySold]])</f>
        <v>330</v>
      </c>
      <c r="Q1589">
        <f>sales[[#This Row],[unitCost]]*sales[[#This Row],[QuantitySold]]</f>
        <v>990</v>
      </c>
      <c r="R1589" s="7">
        <f>(sales[[#This Row],[unitPrice]]-sales[[#This Row],[unitCost]])/sales[[#This Row],[unitCost]]</f>
        <v>0.33333333333333331</v>
      </c>
      <c r="S1589" t="str">
        <f>TEXT(sales[[#This Row],[SaleDate]],"dd")</f>
        <v>18</v>
      </c>
    </row>
    <row r="1590" spans="1:19" x14ac:dyDescent="0.25">
      <c r="A1590">
        <v>1011</v>
      </c>
      <c r="B1590">
        <v>2</v>
      </c>
      <c r="C1590">
        <v>41</v>
      </c>
      <c r="D1590">
        <v>9</v>
      </c>
      <c r="E1590">
        <v>5</v>
      </c>
      <c r="F1590" s="1">
        <v>45578</v>
      </c>
      <c r="G1590">
        <v>0</v>
      </c>
      <c r="H1590">
        <f>VLOOKUP(sales[[#This Row],[ProductID]],products[],4,FALSE)</f>
        <v>120</v>
      </c>
      <c r="I1590">
        <f>VLOOKUP(sales[[#This Row],[ProductID]],products[],5,FALSE)</f>
        <v>90</v>
      </c>
      <c r="J1590">
        <f>sales[[#This Row],[QuantitySold]]*sales[[#This Row],[unitPrice]]</f>
        <v>600</v>
      </c>
      <c r="K1590">
        <f>sales[[#This Row],[TotalRevenue]]-sales[[#This Row],[DiscountApplied]]</f>
        <v>600</v>
      </c>
      <c r="L1590" t="str">
        <f>TEXT(sales[[#This Row],[SaleDate]],"yyyy")</f>
        <v>2024</v>
      </c>
      <c r="M1590" t="str">
        <f>TEXT(sales[[#This Row],[SaleDate]],"MMM")</f>
        <v>Oct</v>
      </c>
      <c r="N1590" t="str">
        <f>TEXT(sales[[#This Row],[SaleDate]],"DDD")</f>
        <v>Sun</v>
      </c>
      <c r="O1590" t="str">
        <f t="shared" si="24"/>
        <v>Q4</v>
      </c>
      <c r="P1590">
        <f>sales[[#This Row],[netRevenue]]-(sales[[#This Row],[unitCost]]*sales[[#This Row],[QuantitySold]])</f>
        <v>150</v>
      </c>
      <c r="Q1590">
        <f>sales[[#This Row],[unitCost]]*sales[[#This Row],[QuantitySold]]</f>
        <v>450</v>
      </c>
      <c r="R1590" s="7">
        <f>(sales[[#This Row],[unitPrice]]-sales[[#This Row],[unitCost]])/sales[[#This Row],[unitCost]]</f>
        <v>0.33333333333333331</v>
      </c>
      <c r="S1590" t="str">
        <f>TEXT(sales[[#This Row],[SaleDate]],"dd")</f>
        <v>13</v>
      </c>
    </row>
    <row r="1591" spans="1:19" x14ac:dyDescent="0.25">
      <c r="A1591">
        <v>1033</v>
      </c>
      <c r="B1591">
        <v>2</v>
      </c>
      <c r="C1591">
        <v>21</v>
      </c>
      <c r="D1591">
        <v>7</v>
      </c>
      <c r="E1591">
        <v>10</v>
      </c>
      <c r="F1591" s="1">
        <v>45395</v>
      </c>
      <c r="G1591">
        <v>0</v>
      </c>
      <c r="H1591">
        <f>VLOOKUP(sales[[#This Row],[ProductID]],products[],4,FALSE)</f>
        <v>120</v>
      </c>
      <c r="I1591">
        <f>VLOOKUP(sales[[#This Row],[ProductID]],products[],5,FALSE)</f>
        <v>90</v>
      </c>
      <c r="J1591">
        <f>sales[[#This Row],[QuantitySold]]*sales[[#This Row],[unitPrice]]</f>
        <v>1200</v>
      </c>
      <c r="K1591">
        <f>sales[[#This Row],[TotalRevenue]]-sales[[#This Row],[DiscountApplied]]</f>
        <v>1200</v>
      </c>
      <c r="L1591" t="str">
        <f>TEXT(sales[[#This Row],[SaleDate]],"yyyy")</f>
        <v>2024</v>
      </c>
      <c r="M1591" t="str">
        <f>TEXT(sales[[#This Row],[SaleDate]],"MMM")</f>
        <v>Apr</v>
      </c>
      <c r="N1591" t="str">
        <f>TEXT(sales[[#This Row],[SaleDate]],"DDD")</f>
        <v>Sat</v>
      </c>
      <c r="O1591" t="str">
        <f t="shared" si="24"/>
        <v>Q2</v>
      </c>
      <c r="P1591">
        <f>sales[[#This Row],[netRevenue]]-(sales[[#This Row],[unitCost]]*sales[[#This Row],[QuantitySold]])</f>
        <v>300</v>
      </c>
      <c r="Q1591">
        <f>sales[[#This Row],[unitCost]]*sales[[#This Row],[QuantitySold]]</f>
        <v>900</v>
      </c>
      <c r="R1591" s="7">
        <f>(sales[[#This Row],[unitPrice]]-sales[[#This Row],[unitCost]])/sales[[#This Row],[unitCost]]</f>
        <v>0.33333333333333331</v>
      </c>
      <c r="S1591" t="str">
        <f>TEXT(sales[[#This Row],[SaleDate]],"dd")</f>
        <v>13</v>
      </c>
    </row>
    <row r="1592" spans="1:19" x14ac:dyDescent="0.25">
      <c r="A1592">
        <v>1038</v>
      </c>
      <c r="B1592">
        <v>2</v>
      </c>
      <c r="C1592">
        <v>31</v>
      </c>
      <c r="D1592">
        <v>9</v>
      </c>
      <c r="E1592">
        <v>4</v>
      </c>
      <c r="F1592" s="1">
        <v>45385</v>
      </c>
      <c r="G1592">
        <v>0</v>
      </c>
      <c r="H1592">
        <f>VLOOKUP(sales[[#This Row],[ProductID]],products[],4,FALSE)</f>
        <v>120</v>
      </c>
      <c r="I1592">
        <f>VLOOKUP(sales[[#This Row],[ProductID]],products[],5,FALSE)</f>
        <v>90</v>
      </c>
      <c r="J1592">
        <f>sales[[#This Row],[QuantitySold]]*sales[[#This Row],[unitPrice]]</f>
        <v>480</v>
      </c>
      <c r="K1592">
        <f>sales[[#This Row],[TotalRevenue]]-sales[[#This Row],[DiscountApplied]]</f>
        <v>480</v>
      </c>
      <c r="L1592" t="str">
        <f>TEXT(sales[[#This Row],[SaleDate]],"yyyy")</f>
        <v>2024</v>
      </c>
      <c r="M1592" t="str">
        <f>TEXT(sales[[#This Row],[SaleDate]],"MMM")</f>
        <v>Apr</v>
      </c>
      <c r="N1592" t="str">
        <f>TEXT(sales[[#This Row],[SaleDate]],"DDD")</f>
        <v>Wed</v>
      </c>
      <c r="O1592" t="str">
        <f t="shared" si="24"/>
        <v>Q2</v>
      </c>
      <c r="P1592">
        <f>sales[[#This Row],[netRevenue]]-(sales[[#This Row],[unitCost]]*sales[[#This Row],[QuantitySold]])</f>
        <v>120</v>
      </c>
      <c r="Q1592">
        <f>sales[[#This Row],[unitCost]]*sales[[#This Row],[QuantitySold]]</f>
        <v>360</v>
      </c>
      <c r="R1592" s="7">
        <f>(sales[[#This Row],[unitPrice]]-sales[[#This Row],[unitCost]])/sales[[#This Row],[unitCost]]</f>
        <v>0.33333333333333331</v>
      </c>
      <c r="S1592" t="str">
        <f>TEXT(sales[[#This Row],[SaleDate]],"dd")</f>
        <v>03</v>
      </c>
    </row>
    <row r="1593" spans="1:19" x14ac:dyDescent="0.25">
      <c r="A1593">
        <v>1099</v>
      </c>
      <c r="B1593">
        <v>2</v>
      </c>
      <c r="C1593">
        <v>16</v>
      </c>
      <c r="D1593">
        <v>8</v>
      </c>
      <c r="E1593">
        <v>4</v>
      </c>
      <c r="F1593" s="1">
        <v>45306</v>
      </c>
      <c r="G1593">
        <v>0</v>
      </c>
      <c r="H1593">
        <f>VLOOKUP(sales[[#This Row],[ProductID]],products[],4,FALSE)</f>
        <v>120</v>
      </c>
      <c r="I1593">
        <f>VLOOKUP(sales[[#This Row],[ProductID]],products[],5,FALSE)</f>
        <v>90</v>
      </c>
      <c r="J1593">
        <f>sales[[#This Row],[QuantitySold]]*sales[[#This Row],[unitPrice]]</f>
        <v>480</v>
      </c>
      <c r="K1593">
        <f>sales[[#This Row],[TotalRevenue]]-sales[[#This Row],[DiscountApplied]]</f>
        <v>480</v>
      </c>
      <c r="L1593" t="str">
        <f>TEXT(sales[[#This Row],[SaleDate]],"yyyy")</f>
        <v>2024</v>
      </c>
      <c r="M1593" t="str">
        <f>TEXT(sales[[#This Row],[SaleDate]],"MMM")</f>
        <v>Jan</v>
      </c>
      <c r="N1593" t="str">
        <f>TEXT(sales[[#This Row],[SaleDate]],"DDD")</f>
        <v>Mon</v>
      </c>
      <c r="O1593" t="str">
        <f t="shared" si="24"/>
        <v>Q1</v>
      </c>
      <c r="P1593">
        <f>sales[[#This Row],[netRevenue]]-(sales[[#This Row],[unitCost]]*sales[[#This Row],[QuantitySold]])</f>
        <v>120</v>
      </c>
      <c r="Q1593">
        <f>sales[[#This Row],[unitCost]]*sales[[#This Row],[QuantitySold]]</f>
        <v>360</v>
      </c>
      <c r="R1593" s="7">
        <f>(sales[[#This Row],[unitPrice]]-sales[[#This Row],[unitCost]])/sales[[#This Row],[unitCost]]</f>
        <v>0.33333333333333331</v>
      </c>
      <c r="S1593" t="str">
        <f>TEXT(sales[[#This Row],[SaleDate]],"dd")</f>
        <v>15</v>
      </c>
    </row>
    <row r="1594" spans="1:19" x14ac:dyDescent="0.25">
      <c r="A1594">
        <v>1106</v>
      </c>
      <c r="B1594">
        <v>2</v>
      </c>
      <c r="C1594">
        <v>14</v>
      </c>
      <c r="D1594">
        <v>7</v>
      </c>
      <c r="E1594">
        <v>10</v>
      </c>
      <c r="F1594" s="1">
        <v>45362</v>
      </c>
      <c r="G1594">
        <v>0</v>
      </c>
      <c r="H1594">
        <f>VLOOKUP(sales[[#This Row],[ProductID]],products[],4,FALSE)</f>
        <v>120</v>
      </c>
      <c r="I1594">
        <f>VLOOKUP(sales[[#This Row],[ProductID]],products[],5,FALSE)</f>
        <v>90</v>
      </c>
      <c r="J1594">
        <f>sales[[#This Row],[QuantitySold]]*sales[[#This Row],[unitPrice]]</f>
        <v>1200</v>
      </c>
      <c r="K1594">
        <f>sales[[#This Row],[TotalRevenue]]-sales[[#This Row],[DiscountApplied]]</f>
        <v>1200</v>
      </c>
      <c r="L1594" t="str">
        <f>TEXT(sales[[#This Row],[SaleDate]],"yyyy")</f>
        <v>2024</v>
      </c>
      <c r="M1594" t="str">
        <f>TEXT(sales[[#This Row],[SaleDate]],"MMM")</f>
        <v>Mar</v>
      </c>
      <c r="N1594" t="str">
        <f>TEXT(sales[[#This Row],[SaleDate]],"DDD")</f>
        <v>Mon</v>
      </c>
      <c r="O1594" t="str">
        <f t="shared" si="24"/>
        <v>Q1</v>
      </c>
      <c r="P1594">
        <f>sales[[#This Row],[netRevenue]]-(sales[[#This Row],[unitCost]]*sales[[#This Row],[QuantitySold]])</f>
        <v>300</v>
      </c>
      <c r="Q1594">
        <f>sales[[#This Row],[unitCost]]*sales[[#This Row],[QuantitySold]]</f>
        <v>900</v>
      </c>
      <c r="R1594" s="7">
        <f>(sales[[#This Row],[unitPrice]]-sales[[#This Row],[unitCost]])/sales[[#This Row],[unitCost]]</f>
        <v>0.33333333333333331</v>
      </c>
      <c r="S1594" t="str">
        <f>TEXT(sales[[#This Row],[SaleDate]],"dd")</f>
        <v>11</v>
      </c>
    </row>
    <row r="1595" spans="1:19" x14ac:dyDescent="0.25">
      <c r="A1595">
        <v>1112</v>
      </c>
      <c r="B1595">
        <v>2</v>
      </c>
      <c r="C1595">
        <v>48</v>
      </c>
      <c r="D1595">
        <v>10</v>
      </c>
      <c r="E1595">
        <v>10</v>
      </c>
      <c r="F1595" s="1">
        <v>45551</v>
      </c>
      <c r="G1595">
        <v>0</v>
      </c>
      <c r="H1595">
        <f>VLOOKUP(sales[[#This Row],[ProductID]],products[],4,FALSE)</f>
        <v>120</v>
      </c>
      <c r="I1595">
        <f>VLOOKUP(sales[[#This Row],[ProductID]],products[],5,FALSE)</f>
        <v>90</v>
      </c>
      <c r="J1595">
        <f>sales[[#This Row],[QuantitySold]]*sales[[#This Row],[unitPrice]]</f>
        <v>1200</v>
      </c>
      <c r="K1595">
        <f>sales[[#This Row],[TotalRevenue]]-sales[[#This Row],[DiscountApplied]]</f>
        <v>1200</v>
      </c>
      <c r="L1595" t="str">
        <f>TEXT(sales[[#This Row],[SaleDate]],"yyyy")</f>
        <v>2024</v>
      </c>
      <c r="M1595" t="str">
        <f>TEXT(sales[[#This Row],[SaleDate]],"MMM")</f>
        <v>Sep</v>
      </c>
      <c r="N1595" t="str">
        <f>TEXT(sales[[#This Row],[SaleDate]],"DDD")</f>
        <v>Mon</v>
      </c>
      <c r="O1595" t="str">
        <f t="shared" si="24"/>
        <v>Q3</v>
      </c>
      <c r="P1595">
        <f>sales[[#This Row],[netRevenue]]-(sales[[#This Row],[unitCost]]*sales[[#This Row],[QuantitySold]])</f>
        <v>300</v>
      </c>
      <c r="Q1595">
        <f>sales[[#This Row],[unitCost]]*sales[[#This Row],[QuantitySold]]</f>
        <v>900</v>
      </c>
      <c r="R1595" s="7">
        <f>(sales[[#This Row],[unitPrice]]-sales[[#This Row],[unitCost]])/sales[[#This Row],[unitCost]]</f>
        <v>0.33333333333333331</v>
      </c>
      <c r="S1595" t="str">
        <f>TEXT(sales[[#This Row],[SaleDate]],"dd")</f>
        <v>16</v>
      </c>
    </row>
    <row r="1596" spans="1:19" x14ac:dyDescent="0.25">
      <c r="A1596">
        <v>1153</v>
      </c>
      <c r="B1596">
        <v>2</v>
      </c>
      <c r="C1596">
        <v>3</v>
      </c>
      <c r="D1596">
        <v>4</v>
      </c>
      <c r="E1596">
        <v>10</v>
      </c>
      <c r="F1596" s="1">
        <v>45403</v>
      </c>
      <c r="G1596">
        <v>0</v>
      </c>
      <c r="H1596">
        <f>VLOOKUP(sales[[#This Row],[ProductID]],products[],4,FALSE)</f>
        <v>120</v>
      </c>
      <c r="I1596">
        <f>VLOOKUP(sales[[#This Row],[ProductID]],products[],5,FALSE)</f>
        <v>90</v>
      </c>
      <c r="J1596">
        <f>sales[[#This Row],[QuantitySold]]*sales[[#This Row],[unitPrice]]</f>
        <v>1200</v>
      </c>
      <c r="K1596">
        <f>sales[[#This Row],[TotalRevenue]]-sales[[#This Row],[DiscountApplied]]</f>
        <v>1200</v>
      </c>
      <c r="L1596" t="str">
        <f>TEXT(sales[[#This Row],[SaleDate]],"yyyy")</f>
        <v>2024</v>
      </c>
      <c r="M1596" t="str">
        <f>TEXT(sales[[#This Row],[SaleDate]],"MMM")</f>
        <v>Apr</v>
      </c>
      <c r="N1596" t="str">
        <f>TEXT(sales[[#This Row],[SaleDate]],"DDD")</f>
        <v>Sun</v>
      </c>
      <c r="O1596" t="str">
        <f t="shared" si="24"/>
        <v>Q2</v>
      </c>
      <c r="P1596">
        <f>sales[[#This Row],[netRevenue]]-(sales[[#This Row],[unitCost]]*sales[[#This Row],[QuantitySold]])</f>
        <v>300</v>
      </c>
      <c r="Q1596">
        <f>sales[[#This Row],[unitCost]]*sales[[#This Row],[QuantitySold]]</f>
        <v>900</v>
      </c>
      <c r="R1596" s="7">
        <f>(sales[[#This Row],[unitPrice]]-sales[[#This Row],[unitCost]])/sales[[#This Row],[unitCost]]</f>
        <v>0.33333333333333331</v>
      </c>
      <c r="S1596" t="str">
        <f>TEXT(sales[[#This Row],[SaleDate]],"dd")</f>
        <v>21</v>
      </c>
    </row>
    <row r="1597" spans="1:19" x14ac:dyDescent="0.25">
      <c r="A1597">
        <v>1225</v>
      </c>
      <c r="B1597">
        <v>2</v>
      </c>
      <c r="C1597">
        <v>44</v>
      </c>
      <c r="D1597">
        <v>6</v>
      </c>
      <c r="E1597">
        <v>6</v>
      </c>
      <c r="F1597" s="1">
        <v>45514</v>
      </c>
      <c r="G1597">
        <v>0</v>
      </c>
      <c r="H1597">
        <f>VLOOKUP(sales[[#This Row],[ProductID]],products[],4,FALSE)</f>
        <v>120</v>
      </c>
      <c r="I1597">
        <f>VLOOKUP(sales[[#This Row],[ProductID]],products[],5,FALSE)</f>
        <v>90</v>
      </c>
      <c r="J1597">
        <f>sales[[#This Row],[QuantitySold]]*sales[[#This Row],[unitPrice]]</f>
        <v>720</v>
      </c>
      <c r="K1597">
        <f>sales[[#This Row],[TotalRevenue]]-sales[[#This Row],[DiscountApplied]]</f>
        <v>720</v>
      </c>
      <c r="L1597" t="str">
        <f>TEXT(sales[[#This Row],[SaleDate]],"yyyy")</f>
        <v>2024</v>
      </c>
      <c r="M1597" t="str">
        <f>TEXT(sales[[#This Row],[SaleDate]],"MMM")</f>
        <v>Aug</v>
      </c>
      <c r="N1597" t="str">
        <f>TEXT(sales[[#This Row],[SaleDate]],"DDD")</f>
        <v>Sat</v>
      </c>
      <c r="O1597" t="str">
        <f t="shared" si="24"/>
        <v>Q3</v>
      </c>
      <c r="P1597">
        <f>sales[[#This Row],[netRevenue]]-(sales[[#This Row],[unitCost]]*sales[[#This Row],[QuantitySold]])</f>
        <v>180</v>
      </c>
      <c r="Q1597">
        <f>sales[[#This Row],[unitCost]]*sales[[#This Row],[QuantitySold]]</f>
        <v>540</v>
      </c>
      <c r="R1597" s="7">
        <f>(sales[[#This Row],[unitPrice]]-sales[[#This Row],[unitCost]])/sales[[#This Row],[unitCost]]</f>
        <v>0.33333333333333331</v>
      </c>
      <c r="S1597" t="str">
        <f>TEXT(sales[[#This Row],[SaleDate]],"dd")</f>
        <v>10</v>
      </c>
    </row>
    <row r="1598" spans="1:19" x14ac:dyDescent="0.25">
      <c r="A1598">
        <v>1226</v>
      </c>
      <c r="B1598">
        <v>2</v>
      </c>
      <c r="C1598">
        <v>47</v>
      </c>
      <c r="D1598">
        <v>7</v>
      </c>
      <c r="E1598">
        <v>7</v>
      </c>
      <c r="F1598" s="1">
        <v>45348</v>
      </c>
      <c r="G1598">
        <v>0</v>
      </c>
      <c r="H1598">
        <f>VLOOKUP(sales[[#This Row],[ProductID]],products[],4,FALSE)</f>
        <v>120</v>
      </c>
      <c r="I1598">
        <f>VLOOKUP(sales[[#This Row],[ProductID]],products[],5,FALSE)</f>
        <v>90</v>
      </c>
      <c r="J1598">
        <f>sales[[#This Row],[QuantitySold]]*sales[[#This Row],[unitPrice]]</f>
        <v>840</v>
      </c>
      <c r="K1598">
        <f>sales[[#This Row],[TotalRevenue]]-sales[[#This Row],[DiscountApplied]]</f>
        <v>840</v>
      </c>
      <c r="L1598" t="str">
        <f>TEXT(sales[[#This Row],[SaleDate]],"yyyy")</f>
        <v>2024</v>
      </c>
      <c r="M1598" t="str">
        <f>TEXT(sales[[#This Row],[SaleDate]],"MMM")</f>
        <v>Feb</v>
      </c>
      <c r="N1598" t="str">
        <f>TEXT(sales[[#This Row],[SaleDate]],"DDD")</f>
        <v>Mon</v>
      </c>
      <c r="O1598" t="str">
        <f t="shared" si="24"/>
        <v>Q1</v>
      </c>
      <c r="P1598">
        <f>sales[[#This Row],[netRevenue]]-(sales[[#This Row],[unitCost]]*sales[[#This Row],[QuantitySold]])</f>
        <v>210</v>
      </c>
      <c r="Q1598">
        <f>sales[[#This Row],[unitCost]]*sales[[#This Row],[QuantitySold]]</f>
        <v>630</v>
      </c>
      <c r="R1598" s="7">
        <f>(sales[[#This Row],[unitPrice]]-sales[[#This Row],[unitCost]])/sales[[#This Row],[unitCost]]</f>
        <v>0.33333333333333331</v>
      </c>
      <c r="S1598" t="str">
        <f>TEXT(sales[[#This Row],[SaleDate]],"dd")</f>
        <v>26</v>
      </c>
    </row>
    <row r="1599" spans="1:19" x14ac:dyDescent="0.25">
      <c r="A1599">
        <v>1259</v>
      </c>
      <c r="B1599">
        <v>2</v>
      </c>
      <c r="C1599">
        <v>6</v>
      </c>
      <c r="D1599">
        <v>4</v>
      </c>
      <c r="E1599">
        <v>11</v>
      </c>
      <c r="F1599" s="1">
        <v>45595</v>
      </c>
      <c r="G1599">
        <v>0</v>
      </c>
      <c r="H1599">
        <f>VLOOKUP(sales[[#This Row],[ProductID]],products[],4,FALSE)</f>
        <v>120</v>
      </c>
      <c r="I1599">
        <f>VLOOKUP(sales[[#This Row],[ProductID]],products[],5,FALSE)</f>
        <v>90</v>
      </c>
      <c r="J1599">
        <f>sales[[#This Row],[QuantitySold]]*sales[[#This Row],[unitPrice]]</f>
        <v>1320</v>
      </c>
      <c r="K1599">
        <f>sales[[#This Row],[TotalRevenue]]-sales[[#This Row],[DiscountApplied]]</f>
        <v>1320</v>
      </c>
      <c r="L1599" t="str">
        <f>TEXT(sales[[#This Row],[SaleDate]],"yyyy")</f>
        <v>2024</v>
      </c>
      <c r="M1599" t="str">
        <f>TEXT(sales[[#This Row],[SaleDate]],"MMM")</f>
        <v>Oct</v>
      </c>
      <c r="N1599" t="str">
        <f>TEXT(sales[[#This Row],[SaleDate]],"DDD")</f>
        <v>Wed</v>
      </c>
      <c r="O1599" t="str">
        <f t="shared" si="24"/>
        <v>Q4</v>
      </c>
      <c r="P1599">
        <f>sales[[#This Row],[netRevenue]]-(sales[[#This Row],[unitCost]]*sales[[#This Row],[QuantitySold]])</f>
        <v>330</v>
      </c>
      <c r="Q1599">
        <f>sales[[#This Row],[unitCost]]*sales[[#This Row],[QuantitySold]]</f>
        <v>990</v>
      </c>
      <c r="R1599" s="7">
        <f>(sales[[#This Row],[unitPrice]]-sales[[#This Row],[unitCost]])/sales[[#This Row],[unitCost]]</f>
        <v>0.33333333333333331</v>
      </c>
      <c r="S1599" t="str">
        <f>TEXT(sales[[#This Row],[SaleDate]],"dd")</f>
        <v>30</v>
      </c>
    </row>
    <row r="1600" spans="1:19" x14ac:dyDescent="0.25">
      <c r="A1600">
        <v>1271</v>
      </c>
      <c r="B1600">
        <v>2</v>
      </c>
      <c r="C1600">
        <v>1</v>
      </c>
      <c r="D1600">
        <v>2</v>
      </c>
      <c r="E1600">
        <v>4</v>
      </c>
      <c r="F1600" s="1">
        <v>45302</v>
      </c>
      <c r="G1600">
        <v>0</v>
      </c>
      <c r="H1600">
        <f>VLOOKUP(sales[[#This Row],[ProductID]],products[],4,FALSE)</f>
        <v>120</v>
      </c>
      <c r="I1600">
        <f>VLOOKUP(sales[[#This Row],[ProductID]],products[],5,FALSE)</f>
        <v>90</v>
      </c>
      <c r="J1600">
        <f>sales[[#This Row],[QuantitySold]]*sales[[#This Row],[unitPrice]]</f>
        <v>480</v>
      </c>
      <c r="K1600">
        <f>sales[[#This Row],[TotalRevenue]]-sales[[#This Row],[DiscountApplied]]</f>
        <v>480</v>
      </c>
      <c r="L1600" t="str">
        <f>TEXT(sales[[#This Row],[SaleDate]],"yyyy")</f>
        <v>2024</v>
      </c>
      <c r="M1600" t="str">
        <f>TEXT(sales[[#This Row],[SaleDate]],"MMM")</f>
        <v>Jan</v>
      </c>
      <c r="N1600" t="str">
        <f>TEXT(sales[[#This Row],[SaleDate]],"DDD")</f>
        <v>Thu</v>
      </c>
      <c r="O1600" t="str">
        <f t="shared" si="24"/>
        <v>Q1</v>
      </c>
      <c r="P1600">
        <f>sales[[#This Row],[netRevenue]]-(sales[[#This Row],[unitCost]]*sales[[#This Row],[QuantitySold]])</f>
        <v>120</v>
      </c>
      <c r="Q1600">
        <f>sales[[#This Row],[unitCost]]*sales[[#This Row],[QuantitySold]]</f>
        <v>360</v>
      </c>
      <c r="R1600" s="7">
        <f>(sales[[#This Row],[unitPrice]]-sales[[#This Row],[unitCost]])/sales[[#This Row],[unitCost]]</f>
        <v>0.33333333333333331</v>
      </c>
      <c r="S1600" t="str">
        <f>TEXT(sales[[#This Row],[SaleDate]],"dd")</f>
        <v>11</v>
      </c>
    </row>
    <row r="1601" spans="1:19" x14ac:dyDescent="0.25">
      <c r="A1601">
        <v>1290</v>
      </c>
      <c r="B1601">
        <v>2</v>
      </c>
      <c r="C1601">
        <v>25</v>
      </c>
      <c r="D1601">
        <v>6</v>
      </c>
      <c r="E1601">
        <v>11</v>
      </c>
      <c r="F1601" s="1">
        <v>45326</v>
      </c>
      <c r="G1601">
        <v>0</v>
      </c>
      <c r="H1601">
        <f>VLOOKUP(sales[[#This Row],[ProductID]],products[],4,FALSE)</f>
        <v>120</v>
      </c>
      <c r="I1601">
        <f>VLOOKUP(sales[[#This Row],[ProductID]],products[],5,FALSE)</f>
        <v>90</v>
      </c>
      <c r="J1601">
        <f>sales[[#This Row],[QuantitySold]]*sales[[#This Row],[unitPrice]]</f>
        <v>1320</v>
      </c>
      <c r="K1601">
        <f>sales[[#This Row],[TotalRevenue]]-sales[[#This Row],[DiscountApplied]]</f>
        <v>1320</v>
      </c>
      <c r="L1601" t="str">
        <f>TEXT(sales[[#This Row],[SaleDate]],"yyyy")</f>
        <v>2024</v>
      </c>
      <c r="M1601" t="str">
        <f>TEXT(sales[[#This Row],[SaleDate]],"MMM")</f>
        <v>Feb</v>
      </c>
      <c r="N1601" t="str">
        <f>TEXT(sales[[#This Row],[SaleDate]],"DDD")</f>
        <v>Sun</v>
      </c>
      <c r="O1601" t="str">
        <f t="shared" si="24"/>
        <v>Q1</v>
      </c>
      <c r="P1601">
        <f>sales[[#This Row],[netRevenue]]-(sales[[#This Row],[unitCost]]*sales[[#This Row],[QuantitySold]])</f>
        <v>330</v>
      </c>
      <c r="Q1601">
        <f>sales[[#This Row],[unitCost]]*sales[[#This Row],[QuantitySold]]</f>
        <v>990</v>
      </c>
      <c r="R1601" s="7">
        <f>(sales[[#This Row],[unitPrice]]-sales[[#This Row],[unitCost]])/sales[[#This Row],[unitCost]]</f>
        <v>0.33333333333333331</v>
      </c>
      <c r="S1601" t="str">
        <f>TEXT(sales[[#This Row],[SaleDate]],"dd")</f>
        <v>04</v>
      </c>
    </row>
    <row r="1602" spans="1:19" x14ac:dyDescent="0.25">
      <c r="A1602">
        <v>1323</v>
      </c>
      <c r="B1602">
        <v>2</v>
      </c>
      <c r="C1602">
        <v>5</v>
      </c>
      <c r="D1602">
        <v>6</v>
      </c>
      <c r="E1602">
        <v>11</v>
      </c>
      <c r="F1602" s="1">
        <v>45618</v>
      </c>
      <c r="G1602">
        <v>0</v>
      </c>
      <c r="H1602">
        <f>VLOOKUP(sales[[#This Row],[ProductID]],products[],4,FALSE)</f>
        <v>120</v>
      </c>
      <c r="I1602">
        <f>VLOOKUP(sales[[#This Row],[ProductID]],products[],5,FALSE)</f>
        <v>90</v>
      </c>
      <c r="J1602">
        <f>sales[[#This Row],[QuantitySold]]*sales[[#This Row],[unitPrice]]</f>
        <v>1320</v>
      </c>
      <c r="K1602">
        <f>sales[[#This Row],[TotalRevenue]]-sales[[#This Row],[DiscountApplied]]</f>
        <v>1320</v>
      </c>
      <c r="L1602" t="str">
        <f>TEXT(sales[[#This Row],[SaleDate]],"yyyy")</f>
        <v>2024</v>
      </c>
      <c r="M1602" t="str">
        <f>TEXT(sales[[#This Row],[SaleDate]],"MMM")</f>
        <v>Nov</v>
      </c>
      <c r="N1602" t="str">
        <f>TEXT(sales[[#This Row],[SaleDate]],"DDD")</f>
        <v>Fri</v>
      </c>
      <c r="O1602" t="str">
        <f t="shared" ref="O1602:O1665" si="25">"Q"&amp;ROUNDUP(MONTH(F1602)/3,0)</f>
        <v>Q4</v>
      </c>
      <c r="P1602">
        <f>sales[[#This Row],[netRevenue]]-(sales[[#This Row],[unitCost]]*sales[[#This Row],[QuantitySold]])</f>
        <v>330</v>
      </c>
      <c r="Q1602">
        <f>sales[[#This Row],[unitCost]]*sales[[#This Row],[QuantitySold]]</f>
        <v>990</v>
      </c>
      <c r="R1602" s="7">
        <f>(sales[[#This Row],[unitPrice]]-sales[[#This Row],[unitCost]])/sales[[#This Row],[unitCost]]</f>
        <v>0.33333333333333331</v>
      </c>
      <c r="S1602" t="str">
        <f>TEXT(sales[[#This Row],[SaleDate]],"dd")</f>
        <v>22</v>
      </c>
    </row>
    <row r="1603" spans="1:19" x14ac:dyDescent="0.25">
      <c r="A1603">
        <v>1359</v>
      </c>
      <c r="B1603">
        <v>2</v>
      </c>
      <c r="C1603">
        <v>4</v>
      </c>
      <c r="D1603">
        <v>6</v>
      </c>
      <c r="E1603">
        <v>1</v>
      </c>
      <c r="F1603" s="1">
        <v>45428</v>
      </c>
      <c r="G1603">
        <v>0</v>
      </c>
      <c r="H1603">
        <f>VLOOKUP(sales[[#This Row],[ProductID]],products[],4,FALSE)</f>
        <v>120</v>
      </c>
      <c r="I1603">
        <f>VLOOKUP(sales[[#This Row],[ProductID]],products[],5,FALSE)</f>
        <v>90</v>
      </c>
      <c r="J1603">
        <f>sales[[#This Row],[QuantitySold]]*sales[[#This Row],[unitPrice]]</f>
        <v>120</v>
      </c>
      <c r="K1603">
        <f>sales[[#This Row],[TotalRevenue]]-sales[[#This Row],[DiscountApplied]]</f>
        <v>120</v>
      </c>
      <c r="L1603" t="str">
        <f>TEXT(sales[[#This Row],[SaleDate]],"yyyy")</f>
        <v>2024</v>
      </c>
      <c r="M1603" t="str">
        <f>TEXT(sales[[#This Row],[SaleDate]],"MMM")</f>
        <v>May</v>
      </c>
      <c r="N1603" t="str">
        <f>TEXT(sales[[#This Row],[SaleDate]],"DDD")</f>
        <v>Thu</v>
      </c>
      <c r="O1603" t="str">
        <f t="shared" si="25"/>
        <v>Q2</v>
      </c>
      <c r="P1603">
        <f>sales[[#This Row],[netRevenue]]-(sales[[#This Row],[unitCost]]*sales[[#This Row],[QuantitySold]])</f>
        <v>30</v>
      </c>
      <c r="Q1603">
        <f>sales[[#This Row],[unitCost]]*sales[[#This Row],[QuantitySold]]</f>
        <v>90</v>
      </c>
      <c r="R1603" s="7">
        <f>(sales[[#This Row],[unitPrice]]-sales[[#This Row],[unitCost]])/sales[[#This Row],[unitCost]]</f>
        <v>0.33333333333333331</v>
      </c>
      <c r="S1603" t="str">
        <f>TEXT(sales[[#This Row],[SaleDate]],"dd")</f>
        <v>16</v>
      </c>
    </row>
    <row r="1604" spans="1:19" x14ac:dyDescent="0.25">
      <c r="A1604">
        <v>1363</v>
      </c>
      <c r="B1604">
        <v>2</v>
      </c>
      <c r="C1604">
        <v>43</v>
      </c>
      <c r="D1604">
        <v>1</v>
      </c>
      <c r="E1604">
        <v>2</v>
      </c>
      <c r="F1604" s="1">
        <v>45495</v>
      </c>
      <c r="G1604">
        <v>0</v>
      </c>
      <c r="H1604">
        <f>VLOOKUP(sales[[#This Row],[ProductID]],products[],4,FALSE)</f>
        <v>120</v>
      </c>
      <c r="I1604">
        <f>VLOOKUP(sales[[#This Row],[ProductID]],products[],5,FALSE)</f>
        <v>90</v>
      </c>
      <c r="J1604">
        <f>sales[[#This Row],[QuantitySold]]*sales[[#This Row],[unitPrice]]</f>
        <v>240</v>
      </c>
      <c r="K1604">
        <f>sales[[#This Row],[TotalRevenue]]-sales[[#This Row],[DiscountApplied]]</f>
        <v>240</v>
      </c>
      <c r="L1604" t="str">
        <f>TEXT(sales[[#This Row],[SaleDate]],"yyyy")</f>
        <v>2024</v>
      </c>
      <c r="M1604" t="str">
        <f>TEXT(sales[[#This Row],[SaleDate]],"MMM")</f>
        <v>Jul</v>
      </c>
      <c r="N1604" t="str">
        <f>TEXT(sales[[#This Row],[SaleDate]],"DDD")</f>
        <v>Mon</v>
      </c>
      <c r="O1604" t="str">
        <f t="shared" si="25"/>
        <v>Q3</v>
      </c>
      <c r="P1604">
        <f>sales[[#This Row],[netRevenue]]-(sales[[#This Row],[unitCost]]*sales[[#This Row],[QuantitySold]])</f>
        <v>60</v>
      </c>
      <c r="Q1604">
        <f>sales[[#This Row],[unitCost]]*sales[[#This Row],[QuantitySold]]</f>
        <v>180</v>
      </c>
      <c r="R1604" s="7">
        <f>(sales[[#This Row],[unitPrice]]-sales[[#This Row],[unitCost]])/sales[[#This Row],[unitCost]]</f>
        <v>0.33333333333333331</v>
      </c>
      <c r="S1604" t="str">
        <f>TEXT(sales[[#This Row],[SaleDate]],"dd")</f>
        <v>22</v>
      </c>
    </row>
    <row r="1605" spans="1:19" x14ac:dyDescent="0.25">
      <c r="A1605">
        <v>1388</v>
      </c>
      <c r="B1605">
        <v>2</v>
      </c>
      <c r="C1605">
        <v>5</v>
      </c>
      <c r="D1605">
        <v>10</v>
      </c>
      <c r="E1605">
        <v>9</v>
      </c>
      <c r="F1605" s="1">
        <v>45628</v>
      </c>
      <c r="G1605">
        <v>0</v>
      </c>
      <c r="H1605">
        <f>VLOOKUP(sales[[#This Row],[ProductID]],products[],4,FALSE)</f>
        <v>120</v>
      </c>
      <c r="I1605">
        <f>VLOOKUP(sales[[#This Row],[ProductID]],products[],5,FALSE)</f>
        <v>90</v>
      </c>
      <c r="J1605">
        <f>sales[[#This Row],[QuantitySold]]*sales[[#This Row],[unitPrice]]</f>
        <v>1080</v>
      </c>
      <c r="K1605">
        <f>sales[[#This Row],[TotalRevenue]]-sales[[#This Row],[DiscountApplied]]</f>
        <v>1080</v>
      </c>
      <c r="L1605" t="str">
        <f>TEXT(sales[[#This Row],[SaleDate]],"yyyy")</f>
        <v>2024</v>
      </c>
      <c r="M1605" t="str">
        <f>TEXT(sales[[#This Row],[SaleDate]],"MMM")</f>
        <v>Dec</v>
      </c>
      <c r="N1605" t="str">
        <f>TEXT(sales[[#This Row],[SaleDate]],"DDD")</f>
        <v>Mon</v>
      </c>
      <c r="O1605" t="str">
        <f t="shared" si="25"/>
        <v>Q4</v>
      </c>
      <c r="P1605">
        <f>sales[[#This Row],[netRevenue]]-(sales[[#This Row],[unitCost]]*sales[[#This Row],[QuantitySold]])</f>
        <v>270</v>
      </c>
      <c r="Q1605">
        <f>sales[[#This Row],[unitCost]]*sales[[#This Row],[QuantitySold]]</f>
        <v>810</v>
      </c>
      <c r="R1605" s="7">
        <f>(sales[[#This Row],[unitPrice]]-sales[[#This Row],[unitCost]])/sales[[#This Row],[unitCost]]</f>
        <v>0.33333333333333331</v>
      </c>
      <c r="S1605" t="str">
        <f>TEXT(sales[[#This Row],[SaleDate]],"dd")</f>
        <v>02</v>
      </c>
    </row>
    <row r="1606" spans="1:19" x14ac:dyDescent="0.25">
      <c r="A1606">
        <v>1591</v>
      </c>
      <c r="B1606">
        <v>2</v>
      </c>
      <c r="C1606">
        <v>29</v>
      </c>
      <c r="D1606">
        <v>8</v>
      </c>
      <c r="E1606">
        <v>10</v>
      </c>
      <c r="F1606" s="1">
        <v>45642</v>
      </c>
      <c r="G1606">
        <v>0</v>
      </c>
      <c r="H1606">
        <f>VLOOKUP(sales[[#This Row],[ProductID]],products[],4,FALSE)</f>
        <v>120</v>
      </c>
      <c r="I1606">
        <f>VLOOKUP(sales[[#This Row],[ProductID]],products[],5,FALSE)</f>
        <v>90</v>
      </c>
      <c r="J1606">
        <f>sales[[#This Row],[QuantitySold]]*sales[[#This Row],[unitPrice]]</f>
        <v>1200</v>
      </c>
      <c r="K1606">
        <f>sales[[#This Row],[TotalRevenue]]-sales[[#This Row],[DiscountApplied]]</f>
        <v>1200</v>
      </c>
      <c r="L1606" t="str">
        <f>TEXT(sales[[#This Row],[SaleDate]],"yyyy")</f>
        <v>2024</v>
      </c>
      <c r="M1606" t="str">
        <f>TEXT(sales[[#This Row],[SaleDate]],"MMM")</f>
        <v>Dec</v>
      </c>
      <c r="N1606" t="str">
        <f>TEXT(sales[[#This Row],[SaleDate]],"DDD")</f>
        <v>Mon</v>
      </c>
      <c r="O1606" t="str">
        <f t="shared" si="25"/>
        <v>Q4</v>
      </c>
      <c r="P1606">
        <f>sales[[#This Row],[netRevenue]]-(sales[[#This Row],[unitCost]]*sales[[#This Row],[QuantitySold]])</f>
        <v>300</v>
      </c>
      <c r="Q1606">
        <f>sales[[#This Row],[unitCost]]*sales[[#This Row],[QuantitySold]]</f>
        <v>900</v>
      </c>
      <c r="R1606" s="7">
        <f>(sales[[#This Row],[unitPrice]]-sales[[#This Row],[unitCost]])/sales[[#This Row],[unitCost]]</f>
        <v>0.33333333333333331</v>
      </c>
      <c r="S1606" t="str">
        <f>TEXT(sales[[#This Row],[SaleDate]],"dd")</f>
        <v>16</v>
      </c>
    </row>
    <row r="1607" spans="1:19" x14ac:dyDescent="0.25">
      <c r="A1607">
        <v>1597</v>
      </c>
      <c r="B1607">
        <v>2</v>
      </c>
      <c r="C1607">
        <v>20</v>
      </c>
      <c r="D1607">
        <v>6</v>
      </c>
      <c r="E1607">
        <v>8</v>
      </c>
      <c r="F1607" s="1">
        <v>45575</v>
      </c>
      <c r="G1607">
        <v>0</v>
      </c>
      <c r="H1607">
        <f>VLOOKUP(sales[[#This Row],[ProductID]],products[],4,FALSE)</f>
        <v>120</v>
      </c>
      <c r="I1607">
        <f>VLOOKUP(sales[[#This Row],[ProductID]],products[],5,FALSE)</f>
        <v>90</v>
      </c>
      <c r="J1607">
        <f>sales[[#This Row],[QuantitySold]]*sales[[#This Row],[unitPrice]]</f>
        <v>960</v>
      </c>
      <c r="K1607">
        <f>sales[[#This Row],[TotalRevenue]]-sales[[#This Row],[DiscountApplied]]</f>
        <v>960</v>
      </c>
      <c r="L1607" t="str">
        <f>TEXT(sales[[#This Row],[SaleDate]],"yyyy")</f>
        <v>2024</v>
      </c>
      <c r="M1607" t="str">
        <f>TEXT(sales[[#This Row],[SaleDate]],"MMM")</f>
        <v>Oct</v>
      </c>
      <c r="N1607" t="str">
        <f>TEXT(sales[[#This Row],[SaleDate]],"DDD")</f>
        <v>Thu</v>
      </c>
      <c r="O1607" t="str">
        <f t="shared" si="25"/>
        <v>Q4</v>
      </c>
      <c r="P1607">
        <f>sales[[#This Row],[netRevenue]]-(sales[[#This Row],[unitCost]]*sales[[#This Row],[QuantitySold]])</f>
        <v>240</v>
      </c>
      <c r="Q1607">
        <f>sales[[#This Row],[unitCost]]*sales[[#This Row],[QuantitySold]]</f>
        <v>720</v>
      </c>
      <c r="R1607" s="7">
        <f>(sales[[#This Row],[unitPrice]]-sales[[#This Row],[unitCost]])/sales[[#This Row],[unitCost]]</f>
        <v>0.33333333333333331</v>
      </c>
      <c r="S1607" t="str">
        <f>TEXT(sales[[#This Row],[SaleDate]],"dd")</f>
        <v>10</v>
      </c>
    </row>
    <row r="1608" spans="1:19" x14ac:dyDescent="0.25">
      <c r="A1608">
        <v>1621</v>
      </c>
      <c r="B1608">
        <v>2</v>
      </c>
      <c r="C1608">
        <v>19</v>
      </c>
      <c r="D1608">
        <v>10</v>
      </c>
      <c r="E1608">
        <v>6</v>
      </c>
      <c r="F1608" s="1">
        <v>45540</v>
      </c>
      <c r="G1608">
        <v>0</v>
      </c>
      <c r="H1608">
        <f>VLOOKUP(sales[[#This Row],[ProductID]],products[],4,FALSE)</f>
        <v>120</v>
      </c>
      <c r="I1608">
        <f>VLOOKUP(sales[[#This Row],[ProductID]],products[],5,FALSE)</f>
        <v>90</v>
      </c>
      <c r="J1608">
        <f>sales[[#This Row],[QuantitySold]]*sales[[#This Row],[unitPrice]]</f>
        <v>720</v>
      </c>
      <c r="K1608">
        <f>sales[[#This Row],[TotalRevenue]]-sales[[#This Row],[DiscountApplied]]</f>
        <v>720</v>
      </c>
      <c r="L1608" t="str">
        <f>TEXT(sales[[#This Row],[SaleDate]],"yyyy")</f>
        <v>2024</v>
      </c>
      <c r="M1608" t="str">
        <f>TEXT(sales[[#This Row],[SaleDate]],"MMM")</f>
        <v>Sep</v>
      </c>
      <c r="N1608" t="str">
        <f>TEXT(sales[[#This Row],[SaleDate]],"DDD")</f>
        <v>Thu</v>
      </c>
      <c r="O1608" t="str">
        <f t="shared" si="25"/>
        <v>Q3</v>
      </c>
      <c r="P1608">
        <f>sales[[#This Row],[netRevenue]]-(sales[[#This Row],[unitCost]]*sales[[#This Row],[QuantitySold]])</f>
        <v>180</v>
      </c>
      <c r="Q1608">
        <f>sales[[#This Row],[unitCost]]*sales[[#This Row],[QuantitySold]]</f>
        <v>540</v>
      </c>
      <c r="R1608" s="7">
        <f>(sales[[#This Row],[unitPrice]]-sales[[#This Row],[unitCost]])/sales[[#This Row],[unitCost]]</f>
        <v>0.33333333333333331</v>
      </c>
      <c r="S1608" t="str">
        <f>TEXT(sales[[#This Row],[SaleDate]],"dd")</f>
        <v>05</v>
      </c>
    </row>
    <row r="1609" spans="1:19" x14ac:dyDescent="0.25">
      <c r="A1609">
        <v>1643</v>
      </c>
      <c r="B1609">
        <v>2</v>
      </c>
      <c r="C1609">
        <v>6</v>
      </c>
      <c r="D1609">
        <v>1</v>
      </c>
      <c r="E1609">
        <v>5</v>
      </c>
      <c r="F1609" s="1">
        <v>45313</v>
      </c>
      <c r="G1609">
        <v>0</v>
      </c>
      <c r="H1609">
        <f>VLOOKUP(sales[[#This Row],[ProductID]],products[],4,FALSE)</f>
        <v>120</v>
      </c>
      <c r="I1609">
        <f>VLOOKUP(sales[[#This Row],[ProductID]],products[],5,FALSE)</f>
        <v>90</v>
      </c>
      <c r="J1609">
        <f>sales[[#This Row],[QuantitySold]]*sales[[#This Row],[unitPrice]]</f>
        <v>600</v>
      </c>
      <c r="K1609">
        <f>sales[[#This Row],[TotalRevenue]]-sales[[#This Row],[DiscountApplied]]</f>
        <v>600</v>
      </c>
      <c r="L1609" t="str">
        <f>TEXT(sales[[#This Row],[SaleDate]],"yyyy")</f>
        <v>2024</v>
      </c>
      <c r="M1609" t="str">
        <f>TEXT(sales[[#This Row],[SaleDate]],"MMM")</f>
        <v>Jan</v>
      </c>
      <c r="N1609" t="str">
        <f>TEXT(sales[[#This Row],[SaleDate]],"DDD")</f>
        <v>Mon</v>
      </c>
      <c r="O1609" t="str">
        <f t="shared" si="25"/>
        <v>Q1</v>
      </c>
      <c r="P1609">
        <f>sales[[#This Row],[netRevenue]]-(sales[[#This Row],[unitCost]]*sales[[#This Row],[QuantitySold]])</f>
        <v>150</v>
      </c>
      <c r="Q1609">
        <f>sales[[#This Row],[unitCost]]*sales[[#This Row],[QuantitySold]]</f>
        <v>450</v>
      </c>
      <c r="R1609" s="7">
        <f>(sales[[#This Row],[unitPrice]]-sales[[#This Row],[unitCost]])/sales[[#This Row],[unitCost]]</f>
        <v>0.33333333333333331</v>
      </c>
      <c r="S1609" t="str">
        <f>TEXT(sales[[#This Row],[SaleDate]],"dd")</f>
        <v>22</v>
      </c>
    </row>
    <row r="1610" spans="1:19" x14ac:dyDescent="0.25">
      <c r="A1610">
        <v>1664</v>
      </c>
      <c r="B1610">
        <v>2</v>
      </c>
      <c r="C1610">
        <v>35</v>
      </c>
      <c r="D1610">
        <v>6</v>
      </c>
      <c r="E1610">
        <v>5</v>
      </c>
      <c r="F1610" s="1">
        <v>45440</v>
      </c>
      <c r="G1610">
        <v>0</v>
      </c>
      <c r="H1610">
        <f>VLOOKUP(sales[[#This Row],[ProductID]],products[],4,FALSE)</f>
        <v>120</v>
      </c>
      <c r="I1610">
        <f>VLOOKUP(sales[[#This Row],[ProductID]],products[],5,FALSE)</f>
        <v>90</v>
      </c>
      <c r="J1610">
        <f>sales[[#This Row],[QuantitySold]]*sales[[#This Row],[unitPrice]]</f>
        <v>600</v>
      </c>
      <c r="K1610">
        <f>sales[[#This Row],[TotalRevenue]]-sales[[#This Row],[DiscountApplied]]</f>
        <v>600</v>
      </c>
      <c r="L1610" t="str">
        <f>TEXT(sales[[#This Row],[SaleDate]],"yyyy")</f>
        <v>2024</v>
      </c>
      <c r="M1610" t="str">
        <f>TEXT(sales[[#This Row],[SaleDate]],"MMM")</f>
        <v>May</v>
      </c>
      <c r="N1610" t="str">
        <f>TEXT(sales[[#This Row],[SaleDate]],"DDD")</f>
        <v>Tue</v>
      </c>
      <c r="O1610" t="str">
        <f t="shared" si="25"/>
        <v>Q2</v>
      </c>
      <c r="P1610">
        <f>sales[[#This Row],[netRevenue]]-(sales[[#This Row],[unitCost]]*sales[[#This Row],[QuantitySold]])</f>
        <v>150</v>
      </c>
      <c r="Q1610">
        <f>sales[[#This Row],[unitCost]]*sales[[#This Row],[QuantitySold]]</f>
        <v>450</v>
      </c>
      <c r="R1610" s="7">
        <f>(sales[[#This Row],[unitPrice]]-sales[[#This Row],[unitCost]])/sales[[#This Row],[unitCost]]</f>
        <v>0.33333333333333331</v>
      </c>
      <c r="S1610" t="str">
        <f>TEXT(sales[[#This Row],[SaleDate]],"dd")</f>
        <v>28</v>
      </c>
    </row>
    <row r="1611" spans="1:19" x14ac:dyDescent="0.25">
      <c r="A1611">
        <v>1700</v>
      </c>
      <c r="B1611">
        <v>2</v>
      </c>
      <c r="C1611">
        <v>47</v>
      </c>
      <c r="D1611">
        <v>4</v>
      </c>
      <c r="E1611">
        <v>4</v>
      </c>
      <c r="F1611" s="1">
        <v>45572</v>
      </c>
      <c r="G1611">
        <v>0</v>
      </c>
      <c r="H1611">
        <f>VLOOKUP(sales[[#This Row],[ProductID]],products[],4,FALSE)</f>
        <v>120</v>
      </c>
      <c r="I1611">
        <f>VLOOKUP(sales[[#This Row],[ProductID]],products[],5,FALSE)</f>
        <v>90</v>
      </c>
      <c r="J1611">
        <f>sales[[#This Row],[QuantitySold]]*sales[[#This Row],[unitPrice]]</f>
        <v>480</v>
      </c>
      <c r="K1611">
        <f>sales[[#This Row],[TotalRevenue]]-sales[[#This Row],[DiscountApplied]]</f>
        <v>480</v>
      </c>
      <c r="L1611" t="str">
        <f>TEXT(sales[[#This Row],[SaleDate]],"yyyy")</f>
        <v>2024</v>
      </c>
      <c r="M1611" t="str">
        <f>TEXT(sales[[#This Row],[SaleDate]],"MMM")</f>
        <v>Oct</v>
      </c>
      <c r="N1611" t="str">
        <f>TEXT(sales[[#This Row],[SaleDate]],"DDD")</f>
        <v>Mon</v>
      </c>
      <c r="O1611" t="str">
        <f t="shared" si="25"/>
        <v>Q4</v>
      </c>
      <c r="P1611">
        <f>sales[[#This Row],[netRevenue]]-(sales[[#This Row],[unitCost]]*sales[[#This Row],[QuantitySold]])</f>
        <v>120</v>
      </c>
      <c r="Q1611">
        <f>sales[[#This Row],[unitCost]]*sales[[#This Row],[QuantitySold]]</f>
        <v>360</v>
      </c>
      <c r="R1611" s="7">
        <f>(sales[[#This Row],[unitPrice]]-sales[[#This Row],[unitCost]])/sales[[#This Row],[unitCost]]</f>
        <v>0.33333333333333331</v>
      </c>
      <c r="S1611" t="str">
        <f>TEXT(sales[[#This Row],[SaleDate]],"dd")</f>
        <v>07</v>
      </c>
    </row>
    <row r="1612" spans="1:19" x14ac:dyDescent="0.25">
      <c r="A1612">
        <v>1720</v>
      </c>
      <c r="B1612">
        <v>2</v>
      </c>
      <c r="C1612">
        <v>34</v>
      </c>
      <c r="D1612">
        <v>6</v>
      </c>
      <c r="E1612">
        <v>5</v>
      </c>
      <c r="F1612" s="1">
        <v>45502</v>
      </c>
      <c r="G1612">
        <v>0</v>
      </c>
      <c r="H1612">
        <f>VLOOKUP(sales[[#This Row],[ProductID]],products[],4,FALSE)</f>
        <v>120</v>
      </c>
      <c r="I1612">
        <f>VLOOKUP(sales[[#This Row],[ProductID]],products[],5,FALSE)</f>
        <v>90</v>
      </c>
      <c r="J1612">
        <f>sales[[#This Row],[QuantitySold]]*sales[[#This Row],[unitPrice]]</f>
        <v>600</v>
      </c>
      <c r="K1612">
        <f>sales[[#This Row],[TotalRevenue]]-sales[[#This Row],[DiscountApplied]]</f>
        <v>600</v>
      </c>
      <c r="L1612" t="str">
        <f>TEXT(sales[[#This Row],[SaleDate]],"yyyy")</f>
        <v>2024</v>
      </c>
      <c r="M1612" t="str">
        <f>TEXT(sales[[#This Row],[SaleDate]],"MMM")</f>
        <v>Jul</v>
      </c>
      <c r="N1612" t="str">
        <f>TEXT(sales[[#This Row],[SaleDate]],"DDD")</f>
        <v>Mon</v>
      </c>
      <c r="O1612" t="str">
        <f t="shared" si="25"/>
        <v>Q3</v>
      </c>
      <c r="P1612">
        <f>sales[[#This Row],[netRevenue]]-(sales[[#This Row],[unitCost]]*sales[[#This Row],[QuantitySold]])</f>
        <v>150</v>
      </c>
      <c r="Q1612">
        <f>sales[[#This Row],[unitCost]]*sales[[#This Row],[QuantitySold]]</f>
        <v>450</v>
      </c>
      <c r="R1612" s="7">
        <f>(sales[[#This Row],[unitPrice]]-sales[[#This Row],[unitCost]])/sales[[#This Row],[unitCost]]</f>
        <v>0.33333333333333331</v>
      </c>
      <c r="S1612" t="str">
        <f>TEXT(sales[[#This Row],[SaleDate]],"dd")</f>
        <v>29</v>
      </c>
    </row>
    <row r="1613" spans="1:19" x14ac:dyDescent="0.25">
      <c r="A1613">
        <v>1781</v>
      </c>
      <c r="B1613">
        <v>2</v>
      </c>
      <c r="C1613">
        <v>16</v>
      </c>
      <c r="D1613">
        <v>6</v>
      </c>
      <c r="E1613">
        <v>1</v>
      </c>
      <c r="F1613" s="1">
        <v>45471</v>
      </c>
      <c r="G1613">
        <v>0</v>
      </c>
      <c r="H1613">
        <f>VLOOKUP(sales[[#This Row],[ProductID]],products[],4,FALSE)</f>
        <v>120</v>
      </c>
      <c r="I1613">
        <f>VLOOKUP(sales[[#This Row],[ProductID]],products[],5,FALSE)</f>
        <v>90</v>
      </c>
      <c r="J1613">
        <f>sales[[#This Row],[QuantitySold]]*sales[[#This Row],[unitPrice]]</f>
        <v>120</v>
      </c>
      <c r="K1613">
        <f>sales[[#This Row],[TotalRevenue]]-sales[[#This Row],[DiscountApplied]]</f>
        <v>120</v>
      </c>
      <c r="L1613" t="str">
        <f>TEXT(sales[[#This Row],[SaleDate]],"yyyy")</f>
        <v>2024</v>
      </c>
      <c r="M1613" t="str">
        <f>TEXT(sales[[#This Row],[SaleDate]],"MMM")</f>
        <v>Jun</v>
      </c>
      <c r="N1613" t="str">
        <f>TEXT(sales[[#This Row],[SaleDate]],"DDD")</f>
        <v>Fri</v>
      </c>
      <c r="O1613" t="str">
        <f t="shared" si="25"/>
        <v>Q2</v>
      </c>
      <c r="P1613">
        <f>sales[[#This Row],[netRevenue]]-(sales[[#This Row],[unitCost]]*sales[[#This Row],[QuantitySold]])</f>
        <v>30</v>
      </c>
      <c r="Q1613">
        <f>sales[[#This Row],[unitCost]]*sales[[#This Row],[QuantitySold]]</f>
        <v>90</v>
      </c>
      <c r="R1613" s="7">
        <f>(sales[[#This Row],[unitPrice]]-sales[[#This Row],[unitCost]])/sales[[#This Row],[unitCost]]</f>
        <v>0.33333333333333331</v>
      </c>
      <c r="S1613" t="str">
        <f>TEXT(sales[[#This Row],[SaleDate]],"dd")</f>
        <v>28</v>
      </c>
    </row>
    <row r="1614" spans="1:19" x14ac:dyDescent="0.25">
      <c r="A1614">
        <v>1803</v>
      </c>
      <c r="B1614">
        <v>2</v>
      </c>
      <c r="C1614">
        <v>36</v>
      </c>
      <c r="D1614">
        <v>1</v>
      </c>
      <c r="E1614">
        <v>4</v>
      </c>
      <c r="F1614" s="1">
        <v>45493</v>
      </c>
      <c r="G1614">
        <v>0</v>
      </c>
      <c r="H1614">
        <f>VLOOKUP(sales[[#This Row],[ProductID]],products[],4,FALSE)</f>
        <v>120</v>
      </c>
      <c r="I1614">
        <f>VLOOKUP(sales[[#This Row],[ProductID]],products[],5,FALSE)</f>
        <v>90</v>
      </c>
      <c r="J1614">
        <f>sales[[#This Row],[QuantitySold]]*sales[[#This Row],[unitPrice]]</f>
        <v>480</v>
      </c>
      <c r="K1614">
        <f>sales[[#This Row],[TotalRevenue]]-sales[[#This Row],[DiscountApplied]]</f>
        <v>480</v>
      </c>
      <c r="L1614" t="str">
        <f>TEXT(sales[[#This Row],[SaleDate]],"yyyy")</f>
        <v>2024</v>
      </c>
      <c r="M1614" t="str">
        <f>TEXT(sales[[#This Row],[SaleDate]],"MMM")</f>
        <v>Jul</v>
      </c>
      <c r="N1614" t="str">
        <f>TEXT(sales[[#This Row],[SaleDate]],"DDD")</f>
        <v>Sat</v>
      </c>
      <c r="O1614" t="str">
        <f t="shared" si="25"/>
        <v>Q3</v>
      </c>
      <c r="P1614">
        <f>sales[[#This Row],[netRevenue]]-(sales[[#This Row],[unitCost]]*sales[[#This Row],[QuantitySold]])</f>
        <v>120</v>
      </c>
      <c r="Q1614">
        <f>sales[[#This Row],[unitCost]]*sales[[#This Row],[QuantitySold]]</f>
        <v>360</v>
      </c>
      <c r="R1614" s="7">
        <f>(sales[[#This Row],[unitPrice]]-sales[[#This Row],[unitCost]])/sales[[#This Row],[unitCost]]</f>
        <v>0.33333333333333331</v>
      </c>
      <c r="S1614" t="str">
        <f>TEXT(sales[[#This Row],[SaleDate]],"dd")</f>
        <v>20</v>
      </c>
    </row>
    <row r="1615" spans="1:19" x14ac:dyDescent="0.25">
      <c r="A1615">
        <v>1809</v>
      </c>
      <c r="B1615">
        <v>2</v>
      </c>
      <c r="C1615">
        <v>43</v>
      </c>
      <c r="D1615">
        <v>9</v>
      </c>
      <c r="E1615">
        <v>7</v>
      </c>
      <c r="F1615" s="1">
        <v>45456</v>
      </c>
      <c r="G1615">
        <v>0</v>
      </c>
      <c r="H1615">
        <f>VLOOKUP(sales[[#This Row],[ProductID]],products[],4,FALSE)</f>
        <v>120</v>
      </c>
      <c r="I1615">
        <f>VLOOKUP(sales[[#This Row],[ProductID]],products[],5,FALSE)</f>
        <v>90</v>
      </c>
      <c r="J1615">
        <f>sales[[#This Row],[QuantitySold]]*sales[[#This Row],[unitPrice]]</f>
        <v>840</v>
      </c>
      <c r="K1615">
        <f>sales[[#This Row],[TotalRevenue]]-sales[[#This Row],[DiscountApplied]]</f>
        <v>840</v>
      </c>
      <c r="L1615" t="str">
        <f>TEXT(sales[[#This Row],[SaleDate]],"yyyy")</f>
        <v>2024</v>
      </c>
      <c r="M1615" t="str">
        <f>TEXT(sales[[#This Row],[SaleDate]],"MMM")</f>
        <v>Jun</v>
      </c>
      <c r="N1615" t="str">
        <f>TEXT(sales[[#This Row],[SaleDate]],"DDD")</f>
        <v>Thu</v>
      </c>
      <c r="O1615" t="str">
        <f t="shared" si="25"/>
        <v>Q2</v>
      </c>
      <c r="P1615">
        <f>sales[[#This Row],[netRevenue]]-(sales[[#This Row],[unitCost]]*sales[[#This Row],[QuantitySold]])</f>
        <v>210</v>
      </c>
      <c r="Q1615">
        <f>sales[[#This Row],[unitCost]]*sales[[#This Row],[QuantitySold]]</f>
        <v>630</v>
      </c>
      <c r="R1615" s="7">
        <f>(sales[[#This Row],[unitPrice]]-sales[[#This Row],[unitCost]])/sales[[#This Row],[unitCost]]</f>
        <v>0.33333333333333331</v>
      </c>
      <c r="S1615" t="str">
        <f>TEXT(sales[[#This Row],[SaleDate]],"dd")</f>
        <v>13</v>
      </c>
    </row>
    <row r="1616" spans="1:19" x14ac:dyDescent="0.25">
      <c r="A1616">
        <v>1817</v>
      </c>
      <c r="B1616">
        <v>2</v>
      </c>
      <c r="C1616">
        <v>45</v>
      </c>
      <c r="D1616">
        <v>1</v>
      </c>
      <c r="E1616">
        <v>6</v>
      </c>
      <c r="F1616" s="1">
        <v>45388</v>
      </c>
      <c r="G1616">
        <v>0</v>
      </c>
      <c r="H1616">
        <f>VLOOKUP(sales[[#This Row],[ProductID]],products[],4,FALSE)</f>
        <v>120</v>
      </c>
      <c r="I1616">
        <f>VLOOKUP(sales[[#This Row],[ProductID]],products[],5,FALSE)</f>
        <v>90</v>
      </c>
      <c r="J1616">
        <f>sales[[#This Row],[QuantitySold]]*sales[[#This Row],[unitPrice]]</f>
        <v>720</v>
      </c>
      <c r="K1616">
        <f>sales[[#This Row],[TotalRevenue]]-sales[[#This Row],[DiscountApplied]]</f>
        <v>720</v>
      </c>
      <c r="L1616" t="str">
        <f>TEXT(sales[[#This Row],[SaleDate]],"yyyy")</f>
        <v>2024</v>
      </c>
      <c r="M1616" t="str">
        <f>TEXT(sales[[#This Row],[SaleDate]],"MMM")</f>
        <v>Apr</v>
      </c>
      <c r="N1616" t="str">
        <f>TEXT(sales[[#This Row],[SaleDate]],"DDD")</f>
        <v>Sat</v>
      </c>
      <c r="O1616" t="str">
        <f t="shared" si="25"/>
        <v>Q2</v>
      </c>
      <c r="P1616">
        <f>sales[[#This Row],[netRevenue]]-(sales[[#This Row],[unitCost]]*sales[[#This Row],[QuantitySold]])</f>
        <v>180</v>
      </c>
      <c r="Q1616">
        <f>sales[[#This Row],[unitCost]]*sales[[#This Row],[QuantitySold]]</f>
        <v>540</v>
      </c>
      <c r="R1616" s="7">
        <f>(sales[[#This Row],[unitPrice]]-sales[[#This Row],[unitCost]])/sales[[#This Row],[unitCost]]</f>
        <v>0.33333333333333331</v>
      </c>
      <c r="S1616" t="str">
        <f>TEXT(sales[[#This Row],[SaleDate]],"dd")</f>
        <v>06</v>
      </c>
    </row>
    <row r="1617" spans="1:19" x14ac:dyDescent="0.25">
      <c r="A1617">
        <v>1825</v>
      </c>
      <c r="B1617">
        <v>2</v>
      </c>
      <c r="C1617">
        <v>7</v>
      </c>
      <c r="D1617">
        <v>7</v>
      </c>
      <c r="E1617">
        <v>4</v>
      </c>
      <c r="F1617" s="1">
        <v>45550</v>
      </c>
      <c r="G1617">
        <v>0</v>
      </c>
      <c r="H1617">
        <f>VLOOKUP(sales[[#This Row],[ProductID]],products[],4,FALSE)</f>
        <v>120</v>
      </c>
      <c r="I1617">
        <f>VLOOKUP(sales[[#This Row],[ProductID]],products[],5,FALSE)</f>
        <v>90</v>
      </c>
      <c r="J1617">
        <f>sales[[#This Row],[QuantitySold]]*sales[[#This Row],[unitPrice]]</f>
        <v>480</v>
      </c>
      <c r="K1617">
        <f>sales[[#This Row],[TotalRevenue]]-sales[[#This Row],[DiscountApplied]]</f>
        <v>480</v>
      </c>
      <c r="L1617" t="str">
        <f>TEXT(sales[[#This Row],[SaleDate]],"yyyy")</f>
        <v>2024</v>
      </c>
      <c r="M1617" t="str">
        <f>TEXT(sales[[#This Row],[SaleDate]],"MMM")</f>
        <v>Sep</v>
      </c>
      <c r="N1617" t="str">
        <f>TEXT(sales[[#This Row],[SaleDate]],"DDD")</f>
        <v>Sun</v>
      </c>
      <c r="O1617" t="str">
        <f t="shared" si="25"/>
        <v>Q3</v>
      </c>
      <c r="P1617">
        <f>sales[[#This Row],[netRevenue]]-(sales[[#This Row],[unitCost]]*sales[[#This Row],[QuantitySold]])</f>
        <v>120</v>
      </c>
      <c r="Q1617">
        <f>sales[[#This Row],[unitCost]]*sales[[#This Row],[QuantitySold]]</f>
        <v>360</v>
      </c>
      <c r="R1617" s="7">
        <f>(sales[[#This Row],[unitPrice]]-sales[[#This Row],[unitCost]])/sales[[#This Row],[unitCost]]</f>
        <v>0.33333333333333331</v>
      </c>
      <c r="S1617" t="str">
        <f>TEXT(sales[[#This Row],[SaleDate]],"dd")</f>
        <v>15</v>
      </c>
    </row>
    <row r="1618" spans="1:19" x14ac:dyDescent="0.25">
      <c r="A1618">
        <v>1888</v>
      </c>
      <c r="B1618">
        <v>2</v>
      </c>
      <c r="C1618">
        <v>24</v>
      </c>
      <c r="D1618">
        <v>4</v>
      </c>
      <c r="E1618">
        <v>4</v>
      </c>
      <c r="F1618" s="1">
        <v>45458</v>
      </c>
      <c r="G1618">
        <v>0</v>
      </c>
      <c r="H1618">
        <f>VLOOKUP(sales[[#This Row],[ProductID]],products[],4,FALSE)</f>
        <v>120</v>
      </c>
      <c r="I1618">
        <f>VLOOKUP(sales[[#This Row],[ProductID]],products[],5,FALSE)</f>
        <v>90</v>
      </c>
      <c r="J1618">
        <f>sales[[#This Row],[QuantitySold]]*sales[[#This Row],[unitPrice]]</f>
        <v>480</v>
      </c>
      <c r="K1618">
        <f>sales[[#This Row],[TotalRevenue]]-sales[[#This Row],[DiscountApplied]]</f>
        <v>480</v>
      </c>
      <c r="L1618" t="str">
        <f>TEXT(sales[[#This Row],[SaleDate]],"yyyy")</f>
        <v>2024</v>
      </c>
      <c r="M1618" t="str">
        <f>TEXT(sales[[#This Row],[SaleDate]],"MMM")</f>
        <v>Jun</v>
      </c>
      <c r="N1618" t="str">
        <f>TEXT(sales[[#This Row],[SaleDate]],"DDD")</f>
        <v>Sat</v>
      </c>
      <c r="O1618" t="str">
        <f t="shared" si="25"/>
        <v>Q2</v>
      </c>
      <c r="P1618">
        <f>sales[[#This Row],[netRevenue]]-(sales[[#This Row],[unitCost]]*sales[[#This Row],[QuantitySold]])</f>
        <v>120</v>
      </c>
      <c r="Q1618">
        <f>sales[[#This Row],[unitCost]]*sales[[#This Row],[QuantitySold]]</f>
        <v>360</v>
      </c>
      <c r="R1618" s="7">
        <f>(sales[[#This Row],[unitPrice]]-sales[[#This Row],[unitCost]])/sales[[#This Row],[unitCost]]</f>
        <v>0.33333333333333331</v>
      </c>
      <c r="S1618" t="str">
        <f>TEXT(sales[[#This Row],[SaleDate]],"dd")</f>
        <v>15</v>
      </c>
    </row>
    <row r="1619" spans="1:19" x14ac:dyDescent="0.25">
      <c r="A1619">
        <v>1904</v>
      </c>
      <c r="B1619">
        <v>2</v>
      </c>
      <c r="C1619">
        <v>18</v>
      </c>
      <c r="D1619">
        <v>10</v>
      </c>
      <c r="E1619">
        <v>7</v>
      </c>
      <c r="F1619" s="1">
        <v>45306</v>
      </c>
      <c r="G1619">
        <v>0</v>
      </c>
      <c r="H1619">
        <f>VLOOKUP(sales[[#This Row],[ProductID]],products[],4,FALSE)</f>
        <v>120</v>
      </c>
      <c r="I1619">
        <f>VLOOKUP(sales[[#This Row],[ProductID]],products[],5,FALSE)</f>
        <v>90</v>
      </c>
      <c r="J1619">
        <f>sales[[#This Row],[QuantitySold]]*sales[[#This Row],[unitPrice]]</f>
        <v>840</v>
      </c>
      <c r="K1619">
        <f>sales[[#This Row],[TotalRevenue]]-sales[[#This Row],[DiscountApplied]]</f>
        <v>840</v>
      </c>
      <c r="L1619" t="str">
        <f>TEXT(sales[[#This Row],[SaleDate]],"yyyy")</f>
        <v>2024</v>
      </c>
      <c r="M1619" t="str">
        <f>TEXT(sales[[#This Row],[SaleDate]],"MMM")</f>
        <v>Jan</v>
      </c>
      <c r="N1619" t="str">
        <f>TEXT(sales[[#This Row],[SaleDate]],"DDD")</f>
        <v>Mon</v>
      </c>
      <c r="O1619" t="str">
        <f t="shared" si="25"/>
        <v>Q1</v>
      </c>
      <c r="P1619">
        <f>sales[[#This Row],[netRevenue]]-(sales[[#This Row],[unitCost]]*sales[[#This Row],[QuantitySold]])</f>
        <v>210</v>
      </c>
      <c r="Q1619">
        <f>sales[[#This Row],[unitCost]]*sales[[#This Row],[QuantitySold]]</f>
        <v>630</v>
      </c>
      <c r="R1619" s="7">
        <f>(sales[[#This Row],[unitPrice]]-sales[[#This Row],[unitCost]])/sales[[#This Row],[unitCost]]</f>
        <v>0.33333333333333331</v>
      </c>
      <c r="S1619" t="str">
        <f>TEXT(sales[[#This Row],[SaleDate]],"dd")</f>
        <v>15</v>
      </c>
    </row>
    <row r="1620" spans="1:19" x14ac:dyDescent="0.25">
      <c r="A1620">
        <v>7</v>
      </c>
      <c r="B1620">
        <v>4</v>
      </c>
      <c r="C1620">
        <v>7</v>
      </c>
      <c r="D1620">
        <v>4</v>
      </c>
      <c r="E1620">
        <v>12</v>
      </c>
      <c r="F1620" s="1">
        <v>45092</v>
      </c>
      <c r="G1620">
        <v>0</v>
      </c>
      <c r="H1620">
        <f>VLOOKUP(sales[[#This Row],[ProductID]],products[],4,FALSE)</f>
        <v>130</v>
      </c>
      <c r="I1620">
        <f>VLOOKUP(sales[[#This Row],[ProductID]],products[],5,FALSE)</f>
        <v>100</v>
      </c>
      <c r="J1620">
        <f>sales[[#This Row],[QuantitySold]]*sales[[#This Row],[unitPrice]]</f>
        <v>1560</v>
      </c>
      <c r="K1620">
        <f>sales[[#This Row],[TotalRevenue]]-sales[[#This Row],[DiscountApplied]]</f>
        <v>1560</v>
      </c>
      <c r="L1620" t="str">
        <f>TEXT(sales[[#This Row],[SaleDate]],"yyyy")</f>
        <v>2023</v>
      </c>
      <c r="M1620" t="str">
        <f>TEXT(sales[[#This Row],[SaleDate]],"MMM")</f>
        <v>Jun</v>
      </c>
      <c r="N1620" t="str">
        <f>TEXT(sales[[#This Row],[SaleDate]],"DDD")</f>
        <v>Thu</v>
      </c>
      <c r="O1620" t="str">
        <f t="shared" si="25"/>
        <v>Q2</v>
      </c>
      <c r="P1620">
        <f>sales[[#This Row],[netRevenue]]-(sales[[#This Row],[unitCost]]*sales[[#This Row],[QuantitySold]])</f>
        <v>360</v>
      </c>
      <c r="Q1620">
        <f>sales[[#This Row],[unitCost]]*sales[[#This Row],[QuantitySold]]</f>
        <v>1200</v>
      </c>
      <c r="R1620" s="7">
        <f>(sales[[#This Row],[unitPrice]]-sales[[#This Row],[unitCost]])/sales[[#This Row],[unitCost]]</f>
        <v>0.3</v>
      </c>
      <c r="S1620" t="str">
        <f>TEXT(sales[[#This Row],[SaleDate]],"dd")</f>
        <v>15</v>
      </c>
    </row>
    <row r="1621" spans="1:19" x14ac:dyDescent="0.25">
      <c r="A1621">
        <v>9</v>
      </c>
      <c r="B1621">
        <v>4</v>
      </c>
      <c r="C1621">
        <v>9</v>
      </c>
      <c r="D1621">
        <v>9</v>
      </c>
      <c r="E1621">
        <v>8</v>
      </c>
      <c r="F1621" s="1">
        <v>45117</v>
      </c>
      <c r="G1621">
        <v>0</v>
      </c>
      <c r="H1621">
        <f>VLOOKUP(sales[[#This Row],[ProductID]],products[],4,FALSE)</f>
        <v>130</v>
      </c>
      <c r="I1621">
        <f>VLOOKUP(sales[[#This Row],[ProductID]],products[],5,FALSE)</f>
        <v>100</v>
      </c>
      <c r="J1621">
        <f>sales[[#This Row],[QuantitySold]]*sales[[#This Row],[unitPrice]]</f>
        <v>1040</v>
      </c>
      <c r="K1621">
        <f>sales[[#This Row],[TotalRevenue]]-sales[[#This Row],[DiscountApplied]]</f>
        <v>1040</v>
      </c>
      <c r="L1621" t="str">
        <f>TEXT(sales[[#This Row],[SaleDate]],"yyyy")</f>
        <v>2023</v>
      </c>
      <c r="M1621" t="str">
        <f>TEXT(sales[[#This Row],[SaleDate]],"MMM")</f>
        <v>Jul</v>
      </c>
      <c r="N1621" t="str">
        <f>TEXT(sales[[#This Row],[SaleDate]],"DDD")</f>
        <v>Mon</v>
      </c>
      <c r="O1621" t="str">
        <f t="shared" si="25"/>
        <v>Q3</v>
      </c>
      <c r="P1621">
        <f>sales[[#This Row],[netRevenue]]-(sales[[#This Row],[unitCost]]*sales[[#This Row],[QuantitySold]])</f>
        <v>240</v>
      </c>
      <c r="Q1621">
        <f>sales[[#This Row],[unitCost]]*sales[[#This Row],[QuantitySold]]</f>
        <v>800</v>
      </c>
      <c r="R1621" s="7">
        <f>(sales[[#This Row],[unitPrice]]-sales[[#This Row],[unitCost]])/sales[[#This Row],[unitCost]]</f>
        <v>0.3</v>
      </c>
      <c r="S1621" t="str">
        <f>TEXT(sales[[#This Row],[SaleDate]],"dd")</f>
        <v>10</v>
      </c>
    </row>
    <row r="1622" spans="1:19" x14ac:dyDescent="0.25">
      <c r="A1622">
        <v>23</v>
      </c>
      <c r="B1622">
        <v>4</v>
      </c>
      <c r="C1622">
        <v>7</v>
      </c>
      <c r="D1622">
        <v>1</v>
      </c>
      <c r="E1622">
        <v>3</v>
      </c>
      <c r="F1622" s="1">
        <v>44945</v>
      </c>
      <c r="G1622">
        <v>0</v>
      </c>
      <c r="H1622">
        <f>VLOOKUP(sales[[#This Row],[ProductID]],products[],4,FALSE)</f>
        <v>130</v>
      </c>
      <c r="I1622">
        <f>VLOOKUP(sales[[#This Row],[ProductID]],products[],5,FALSE)</f>
        <v>100</v>
      </c>
      <c r="J1622">
        <f>sales[[#This Row],[QuantitySold]]*sales[[#This Row],[unitPrice]]</f>
        <v>390</v>
      </c>
      <c r="K1622">
        <f>sales[[#This Row],[TotalRevenue]]-sales[[#This Row],[DiscountApplied]]</f>
        <v>390</v>
      </c>
      <c r="L1622" t="str">
        <f>TEXT(sales[[#This Row],[SaleDate]],"yyyy")</f>
        <v>2023</v>
      </c>
      <c r="M1622" t="str">
        <f>TEXT(sales[[#This Row],[SaleDate]],"MMM")</f>
        <v>Jan</v>
      </c>
      <c r="N1622" t="str">
        <f>TEXT(sales[[#This Row],[SaleDate]],"DDD")</f>
        <v>Thu</v>
      </c>
      <c r="O1622" t="str">
        <f t="shared" si="25"/>
        <v>Q1</v>
      </c>
      <c r="P1622">
        <f>sales[[#This Row],[netRevenue]]-(sales[[#This Row],[unitCost]]*sales[[#This Row],[QuantitySold]])</f>
        <v>90</v>
      </c>
      <c r="Q1622">
        <f>sales[[#This Row],[unitCost]]*sales[[#This Row],[QuantitySold]]</f>
        <v>300</v>
      </c>
      <c r="R1622" s="7">
        <f>(sales[[#This Row],[unitPrice]]-sales[[#This Row],[unitCost]])/sales[[#This Row],[unitCost]]</f>
        <v>0.3</v>
      </c>
      <c r="S1622" t="str">
        <f>TEXT(sales[[#This Row],[SaleDate]],"dd")</f>
        <v>19</v>
      </c>
    </row>
    <row r="1623" spans="1:19" x14ac:dyDescent="0.25">
      <c r="A1623">
        <v>28</v>
      </c>
      <c r="B1623">
        <v>4</v>
      </c>
      <c r="C1623">
        <v>27</v>
      </c>
      <c r="D1623">
        <v>10</v>
      </c>
      <c r="E1623">
        <v>9</v>
      </c>
      <c r="F1623" s="1">
        <v>45247</v>
      </c>
      <c r="G1623">
        <v>0</v>
      </c>
      <c r="H1623">
        <f>VLOOKUP(sales[[#This Row],[ProductID]],products[],4,FALSE)</f>
        <v>130</v>
      </c>
      <c r="I1623">
        <f>VLOOKUP(sales[[#This Row],[ProductID]],products[],5,FALSE)</f>
        <v>100</v>
      </c>
      <c r="J1623">
        <f>sales[[#This Row],[QuantitySold]]*sales[[#This Row],[unitPrice]]</f>
        <v>1170</v>
      </c>
      <c r="K1623">
        <f>sales[[#This Row],[TotalRevenue]]-sales[[#This Row],[DiscountApplied]]</f>
        <v>1170</v>
      </c>
      <c r="L1623" t="str">
        <f>TEXT(sales[[#This Row],[SaleDate]],"yyyy")</f>
        <v>2023</v>
      </c>
      <c r="M1623" t="str">
        <f>TEXT(sales[[#This Row],[SaleDate]],"MMM")</f>
        <v>Nov</v>
      </c>
      <c r="N1623" t="str">
        <f>TEXT(sales[[#This Row],[SaleDate]],"DDD")</f>
        <v>Fri</v>
      </c>
      <c r="O1623" t="str">
        <f t="shared" si="25"/>
        <v>Q4</v>
      </c>
      <c r="P1623">
        <f>sales[[#This Row],[netRevenue]]-(sales[[#This Row],[unitCost]]*sales[[#This Row],[QuantitySold]])</f>
        <v>270</v>
      </c>
      <c r="Q1623">
        <f>sales[[#This Row],[unitCost]]*sales[[#This Row],[QuantitySold]]</f>
        <v>900</v>
      </c>
      <c r="R1623" s="7">
        <f>(sales[[#This Row],[unitPrice]]-sales[[#This Row],[unitCost]])/sales[[#This Row],[unitCost]]</f>
        <v>0.3</v>
      </c>
      <c r="S1623" t="str">
        <f>TEXT(sales[[#This Row],[SaleDate]],"dd")</f>
        <v>17</v>
      </c>
    </row>
    <row r="1624" spans="1:19" x14ac:dyDescent="0.25">
      <c r="A1624">
        <v>93</v>
      </c>
      <c r="B1624">
        <v>4</v>
      </c>
      <c r="C1624">
        <v>1</v>
      </c>
      <c r="D1624">
        <v>8</v>
      </c>
      <c r="E1624">
        <v>5</v>
      </c>
      <c r="F1624" s="1">
        <v>44964</v>
      </c>
      <c r="G1624">
        <v>0</v>
      </c>
      <c r="H1624">
        <f>VLOOKUP(sales[[#This Row],[ProductID]],products[],4,FALSE)</f>
        <v>130</v>
      </c>
      <c r="I1624">
        <f>VLOOKUP(sales[[#This Row],[ProductID]],products[],5,FALSE)</f>
        <v>100</v>
      </c>
      <c r="J1624">
        <f>sales[[#This Row],[QuantitySold]]*sales[[#This Row],[unitPrice]]</f>
        <v>650</v>
      </c>
      <c r="K1624">
        <f>sales[[#This Row],[TotalRevenue]]-sales[[#This Row],[DiscountApplied]]</f>
        <v>650</v>
      </c>
      <c r="L1624" t="str">
        <f>TEXT(sales[[#This Row],[SaleDate]],"yyyy")</f>
        <v>2023</v>
      </c>
      <c r="M1624" t="str">
        <f>TEXT(sales[[#This Row],[SaleDate]],"MMM")</f>
        <v>Feb</v>
      </c>
      <c r="N1624" t="str">
        <f>TEXT(sales[[#This Row],[SaleDate]],"DDD")</f>
        <v>Tue</v>
      </c>
      <c r="O1624" t="str">
        <f t="shared" si="25"/>
        <v>Q1</v>
      </c>
      <c r="P1624">
        <f>sales[[#This Row],[netRevenue]]-(sales[[#This Row],[unitCost]]*sales[[#This Row],[QuantitySold]])</f>
        <v>150</v>
      </c>
      <c r="Q1624">
        <f>sales[[#This Row],[unitCost]]*sales[[#This Row],[QuantitySold]]</f>
        <v>500</v>
      </c>
      <c r="R1624" s="7">
        <f>(sales[[#This Row],[unitPrice]]-sales[[#This Row],[unitCost]])/sales[[#This Row],[unitCost]]</f>
        <v>0.3</v>
      </c>
      <c r="S1624" t="str">
        <f>TEXT(sales[[#This Row],[SaleDate]],"dd")</f>
        <v>07</v>
      </c>
    </row>
    <row r="1625" spans="1:19" x14ac:dyDescent="0.25">
      <c r="A1625">
        <v>96</v>
      </c>
      <c r="B1625">
        <v>4</v>
      </c>
      <c r="C1625">
        <v>17</v>
      </c>
      <c r="D1625">
        <v>7</v>
      </c>
      <c r="E1625">
        <v>2</v>
      </c>
      <c r="F1625" s="1">
        <v>45248</v>
      </c>
      <c r="G1625">
        <v>0</v>
      </c>
      <c r="H1625">
        <f>VLOOKUP(sales[[#This Row],[ProductID]],products[],4,FALSE)</f>
        <v>130</v>
      </c>
      <c r="I1625">
        <f>VLOOKUP(sales[[#This Row],[ProductID]],products[],5,FALSE)</f>
        <v>100</v>
      </c>
      <c r="J1625">
        <f>sales[[#This Row],[QuantitySold]]*sales[[#This Row],[unitPrice]]</f>
        <v>260</v>
      </c>
      <c r="K1625">
        <f>sales[[#This Row],[TotalRevenue]]-sales[[#This Row],[DiscountApplied]]</f>
        <v>260</v>
      </c>
      <c r="L1625" t="str">
        <f>TEXT(sales[[#This Row],[SaleDate]],"yyyy")</f>
        <v>2023</v>
      </c>
      <c r="M1625" t="str">
        <f>TEXT(sales[[#This Row],[SaleDate]],"MMM")</f>
        <v>Nov</v>
      </c>
      <c r="N1625" t="str">
        <f>TEXT(sales[[#This Row],[SaleDate]],"DDD")</f>
        <v>Sat</v>
      </c>
      <c r="O1625" t="str">
        <f t="shared" si="25"/>
        <v>Q4</v>
      </c>
      <c r="P1625">
        <f>sales[[#This Row],[netRevenue]]-(sales[[#This Row],[unitCost]]*sales[[#This Row],[QuantitySold]])</f>
        <v>60</v>
      </c>
      <c r="Q1625">
        <f>sales[[#This Row],[unitCost]]*sales[[#This Row],[QuantitySold]]</f>
        <v>200</v>
      </c>
      <c r="R1625" s="7">
        <f>(sales[[#This Row],[unitPrice]]-sales[[#This Row],[unitCost]])/sales[[#This Row],[unitCost]]</f>
        <v>0.3</v>
      </c>
      <c r="S1625" t="str">
        <f>TEXT(sales[[#This Row],[SaleDate]],"dd")</f>
        <v>18</v>
      </c>
    </row>
    <row r="1626" spans="1:19" x14ac:dyDescent="0.25">
      <c r="A1626">
        <v>107</v>
      </c>
      <c r="B1626">
        <v>4</v>
      </c>
      <c r="C1626">
        <v>16</v>
      </c>
      <c r="D1626">
        <v>10</v>
      </c>
      <c r="E1626">
        <v>2</v>
      </c>
      <c r="F1626" s="1">
        <v>44988</v>
      </c>
      <c r="G1626">
        <v>0</v>
      </c>
      <c r="H1626">
        <f>VLOOKUP(sales[[#This Row],[ProductID]],products[],4,FALSE)</f>
        <v>130</v>
      </c>
      <c r="I1626">
        <f>VLOOKUP(sales[[#This Row],[ProductID]],products[],5,FALSE)</f>
        <v>100</v>
      </c>
      <c r="J1626">
        <f>sales[[#This Row],[QuantitySold]]*sales[[#This Row],[unitPrice]]</f>
        <v>260</v>
      </c>
      <c r="K1626">
        <f>sales[[#This Row],[TotalRevenue]]-sales[[#This Row],[DiscountApplied]]</f>
        <v>260</v>
      </c>
      <c r="L1626" t="str">
        <f>TEXT(sales[[#This Row],[SaleDate]],"yyyy")</f>
        <v>2023</v>
      </c>
      <c r="M1626" t="str">
        <f>TEXT(sales[[#This Row],[SaleDate]],"MMM")</f>
        <v>Mar</v>
      </c>
      <c r="N1626" t="str">
        <f>TEXT(sales[[#This Row],[SaleDate]],"DDD")</f>
        <v>Fri</v>
      </c>
      <c r="O1626" t="str">
        <f t="shared" si="25"/>
        <v>Q1</v>
      </c>
      <c r="P1626">
        <f>sales[[#This Row],[netRevenue]]-(sales[[#This Row],[unitCost]]*sales[[#This Row],[QuantitySold]])</f>
        <v>60</v>
      </c>
      <c r="Q1626">
        <f>sales[[#This Row],[unitCost]]*sales[[#This Row],[QuantitySold]]</f>
        <v>200</v>
      </c>
      <c r="R1626" s="7">
        <f>(sales[[#This Row],[unitPrice]]-sales[[#This Row],[unitCost]])/sales[[#This Row],[unitCost]]</f>
        <v>0.3</v>
      </c>
      <c r="S1626" t="str">
        <f>TEXT(sales[[#This Row],[SaleDate]],"dd")</f>
        <v>03</v>
      </c>
    </row>
    <row r="1627" spans="1:19" x14ac:dyDescent="0.25">
      <c r="A1627">
        <v>144</v>
      </c>
      <c r="B1627">
        <v>4</v>
      </c>
      <c r="C1627">
        <v>1</v>
      </c>
      <c r="D1627">
        <v>4</v>
      </c>
      <c r="E1627">
        <v>11</v>
      </c>
      <c r="F1627" s="1">
        <v>45202</v>
      </c>
      <c r="G1627">
        <v>0</v>
      </c>
      <c r="H1627">
        <f>VLOOKUP(sales[[#This Row],[ProductID]],products[],4,FALSE)</f>
        <v>130</v>
      </c>
      <c r="I1627">
        <f>VLOOKUP(sales[[#This Row],[ProductID]],products[],5,FALSE)</f>
        <v>100</v>
      </c>
      <c r="J1627">
        <f>sales[[#This Row],[QuantitySold]]*sales[[#This Row],[unitPrice]]</f>
        <v>1430</v>
      </c>
      <c r="K1627">
        <f>sales[[#This Row],[TotalRevenue]]-sales[[#This Row],[DiscountApplied]]</f>
        <v>1430</v>
      </c>
      <c r="L1627" t="str">
        <f>TEXT(sales[[#This Row],[SaleDate]],"yyyy")</f>
        <v>2023</v>
      </c>
      <c r="M1627" t="str">
        <f>TEXT(sales[[#This Row],[SaleDate]],"MMM")</f>
        <v>Oct</v>
      </c>
      <c r="N1627" t="str">
        <f>TEXT(sales[[#This Row],[SaleDate]],"DDD")</f>
        <v>Tue</v>
      </c>
      <c r="O1627" t="str">
        <f t="shared" si="25"/>
        <v>Q4</v>
      </c>
      <c r="P1627">
        <f>sales[[#This Row],[netRevenue]]-(sales[[#This Row],[unitCost]]*sales[[#This Row],[QuantitySold]])</f>
        <v>330</v>
      </c>
      <c r="Q1627">
        <f>sales[[#This Row],[unitCost]]*sales[[#This Row],[QuantitySold]]</f>
        <v>1100</v>
      </c>
      <c r="R1627" s="7">
        <f>(sales[[#This Row],[unitPrice]]-sales[[#This Row],[unitCost]])/sales[[#This Row],[unitCost]]</f>
        <v>0.3</v>
      </c>
      <c r="S1627" t="str">
        <f>TEXT(sales[[#This Row],[SaleDate]],"dd")</f>
        <v>03</v>
      </c>
    </row>
    <row r="1628" spans="1:19" x14ac:dyDescent="0.25">
      <c r="A1628">
        <v>197</v>
      </c>
      <c r="B1628">
        <v>4</v>
      </c>
      <c r="C1628">
        <v>39</v>
      </c>
      <c r="D1628">
        <v>4</v>
      </c>
      <c r="E1628">
        <v>5</v>
      </c>
      <c r="F1628" s="1">
        <v>45006</v>
      </c>
      <c r="G1628">
        <v>0</v>
      </c>
      <c r="H1628">
        <f>VLOOKUP(sales[[#This Row],[ProductID]],products[],4,FALSE)</f>
        <v>130</v>
      </c>
      <c r="I1628">
        <f>VLOOKUP(sales[[#This Row],[ProductID]],products[],5,FALSE)</f>
        <v>100</v>
      </c>
      <c r="J1628">
        <f>sales[[#This Row],[QuantitySold]]*sales[[#This Row],[unitPrice]]</f>
        <v>650</v>
      </c>
      <c r="K1628">
        <f>sales[[#This Row],[TotalRevenue]]-sales[[#This Row],[DiscountApplied]]</f>
        <v>650</v>
      </c>
      <c r="L1628" t="str">
        <f>TEXT(sales[[#This Row],[SaleDate]],"yyyy")</f>
        <v>2023</v>
      </c>
      <c r="M1628" t="str">
        <f>TEXT(sales[[#This Row],[SaleDate]],"MMM")</f>
        <v>Mar</v>
      </c>
      <c r="N1628" t="str">
        <f>TEXT(sales[[#This Row],[SaleDate]],"DDD")</f>
        <v>Tue</v>
      </c>
      <c r="O1628" t="str">
        <f t="shared" si="25"/>
        <v>Q1</v>
      </c>
      <c r="P1628">
        <f>sales[[#This Row],[netRevenue]]-(sales[[#This Row],[unitCost]]*sales[[#This Row],[QuantitySold]])</f>
        <v>150</v>
      </c>
      <c r="Q1628">
        <f>sales[[#This Row],[unitCost]]*sales[[#This Row],[QuantitySold]]</f>
        <v>500</v>
      </c>
      <c r="R1628" s="7">
        <f>(sales[[#This Row],[unitPrice]]-sales[[#This Row],[unitCost]])/sales[[#This Row],[unitCost]]</f>
        <v>0.3</v>
      </c>
      <c r="S1628" t="str">
        <f>TEXT(sales[[#This Row],[SaleDate]],"dd")</f>
        <v>21</v>
      </c>
    </row>
    <row r="1629" spans="1:19" x14ac:dyDescent="0.25">
      <c r="A1629">
        <v>204</v>
      </c>
      <c r="B1629">
        <v>4</v>
      </c>
      <c r="C1629">
        <v>49</v>
      </c>
      <c r="D1629">
        <v>10</v>
      </c>
      <c r="E1629">
        <v>7</v>
      </c>
      <c r="F1629" s="1">
        <v>44974</v>
      </c>
      <c r="G1629">
        <v>0</v>
      </c>
      <c r="H1629">
        <f>VLOOKUP(sales[[#This Row],[ProductID]],products[],4,FALSE)</f>
        <v>130</v>
      </c>
      <c r="I1629">
        <f>VLOOKUP(sales[[#This Row],[ProductID]],products[],5,FALSE)</f>
        <v>100</v>
      </c>
      <c r="J1629">
        <f>sales[[#This Row],[QuantitySold]]*sales[[#This Row],[unitPrice]]</f>
        <v>910</v>
      </c>
      <c r="K1629">
        <f>sales[[#This Row],[TotalRevenue]]-sales[[#This Row],[DiscountApplied]]</f>
        <v>910</v>
      </c>
      <c r="L1629" t="str">
        <f>TEXT(sales[[#This Row],[SaleDate]],"yyyy")</f>
        <v>2023</v>
      </c>
      <c r="M1629" t="str">
        <f>TEXT(sales[[#This Row],[SaleDate]],"MMM")</f>
        <v>Feb</v>
      </c>
      <c r="N1629" t="str">
        <f>TEXT(sales[[#This Row],[SaleDate]],"DDD")</f>
        <v>Fri</v>
      </c>
      <c r="O1629" t="str">
        <f t="shared" si="25"/>
        <v>Q1</v>
      </c>
      <c r="P1629">
        <f>sales[[#This Row],[netRevenue]]-(sales[[#This Row],[unitCost]]*sales[[#This Row],[QuantitySold]])</f>
        <v>210</v>
      </c>
      <c r="Q1629">
        <f>sales[[#This Row],[unitCost]]*sales[[#This Row],[QuantitySold]]</f>
        <v>700</v>
      </c>
      <c r="R1629" s="7">
        <f>(sales[[#This Row],[unitPrice]]-sales[[#This Row],[unitCost]])/sales[[#This Row],[unitCost]]</f>
        <v>0.3</v>
      </c>
      <c r="S1629" t="str">
        <f>TEXT(sales[[#This Row],[SaleDate]],"dd")</f>
        <v>17</v>
      </c>
    </row>
    <row r="1630" spans="1:19" x14ac:dyDescent="0.25">
      <c r="A1630">
        <v>208</v>
      </c>
      <c r="B1630">
        <v>4</v>
      </c>
      <c r="C1630">
        <v>12</v>
      </c>
      <c r="D1630">
        <v>10</v>
      </c>
      <c r="E1630">
        <v>11</v>
      </c>
      <c r="F1630" s="1">
        <v>45217</v>
      </c>
      <c r="G1630">
        <v>0</v>
      </c>
      <c r="H1630">
        <f>VLOOKUP(sales[[#This Row],[ProductID]],products[],4,FALSE)</f>
        <v>130</v>
      </c>
      <c r="I1630">
        <f>VLOOKUP(sales[[#This Row],[ProductID]],products[],5,FALSE)</f>
        <v>100</v>
      </c>
      <c r="J1630">
        <f>sales[[#This Row],[QuantitySold]]*sales[[#This Row],[unitPrice]]</f>
        <v>1430</v>
      </c>
      <c r="K1630">
        <f>sales[[#This Row],[TotalRevenue]]-sales[[#This Row],[DiscountApplied]]</f>
        <v>1430</v>
      </c>
      <c r="L1630" t="str">
        <f>TEXT(sales[[#This Row],[SaleDate]],"yyyy")</f>
        <v>2023</v>
      </c>
      <c r="M1630" t="str">
        <f>TEXT(sales[[#This Row],[SaleDate]],"MMM")</f>
        <v>Oct</v>
      </c>
      <c r="N1630" t="str">
        <f>TEXT(sales[[#This Row],[SaleDate]],"DDD")</f>
        <v>Wed</v>
      </c>
      <c r="O1630" t="str">
        <f t="shared" si="25"/>
        <v>Q4</v>
      </c>
      <c r="P1630">
        <f>sales[[#This Row],[netRevenue]]-(sales[[#This Row],[unitCost]]*sales[[#This Row],[QuantitySold]])</f>
        <v>330</v>
      </c>
      <c r="Q1630">
        <f>sales[[#This Row],[unitCost]]*sales[[#This Row],[QuantitySold]]</f>
        <v>1100</v>
      </c>
      <c r="R1630" s="7">
        <f>(sales[[#This Row],[unitPrice]]-sales[[#This Row],[unitCost]])/sales[[#This Row],[unitCost]]</f>
        <v>0.3</v>
      </c>
      <c r="S1630" t="str">
        <f>TEXT(sales[[#This Row],[SaleDate]],"dd")</f>
        <v>18</v>
      </c>
    </row>
    <row r="1631" spans="1:19" x14ac:dyDescent="0.25">
      <c r="A1631">
        <v>282</v>
      </c>
      <c r="B1631">
        <v>4</v>
      </c>
      <c r="C1631">
        <v>16</v>
      </c>
      <c r="D1631">
        <v>7</v>
      </c>
      <c r="E1631">
        <v>6</v>
      </c>
      <c r="F1631" s="1">
        <v>45150</v>
      </c>
      <c r="G1631">
        <v>0</v>
      </c>
      <c r="H1631">
        <f>VLOOKUP(sales[[#This Row],[ProductID]],products[],4,FALSE)</f>
        <v>130</v>
      </c>
      <c r="I1631">
        <f>VLOOKUP(sales[[#This Row],[ProductID]],products[],5,FALSE)</f>
        <v>100</v>
      </c>
      <c r="J1631">
        <f>sales[[#This Row],[QuantitySold]]*sales[[#This Row],[unitPrice]]</f>
        <v>780</v>
      </c>
      <c r="K1631">
        <f>sales[[#This Row],[TotalRevenue]]-sales[[#This Row],[DiscountApplied]]</f>
        <v>780</v>
      </c>
      <c r="L1631" t="str">
        <f>TEXT(sales[[#This Row],[SaleDate]],"yyyy")</f>
        <v>2023</v>
      </c>
      <c r="M1631" t="str">
        <f>TEXT(sales[[#This Row],[SaleDate]],"MMM")</f>
        <v>Aug</v>
      </c>
      <c r="N1631" t="str">
        <f>TEXT(sales[[#This Row],[SaleDate]],"DDD")</f>
        <v>Sat</v>
      </c>
      <c r="O1631" t="str">
        <f t="shared" si="25"/>
        <v>Q3</v>
      </c>
      <c r="P1631">
        <f>sales[[#This Row],[netRevenue]]-(sales[[#This Row],[unitCost]]*sales[[#This Row],[QuantitySold]])</f>
        <v>180</v>
      </c>
      <c r="Q1631">
        <f>sales[[#This Row],[unitCost]]*sales[[#This Row],[QuantitySold]]</f>
        <v>600</v>
      </c>
      <c r="R1631" s="7">
        <f>(sales[[#This Row],[unitPrice]]-sales[[#This Row],[unitCost]])/sales[[#This Row],[unitCost]]</f>
        <v>0.3</v>
      </c>
      <c r="S1631" t="str">
        <f>TEXT(sales[[#This Row],[SaleDate]],"dd")</f>
        <v>12</v>
      </c>
    </row>
    <row r="1632" spans="1:19" x14ac:dyDescent="0.25">
      <c r="A1632">
        <v>323</v>
      </c>
      <c r="B1632">
        <v>4</v>
      </c>
      <c r="C1632">
        <v>35</v>
      </c>
      <c r="D1632">
        <v>6</v>
      </c>
      <c r="E1632">
        <v>1</v>
      </c>
      <c r="F1632" s="1">
        <v>45051</v>
      </c>
      <c r="G1632">
        <v>0</v>
      </c>
      <c r="H1632">
        <f>VLOOKUP(sales[[#This Row],[ProductID]],products[],4,FALSE)</f>
        <v>130</v>
      </c>
      <c r="I1632">
        <f>VLOOKUP(sales[[#This Row],[ProductID]],products[],5,FALSE)</f>
        <v>100</v>
      </c>
      <c r="J1632">
        <f>sales[[#This Row],[QuantitySold]]*sales[[#This Row],[unitPrice]]</f>
        <v>130</v>
      </c>
      <c r="K1632">
        <f>sales[[#This Row],[TotalRevenue]]-sales[[#This Row],[DiscountApplied]]</f>
        <v>130</v>
      </c>
      <c r="L1632" t="str">
        <f>TEXT(sales[[#This Row],[SaleDate]],"yyyy")</f>
        <v>2023</v>
      </c>
      <c r="M1632" t="str">
        <f>TEXT(sales[[#This Row],[SaleDate]],"MMM")</f>
        <v>May</v>
      </c>
      <c r="N1632" t="str">
        <f>TEXT(sales[[#This Row],[SaleDate]],"DDD")</f>
        <v>Fri</v>
      </c>
      <c r="O1632" t="str">
        <f t="shared" si="25"/>
        <v>Q2</v>
      </c>
      <c r="P1632">
        <f>sales[[#This Row],[netRevenue]]-(sales[[#This Row],[unitCost]]*sales[[#This Row],[QuantitySold]])</f>
        <v>30</v>
      </c>
      <c r="Q1632">
        <f>sales[[#This Row],[unitCost]]*sales[[#This Row],[QuantitySold]]</f>
        <v>100</v>
      </c>
      <c r="R1632" s="7">
        <f>(sales[[#This Row],[unitPrice]]-sales[[#This Row],[unitCost]])/sales[[#This Row],[unitCost]]</f>
        <v>0.3</v>
      </c>
      <c r="S1632" t="str">
        <f>TEXT(sales[[#This Row],[SaleDate]],"dd")</f>
        <v>05</v>
      </c>
    </row>
    <row r="1633" spans="1:19" x14ac:dyDescent="0.25">
      <c r="A1633">
        <v>347</v>
      </c>
      <c r="B1633">
        <v>4</v>
      </c>
      <c r="C1633">
        <v>33</v>
      </c>
      <c r="D1633">
        <v>10</v>
      </c>
      <c r="E1633">
        <v>6</v>
      </c>
      <c r="F1633" s="1">
        <v>45109</v>
      </c>
      <c r="G1633">
        <v>0</v>
      </c>
      <c r="H1633">
        <f>VLOOKUP(sales[[#This Row],[ProductID]],products[],4,FALSE)</f>
        <v>130</v>
      </c>
      <c r="I1633">
        <f>VLOOKUP(sales[[#This Row],[ProductID]],products[],5,FALSE)</f>
        <v>100</v>
      </c>
      <c r="J1633">
        <f>sales[[#This Row],[QuantitySold]]*sales[[#This Row],[unitPrice]]</f>
        <v>780</v>
      </c>
      <c r="K1633">
        <f>sales[[#This Row],[TotalRevenue]]-sales[[#This Row],[DiscountApplied]]</f>
        <v>780</v>
      </c>
      <c r="L1633" t="str">
        <f>TEXT(sales[[#This Row],[SaleDate]],"yyyy")</f>
        <v>2023</v>
      </c>
      <c r="M1633" t="str">
        <f>TEXT(sales[[#This Row],[SaleDate]],"MMM")</f>
        <v>Jul</v>
      </c>
      <c r="N1633" t="str">
        <f>TEXT(sales[[#This Row],[SaleDate]],"DDD")</f>
        <v>Sun</v>
      </c>
      <c r="O1633" t="str">
        <f t="shared" si="25"/>
        <v>Q3</v>
      </c>
      <c r="P1633">
        <f>sales[[#This Row],[netRevenue]]-(sales[[#This Row],[unitCost]]*sales[[#This Row],[QuantitySold]])</f>
        <v>180</v>
      </c>
      <c r="Q1633">
        <f>sales[[#This Row],[unitCost]]*sales[[#This Row],[QuantitySold]]</f>
        <v>600</v>
      </c>
      <c r="R1633" s="7">
        <f>(sales[[#This Row],[unitPrice]]-sales[[#This Row],[unitCost]])/sales[[#This Row],[unitCost]]</f>
        <v>0.3</v>
      </c>
      <c r="S1633" t="str">
        <f>TEXT(sales[[#This Row],[SaleDate]],"dd")</f>
        <v>02</v>
      </c>
    </row>
    <row r="1634" spans="1:19" x14ac:dyDescent="0.25">
      <c r="A1634">
        <v>358</v>
      </c>
      <c r="B1634">
        <v>4</v>
      </c>
      <c r="C1634">
        <v>8</v>
      </c>
      <c r="D1634">
        <v>9</v>
      </c>
      <c r="E1634">
        <v>9</v>
      </c>
      <c r="F1634" s="1">
        <v>44962</v>
      </c>
      <c r="G1634">
        <v>0</v>
      </c>
      <c r="H1634">
        <f>VLOOKUP(sales[[#This Row],[ProductID]],products[],4,FALSE)</f>
        <v>130</v>
      </c>
      <c r="I1634">
        <f>VLOOKUP(sales[[#This Row],[ProductID]],products[],5,FALSE)</f>
        <v>100</v>
      </c>
      <c r="J1634">
        <f>sales[[#This Row],[QuantitySold]]*sales[[#This Row],[unitPrice]]</f>
        <v>1170</v>
      </c>
      <c r="K1634">
        <f>sales[[#This Row],[TotalRevenue]]-sales[[#This Row],[DiscountApplied]]</f>
        <v>1170</v>
      </c>
      <c r="L1634" t="str">
        <f>TEXT(sales[[#This Row],[SaleDate]],"yyyy")</f>
        <v>2023</v>
      </c>
      <c r="M1634" t="str">
        <f>TEXT(sales[[#This Row],[SaleDate]],"MMM")</f>
        <v>Feb</v>
      </c>
      <c r="N1634" t="str">
        <f>TEXT(sales[[#This Row],[SaleDate]],"DDD")</f>
        <v>Sun</v>
      </c>
      <c r="O1634" t="str">
        <f t="shared" si="25"/>
        <v>Q1</v>
      </c>
      <c r="P1634">
        <f>sales[[#This Row],[netRevenue]]-(sales[[#This Row],[unitCost]]*sales[[#This Row],[QuantitySold]])</f>
        <v>270</v>
      </c>
      <c r="Q1634">
        <f>sales[[#This Row],[unitCost]]*sales[[#This Row],[QuantitySold]]</f>
        <v>900</v>
      </c>
      <c r="R1634" s="7">
        <f>(sales[[#This Row],[unitPrice]]-sales[[#This Row],[unitCost]])/sales[[#This Row],[unitCost]]</f>
        <v>0.3</v>
      </c>
      <c r="S1634" t="str">
        <f>TEXT(sales[[#This Row],[SaleDate]],"dd")</f>
        <v>05</v>
      </c>
    </row>
    <row r="1635" spans="1:19" x14ac:dyDescent="0.25">
      <c r="A1635">
        <v>373</v>
      </c>
      <c r="B1635">
        <v>4</v>
      </c>
      <c r="C1635">
        <v>33</v>
      </c>
      <c r="D1635">
        <v>9</v>
      </c>
      <c r="E1635">
        <v>3</v>
      </c>
      <c r="F1635" s="1">
        <v>45239</v>
      </c>
      <c r="G1635">
        <v>0</v>
      </c>
      <c r="H1635">
        <f>VLOOKUP(sales[[#This Row],[ProductID]],products[],4,FALSE)</f>
        <v>130</v>
      </c>
      <c r="I1635">
        <f>VLOOKUP(sales[[#This Row],[ProductID]],products[],5,FALSE)</f>
        <v>100</v>
      </c>
      <c r="J1635">
        <f>sales[[#This Row],[QuantitySold]]*sales[[#This Row],[unitPrice]]</f>
        <v>390</v>
      </c>
      <c r="K1635">
        <f>sales[[#This Row],[TotalRevenue]]-sales[[#This Row],[DiscountApplied]]</f>
        <v>390</v>
      </c>
      <c r="L1635" t="str">
        <f>TEXT(sales[[#This Row],[SaleDate]],"yyyy")</f>
        <v>2023</v>
      </c>
      <c r="M1635" t="str">
        <f>TEXT(sales[[#This Row],[SaleDate]],"MMM")</f>
        <v>Nov</v>
      </c>
      <c r="N1635" t="str">
        <f>TEXT(sales[[#This Row],[SaleDate]],"DDD")</f>
        <v>Thu</v>
      </c>
      <c r="O1635" t="str">
        <f t="shared" si="25"/>
        <v>Q4</v>
      </c>
      <c r="P1635">
        <f>sales[[#This Row],[netRevenue]]-(sales[[#This Row],[unitCost]]*sales[[#This Row],[QuantitySold]])</f>
        <v>90</v>
      </c>
      <c r="Q1635">
        <f>sales[[#This Row],[unitCost]]*sales[[#This Row],[QuantitySold]]</f>
        <v>300</v>
      </c>
      <c r="R1635" s="7">
        <f>(sales[[#This Row],[unitPrice]]-sales[[#This Row],[unitCost]])/sales[[#This Row],[unitCost]]</f>
        <v>0.3</v>
      </c>
      <c r="S1635" t="str">
        <f>TEXT(sales[[#This Row],[SaleDate]],"dd")</f>
        <v>09</v>
      </c>
    </row>
    <row r="1636" spans="1:19" x14ac:dyDescent="0.25">
      <c r="A1636">
        <v>455</v>
      </c>
      <c r="B1636">
        <v>4</v>
      </c>
      <c r="C1636">
        <v>28</v>
      </c>
      <c r="D1636">
        <v>2</v>
      </c>
      <c r="E1636">
        <v>8</v>
      </c>
      <c r="F1636" s="1">
        <v>44933</v>
      </c>
      <c r="G1636">
        <v>0</v>
      </c>
      <c r="H1636">
        <f>VLOOKUP(sales[[#This Row],[ProductID]],products[],4,FALSE)</f>
        <v>130</v>
      </c>
      <c r="I1636">
        <f>VLOOKUP(sales[[#This Row],[ProductID]],products[],5,FALSE)</f>
        <v>100</v>
      </c>
      <c r="J1636">
        <f>sales[[#This Row],[QuantitySold]]*sales[[#This Row],[unitPrice]]</f>
        <v>1040</v>
      </c>
      <c r="K1636">
        <f>sales[[#This Row],[TotalRevenue]]-sales[[#This Row],[DiscountApplied]]</f>
        <v>1040</v>
      </c>
      <c r="L1636" t="str">
        <f>TEXT(sales[[#This Row],[SaleDate]],"yyyy")</f>
        <v>2023</v>
      </c>
      <c r="M1636" t="str">
        <f>TEXT(sales[[#This Row],[SaleDate]],"MMM")</f>
        <v>Jan</v>
      </c>
      <c r="N1636" t="str">
        <f>TEXT(sales[[#This Row],[SaleDate]],"DDD")</f>
        <v>Sat</v>
      </c>
      <c r="O1636" t="str">
        <f t="shared" si="25"/>
        <v>Q1</v>
      </c>
      <c r="P1636">
        <f>sales[[#This Row],[netRevenue]]-(sales[[#This Row],[unitCost]]*sales[[#This Row],[QuantitySold]])</f>
        <v>240</v>
      </c>
      <c r="Q1636">
        <f>sales[[#This Row],[unitCost]]*sales[[#This Row],[QuantitySold]]</f>
        <v>800</v>
      </c>
      <c r="R1636" s="7">
        <f>(sales[[#This Row],[unitPrice]]-sales[[#This Row],[unitCost]])/sales[[#This Row],[unitCost]]</f>
        <v>0.3</v>
      </c>
      <c r="S1636" t="str">
        <f>TEXT(sales[[#This Row],[SaleDate]],"dd")</f>
        <v>07</v>
      </c>
    </row>
    <row r="1637" spans="1:19" x14ac:dyDescent="0.25">
      <c r="A1637">
        <v>507</v>
      </c>
      <c r="B1637">
        <v>4</v>
      </c>
      <c r="C1637">
        <v>8</v>
      </c>
      <c r="D1637">
        <v>9</v>
      </c>
      <c r="E1637">
        <v>3</v>
      </c>
      <c r="F1637" s="1">
        <v>45157</v>
      </c>
      <c r="G1637">
        <v>0</v>
      </c>
      <c r="H1637">
        <f>VLOOKUP(sales[[#This Row],[ProductID]],products[],4,FALSE)</f>
        <v>130</v>
      </c>
      <c r="I1637">
        <f>VLOOKUP(sales[[#This Row],[ProductID]],products[],5,FALSE)</f>
        <v>100</v>
      </c>
      <c r="J1637">
        <f>sales[[#This Row],[QuantitySold]]*sales[[#This Row],[unitPrice]]</f>
        <v>390</v>
      </c>
      <c r="K1637">
        <f>sales[[#This Row],[TotalRevenue]]-sales[[#This Row],[DiscountApplied]]</f>
        <v>390</v>
      </c>
      <c r="L1637" t="str">
        <f>TEXT(sales[[#This Row],[SaleDate]],"yyyy")</f>
        <v>2023</v>
      </c>
      <c r="M1637" t="str">
        <f>TEXT(sales[[#This Row],[SaleDate]],"MMM")</f>
        <v>Aug</v>
      </c>
      <c r="N1637" t="str">
        <f>TEXT(sales[[#This Row],[SaleDate]],"DDD")</f>
        <v>Sat</v>
      </c>
      <c r="O1637" t="str">
        <f t="shared" si="25"/>
        <v>Q3</v>
      </c>
      <c r="P1637">
        <f>sales[[#This Row],[netRevenue]]-(sales[[#This Row],[unitCost]]*sales[[#This Row],[QuantitySold]])</f>
        <v>90</v>
      </c>
      <c r="Q1637">
        <f>sales[[#This Row],[unitCost]]*sales[[#This Row],[QuantitySold]]</f>
        <v>300</v>
      </c>
      <c r="R1637" s="7">
        <f>(sales[[#This Row],[unitPrice]]-sales[[#This Row],[unitCost]])/sales[[#This Row],[unitCost]]</f>
        <v>0.3</v>
      </c>
      <c r="S1637" t="str">
        <f>TEXT(sales[[#This Row],[SaleDate]],"dd")</f>
        <v>19</v>
      </c>
    </row>
    <row r="1638" spans="1:19" x14ac:dyDescent="0.25">
      <c r="A1638">
        <v>538</v>
      </c>
      <c r="B1638">
        <v>4</v>
      </c>
      <c r="C1638">
        <v>12</v>
      </c>
      <c r="D1638">
        <v>4</v>
      </c>
      <c r="E1638">
        <v>2</v>
      </c>
      <c r="F1638" s="1">
        <v>45269</v>
      </c>
      <c r="G1638">
        <v>0</v>
      </c>
      <c r="H1638">
        <f>VLOOKUP(sales[[#This Row],[ProductID]],products[],4,FALSE)</f>
        <v>130</v>
      </c>
      <c r="I1638">
        <f>VLOOKUP(sales[[#This Row],[ProductID]],products[],5,FALSE)</f>
        <v>100</v>
      </c>
      <c r="J1638">
        <f>sales[[#This Row],[QuantitySold]]*sales[[#This Row],[unitPrice]]</f>
        <v>260</v>
      </c>
      <c r="K1638">
        <f>sales[[#This Row],[TotalRevenue]]-sales[[#This Row],[DiscountApplied]]</f>
        <v>260</v>
      </c>
      <c r="L1638" t="str">
        <f>TEXT(sales[[#This Row],[SaleDate]],"yyyy")</f>
        <v>2023</v>
      </c>
      <c r="M1638" t="str">
        <f>TEXT(sales[[#This Row],[SaleDate]],"MMM")</f>
        <v>Dec</v>
      </c>
      <c r="N1638" t="str">
        <f>TEXT(sales[[#This Row],[SaleDate]],"DDD")</f>
        <v>Sat</v>
      </c>
      <c r="O1638" t="str">
        <f t="shared" si="25"/>
        <v>Q4</v>
      </c>
      <c r="P1638">
        <f>sales[[#This Row],[netRevenue]]-(sales[[#This Row],[unitCost]]*sales[[#This Row],[QuantitySold]])</f>
        <v>60</v>
      </c>
      <c r="Q1638">
        <f>sales[[#This Row],[unitCost]]*sales[[#This Row],[QuantitySold]]</f>
        <v>200</v>
      </c>
      <c r="R1638" s="7">
        <f>(sales[[#This Row],[unitPrice]]-sales[[#This Row],[unitCost]])/sales[[#This Row],[unitCost]]</f>
        <v>0.3</v>
      </c>
      <c r="S1638" t="str">
        <f>TEXT(sales[[#This Row],[SaleDate]],"dd")</f>
        <v>09</v>
      </c>
    </row>
    <row r="1639" spans="1:19" x14ac:dyDescent="0.25">
      <c r="A1639">
        <v>570</v>
      </c>
      <c r="B1639">
        <v>4</v>
      </c>
      <c r="C1639">
        <v>18</v>
      </c>
      <c r="D1639">
        <v>6</v>
      </c>
      <c r="E1639">
        <v>8</v>
      </c>
      <c r="F1639" s="1">
        <v>45212</v>
      </c>
      <c r="G1639">
        <v>0</v>
      </c>
      <c r="H1639">
        <f>VLOOKUP(sales[[#This Row],[ProductID]],products[],4,FALSE)</f>
        <v>130</v>
      </c>
      <c r="I1639">
        <f>VLOOKUP(sales[[#This Row],[ProductID]],products[],5,FALSE)</f>
        <v>100</v>
      </c>
      <c r="J1639">
        <f>sales[[#This Row],[QuantitySold]]*sales[[#This Row],[unitPrice]]</f>
        <v>1040</v>
      </c>
      <c r="K1639">
        <f>sales[[#This Row],[TotalRevenue]]-sales[[#This Row],[DiscountApplied]]</f>
        <v>1040</v>
      </c>
      <c r="L1639" t="str">
        <f>TEXT(sales[[#This Row],[SaleDate]],"yyyy")</f>
        <v>2023</v>
      </c>
      <c r="M1639" t="str">
        <f>TEXT(sales[[#This Row],[SaleDate]],"MMM")</f>
        <v>Oct</v>
      </c>
      <c r="N1639" t="str">
        <f>TEXT(sales[[#This Row],[SaleDate]],"DDD")</f>
        <v>Fri</v>
      </c>
      <c r="O1639" t="str">
        <f t="shared" si="25"/>
        <v>Q4</v>
      </c>
      <c r="P1639">
        <f>sales[[#This Row],[netRevenue]]-(sales[[#This Row],[unitCost]]*sales[[#This Row],[QuantitySold]])</f>
        <v>240</v>
      </c>
      <c r="Q1639">
        <f>sales[[#This Row],[unitCost]]*sales[[#This Row],[QuantitySold]]</f>
        <v>800</v>
      </c>
      <c r="R1639" s="7">
        <f>(sales[[#This Row],[unitPrice]]-sales[[#This Row],[unitCost]])/sales[[#This Row],[unitCost]]</f>
        <v>0.3</v>
      </c>
      <c r="S1639" t="str">
        <f>TEXT(sales[[#This Row],[SaleDate]],"dd")</f>
        <v>13</v>
      </c>
    </row>
    <row r="1640" spans="1:19" x14ac:dyDescent="0.25">
      <c r="A1640">
        <v>605</v>
      </c>
      <c r="B1640">
        <v>4</v>
      </c>
      <c r="C1640">
        <v>26</v>
      </c>
      <c r="D1640">
        <v>8</v>
      </c>
      <c r="E1640">
        <v>11</v>
      </c>
      <c r="F1640" s="1">
        <v>45099</v>
      </c>
      <c r="G1640">
        <v>0</v>
      </c>
      <c r="H1640">
        <f>VLOOKUP(sales[[#This Row],[ProductID]],products[],4,FALSE)</f>
        <v>130</v>
      </c>
      <c r="I1640">
        <f>VLOOKUP(sales[[#This Row],[ProductID]],products[],5,FALSE)</f>
        <v>100</v>
      </c>
      <c r="J1640">
        <f>sales[[#This Row],[QuantitySold]]*sales[[#This Row],[unitPrice]]</f>
        <v>1430</v>
      </c>
      <c r="K1640">
        <f>sales[[#This Row],[TotalRevenue]]-sales[[#This Row],[DiscountApplied]]</f>
        <v>1430</v>
      </c>
      <c r="L1640" t="str">
        <f>TEXT(sales[[#This Row],[SaleDate]],"yyyy")</f>
        <v>2023</v>
      </c>
      <c r="M1640" t="str">
        <f>TEXT(sales[[#This Row],[SaleDate]],"MMM")</f>
        <v>Jun</v>
      </c>
      <c r="N1640" t="str">
        <f>TEXT(sales[[#This Row],[SaleDate]],"DDD")</f>
        <v>Thu</v>
      </c>
      <c r="O1640" t="str">
        <f t="shared" si="25"/>
        <v>Q2</v>
      </c>
      <c r="P1640">
        <f>sales[[#This Row],[netRevenue]]-(sales[[#This Row],[unitCost]]*sales[[#This Row],[QuantitySold]])</f>
        <v>330</v>
      </c>
      <c r="Q1640">
        <f>sales[[#This Row],[unitCost]]*sales[[#This Row],[QuantitySold]]</f>
        <v>1100</v>
      </c>
      <c r="R1640" s="7">
        <f>(sales[[#This Row],[unitPrice]]-sales[[#This Row],[unitCost]])/sales[[#This Row],[unitCost]]</f>
        <v>0.3</v>
      </c>
      <c r="S1640" t="str">
        <f>TEXT(sales[[#This Row],[SaleDate]],"dd")</f>
        <v>22</v>
      </c>
    </row>
    <row r="1641" spans="1:19" x14ac:dyDescent="0.25">
      <c r="A1641">
        <v>647</v>
      </c>
      <c r="B1641">
        <v>4</v>
      </c>
      <c r="C1641">
        <v>3</v>
      </c>
      <c r="D1641">
        <v>9</v>
      </c>
      <c r="E1641">
        <v>1</v>
      </c>
      <c r="F1641" s="1">
        <v>45058</v>
      </c>
      <c r="G1641">
        <v>0</v>
      </c>
      <c r="H1641">
        <f>VLOOKUP(sales[[#This Row],[ProductID]],products[],4,FALSE)</f>
        <v>130</v>
      </c>
      <c r="I1641">
        <f>VLOOKUP(sales[[#This Row],[ProductID]],products[],5,FALSE)</f>
        <v>100</v>
      </c>
      <c r="J1641">
        <f>sales[[#This Row],[QuantitySold]]*sales[[#This Row],[unitPrice]]</f>
        <v>130</v>
      </c>
      <c r="K1641">
        <f>sales[[#This Row],[TotalRevenue]]-sales[[#This Row],[DiscountApplied]]</f>
        <v>130</v>
      </c>
      <c r="L1641" t="str">
        <f>TEXT(sales[[#This Row],[SaleDate]],"yyyy")</f>
        <v>2023</v>
      </c>
      <c r="M1641" t="str">
        <f>TEXT(sales[[#This Row],[SaleDate]],"MMM")</f>
        <v>May</v>
      </c>
      <c r="N1641" t="str">
        <f>TEXT(sales[[#This Row],[SaleDate]],"DDD")</f>
        <v>Fri</v>
      </c>
      <c r="O1641" t="str">
        <f t="shared" si="25"/>
        <v>Q2</v>
      </c>
      <c r="P1641">
        <f>sales[[#This Row],[netRevenue]]-(sales[[#This Row],[unitCost]]*sales[[#This Row],[QuantitySold]])</f>
        <v>30</v>
      </c>
      <c r="Q1641">
        <f>sales[[#This Row],[unitCost]]*sales[[#This Row],[QuantitySold]]</f>
        <v>100</v>
      </c>
      <c r="R1641" s="7">
        <f>(sales[[#This Row],[unitPrice]]-sales[[#This Row],[unitCost]])/sales[[#This Row],[unitCost]]</f>
        <v>0.3</v>
      </c>
      <c r="S1641" t="str">
        <f>TEXT(sales[[#This Row],[SaleDate]],"dd")</f>
        <v>12</v>
      </c>
    </row>
    <row r="1642" spans="1:19" x14ac:dyDescent="0.25">
      <c r="A1642">
        <v>654</v>
      </c>
      <c r="B1642">
        <v>4</v>
      </c>
      <c r="C1642">
        <v>37</v>
      </c>
      <c r="D1642">
        <v>6</v>
      </c>
      <c r="E1642">
        <v>5</v>
      </c>
      <c r="F1642" s="1">
        <v>45084</v>
      </c>
      <c r="G1642">
        <v>0</v>
      </c>
      <c r="H1642">
        <f>VLOOKUP(sales[[#This Row],[ProductID]],products[],4,FALSE)</f>
        <v>130</v>
      </c>
      <c r="I1642">
        <f>VLOOKUP(sales[[#This Row],[ProductID]],products[],5,FALSE)</f>
        <v>100</v>
      </c>
      <c r="J1642">
        <f>sales[[#This Row],[QuantitySold]]*sales[[#This Row],[unitPrice]]</f>
        <v>650</v>
      </c>
      <c r="K1642">
        <f>sales[[#This Row],[TotalRevenue]]-sales[[#This Row],[DiscountApplied]]</f>
        <v>650</v>
      </c>
      <c r="L1642" t="str">
        <f>TEXT(sales[[#This Row],[SaleDate]],"yyyy")</f>
        <v>2023</v>
      </c>
      <c r="M1642" t="str">
        <f>TEXT(sales[[#This Row],[SaleDate]],"MMM")</f>
        <v>Jun</v>
      </c>
      <c r="N1642" t="str">
        <f>TEXT(sales[[#This Row],[SaleDate]],"DDD")</f>
        <v>Wed</v>
      </c>
      <c r="O1642" t="str">
        <f t="shared" si="25"/>
        <v>Q2</v>
      </c>
      <c r="P1642">
        <f>sales[[#This Row],[netRevenue]]-(sales[[#This Row],[unitCost]]*sales[[#This Row],[QuantitySold]])</f>
        <v>150</v>
      </c>
      <c r="Q1642">
        <f>sales[[#This Row],[unitCost]]*sales[[#This Row],[QuantitySold]]</f>
        <v>500</v>
      </c>
      <c r="R1642" s="7">
        <f>(sales[[#This Row],[unitPrice]]-sales[[#This Row],[unitCost]])/sales[[#This Row],[unitCost]]</f>
        <v>0.3</v>
      </c>
      <c r="S1642" t="str">
        <f>TEXT(sales[[#This Row],[SaleDate]],"dd")</f>
        <v>07</v>
      </c>
    </row>
    <row r="1643" spans="1:19" x14ac:dyDescent="0.25">
      <c r="A1643">
        <v>694</v>
      </c>
      <c r="B1643">
        <v>4</v>
      </c>
      <c r="C1643">
        <v>29</v>
      </c>
      <c r="D1643">
        <v>10</v>
      </c>
      <c r="E1643">
        <v>2</v>
      </c>
      <c r="F1643" s="1">
        <v>45246</v>
      </c>
      <c r="G1643">
        <v>0</v>
      </c>
      <c r="H1643">
        <f>VLOOKUP(sales[[#This Row],[ProductID]],products[],4,FALSE)</f>
        <v>130</v>
      </c>
      <c r="I1643">
        <f>VLOOKUP(sales[[#This Row],[ProductID]],products[],5,FALSE)</f>
        <v>100</v>
      </c>
      <c r="J1643">
        <f>sales[[#This Row],[QuantitySold]]*sales[[#This Row],[unitPrice]]</f>
        <v>260</v>
      </c>
      <c r="K1643">
        <f>sales[[#This Row],[TotalRevenue]]-sales[[#This Row],[DiscountApplied]]</f>
        <v>260</v>
      </c>
      <c r="L1643" t="str">
        <f>TEXT(sales[[#This Row],[SaleDate]],"yyyy")</f>
        <v>2023</v>
      </c>
      <c r="M1643" t="str">
        <f>TEXT(sales[[#This Row],[SaleDate]],"MMM")</f>
        <v>Nov</v>
      </c>
      <c r="N1643" t="str">
        <f>TEXT(sales[[#This Row],[SaleDate]],"DDD")</f>
        <v>Thu</v>
      </c>
      <c r="O1643" t="str">
        <f t="shared" si="25"/>
        <v>Q4</v>
      </c>
      <c r="P1643">
        <f>sales[[#This Row],[netRevenue]]-(sales[[#This Row],[unitCost]]*sales[[#This Row],[QuantitySold]])</f>
        <v>60</v>
      </c>
      <c r="Q1643">
        <f>sales[[#This Row],[unitCost]]*sales[[#This Row],[QuantitySold]]</f>
        <v>200</v>
      </c>
      <c r="R1643" s="7">
        <f>(sales[[#This Row],[unitPrice]]-sales[[#This Row],[unitCost]])/sales[[#This Row],[unitCost]]</f>
        <v>0.3</v>
      </c>
      <c r="S1643" t="str">
        <f>TEXT(sales[[#This Row],[SaleDate]],"dd")</f>
        <v>16</v>
      </c>
    </row>
    <row r="1644" spans="1:19" x14ac:dyDescent="0.25">
      <c r="A1644">
        <v>777</v>
      </c>
      <c r="B1644">
        <v>4</v>
      </c>
      <c r="C1644">
        <v>30</v>
      </c>
      <c r="D1644">
        <v>10</v>
      </c>
      <c r="E1644">
        <v>2</v>
      </c>
      <c r="F1644" s="1">
        <v>44931</v>
      </c>
      <c r="G1644">
        <v>0</v>
      </c>
      <c r="H1644">
        <f>VLOOKUP(sales[[#This Row],[ProductID]],products[],4,FALSE)</f>
        <v>130</v>
      </c>
      <c r="I1644">
        <f>VLOOKUP(sales[[#This Row],[ProductID]],products[],5,FALSE)</f>
        <v>100</v>
      </c>
      <c r="J1644">
        <f>sales[[#This Row],[QuantitySold]]*sales[[#This Row],[unitPrice]]</f>
        <v>260</v>
      </c>
      <c r="K1644">
        <f>sales[[#This Row],[TotalRevenue]]-sales[[#This Row],[DiscountApplied]]</f>
        <v>260</v>
      </c>
      <c r="L1644" t="str">
        <f>TEXT(sales[[#This Row],[SaleDate]],"yyyy")</f>
        <v>2023</v>
      </c>
      <c r="M1644" t="str">
        <f>TEXT(sales[[#This Row],[SaleDate]],"MMM")</f>
        <v>Jan</v>
      </c>
      <c r="N1644" t="str">
        <f>TEXT(sales[[#This Row],[SaleDate]],"DDD")</f>
        <v>Thu</v>
      </c>
      <c r="O1644" t="str">
        <f t="shared" si="25"/>
        <v>Q1</v>
      </c>
      <c r="P1644">
        <f>sales[[#This Row],[netRevenue]]-(sales[[#This Row],[unitCost]]*sales[[#This Row],[QuantitySold]])</f>
        <v>60</v>
      </c>
      <c r="Q1644">
        <f>sales[[#This Row],[unitCost]]*sales[[#This Row],[QuantitySold]]</f>
        <v>200</v>
      </c>
      <c r="R1644" s="7">
        <f>(sales[[#This Row],[unitPrice]]-sales[[#This Row],[unitCost]])/sales[[#This Row],[unitCost]]</f>
        <v>0.3</v>
      </c>
      <c r="S1644" t="str">
        <f>TEXT(sales[[#This Row],[SaleDate]],"dd")</f>
        <v>05</v>
      </c>
    </row>
    <row r="1645" spans="1:19" x14ac:dyDescent="0.25">
      <c r="A1645">
        <v>848</v>
      </c>
      <c r="B1645">
        <v>4</v>
      </c>
      <c r="C1645">
        <v>39</v>
      </c>
      <c r="D1645">
        <v>2</v>
      </c>
      <c r="E1645">
        <v>1</v>
      </c>
      <c r="F1645" s="1">
        <v>45215</v>
      </c>
      <c r="G1645">
        <v>0</v>
      </c>
      <c r="H1645">
        <f>VLOOKUP(sales[[#This Row],[ProductID]],products[],4,FALSE)</f>
        <v>130</v>
      </c>
      <c r="I1645">
        <f>VLOOKUP(sales[[#This Row],[ProductID]],products[],5,FALSE)</f>
        <v>100</v>
      </c>
      <c r="J1645">
        <f>sales[[#This Row],[QuantitySold]]*sales[[#This Row],[unitPrice]]</f>
        <v>130</v>
      </c>
      <c r="K1645">
        <f>sales[[#This Row],[TotalRevenue]]-sales[[#This Row],[DiscountApplied]]</f>
        <v>130</v>
      </c>
      <c r="L1645" t="str">
        <f>TEXT(sales[[#This Row],[SaleDate]],"yyyy")</f>
        <v>2023</v>
      </c>
      <c r="M1645" t="str">
        <f>TEXT(sales[[#This Row],[SaleDate]],"MMM")</f>
        <v>Oct</v>
      </c>
      <c r="N1645" t="str">
        <f>TEXT(sales[[#This Row],[SaleDate]],"DDD")</f>
        <v>Mon</v>
      </c>
      <c r="O1645" t="str">
        <f t="shared" si="25"/>
        <v>Q4</v>
      </c>
      <c r="P1645">
        <f>sales[[#This Row],[netRevenue]]-(sales[[#This Row],[unitCost]]*sales[[#This Row],[QuantitySold]])</f>
        <v>30</v>
      </c>
      <c r="Q1645">
        <f>sales[[#This Row],[unitCost]]*sales[[#This Row],[QuantitySold]]</f>
        <v>100</v>
      </c>
      <c r="R1645" s="7">
        <f>(sales[[#This Row],[unitPrice]]-sales[[#This Row],[unitCost]])/sales[[#This Row],[unitCost]]</f>
        <v>0.3</v>
      </c>
      <c r="S1645" t="str">
        <f>TEXT(sales[[#This Row],[SaleDate]],"dd")</f>
        <v>16</v>
      </c>
    </row>
    <row r="1646" spans="1:19" x14ac:dyDescent="0.25">
      <c r="A1646">
        <v>863</v>
      </c>
      <c r="B1646">
        <v>4</v>
      </c>
      <c r="C1646">
        <v>4</v>
      </c>
      <c r="D1646">
        <v>1</v>
      </c>
      <c r="E1646">
        <v>7</v>
      </c>
      <c r="F1646" s="1">
        <v>45211</v>
      </c>
      <c r="G1646">
        <v>0</v>
      </c>
      <c r="H1646">
        <f>VLOOKUP(sales[[#This Row],[ProductID]],products[],4,FALSE)</f>
        <v>130</v>
      </c>
      <c r="I1646">
        <f>VLOOKUP(sales[[#This Row],[ProductID]],products[],5,FALSE)</f>
        <v>100</v>
      </c>
      <c r="J1646">
        <f>sales[[#This Row],[QuantitySold]]*sales[[#This Row],[unitPrice]]</f>
        <v>910</v>
      </c>
      <c r="K1646">
        <f>sales[[#This Row],[TotalRevenue]]-sales[[#This Row],[DiscountApplied]]</f>
        <v>910</v>
      </c>
      <c r="L1646" t="str">
        <f>TEXT(sales[[#This Row],[SaleDate]],"yyyy")</f>
        <v>2023</v>
      </c>
      <c r="M1646" t="str">
        <f>TEXT(sales[[#This Row],[SaleDate]],"MMM")</f>
        <v>Oct</v>
      </c>
      <c r="N1646" t="str">
        <f>TEXT(sales[[#This Row],[SaleDate]],"DDD")</f>
        <v>Thu</v>
      </c>
      <c r="O1646" t="str">
        <f t="shared" si="25"/>
        <v>Q4</v>
      </c>
      <c r="P1646">
        <f>sales[[#This Row],[netRevenue]]-(sales[[#This Row],[unitCost]]*sales[[#This Row],[QuantitySold]])</f>
        <v>210</v>
      </c>
      <c r="Q1646">
        <f>sales[[#This Row],[unitCost]]*sales[[#This Row],[QuantitySold]]</f>
        <v>700</v>
      </c>
      <c r="R1646" s="7">
        <f>(sales[[#This Row],[unitPrice]]-sales[[#This Row],[unitCost]])/sales[[#This Row],[unitCost]]</f>
        <v>0.3</v>
      </c>
      <c r="S1646" t="str">
        <f>TEXT(sales[[#This Row],[SaleDate]],"dd")</f>
        <v>12</v>
      </c>
    </row>
    <row r="1647" spans="1:19" x14ac:dyDescent="0.25">
      <c r="A1647">
        <v>977</v>
      </c>
      <c r="B1647">
        <v>4</v>
      </c>
      <c r="C1647">
        <v>37</v>
      </c>
      <c r="D1647">
        <v>2</v>
      </c>
      <c r="E1647">
        <v>4</v>
      </c>
      <c r="F1647" s="1">
        <v>45358</v>
      </c>
      <c r="G1647">
        <v>0</v>
      </c>
      <c r="H1647">
        <f>VLOOKUP(sales[[#This Row],[ProductID]],products[],4,FALSE)</f>
        <v>130</v>
      </c>
      <c r="I1647">
        <f>VLOOKUP(sales[[#This Row],[ProductID]],products[],5,FALSE)</f>
        <v>100</v>
      </c>
      <c r="J1647">
        <f>sales[[#This Row],[QuantitySold]]*sales[[#This Row],[unitPrice]]</f>
        <v>520</v>
      </c>
      <c r="K1647">
        <f>sales[[#This Row],[TotalRevenue]]-sales[[#This Row],[DiscountApplied]]</f>
        <v>520</v>
      </c>
      <c r="L1647" t="str">
        <f>TEXT(sales[[#This Row],[SaleDate]],"yyyy")</f>
        <v>2024</v>
      </c>
      <c r="M1647" t="str">
        <f>TEXT(sales[[#This Row],[SaleDate]],"MMM")</f>
        <v>Mar</v>
      </c>
      <c r="N1647" t="str">
        <f>TEXT(sales[[#This Row],[SaleDate]],"DDD")</f>
        <v>Thu</v>
      </c>
      <c r="O1647" t="str">
        <f t="shared" si="25"/>
        <v>Q1</v>
      </c>
      <c r="P1647">
        <f>sales[[#This Row],[netRevenue]]-(sales[[#This Row],[unitCost]]*sales[[#This Row],[QuantitySold]])</f>
        <v>120</v>
      </c>
      <c r="Q1647">
        <f>sales[[#This Row],[unitCost]]*sales[[#This Row],[QuantitySold]]</f>
        <v>400</v>
      </c>
      <c r="R1647" s="7">
        <f>(sales[[#This Row],[unitPrice]]-sales[[#This Row],[unitCost]])/sales[[#This Row],[unitCost]]</f>
        <v>0.3</v>
      </c>
      <c r="S1647" t="str">
        <f>TEXT(sales[[#This Row],[SaleDate]],"dd")</f>
        <v>07</v>
      </c>
    </row>
    <row r="1648" spans="1:19" x14ac:dyDescent="0.25">
      <c r="A1648">
        <v>990</v>
      </c>
      <c r="B1648">
        <v>4</v>
      </c>
      <c r="C1648">
        <v>48</v>
      </c>
      <c r="D1648">
        <v>7</v>
      </c>
      <c r="E1648">
        <v>2</v>
      </c>
      <c r="F1648" s="1">
        <v>45576</v>
      </c>
      <c r="G1648">
        <v>0</v>
      </c>
      <c r="H1648">
        <f>VLOOKUP(sales[[#This Row],[ProductID]],products[],4,FALSE)</f>
        <v>130</v>
      </c>
      <c r="I1648">
        <f>VLOOKUP(sales[[#This Row],[ProductID]],products[],5,FALSE)</f>
        <v>100</v>
      </c>
      <c r="J1648">
        <f>sales[[#This Row],[QuantitySold]]*sales[[#This Row],[unitPrice]]</f>
        <v>260</v>
      </c>
      <c r="K1648">
        <f>sales[[#This Row],[TotalRevenue]]-sales[[#This Row],[DiscountApplied]]</f>
        <v>260</v>
      </c>
      <c r="L1648" t="str">
        <f>TEXT(sales[[#This Row],[SaleDate]],"yyyy")</f>
        <v>2024</v>
      </c>
      <c r="M1648" t="str">
        <f>TEXT(sales[[#This Row],[SaleDate]],"MMM")</f>
        <v>Oct</v>
      </c>
      <c r="N1648" t="str">
        <f>TEXT(sales[[#This Row],[SaleDate]],"DDD")</f>
        <v>Fri</v>
      </c>
      <c r="O1648" t="str">
        <f t="shared" si="25"/>
        <v>Q4</v>
      </c>
      <c r="P1648">
        <f>sales[[#This Row],[netRevenue]]-(sales[[#This Row],[unitCost]]*sales[[#This Row],[QuantitySold]])</f>
        <v>60</v>
      </c>
      <c r="Q1648">
        <f>sales[[#This Row],[unitCost]]*sales[[#This Row],[QuantitySold]]</f>
        <v>200</v>
      </c>
      <c r="R1648" s="7">
        <f>(sales[[#This Row],[unitPrice]]-sales[[#This Row],[unitCost]])/sales[[#This Row],[unitCost]]</f>
        <v>0.3</v>
      </c>
      <c r="S1648" t="str">
        <f>TEXT(sales[[#This Row],[SaleDate]],"dd")</f>
        <v>11</v>
      </c>
    </row>
    <row r="1649" spans="1:19" x14ac:dyDescent="0.25">
      <c r="A1649">
        <v>995</v>
      </c>
      <c r="B1649">
        <v>4</v>
      </c>
      <c r="C1649">
        <v>50</v>
      </c>
      <c r="D1649">
        <v>8</v>
      </c>
      <c r="E1649">
        <v>9</v>
      </c>
      <c r="F1649" s="1">
        <v>45449</v>
      </c>
      <c r="G1649">
        <v>0</v>
      </c>
      <c r="H1649">
        <f>VLOOKUP(sales[[#This Row],[ProductID]],products[],4,FALSE)</f>
        <v>130</v>
      </c>
      <c r="I1649">
        <f>VLOOKUP(sales[[#This Row],[ProductID]],products[],5,FALSE)</f>
        <v>100</v>
      </c>
      <c r="J1649">
        <f>sales[[#This Row],[QuantitySold]]*sales[[#This Row],[unitPrice]]</f>
        <v>1170</v>
      </c>
      <c r="K1649">
        <f>sales[[#This Row],[TotalRevenue]]-sales[[#This Row],[DiscountApplied]]</f>
        <v>1170</v>
      </c>
      <c r="L1649" t="str">
        <f>TEXT(sales[[#This Row],[SaleDate]],"yyyy")</f>
        <v>2024</v>
      </c>
      <c r="M1649" t="str">
        <f>TEXT(sales[[#This Row],[SaleDate]],"MMM")</f>
        <v>Jun</v>
      </c>
      <c r="N1649" t="str">
        <f>TEXT(sales[[#This Row],[SaleDate]],"DDD")</f>
        <v>Thu</v>
      </c>
      <c r="O1649" t="str">
        <f t="shared" si="25"/>
        <v>Q2</v>
      </c>
      <c r="P1649">
        <f>sales[[#This Row],[netRevenue]]-(sales[[#This Row],[unitCost]]*sales[[#This Row],[QuantitySold]])</f>
        <v>270</v>
      </c>
      <c r="Q1649">
        <f>sales[[#This Row],[unitCost]]*sales[[#This Row],[QuantitySold]]</f>
        <v>900</v>
      </c>
      <c r="R1649" s="7">
        <f>(sales[[#This Row],[unitPrice]]-sales[[#This Row],[unitCost]])/sales[[#This Row],[unitCost]]</f>
        <v>0.3</v>
      </c>
      <c r="S1649" t="str">
        <f>TEXT(sales[[#This Row],[SaleDate]],"dd")</f>
        <v>06</v>
      </c>
    </row>
    <row r="1650" spans="1:19" x14ac:dyDescent="0.25">
      <c r="A1650">
        <v>1007</v>
      </c>
      <c r="B1650">
        <v>4</v>
      </c>
      <c r="C1650">
        <v>21</v>
      </c>
      <c r="D1650">
        <v>6</v>
      </c>
      <c r="E1650">
        <v>8</v>
      </c>
      <c r="F1650" s="1">
        <v>45610</v>
      </c>
      <c r="G1650">
        <v>0</v>
      </c>
      <c r="H1650">
        <f>VLOOKUP(sales[[#This Row],[ProductID]],products[],4,FALSE)</f>
        <v>130</v>
      </c>
      <c r="I1650">
        <f>VLOOKUP(sales[[#This Row],[ProductID]],products[],5,FALSE)</f>
        <v>100</v>
      </c>
      <c r="J1650">
        <f>sales[[#This Row],[QuantitySold]]*sales[[#This Row],[unitPrice]]</f>
        <v>1040</v>
      </c>
      <c r="K1650">
        <f>sales[[#This Row],[TotalRevenue]]-sales[[#This Row],[DiscountApplied]]</f>
        <v>1040</v>
      </c>
      <c r="L1650" t="str">
        <f>TEXT(sales[[#This Row],[SaleDate]],"yyyy")</f>
        <v>2024</v>
      </c>
      <c r="M1650" t="str">
        <f>TEXT(sales[[#This Row],[SaleDate]],"MMM")</f>
        <v>Nov</v>
      </c>
      <c r="N1650" t="str">
        <f>TEXT(sales[[#This Row],[SaleDate]],"DDD")</f>
        <v>Thu</v>
      </c>
      <c r="O1650" t="str">
        <f t="shared" si="25"/>
        <v>Q4</v>
      </c>
      <c r="P1650">
        <f>sales[[#This Row],[netRevenue]]-(sales[[#This Row],[unitCost]]*sales[[#This Row],[QuantitySold]])</f>
        <v>240</v>
      </c>
      <c r="Q1650">
        <f>sales[[#This Row],[unitCost]]*sales[[#This Row],[QuantitySold]]</f>
        <v>800</v>
      </c>
      <c r="R1650" s="7">
        <f>(sales[[#This Row],[unitPrice]]-sales[[#This Row],[unitCost]])/sales[[#This Row],[unitCost]]</f>
        <v>0.3</v>
      </c>
      <c r="S1650" t="str">
        <f>TEXT(sales[[#This Row],[SaleDate]],"dd")</f>
        <v>14</v>
      </c>
    </row>
    <row r="1651" spans="1:19" x14ac:dyDescent="0.25">
      <c r="A1651">
        <v>1020</v>
      </c>
      <c r="B1651">
        <v>4</v>
      </c>
      <c r="C1651">
        <v>47</v>
      </c>
      <c r="D1651">
        <v>7</v>
      </c>
      <c r="E1651">
        <v>6</v>
      </c>
      <c r="F1651" s="1">
        <v>45524</v>
      </c>
      <c r="G1651">
        <v>0</v>
      </c>
      <c r="H1651">
        <f>VLOOKUP(sales[[#This Row],[ProductID]],products[],4,FALSE)</f>
        <v>130</v>
      </c>
      <c r="I1651">
        <f>VLOOKUP(sales[[#This Row],[ProductID]],products[],5,FALSE)</f>
        <v>100</v>
      </c>
      <c r="J1651">
        <f>sales[[#This Row],[QuantitySold]]*sales[[#This Row],[unitPrice]]</f>
        <v>780</v>
      </c>
      <c r="K1651">
        <f>sales[[#This Row],[TotalRevenue]]-sales[[#This Row],[DiscountApplied]]</f>
        <v>780</v>
      </c>
      <c r="L1651" t="str">
        <f>TEXT(sales[[#This Row],[SaleDate]],"yyyy")</f>
        <v>2024</v>
      </c>
      <c r="M1651" t="str">
        <f>TEXT(sales[[#This Row],[SaleDate]],"MMM")</f>
        <v>Aug</v>
      </c>
      <c r="N1651" t="str">
        <f>TEXT(sales[[#This Row],[SaleDate]],"DDD")</f>
        <v>Tue</v>
      </c>
      <c r="O1651" t="str">
        <f t="shared" si="25"/>
        <v>Q3</v>
      </c>
      <c r="P1651">
        <f>sales[[#This Row],[netRevenue]]-(sales[[#This Row],[unitCost]]*sales[[#This Row],[QuantitySold]])</f>
        <v>180</v>
      </c>
      <c r="Q1651">
        <f>sales[[#This Row],[unitCost]]*sales[[#This Row],[QuantitySold]]</f>
        <v>600</v>
      </c>
      <c r="R1651" s="7">
        <f>(sales[[#This Row],[unitPrice]]-sales[[#This Row],[unitCost]])/sales[[#This Row],[unitCost]]</f>
        <v>0.3</v>
      </c>
      <c r="S1651" t="str">
        <f>TEXT(sales[[#This Row],[SaleDate]],"dd")</f>
        <v>20</v>
      </c>
    </row>
    <row r="1652" spans="1:19" x14ac:dyDescent="0.25">
      <c r="A1652">
        <v>1026</v>
      </c>
      <c r="B1652">
        <v>4</v>
      </c>
      <c r="C1652">
        <v>25</v>
      </c>
      <c r="D1652">
        <v>10</v>
      </c>
      <c r="E1652">
        <v>3</v>
      </c>
      <c r="F1652" s="1">
        <v>45413</v>
      </c>
      <c r="G1652">
        <v>0</v>
      </c>
      <c r="H1652">
        <f>VLOOKUP(sales[[#This Row],[ProductID]],products[],4,FALSE)</f>
        <v>130</v>
      </c>
      <c r="I1652">
        <f>VLOOKUP(sales[[#This Row],[ProductID]],products[],5,FALSE)</f>
        <v>100</v>
      </c>
      <c r="J1652">
        <f>sales[[#This Row],[QuantitySold]]*sales[[#This Row],[unitPrice]]</f>
        <v>390</v>
      </c>
      <c r="K1652">
        <f>sales[[#This Row],[TotalRevenue]]-sales[[#This Row],[DiscountApplied]]</f>
        <v>390</v>
      </c>
      <c r="L1652" t="str">
        <f>TEXT(sales[[#This Row],[SaleDate]],"yyyy")</f>
        <v>2024</v>
      </c>
      <c r="M1652" t="str">
        <f>TEXT(sales[[#This Row],[SaleDate]],"MMM")</f>
        <v>May</v>
      </c>
      <c r="N1652" t="str">
        <f>TEXT(sales[[#This Row],[SaleDate]],"DDD")</f>
        <v>Wed</v>
      </c>
      <c r="O1652" t="str">
        <f t="shared" si="25"/>
        <v>Q2</v>
      </c>
      <c r="P1652">
        <f>sales[[#This Row],[netRevenue]]-(sales[[#This Row],[unitCost]]*sales[[#This Row],[QuantitySold]])</f>
        <v>90</v>
      </c>
      <c r="Q1652">
        <f>sales[[#This Row],[unitCost]]*sales[[#This Row],[QuantitySold]]</f>
        <v>300</v>
      </c>
      <c r="R1652" s="7">
        <f>(sales[[#This Row],[unitPrice]]-sales[[#This Row],[unitCost]])/sales[[#This Row],[unitCost]]</f>
        <v>0.3</v>
      </c>
      <c r="S1652" t="str">
        <f>TEXT(sales[[#This Row],[SaleDate]],"dd")</f>
        <v>01</v>
      </c>
    </row>
    <row r="1653" spans="1:19" x14ac:dyDescent="0.25">
      <c r="A1653">
        <v>1029</v>
      </c>
      <c r="B1653">
        <v>4</v>
      </c>
      <c r="C1653">
        <v>27</v>
      </c>
      <c r="D1653">
        <v>2</v>
      </c>
      <c r="E1653">
        <v>1</v>
      </c>
      <c r="F1653" s="1">
        <v>45567</v>
      </c>
      <c r="G1653">
        <v>0</v>
      </c>
      <c r="H1653">
        <f>VLOOKUP(sales[[#This Row],[ProductID]],products[],4,FALSE)</f>
        <v>130</v>
      </c>
      <c r="I1653">
        <f>VLOOKUP(sales[[#This Row],[ProductID]],products[],5,FALSE)</f>
        <v>100</v>
      </c>
      <c r="J1653">
        <f>sales[[#This Row],[QuantitySold]]*sales[[#This Row],[unitPrice]]</f>
        <v>130</v>
      </c>
      <c r="K1653">
        <f>sales[[#This Row],[TotalRevenue]]-sales[[#This Row],[DiscountApplied]]</f>
        <v>130</v>
      </c>
      <c r="L1653" t="str">
        <f>TEXT(sales[[#This Row],[SaleDate]],"yyyy")</f>
        <v>2024</v>
      </c>
      <c r="M1653" t="str">
        <f>TEXT(sales[[#This Row],[SaleDate]],"MMM")</f>
        <v>Oct</v>
      </c>
      <c r="N1653" t="str">
        <f>TEXT(sales[[#This Row],[SaleDate]],"DDD")</f>
        <v>Wed</v>
      </c>
      <c r="O1653" t="str">
        <f t="shared" si="25"/>
        <v>Q4</v>
      </c>
      <c r="P1653">
        <f>sales[[#This Row],[netRevenue]]-(sales[[#This Row],[unitCost]]*sales[[#This Row],[QuantitySold]])</f>
        <v>30</v>
      </c>
      <c r="Q1653">
        <f>sales[[#This Row],[unitCost]]*sales[[#This Row],[QuantitySold]]</f>
        <v>100</v>
      </c>
      <c r="R1653" s="7">
        <f>(sales[[#This Row],[unitPrice]]-sales[[#This Row],[unitCost]])/sales[[#This Row],[unitCost]]</f>
        <v>0.3</v>
      </c>
      <c r="S1653" t="str">
        <f>TEXT(sales[[#This Row],[SaleDate]],"dd")</f>
        <v>02</v>
      </c>
    </row>
    <row r="1654" spans="1:19" x14ac:dyDescent="0.25">
      <c r="A1654">
        <v>1031</v>
      </c>
      <c r="B1654">
        <v>4</v>
      </c>
      <c r="C1654">
        <v>50</v>
      </c>
      <c r="D1654">
        <v>6</v>
      </c>
      <c r="E1654">
        <v>6</v>
      </c>
      <c r="F1654" s="1">
        <v>45607</v>
      </c>
      <c r="G1654">
        <v>0</v>
      </c>
      <c r="H1654">
        <f>VLOOKUP(sales[[#This Row],[ProductID]],products[],4,FALSE)</f>
        <v>130</v>
      </c>
      <c r="I1654">
        <f>VLOOKUP(sales[[#This Row],[ProductID]],products[],5,FALSE)</f>
        <v>100</v>
      </c>
      <c r="J1654">
        <f>sales[[#This Row],[QuantitySold]]*sales[[#This Row],[unitPrice]]</f>
        <v>780</v>
      </c>
      <c r="K1654">
        <f>sales[[#This Row],[TotalRevenue]]-sales[[#This Row],[DiscountApplied]]</f>
        <v>780</v>
      </c>
      <c r="L1654" t="str">
        <f>TEXT(sales[[#This Row],[SaleDate]],"yyyy")</f>
        <v>2024</v>
      </c>
      <c r="M1654" t="str">
        <f>TEXT(sales[[#This Row],[SaleDate]],"MMM")</f>
        <v>Nov</v>
      </c>
      <c r="N1654" t="str">
        <f>TEXT(sales[[#This Row],[SaleDate]],"DDD")</f>
        <v>Mon</v>
      </c>
      <c r="O1654" t="str">
        <f t="shared" si="25"/>
        <v>Q4</v>
      </c>
      <c r="P1654">
        <f>sales[[#This Row],[netRevenue]]-(sales[[#This Row],[unitCost]]*sales[[#This Row],[QuantitySold]])</f>
        <v>180</v>
      </c>
      <c r="Q1654">
        <f>sales[[#This Row],[unitCost]]*sales[[#This Row],[QuantitySold]]</f>
        <v>600</v>
      </c>
      <c r="R1654" s="7">
        <f>(sales[[#This Row],[unitPrice]]-sales[[#This Row],[unitCost]])/sales[[#This Row],[unitCost]]</f>
        <v>0.3</v>
      </c>
      <c r="S1654" t="str">
        <f>TEXT(sales[[#This Row],[SaleDate]],"dd")</f>
        <v>11</v>
      </c>
    </row>
    <row r="1655" spans="1:19" x14ac:dyDescent="0.25">
      <c r="A1655">
        <v>1060</v>
      </c>
      <c r="B1655">
        <v>4</v>
      </c>
      <c r="C1655">
        <v>33</v>
      </c>
      <c r="D1655">
        <v>4</v>
      </c>
      <c r="E1655">
        <v>4</v>
      </c>
      <c r="F1655" s="1">
        <v>45453</v>
      </c>
      <c r="G1655">
        <v>0</v>
      </c>
      <c r="H1655">
        <f>VLOOKUP(sales[[#This Row],[ProductID]],products[],4,FALSE)</f>
        <v>130</v>
      </c>
      <c r="I1655">
        <f>VLOOKUP(sales[[#This Row],[ProductID]],products[],5,FALSE)</f>
        <v>100</v>
      </c>
      <c r="J1655">
        <f>sales[[#This Row],[QuantitySold]]*sales[[#This Row],[unitPrice]]</f>
        <v>520</v>
      </c>
      <c r="K1655">
        <f>sales[[#This Row],[TotalRevenue]]-sales[[#This Row],[DiscountApplied]]</f>
        <v>520</v>
      </c>
      <c r="L1655" t="str">
        <f>TEXT(sales[[#This Row],[SaleDate]],"yyyy")</f>
        <v>2024</v>
      </c>
      <c r="M1655" t="str">
        <f>TEXT(sales[[#This Row],[SaleDate]],"MMM")</f>
        <v>Jun</v>
      </c>
      <c r="N1655" t="str">
        <f>TEXT(sales[[#This Row],[SaleDate]],"DDD")</f>
        <v>Mon</v>
      </c>
      <c r="O1655" t="str">
        <f t="shared" si="25"/>
        <v>Q2</v>
      </c>
      <c r="P1655">
        <f>sales[[#This Row],[netRevenue]]-(sales[[#This Row],[unitCost]]*sales[[#This Row],[QuantitySold]])</f>
        <v>120</v>
      </c>
      <c r="Q1655">
        <f>sales[[#This Row],[unitCost]]*sales[[#This Row],[QuantitySold]]</f>
        <v>400</v>
      </c>
      <c r="R1655" s="7">
        <f>(sales[[#This Row],[unitPrice]]-sales[[#This Row],[unitCost]])/sales[[#This Row],[unitCost]]</f>
        <v>0.3</v>
      </c>
      <c r="S1655" t="str">
        <f>TEXT(sales[[#This Row],[SaleDate]],"dd")</f>
        <v>10</v>
      </c>
    </row>
    <row r="1656" spans="1:19" x14ac:dyDescent="0.25">
      <c r="A1656">
        <v>1088</v>
      </c>
      <c r="B1656">
        <v>4</v>
      </c>
      <c r="C1656">
        <v>21</v>
      </c>
      <c r="D1656">
        <v>9</v>
      </c>
      <c r="E1656">
        <v>3</v>
      </c>
      <c r="F1656" s="1">
        <v>45500</v>
      </c>
      <c r="G1656">
        <v>0</v>
      </c>
      <c r="H1656">
        <f>VLOOKUP(sales[[#This Row],[ProductID]],products[],4,FALSE)</f>
        <v>130</v>
      </c>
      <c r="I1656">
        <f>VLOOKUP(sales[[#This Row],[ProductID]],products[],5,FALSE)</f>
        <v>100</v>
      </c>
      <c r="J1656">
        <f>sales[[#This Row],[QuantitySold]]*sales[[#This Row],[unitPrice]]</f>
        <v>390</v>
      </c>
      <c r="K1656">
        <f>sales[[#This Row],[TotalRevenue]]-sales[[#This Row],[DiscountApplied]]</f>
        <v>390</v>
      </c>
      <c r="L1656" t="str">
        <f>TEXT(sales[[#This Row],[SaleDate]],"yyyy")</f>
        <v>2024</v>
      </c>
      <c r="M1656" t="str">
        <f>TEXT(sales[[#This Row],[SaleDate]],"MMM")</f>
        <v>Jul</v>
      </c>
      <c r="N1656" t="str">
        <f>TEXT(sales[[#This Row],[SaleDate]],"DDD")</f>
        <v>Sat</v>
      </c>
      <c r="O1656" t="str">
        <f t="shared" si="25"/>
        <v>Q3</v>
      </c>
      <c r="P1656">
        <f>sales[[#This Row],[netRevenue]]-(sales[[#This Row],[unitCost]]*sales[[#This Row],[QuantitySold]])</f>
        <v>90</v>
      </c>
      <c r="Q1656">
        <f>sales[[#This Row],[unitCost]]*sales[[#This Row],[QuantitySold]]</f>
        <v>300</v>
      </c>
      <c r="R1656" s="7">
        <f>(sales[[#This Row],[unitPrice]]-sales[[#This Row],[unitCost]])/sales[[#This Row],[unitCost]]</f>
        <v>0.3</v>
      </c>
      <c r="S1656" t="str">
        <f>TEXT(sales[[#This Row],[SaleDate]],"dd")</f>
        <v>27</v>
      </c>
    </row>
    <row r="1657" spans="1:19" x14ac:dyDescent="0.25">
      <c r="A1657">
        <v>1093</v>
      </c>
      <c r="B1657">
        <v>4</v>
      </c>
      <c r="C1657">
        <v>6</v>
      </c>
      <c r="D1657">
        <v>9</v>
      </c>
      <c r="E1657">
        <v>4</v>
      </c>
      <c r="F1657" s="1">
        <v>45386</v>
      </c>
      <c r="G1657">
        <v>0</v>
      </c>
      <c r="H1657">
        <f>VLOOKUP(sales[[#This Row],[ProductID]],products[],4,FALSE)</f>
        <v>130</v>
      </c>
      <c r="I1657">
        <f>VLOOKUP(sales[[#This Row],[ProductID]],products[],5,FALSE)</f>
        <v>100</v>
      </c>
      <c r="J1657">
        <f>sales[[#This Row],[QuantitySold]]*sales[[#This Row],[unitPrice]]</f>
        <v>520</v>
      </c>
      <c r="K1657">
        <f>sales[[#This Row],[TotalRevenue]]-sales[[#This Row],[DiscountApplied]]</f>
        <v>520</v>
      </c>
      <c r="L1657" t="str">
        <f>TEXT(sales[[#This Row],[SaleDate]],"yyyy")</f>
        <v>2024</v>
      </c>
      <c r="M1657" t="str">
        <f>TEXT(sales[[#This Row],[SaleDate]],"MMM")</f>
        <v>Apr</v>
      </c>
      <c r="N1657" t="str">
        <f>TEXT(sales[[#This Row],[SaleDate]],"DDD")</f>
        <v>Thu</v>
      </c>
      <c r="O1657" t="str">
        <f t="shared" si="25"/>
        <v>Q2</v>
      </c>
      <c r="P1657">
        <f>sales[[#This Row],[netRevenue]]-(sales[[#This Row],[unitCost]]*sales[[#This Row],[QuantitySold]])</f>
        <v>120</v>
      </c>
      <c r="Q1657">
        <f>sales[[#This Row],[unitCost]]*sales[[#This Row],[QuantitySold]]</f>
        <v>400</v>
      </c>
      <c r="R1657" s="7">
        <f>(sales[[#This Row],[unitPrice]]-sales[[#This Row],[unitCost]])/sales[[#This Row],[unitCost]]</f>
        <v>0.3</v>
      </c>
      <c r="S1657" t="str">
        <f>TEXT(sales[[#This Row],[SaleDate]],"dd")</f>
        <v>04</v>
      </c>
    </row>
    <row r="1658" spans="1:19" x14ac:dyDescent="0.25">
      <c r="A1658">
        <v>1133</v>
      </c>
      <c r="B1658">
        <v>4</v>
      </c>
      <c r="C1658">
        <v>31</v>
      </c>
      <c r="D1658">
        <v>6</v>
      </c>
      <c r="E1658">
        <v>10</v>
      </c>
      <c r="F1658" s="1">
        <v>45511</v>
      </c>
      <c r="G1658">
        <v>0</v>
      </c>
      <c r="H1658">
        <f>VLOOKUP(sales[[#This Row],[ProductID]],products[],4,FALSE)</f>
        <v>130</v>
      </c>
      <c r="I1658">
        <f>VLOOKUP(sales[[#This Row],[ProductID]],products[],5,FALSE)</f>
        <v>100</v>
      </c>
      <c r="J1658">
        <f>sales[[#This Row],[QuantitySold]]*sales[[#This Row],[unitPrice]]</f>
        <v>1300</v>
      </c>
      <c r="K1658">
        <f>sales[[#This Row],[TotalRevenue]]-sales[[#This Row],[DiscountApplied]]</f>
        <v>1300</v>
      </c>
      <c r="L1658" t="str">
        <f>TEXT(sales[[#This Row],[SaleDate]],"yyyy")</f>
        <v>2024</v>
      </c>
      <c r="M1658" t="str">
        <f>TEXT(sales[[#This Row],[SaleDate]],"MMM")</f>
        <v>Aug</v>
      </c>
      <c r="N1658" t="str">
        <f>TEXT(sales[[#This Row],[SaleDate]],"DDD")</f>
        <v>Wed</v>
      </c>
      <c r="O1658" t="str">
        <f t="shared" si="25"/>
        <v>Q3</v>
      </c>
      <c r="P1658">
        <f>sales[[#This Row],[netRevenue]]-(sales[[#This Row],[unitCost]]*sales[[#This Row],[QuantitySold]])</f>
        <v>300</v>
      </c>
      <c r="Q1658">
        <f>sales[[#This Row],[unitCost]]*sales[[#This Row],[QuantitySold]]</f>
        <v>1000</v>
      </c>
      <c r="R1658" s="7">
        <f>(sales[[#This Row],[unitPrice]]-sales[[#This Row],[unitCost]])/sales[[#This Row],[unitCost]]</f>
        <v>0.3</v>
      </c>
      <c r="S1658" t="str">
        <f>TEXT(sales[[#This Row],[SaleDate]],"dd")</f>
        <v>07</v>
      </c>
    </row>
    <row r="1659" spans="1:19" x14ac:dyDescent="0.25">
      <c r="A1659">
        <v>1186</v>
      </c>
      <c r="B1659">
        <v>4</v>
      </c>
      <c r="C1659">
        <v>41</v>
      </c>
      <c r="D1659">
        <v>1</v>
      </c>
      <c r="E1659">
        <v>2</v>
      </c>
      <c r="F1659" s="1">
        <v>45420</v>
      </c>
      <c r="G1659">
        <v>0</v>
      </c>
      <c r="H1659">
        <f>VLOOKUP(sales[[#This Row],[ProductID]],products[],4,FALSE)</f>
        <v>130</v>
      </c>
      <c r="I1659">
        <f>VLOOKUP(sales[[#This Row],[ProductID]],products[],5,FALSE)</f>
        <v>100</v>
      </c>
      <c r="J1659">
        <f>sales[[#This Row],[QuantitySold]]*sales[[#This Row],[unitPrice]]</f>
        <v>260</v>
      </c>
      <c r="K1659">
        <f>sales[[#This Row],[TotalRevenue]]-sales[[#This Row],[DiscountApplied]]</f>
        <v>260</v>
      </c>
      <c r="L1659" t="str">
        <f>TEXT(sales[[#This Row],[SaleDate]],"yyyy")</f>
        <v>2024</v>
      </c>
      <c r="M1659" t="str">
        <f>TEXT(sales[[#This Row],[SaleDate]],"MMM")</f>
        <v>May</v>
      </c>
      <c r="N1659" t="str">
        <f>TEXT(sales[[#This Row],[SaleDate]],"DDD")</f>
        <v>Wed</v>
      </c>
      <c r="O1659" t="str">
        <f t="shared" si="25"/>
        <v>Q2</v>
      </c>
      <c r="P1659">
        <f>sales[[#This Row],[netRevenue]]-(sales[[#This Row],[unitCost]]*sales[[#This Row],[QuantitySold]])</f>
        <v>60</v>
      </c>
      <c r="Q1659">
        <f>sales[[#This Row],[unitCost]]*sales[[#This Row],[QuantitySold]]</f>
        <v>200</v>
      </c>
      <c r="R1659" s="7">
        <f>(sales[[#This Row],[unitPrice]]-sales[[#This Row],[unitCost]])/sales[[#This Row],[unitCost]]</f>
        <v>0.3</v>
      </c>
      <c r="S1659" t="str">
        <f>TEXT(sales[[#This Row],[SaleDate]],"dd")</f>
        <v>08</v>
      </c>
    </row>
    <row r="1660" spans="1:19" x14ac:dyDescent="0.25">
      <c r="A1660">
        <v>1228</v>
      </c>
      <c r="B1660">
        <v>4</v>
      </c>
      <c r="C1660">
        <v>46</v>
      </c>
      <c r="D1660">
        <v>9</v>
      </c>
      <c r="E1660">
        <v>11</v>
      </c>
      <c r="F1660" s="1">
        <v>45655</v>
      </c>
      <c r="G1660">
        <v>0</v>
      </c>
      <c r="H1660">
        <f>VLOOKUP(sales[[#This Row],[ProductID]],products[],4,FALSE)</f>
        <v>130</v>
      </c>
      <c r="I1660">
        <f>VLOOKUP(sales[[#This Row],[ProductID]],products[],5,FALSE)</f>
        <v>100</v>
      </c>
      <c r="J1660">
        <f>sales[[#This Row],[QuantitySold]]*sales[[#This Row],[unitPrice]]</f>
        <v>1430</v>
      </c>
      <c r="K1660">
        <f>sales[[#This Row],[TotalRevenue]]-sales[[#This Row],[DiscountApplied]]</f>
        <v>1430</v>
      </c>
      <c r="L1660" t="str">
        <f>TEXT(sales[[#This Row],[SaleDate]],"yyyy")</f>
        <v>2024</v>
      </c>
      <c r="M1660" t="str">
        <f>TEXT(sales[[#This Row],[SaleDate]],"MMM")</f>
        <v>Dec</v>
      </c>
      <c r="N1660" t="str">
        <f>TEXT(sales[[#This Row],[SaleDate]],"DDD")</f>
        <v>Sun</v>
      </c>
      <c r="O1660" t="str">
        <f t="shared" si="25"/>
        <v>Q4</v>
      </c>
      <c r="P1660">
        <f>sales[[#This Row],[netRevenue]]-(sales[[#This Row],[unitCost]]*sales[[#This Row],[QuantitySold]])</f>
        <v>330</v>
      </c>
      <c r="Q1660">
        <f>sales[[#This Row],[unitCost]]*sales[[#This Row],[QuantitySold]]</f>
        <v>1100</v>
      </c>
      <c r="R1660" s="7">
        <f>(sales[[#This Row],[unitPrice]]-sales[[#This Row],[unitCost]])/sales[[#This Row],[unitCost]]</f>
        <v>0.3</v>
      </c>
      <c r="S1660" t="str">
        <f>TEXT(sales[[#This Row],[SaleDate]],"dd")</f>
        <v>29</v>
      </c>
    </row>
    <row r="1661" spans="1:19" x14ac:dyDescent="0.25">
      <c r="A1661">
        <v>1267</v>
      </c>
      <c r="B1661">
        <v>4</v>
      </c>
      <c r="C1661">
        <v>40</v>
      </c>
      <c r="D1661">
        <v>2</v>
      </c>
      <c r="E1661">
        <v>10</v>
      </c>
      <c r="F1661" s="1">
        <v>45653</v>
      </c>
      <c r="G1661">
        <v>0</v>
      </c>
      <c r="H1661">
        <f>VLOOKUP(sales[[#This Row],[ProductID]],products[],4,FALSE)</f>
        <v>130</v>
      </c>
      <c r="I1661">
        <f>VLOOKUP(sales[[#This Row],[ProductID]],products[],5,FALSE)</f>
        <v>100</v>
      </c>
      <c r="J1661">
        <f>sales[[#This Row],[QuantitySold]]*sales[[#This Row],[unitPrice]]</f>
        <v>1300</v>
      </c>
      <c r="K1661">
        <f>sales[[#This Row],[TotalRevenue]]-sales[[#This Row],[DiscountApplied]]</f>
        <v>1300</v>
      </c>
      <c r="L1661" t="str">
        <f>TEXT(sales[[#This Row],[SaleDate]],"yyyy")</f>
        <v>2024</v>
      </c>
      <c r="M1661" t="str">
        <f>TEXT(sales[[#This Row],[SaleDate]],"MMM")</f>
        <v>Dec</v>
      </c>
      <c r="N1661" t="str">
        <f>TEXT(sales[[#This Row],[SaleDate]],"DDD")</f>
        <v>Fri</v>
      </c>
      <c r="O1661" t="str">
        <f t="shared" si="25"/>
        <v>Q4</v>
      </c>
      <c r="P1661">
        <f>sales[[#This Row],[netRevenue]]-(sales[[#This Row],[unitCost]]*sales[[#This Row],[QuantitySold]])</f>
        <v>300</v>
      </c>
      <c r="Q1661">
        <f>sales[[#This Row],[unitCost]]*sales[[#This Row],[QuantitySold]]</f>
        <v>1000</v>
      </c>
      <c r="R1661" s="7">
        <f>(sales[[#This Row],[unitPrice]]-sales[[#This Row],[unitCost]])/sales[[#This Row],[unitCost]]</f>
        <v>0.3</v>
      </c>
      <c r="S1661" t="str">
        <f>TEXT(sales[[#This Row],[SaleDate]],"dd")</f>
        <v>27</v>
      </c>
    </row>
    <row r="1662" spans="1:19" x14ac:dyDescent="0.25">
      <c r="A1662">
        <v>1295</v>
      </c>
      <c r="B1662">
        <v>4</v>
      </c>
      <c r="C1662">
        <v>17</v>
      </c>
      <c r="D1662">
        <v>4</v>
      </c>
      <c r="E1662">
        <v>11</v>
      </c>
      <c r="F1662" s="1">
        <v>45559</v>
      </c>
      <c r="G1662">
        <v>0</v>
      </c>
      <c r="H1662">
        <f>VLOOKUP(sales[[#This Row],[ProductID]],products[],4,FALSE)</f>
        <v>130</v>
      </c>
      <c r="I1662">
        <f>VLOOKUP(sales[[#This Row],[ProductID]],products[],5,FALSE)</f>
        <v>100</v>
      </c>
      <c r="J1662">
        <f>sales[[#This Row],[QuantitySold]]*sales[[#This Row],[unitPrice]]</f>
        <v>1430</v>
      </c>
      <c r="K1662">
        <f>sales[[#This Row],[TotalRevenue]]-sales[[#This Row],[DiscountApplied]]</f>
        <v>1430</v>
      </c>
      <c r="L1662" t="str">
        <f>TEXT(sales[[#This Row],[SaleDate]],"yyyy")</f>
        <v>2024</v>
      </c>
      <c r="M1662" t="str">
        <f>TEXT(sales[[#This Row],[SaleDate]],"MMM")</f>
        <v>Sep</v>
      </c>
      <c r="N1662" t="str">
        <f>TEXT(sales[[#This Row],[SaleDate]],"DDD")</f>
        <v>Tue</v>
      </c>
      <c r="O1662" t="str">
        <f t="shared" si="25"/>
        <v>Q3</v>
      </c>
      <c r="P1662">
        <f>sales[[#This Row],[netRevenue]]-(sales[[#This Row],[unitCost]]*sales[[#This Row],[QuantitySold]])</f>
        <v>330</v>
      </c>
      <c r="Q1662">
        <f>sales[[#This Row],[unitCost]]*sales[[#This Row],[QuantitySold]]</f>
        <v>1100</v>
      </c>
      <c r="R1662" s="7">
        <f>(sales[[#This Row],[unitPrice]]-sales[[#This Row],[unitCost]])/sales[[#This Row],[unitCost]]</f>
        <v>0.3</v>
      </c>
      <c r="S1662" t="str">
        <f>TEXT(sales[[#This Row],[SaleDate]],"dd")</f>
        <v>24</v>
      </c>
    </row>
    <row r="1663" spans="1:19" x14ac:dyDescent="0.25">
      <c r="A1663">
        <v>1321</v>
      </c>
      <c r="B1663">
        <v>4</v>
      </c>
      <c r="C1663">
        <v>43</v>
      </c>
      <c r="D1663">
        <v>10</v>
      </c>
      <c r="E1663">
        <v>9</v>
      </c>
      <c r="F1663" s="1">
        <v>45336</v>
      </c>
      <c r="G1663">
        <v>0</v>
      </c>
      <c r="H1663">
        <f>VLOOKUP(sales[[#This Row],[ProductID]],products[],4,FALSE)</f>
        <v>130</v>
      </c>
      <c r="I1663">
        <f>VLOOKUP(sales[[#This Row],[ProductID]],products[],5,FALSE)</f>
        <v>100</v>
      </c>
      <c r="J1663">
        <f>sales[[#This Row],[QuantitySold]]*sales[[#This Row],[unitPrice]]</f>
        <v>1170</v>
      </c>
      <c r="K1663">
        <f>sales[[#This Row],[TotalRevenue]]-sales[[#This Row],[DiscountApplied]]</f>
        <v>1170</v>
      </c>
      <c r="L1663" t="str">
        <f>TEXT(sales[[#This Row],[SaleDate]],"yyyy")</f>
        <v>2024</v>
      </c>
      <c r="M1663" t="str">
        <f>TEXT(sales[[#This Row],[SaleDate]],"MMM")</f>
        <v>Feb</v>
      </c>
      <c r="N1663" t="str">
        <f>TEXT(sales[[#This Row],[SaleDate]],"DDD")</f>
        <v>Wed</v>
      </c>
      <c r="O1663" t="str">
        <f t="shared" si="25"/>
        <v>Q1</v>
      </c>
      <c r="P1663">
        <f>sales[[#This Row],[netRevenue]]-(sales[[#This Row],[unitCost]]*sales[[#This Row],[QuantitySold]])</f>
        <v>270</v>
      </c>
      <c r="Q1663">
        <f>sales[[#This Row],[unitCost]]*sales[[#This Row],[QuantitySold]]</f>
        <v>900</v>
      </c>
      <c r="R1663" s="7">
        <f>(sales[[#This Row],[unitPrice]]-sales[[#This Row],[unitCost]])/sales[[#This Row],[unitCost]]</f>
        <v>0.3</v>
      </c>
      <c r="S1663" t="str">
        <f>TEXT(sales[[#This Row],[SaleDate]],"dd")</f>
        <v>14</v>
      </c>
    </row>
    <row r="1664" spans="1:19" x14ac:dyDescent="0.25">
      <c r="A1664">
        <v>1360</v>
      </c>
      <c r="B1664">
        <v>4</v>
      </c>
      <c r="C1664">
        <v>21</v>
      </c>
      <c r="D1664">
        <v>10</v>
      </c>
      <c r="E1664">
        <v>3</v>
      </c>
      <c r="F1664" s="1">
        <v>45419</v>
      </c>
      <c r="G1664">
        <v>0</v>
      </c>
      <c r="H1664">
        <f>VLOOKUP(sales[[#This Row],[ProductID]],products[],4,FALSE)</f>
        <v>130</v>
      </c>
      <c r="I1664">
        <f>VLOOKUP(sales[[#This Row],[ProductID]],products[],5,FALSE)</f>
        <v>100</v>
      </c>
      <c r="J1664">
        <f>sales[[#This Row],[QuantitySold]]*sales[[#This Row],[unitPrice]]</f>
        <v>390</v>
      </c>
      <c r="K1664">
        <f>sales[[#This Row],[TotalRevenue]]-sales[[#This Row],[DiscountApplied]]</f>
        <v>390</v>
      </c>
      <c r="L1664" t="str">
        <f>TEXT(sales[[#This Row],[SaleDate]],"yyyy")</f>
        <v>2024</v>
      </c>
      <c r="M1664" t="str">
        <f>TEXT(sales[[#This Row],[SaleDate]],"MMM")</f>
        <v>May</v>
      </c>
      <c r="N1664" t="str">
        <f>TEXT(sales[[#This Row],[SaleDate]],"DDD")</f>
        <v>Tue</v>
      </c>
      <c r="O1664" t="str">
        <f t="shared" si="25"/>
        <v>Q2</v>
      </c>
      <c r="P1664">
        <f>sales[[#This Row],[netRevenue]]-(sales[[#This Row],[unitCost]]*sales[[#This Row],[QuantitySold]])</f>
        <v>90</v>
      </c>
      <c r="Q1664">
        <f>sales[[#This Row],[unitCost]]*sales[[#This Row],[QuantitySold]]</f>
        <v>300</v>
      </c>
      <c r="R1664" s="7">
        <f>(sales[[#This Row],[unitPrice]]-sales[[#This Row],[unitCost]])/sales[[#This Row],[unitCost]]</f>
        <v>0.3</v>
      </c>
      <c r="S1664" t="str">
        <f>TEXT(sales[[#This Row],[SaleDate]],"dd")</f>
        <v>07</v>
      </c>
    </row>
    <row r="1665" spans="1:19" x14ac:dyDescent="0.25">
      <c r="A1665">
        <v>1395</v>
      </c>
      <c r="B1665">
        <v>4</v>
      </c>
      <c r="C1665">
        <v>28</v>
      </c>
      <c r="D1665">
        <v>10</v>
      </c>
      <c r="E1665">
        <v>7</v>
      </c>
      <c r="F1665" s="1">
        <v>45381</v>
      </c>
      <c r="G1665">
        <v>0</v>
      </c>
      <c r="H1665">
        <f>VLOOKUP(sales[[#This Row],[ProductID]],products[],4,FALSE)</f>
        <v>130</v>
      </c>
      <c r="I1665">
        <f>VLOOKUP(sales[[#This Row],[ProductID]],products[],5,FALSE)</f>
        <v>100</v>
      </c>
      <c r="J1665">
        <f>sales[[#This Row],[QuantitySold]]*sales[[#This Row],[unitPrice]]</f>
        <v>910</v>
      </c>
      <c r="K1665">
        <f>sales[[#This Row],[TotalRevenue]]-sales[[#This Row],[DiscountApplied]]</f>
        <v>910</v>
      </c>
      <c r="L1665" t="str">
        <f>TEXT(sales[[#This Row],[SaleDate]],"yyyy")</f>
        <v>2024</v>
      </c>
      <c r="M1665" t="str">
        <f>TEXT(sales[[#This Row],[SaleDate]],"MMM")</f>
        <v>Mar</v>
      </c>
      <c r="N1665" t="str">
        <f>TEXT(sales[[#This Row],[SaleDate]],"DDD")</f>
        <v>Sat</v>
      </c>
      <c r="O1665" t="str">
        <f t="shared" si="25"/>
        <v>Q1</v>
      </c>
      <c r="P1665">
        <f>sales[[#This Row],[netRevenue]]-(sales[[#This Row],[unitCost]]*sales[[#This Row],[QuantitySold]])</f>
        <v>210</v>
      </c>
      <c r="Q1665">
        <f>sales[[#This Row],[unitCost]]*sales[[#This Row],[QuantitySold]]</f>
        <v>700</v>
      </c>
      <c r="R1665" s="7">
        <f>(sales[[#This Row],[unitPrice]]-sales[[#This Row],[unitCost]])/sales[[#This Row],[unitCost]]</f>
        <v>0.3</v>
      </c>
      <c r="S1665" t="str">
        <f>TEXT(sales[[#This Row],[SaleDate]],"dd")</f>
        <v>30</v>
      </c>
    </row>
    <row r="1666" spans="1:19" x14ac:dyDescent="0.25">
      <c r="A1666">
        <v>1430</v>
      </c>
      <c r="B1666">
        <v>4</v>
      </c>
      <c r="C1666">
        <v>32</v>
      </c>
      <c r="D1666">
        <v>6</v>
      </c>
      <c r="E1666">
        <v>2</v>
      </c>
      <c r="F1666" s="1">
        <v>45596</v>
      </c>
      <c r="G1666">
        <v>0</v>
      </c>
      <c r="H1666">
        <f>VLOOKUP(sales[[#This Row],[ProductID]],products[],4,FALSE)</f>
        <v>130</v>
      </c>
      <c r="I1666">
        <f>VLOOKUP(sales[[#This Row],[ProductID]],products[],5,FALSE)</f>
        <v>100</v>
      </c>
      <c r="J1666">
        <f>sales[[#This Row],[QuantitySold]]*sales[[#This Row],[unitPrice]]</f>
        <v>260</v>
      </c>
      <c r="K1666">
        <f>sales[[#This Row],[TotalRevenue]]-sales[[#This Row],[DiscountApplied]]</f>
        <v>260</v>
      </c>
      <c r="L1666" t="str">
        <f>TEXT(sales[[#This Row],[SaleDate]],"yyyy")</f>
        <v>2024</v>
      </c>
      <c r="M1666" t="str">
        <f>TEXT(sales[[#This Row],[SaleDate]],"MMM")</f>
        <v>Oct</v>
      </c>
      <c r="N1666" t="str">
        <f>TEXT(sales[[#This Row],[SaleDate]],"DDD")</f>
        <v>Thu</v>
      </c>
      <c r="O1666" t="str">
        <f t="shared" ref="O1666:O1729" si="26">"Q"&amp;ROUNDUP(MONTH(F1666)/3,0)</f>
        <v>Q4</v>
      </c>
      <c r="P1666">
        <f>sales[[#This Row],[netRevenue]]-(sales[[#This Row],[unitCost]]*sales[[#This Row],[QuantitySold]])</f>
        <v>60</v>
      </c>
      <c r="Q1666">
        <f>sales[[#This Row],[unitCost]]*sales[[#This Row],[QuantitySold]]</f>
        <v>200</v>
      </c>
      <c r="R1666" s="7">
        <f>(sales[[#This Row],[unitPrice]]-sales[[#This Row],[unitCost]])/sales[[#This Row],[unitCost]]</f>
        <v>0.3</v>
      </c>
      <c r="S1666" t="str">
        <f>TEXT(sales[[#This Row],[SaleDate]],"dd")</f>
        <v>31</v>
      </c>
    </row>
    <row r="1667" spans="1:19" x14ac:dyDescent="0.25">
      <c r="A1667">
        <v>1517</v>
      </c>
      <c r="B1667">
        <v>4</v>
      </c>
      <c r="C1667">
        <v>41</v>
      </c>
      <c r="D1667">
        <v>2</v>
      </c>
      <c r="E1667">
        <v>7</v>
      </c>
      <c r="F1667" s="1">
        <v>45494</v>
      </c>
      <c r="G1667">
        <v>0</v>
      </c>
      <c r="H1667">
        <f>VLOOKUP(sales[[#This Row],[ProductID]],products[],4,FALSE)</f>
        <v>130</v>
      </c>
      <c r="I1667">
        <f>VLOOKUP(sales[[#This Row],[ProductID]],products[],5,FALSE)</f>
        <v>100</v>
      </c>
      <c r="J1667">
        <f>sales[[#This Row],[QuantitySold]]*sales[[#This Row],[unitPrice]]</f>
        <v>910</v>
      </c>
      <c r="K1667">
        <f>sales[[#This Row],[TotalRevenue]]-sales[[#This Row],[DiscountApplied]]</f>
        <v>910</v>
      </c>
      <c r="L1667" t="str">
        <f>TEXT(sales[[#This Row],[SaleDate]],"yyyy")</f>
        <v>2024</v>
      </c>
      <c r="M1667" t="str">
        <f>TEXT(sales[[#This Row],[SaleDate]],"MMM")</f>
        <v>Jul</v>
      </c>
      <c r="N1667" t="str">
        <f>TEXT(sales[[#This Row],[SaleDate]],"DDD")</f>
        <v>Sun</v>
      </c>
      <c r="O1667" t="str">
        <f t="shared" si="26"/>
        <v>Q3</v>
      </c>
      <c r="P1667">
        <f>sales[[#This Row],[netRevenue]]-(sales[[#This Row],[unitCost]]*sales[[#This Row],[QuantitySold]])</f>
        <v>210</v>
      </c>
      <c r="Q1667">
        <f>sales[[#This Row],[unitCost]]*sales[[#This Row],[QuantitySold]]</f>
        <v>700</v>
      </c>
      <c r="R1667" s="7">
        <f>(sales[[#This Row],[unitPrice]]-sales[[#This Row],[unitCost]])/sales[[#This Row],[unitCost]]</f>
        <v>0.3</v>
      </c>
      <c r="S1667" t="str">
        <f>TEXT(sales[[#This Row],[SaleDate]],"dd")</f>
        <v>21</v>
      </c>
    </row>
    <row r="1668" spans="1:19" x14ac:dyDescent="0.25">
      <c r="A1668">
        <v>1530</v>
      </c>
      <c r="B1668">
        <v>4</v>
      </c>
      <c r="C1668">
        <v>16</v>
      </c>
      <c r="D1668">
        <v>10</v>
      </c>
      <c r="E1668">
        <v>10</v>
      </c>
      <c r="F1668" s="1">
        <v>45502</v>
      </c>
      <c r="G1668">
        <v>0</v>
      </c>
      <c r="H1668">
        <f>VLOOKUP(sales[[#This Row],[ProductID]],products[],4,FALSE)</f>
        <v>130</v>
      </c>
      <c r="I1668">
        <f>VLOOKUP(sales[[#This Row],[ProductID]],products[],5,FALSE)</f>
        <v>100</v>
      </c>
      <c r="J1668">
        <f>sales[[#This Row],[QuantitySold]]*sales[[#This Row],[unitPrice]]</f>
        <v>1300</v>
      </c>
      <c r="K1668">
        <f>sales[[#This Row],[TotalRevenue]]-sales[[#This Row],[DiscountApplied]]</f>
        <v>1300</v>
      </c>
      <c r="L1668" t="str">
        <f>TEXT(sales[[#This Row],[SaleDate]],"yyyy")</f>
        <v>2024</v>
      </c>
      <c r="M1668" t="str">
        <f>TEXT(sales[[#This Row],[SaleDate]],"MMM")</f>
        <v>Jul</v>
      </c>
      <c r="N1668" t="str">
        <f>TEXT(sales[[#This Row],[SaleDate]],"DDD")</f>
        <v>Mon</v>
      </c>
      <c r="O1668" t="str">
        <f t="shared" si="26"/>
        <v>Q3</v>
      </c>
      <c r="P1668">
        <f>sales[[#This Row],[netRevenue]]-(sales[[#This Row],[unitCost]]*sales[[#This Row],[QuantitySold]])</f>
        <v>300</v>
      </c>
      <c r="Q1668">
        <f>sales[[#This Row],[unitCost]]*sales[[#This Row],[QuantitySold]]</f>
        <v>1000</v>
      </c>
      <c r="R1668" s="7">
        <f>(sales[[#This Row],[unitPrice]]-sales[[#This Row],[unitCost]])/sales[[#This Row],[unitCost]]</f>
        <v>0.3</v>
      </c>
      <c r="S1668" t="str">
        <f>TEXT(sales[[#This Row],[SaleDate]],"dd")</f>
        <v>29</v>
      </c>
    </row>
    <row r="1669" spans="1:19" x14ac:dyDescent="0.25">
      <c r="A1669">
        <v>1589</v>
      </c>
      <c r="B1669">
        <v>4</v>
      </c>
      <c r="C1669">
        <v>38</v>
      </c>
      <c r="D1669">
        <v>6</v>
      </c>
      <c r="E1669">
        <v>10</v>
      </c>
      <c r="F1669" s="1">
        <v>45294</v>
      </c>
      <c r="G1669">
        <v>0</v>
      </c>
      <c r="H1669">
        <f>VLOOKUP(sales[[#This Row],[ProductID]],products[],4,FALSE)</f>
        <v>130</v>
      </c>
      <c r="I1669">
        <f>VLOOKUP(sales[[#This Row],[ProductID]],products[],5,FALSE)</f>
        <v>100</v>
      </c>
      <c r="J1669">
        <f>sales[[#This Row],[QuantitySold]]*sales[[#This Row],[unitPrice]]</f>
        <v>1300</v>
      </c>
      <c r="K1669">
        <f>sales[[#This Row],[TotalRevenue]]-sales[[#This Row],[DiscountApplied]]</f>
        <v>1300</v>
      </c>
      <c r="L1669" t="str">
        <f>TEXT(sales[[#This Row],[SaleDate]],"yyyy")</f>
        <v>2024</v>
      </c>
      <c r="M1669" t="str">
        <f>TEXT(sales[[#This Row],[SaleDate]],"MMM")</f>
        <v>Jan</v>
      </c>
      <c r="N1669" t="str">
        <f>TEXT(sales[[#This Row],[SaleDate]],"DDD")</f>
        <v>Wed</v>
      </c>
      <c r="O1669" t="str">
        <f t="shared" si="26"/>
        <v>Q1</v>
      </c>
      <c r="P1669">
        <f>sales[[#This Row],[netRevenue]]-(sales[[#This Row],[unitCost]]*sales[[#This Row],[QuantitySold]])</f>
        <v>300</v>
      </c>
      <c r="Q1669">
        <f>sales[[#This Row],[unitCost]]*sales[[#This Row],[QuantitySold]]</f>
        <v>1000</v>
      </c>
      <c r="R1669" s="7">
        <f>(sales[[#This Row],[unitPrice]]-sales[[#This Row],[unitCost]])/sales[[#This Row],[unitCost]]</f>
        <v>0.3</v>
      </c>
      <c r="S1669" t="str">
        <f>TEXT(sales[[#This Row],[SaleDate]],"dd")</f>
        <v>03</v>
      </c>
    </row>
    <row r="1670" spans="1:19" x14ac:dyDescent="0.25">
      <c r="A1670">
        <v>1598</v>
      </c>
      <c r="B1670">
        <v>4</v>
      </c>
      <c r="C1670">
        <v>20</v>
      </c>
      <c r="D1670">
        <v>9</v>
      </c>
      <c r="E1670">
        <v>7</v>
      </c>
      <c r="F1670" s="1">
        <v>45338</v>
      </c>
      <c r="G1670">
        <v>0</v>
      </c>
      <c r="H1670">
        <f>VLOOKUP(sales[[#This Row],[ProductID]],products[],4,FALSE)</f>
        <v>130</v>
      </c>
      <c r="I1670">
        <f>VLOOKUP(sales[[#This Row],[ProductID]],products[],5,FALSE)</f>
        <v>100</v>
      </c>
      <c r="J1670">
        <f>sales[[#This Row],[QuantitySold]]*sales[[#This Row],[unitPrice]]</f>
        <v>910</v>
      </c>
      <c r="K1670">
        <f>sales[[#This Row],[TotalRevenue]]-sales[[#This Row],[DiscountApplied]]</f>
        <v>910</v>
      </c>
      <c r="L1670" t="str">
        <f>TEXT(sales[[#This Row],[SaleDate]],"yyyy")</f>
        <v>2024</v>
      </c>
      <c r="M1670" t="str">
        <f>TEXT(sales[[#This Row],[SaleDate]],"MMM")</f>
        <v>Feb</v>
      </c>
      <c r="N1670" t="str">
        <f>TEXT(sales[[#This Row],[SaleDate]],"DDD")</f>
        <v>Fri</v>
      </c>
      <c r="O1670" t="str">
        <f t="shared" si="26"/>
        <v>Q1</v>
      </c>
      <c r="P1670">
        <f>sales[[#This Row],[netRevenue]]-(sales[[#This Row],[unitCost]]*sales[[#This Row],[QuantitySold]])</f>
        <v>210</v>
      </c>
      <c r="Q1670">
        <f>sales[[#This Row],[unitCost]]*sales[[#This Row],[QuantitySold]]</f>
        <v>700</v>
      </c>
      <c r="R1670" s="7">
        <f>(sales[[#This Row],[unitPrice]]-sales[[#This Row],[unitCost]])/sales[[#This Row],[unitCost]]</f>
        <v>0.3</v>
      </c>
      <c r="S1670" t="str">
        <f>TEXT(sales[[#This Row],[SaleDate]],"dd")</f>
        <v>16</v>
      </c>
    </row>
    <row r="1671" spans="1:19" x14ac:dyDescent="0.25">
      <c r="A1671">
        <v>1662</v>
      </c>
      <c r="B1671">
        <v>4</v>
      </c>
      <c r="C1671">
        <v>28</v>
      </c>
      <c r="D1671">
        <v>1</v>
      </c>
      <c r="E1671">
        <v>4</v>
      </c>
      <c r="F1671" s="1">
        <v>45416</v>
      </c>
      <c r="G1671">
        <v>0</v>
      </c>
      <c r="H1671">
        <f>VLOOKUP(sales[[#This Row],[ProductID]],products[],4,FALSE)</f>
        <v>130</v>
      </c>
      <c r="I1671">
        <f>VLOOKUP(sales[[#This Row],[ProductID]],products[],5,FALSE)</f>
        <v>100</v>
      </c>
      <c r="J1671">
        <f>sales[[#This Row],[QuantitySold]]*sales[[#This Row],[unitPrice]]</f>
        <v>520</v>
      </c>
      <c r="K1671">
        <f>sales[[#This Row],[TotalRevenue]]-sales[[#This Row],[DiscountApplied]]</f>
        <v>520</v>
      </c>
      <c r="L1671" t="str">
        <f>TEXT(sales[[#This Row],[SaleDate]],"yyyy")</f>
        <v>2024</v>
      </c>
      <c r="M1671" t="str">
        <f>TEXT(sales[[#This Row],[SaleDate]],"MMM")</f>
        <v>May</v>
      </c>
      <c r="N1671" t="str">
        <f>TEXT(sales[[#This Row],[SaleDate]],"DDD")</f>
        <v>Sat</v>
      </c>
      <c r="O1671" t="str">
        <f t="shared" si="26"/>
        <v>Q2</v>
      </c>
      <c r="P1671">
        <f>sales[[#This Row],[netRevenue]]-(sales[[#This Row],[unitCost]]*sales[[#This Row],[QuantitySold]])</f>
        <v>120</v>
      </c>
      <c r="Q1671">
        <f>sales[[#This Row],[unitCost]]*sales[[#This Row],[QuantitySold]]</f>
        <v>400</v>
      </c>
      <c r="R1671" s="7">
        <f>(sales[[#This Row],[unitPrice]]-sales[[#This Row],[unitCost]])/sales[[#This Row],[unitCost]]</f>
        <v>0.3</v>
      </c>
      <c r="S1671" t="str">
        <f>TEXT(sales[[#This Row],[SaleDate]],"dd")</f>
        <v>04</v>
      </c>
    </row>
    <row r="1672" spans="1:19" x14ac:dyDescent="0.25">
      <c r="A1672">
        <v>1663</v>
      </c>
      <c r="B1672">
        <v>4</v>
      </c>
      <c r="C1672">
        <v>17</v>
      </c>
      <c r="D1672">
        <v>9</v>
      </c>
      <c r="E1672">
        <v>1</v>
      </c>
      <c r="F1672" s="1">
        <v>45553</v>
      </c>
      <c r="G1672">
        <v>0</v>
      </c>
      <c r="H1672">
        <f>VLOOKUP(sales[[#This Row],[ProductID]],products[],4,FALSE)</f>
        <v>130</v>
      </c>
      <c r="I1672">
        <f>VLOOKUP(sales[[#This Row],[ProductID]],products[],5,FALSE)</f>
        <v>100</v>
      </c>
      <c r="J1672">
        <f>sales[[#This Row],[QuantitySold]]*sales[[#This Row],[unitPrice]]</f>
        <v>130</v>
      </c>
      <c r="K1672">
        <f>sales[[#This Row],[TotalRevenue]]-sales[[#This Row],[DiscountApplied]]</f>
        <v>130</v>
      </c>
      <c r="L1672" t="str">
        <f>TEXT(sales[[#This Row],[SaleDate]],"yyyy")</f>
        <v>2024</v>
      </c>
      <c r="M1672" t="str">
        <f>TEXT(sales[[#This Row],[SaleDate]],"MMM")</f>
        <v>Sep</v>
      </c>
      <c r="N1672" t="str">
        <f>TEXT(sales[[#This Row],[SaleDate]],"DDD")</f>
        <v>Wed</v>
      </c>
      <c r="O1672" t="str">
        <f t="shared" si="26"/>
        <v>Q3</v>
      </c>
      <c r="P1672">
        <f>sales[[#This Row],[netRevenue]]-(sales[[#This Row],[unitCost]]*sales[[#This Row],[QuantitySold]])</f>
        <v>30</v>
      </c>
      <c r="Q1672">
        <f>sales[[#This Row],[unitCost]]*sales[[#This Row],[QuantitySold]]</f>
        <v>100</v>
      </c>
      <c r="R1672" s="7">
        <f>(sales[[#This Row],[unitPrice]]-sales[[#This Row],[unitCost]])/sales[[#This Row],[unitCost]]</f>
        <v>0.3</v>
      </c>
      <c r="S1672" t="str">
        <f>TEXT(sales[[#This Row],[SaleDate]],"dd")</f>
        <v>18</v>
      </c>
    </row>
    <row r="1673" spans="1:19" x14ac:dyDescent="0.25">
      <c r="A1673">
        <v>1687</v>
      </c>
      <c r="B1673">
        <v>4</v>
      </c>
      <c r="C1673">
        <v>10</v>
      </c>
      <c r="D1673">
        <v>6</v>
      </c>
      <c r="E1673">
        <v>10</v>
      </c>
      <c r="F1673" s="1">
        <v>45578</v>
      </c>
      <c r="G1673">
        <v>0</v>
      </c>
      <c r="H1673">
        <f>VLOOKUP(sales[[#This Row],[ProductID]],products[],4,FALSE)</f>
        <v>130</v>
      </c>
      <c r="I1673">
        <f>VLOOKUP(sales[[#This Row],[ProductID]],products[],5,FALSE)</f>
        <v>100</v>
      </c>
      <c r="J1673">
        <f>sales[[#This Row],[QuantitySold]]*sales[[#This Row],[unitPrice]]</f>
        <v>1300</v>
      </c>
      <c r="K1673">
        <f>sales[[#This Row],[TotalRevenue]]-sales[[#This Row],[DiscountApplied]]</f>
        <v>1300</v>
      </c>
      <c r="L1673" t="str">
        <f>TEXT(sales[[#This Row],[SaleDate]],"yyyy")</f>
        <v>2024</v>
      </c>
      <c r="M1673" t="str">
        <f>TEXT(sales[[#This Row],[SaleDate]],"MMM")</f>
        <v>Oct</v>
      </c>
      <c r="N1673" t="str">
        <f>TEXT(sales[[#This Row],[SaleDate]],"DDD")</f>
        <v>Sun</v>
      </c>
      <c r="O1673" t="str">
        <f t="shared" si="26"/>
        <v>Q4</v>
      </c>
      <c r="P1673">
        <f>sales[[#This Row],[netRevenue]]-(sales[[#This Row],[unitCost]]*sales[[#This Row],[QuantitySold]])</f>
        <v>300</v>
      </c>
      <c r="Q1673">
        <f>sales[[#This Row],[unitCost]]*sales[[#This Row],[QuantitySold]]</f>
        <v>1000</v>
      </c>
      <c r="R1673" s="7">
        <f>(sales[[#This Row],[unitPrice]]-sales[[#This Row],[unitCost]])/sales[[#This Row],[unitCost]]</f>
        <v>0.3</v>
      </c>
      <c r="S1673" t="str">
        <f>TEXT(sales[[#This Row],[SaleDate]],"dd")</f>
        <v>13</v>
      </c>
    </row>
    <row r="1674" spans="1:19" x14ac:dyDescent="0.25">
      <c r="A1674">
        <v>1692</v>
      </c>
      <c r="B1674">
        <v>4</v>
      </c>
      <c r="C1674">
        <v>11</v>
      </c>
      <c r="D1674">
        <v>10</v>
      </c>
      <c r="E1674">
        <v>6</v>
      </c>
      <c r="F1674" s="1">
        <v>45501</v>
      </c>
      <c r="G1674">
        <v>0</v>
      </c>
      <c r="H1674">
        <f>VLOOKUP(sales[[#This Row],[ProductID]],products[],4,FALSE)</f>
        <v>130</v>
      </c>
      <c r="I1674">
        <f>VLOOKUP(sales[[#This Row],[ProductID]],products[],5,FALSE)</f>
        <v>100</v>
      </c>
      <c r="J1674">
        <f>sales[[#This Row],[QuantitySold]]*sales[[#This Row],[unitPrice]]</f>
        <v>780</v>
      </c>
      <c r="K1674">
        <f>sales[[#This Row],[TotalRevenue]]-sales[[#This Row],[DiscountApplied]]</f>
        <v>780</v>
      </c>
      <c r="L1674" t="str">
        <f>TEXT(sales[[#This Row],[SaleDate]],"yyyy")</f>
        <v>2024</v>
      </c>
      <c r="M1674" t="str">
        <f>TEXT(sales[[#This Row],[SaleDate]],"MMM")</f>
        <v>Jul</v>
      </c>
      <c r="N1674" t="str">
        <f>TEXT(sales[[#This Row],[SaleDate]],"DDD")</f>
        <v>Sun</v>
      </c>
      <c r="O1674" t="str">
        <f t="shared" si="26"/>
        <v>Q3</v>
      </c>
      <c r="P1674">
        <f>sales[[#This Row],[netRevenue]]-(sales[[#This Row],[unitCost]]*sales[[#This Row],[QuantitySold]])</f>
        <v>180</v>
      </c>
      <c r="Q1674">
        <f>sales[[#This Row],[unitCost]]*sales[[#This Row],[QuantitySold]]</f>
        <v>600</v>
      </c>
      <c r="R1674" s="7">
        <f>(sales[[#This Row],[unitPrice]]-sales[[#This Row],[unitCost]])/sales[[#This Row],[unitCost]]</f>
        <v>0.3</v>
      </c>
      <c r="S1674" t="str">
        <f>TEXT(sales[[#This Row],[SaleDate]],"dd")</f>
        <v>28</v>
      </c>
    </row>
    <row r="1675" spans="1:19" x14ac:dyDescent="0.25">
      <c r="A1675">
        <v>1694</v>
      </c>
      <c r="B1675">
        <v>4</v>
      </c>
      <c r="C1675">
        <v>3</v>
      </c>
      <c r="D1675">
        <v>1</v>
      </c>
      <c r="E1675">
        <v>5</v>
      </c>
      <c r="F1675" s="1">
        <v>45596</v>
      </c>
      <c r="G1675">
        <v>0</v>
      </c>
      <c r="H1675">
        <f>VLOOKUP(sales[[#This Row],[ProductID]],products[],4,FALSE)</f>
        <v>130</v>
      </c>
      <c r="I1675">
        <f>VLOOKUP(sales[[#This Row],[ProductID]],products[],5,FALSE)</f>
        <v>100</v>
      </c>
      <c r="J1675">
        <f>sales[[#This Row],[QuantitySold]]*sales[[#This Row],[unitPrice]]</f>
        <v>650</v>
      </c>
      <c r="K1675">
        <f>sales[[#This Row],[TotalRevenue]]-sales[[#This Row],[DiscountApplied]]</f>
        <v>650</v>
      </c>
      <c r="L1675" t="str">
        <f>TEXT(sales[[#This Row],[SaleDate]],"yyyy")</f>
        <v>2024</v>
      </c>
      <c r="M1675" t="str">
        <f>TEXT(sales[[#This Row],[SaleDate]],"MMM")</f>
        <v>Oct</v>
      </c>
      <c r="N1675" t="str">
        <f>TEXT(sales[[#This Row],[SaleDate]],"DDD")</f>
        <v>Thu</v>
      </c>
      <c r="O1675" t="str">
        <f t="shared" si="26"/>
        <v>Q4</v>
      </c>
      <c r="P1675">
        <f>sales[[#This Row],[netRevenue]]-(sales[[#This Row],[unitCost]]*sales[[#This Row],[QuantitySold]])</f>
        <v>150</v>
      </c>
      <c r="Q1675">
        <f>sales[[#This Row],[unitCost]]*sales[[#This Row],[QuantitySold]]</f>
        <v>500</v>
      </c>
      <c r="R1675" s="7">
        <f>(sales[[#This Row],[unitPrice]]-sales[[#This Row],[unitCost]])/sales[[#This Row],[unitCost]]</f>
        <v>0.3</v>
      </c>
      <c r="S1675" t="str">
        <f>TEXT(sales[[#This Row],[SaleDate]],"dd")</f>
        <v>31</v>
      </c>
    </row>
    <row r="1676" spans="1:19" x14ac:dyDescent="0.25">
      <c r="A1676">
        <v>1719</v>
      </c>
      <c r="B1676">
        <v>4</v>
      </c>
      <c r="C1676">
        <v>26</v>
      </c>
      <c r="D1676">
        <v>7</v>
      </c>
      <c r="E1676">
        <v>3</v>
      </c>
      <c r="F1676" s="1">
        <v>45298</v>
      </c>
      <c r="G1676">
        <v>0</v>
      </c>
      <c r="H1676">
        <f>VLOOKUP(sales[[#This Row],[ProductID]],products[],4,FALSE)</f>
        <v>130</v>
      </c>
      <c r="I1676">
        <f>VLOOKUP(sales[[#This Row],[ProductID]],products[],5,FALSE)</f>
        <v>100</v>
      </c>
      <c r="J1676">
        <f>sales[[#This Row],[QuantitySold]]*sales[[#This Row],[unitPrice]]</f>
        <v>390</v>
      </c>
      <c r="K1676">
        <f>sales[[#This Row],[TotalRevenue]]-sales[[#This Row],[DiscountApplied]]</f>
        <v>390</v>
      </c>
      <c r="L1676" t="str">
        <f>TEXT(sales[[#This Row],[SaleDate]],"yyyy")</f>
        <v>2024</v>
      </c>
      <c r="M1676" t="str">
        <f>TEXT(sales[[#This Row],[SaleDate]],"MMM")</f>
        <v>Jan</v>
      </c>
      <c r="N1676" t="str">
        <f>TEXT(sales[[#This Row],[SaleDate]],"DDD")</f>
        <v>Sun</v>
      </c>
      <c r="O1676" t="str">
        <f t="shared" si="26"/>
        <v>Q1</v>
      </c>
      <c r="P1676">
        <f>sales[[#This Row],[netRevenue]]-(sales[[#This Row],[unitCost]]*sales[[#This Row],[QuantitySold]])</f>
        <v>90</v>
      </c>
      <c r="Q1676">
        <f>sales[[#This Row],[unitCost]]*sales[[#This Row],[QuantitySold]]</f>
        <v>300</v>
      </c>
      <c r="R1676" s="7">
        <f>(sales[[#This Row],[unitPrice]]-sales[[#This Row],[unitCost]])/sales[[#This Row],[unitCost]]</f>
        <v>0.3</v>
      </c>
      <c r="S1676" t="str">
        <f>TEXT(sales[[#This Row],[SaleDate]],"dd")</f>
        <v>07</v>
      </c>
    </row>
    <row r="1677" spans="1:19" x14ac:dyDescent="0.25">
      <c r="A1677">
        <v>1769</v>
      </c>
      <c r="B1677">
        <v>4</v>
      </c>
      <c r="C1677">
        <v>31</v>
      </c>
      <c r="D1677">
        <v>7</v>
      </c>
      <c r="E1677">
        <v>2</v>
      </c>
      <c r="F1677" s="1">
        <v>45562</v>
      </c>
      <c r="G1677">
        <v>0</v>
      </c>
      <c r="H1677">
        <f>VLOOKUP(sales[[#This Row],[ProductID]],products[],4,FALSE)</f>
        <v>130</v>
      </c>
      <c r="I1677">
        <f>VLOOKUP(sales[[#This Row],[ProductID]],products[],5,FALSE)</f>
        <v>100</v>
      </c>
      <c r="J1677">
        <f>sales[[#This Row],[QuantitySold]]*sales[[#This Row],[unitPrice]]</f>
        <v>260</v>
      </c>
      <c r="K1677">
        <f>sales[[#This Row],[TotalRevenue]]-sales[[#This Row],[DiscountApplied]]</f>
        <v>260</v>
      </c>
      <c r="L1677" t="str">
        <f>TEXT(sales[[#This Row],[SaleDate]],"yyyy")</f>
        <v>2024</v>
      </c>
      <c r="M1677" t="str">
        <f>TEXT(sales[[#This Row],[SaleDate]],"MMM")</f>
        <v>Sep</v>
      </c>
      <c r="N1677" t="str">
        <f>TEXT(sales[[#This Row],[SaleDate]],"DDD")</f>
        <v>Fri</v>
      </c>
      <c r="O1677" t="str">
        <f t="shared" si="26"/>
        <v>Q3</v>
      </c>
      <c r="P1677">
        <f>sales[[#This Row],[netRevenue]]-(sales[[#This Row],[unitCost]]*sales[[#This Row],[QuantitySold]])</f>
        <v>60</v>
      </c>
      <c r="Q1677">
        <f>sales[[#This Row],[unitCost]]*sales[[#This Row],[QuantitySold]]</f>
        <v>200</v>
      </c>
      <c r="R1677" s="7">
        <f>(sales[[#This Row],[unitPrice]]-sales[[#This Row],[unitCost]])/sales[[#This Row],[unitCost]]</f>
        <v>0.3</v>
      </c>
      <c r="S1677" t="str">
        <f>TEXT(sales[[#This Row],[SaleDate]],"dd")</f>
        <v>27</v>
      </c>
    </row>
    <row r="1678" spans="1:19" x14ac:dyDescent="0.25">
      <c r="A1678">
        <v>1811</v>
      </c>
      <c r="B1678">
        <v>4</v>
      </c>
      <c r="C1678">
        <v>27</v>
      </c>
      <c r="D1678">
        <v>7</v>
      </c>
      <c r="E1678">
        <v>3</v>
      </c>
      <c r="F1678" s="1">
        <v>45361</v>
      </c>
      <c r="G1678">
        <v>0</v>
      </c>
      <c r="H1678">
        <f>VLOOKUP(sales[[#This Row],[ProductID]],products[],4,FALSE)</f>
        <v>130</v>
      </c>
      <c r="I1678">
        <f>VLOOKUP(sales[[#This Row],[ProductID]],products[],5,FALSE)</f>
        <v>100</v>
      </c>
      <c r="J1678">
        <f>sales[[#This Row],[QuantitySold]]*sales[[#This Row],[unitPrice]]</f>
        <v>390</v>
      </c>
      <c r="K1678">
        <f>sales[[#This Row],[TotalRevenue]]-sales[[#This Row],[DiscountApplied]]</f>
        <v>390</v>
      </c>
      <c r="L1678" t="str">
        <f>TEXT(sales[[#This Row],[SaleDate]],"yyyy")</f>
        <v>2024</v>
      </c>
      <c r="M1678" t="str">
        <f>TEXT(sales[[#This Row],[SaleDate]],"MMM")</f>
        <v>Mar</v>
      </c>
      <c r="N1678" t="str">
        <f>TEXT(sales[[#This Row],[SaleDate]],"DDD")</f>
        <v>Sun</v>
      </c>
      <c r="O1678" t="str">
        <f t="shared" si="26"/>
        <v>Q1</v>
      </c>
      <c r="P1678">
        <f>sales[[#This Row],[netRevenue]]-(sales[[#This Row],[unitCost]]*sales[[#This Row],[QuantitySold]])</f>
        <v>90</v>
      </c>
      <c r="Q1678">
        <f>sales[[#This Row],[unitCost]]*sales[[#This Row],[QuantitySold]]</f>
        <v>300</v>
      </c>
      <c r="R1678" s="7">
        <f>(sales[[#This Row],[unitPrice]]-sales[[#This Row],[unitCost]])/sales[[#This Row],[unitCost]]</f>
        <v>0.3</v>
      </c>
      <c r="S1678" t="str">
        <f>TEXT(sales[[#This Row],[SaleDate]],"dd")</f>
        <v>10</v>
      </c>
    </row>
    <row r="1679" spans="1:19" x14ac:dyDescent="0.25">
      <c r="A1679">
        <v>1819</v>
      </c>
      <c r="B1679">
        <v>4</v>
      </c>
      <c r="C1679">
        <v>39</v>
      </c>
      <c r="D1679">
        <v>8</v>
      </c>
      <c r="E1679">
        <v>1</v>
      </c>
      <c r="F1679" s="1">
        <v>45560</v>
      </c>
      <c r="G1679">
        <v>0</v>
      </c>
      <c r="H1679">
        <f>VLOOKUP(sales[[#This Row],[ProductID]],products[],4,FALSE)</f>
        <v>130</v>
      </c>
      <c r="I1679">
        <f>VLOOKUP(sales[[#This Row],[ProductID]],products[],5,FALSE)</f>
        <v>100</v>
      </c>
      <c r="J1679">
        <f>sales[[#This Row],[QuantitySold]]*sales[[#This Row],[unitPrice]]</f>
        <v>130</v>
      </c>
      <c r="K1679">
        <f>sales[[#This Row],[TotalRevenue]]-sales[[#This Row],[DiscountApplied]]</f>
        <v>130</v>
      </c>
      <c r="L1679" t="str">
        <f>TEXT(sales[[#This Row],[SaleDate]],"yyyy")</f>
        <v>2024</v>
      </c>
      <c r="M1679" t="str">
        <f>TEXT(sales[[#This Row],[SaleDate]],"MMM")</f>
        <v>Sep</v>
      </c>
      <c r="N1679" t="str">
        <f>TEXT(sales[[#This Row],[SaleDate]],"DDD")</f>
        <v>Wed</v>
      </c>
      <c r="O1679" t="str">
        <f t="shared" si="26"/>
        <v>Q3</v>
      </c>
      <c r="P1679">
        <f>sales[[#This Row],[netRevenue]]-(sales[[#This Row],[unitCost]]*sales[[#This Row],[QuantitySold]])</f>
        <v>30</v>
      </c>
      <c r="Q1679">
        <f>sales[[#This Row],[unitCost]]*sales[[#This Row],[QuantitySold]]</f>
        <v>100</v>
      </c>
      <c r="R1679" s="7">
        <f>(sales[[#This Row],[unitPrice]]-sales[[#This Row],[unitCost]])/sales[[#This Row],[unitCost]]</f>
        <v>0.3</v>
      </c>
      <c r="S1679" t="str">
        <f>TEXT(sales[[#This Row],[SaleDate]],"dd")</f>
        <v>25</v>
      </c>
    </row>
    <row r="1680" spans="1:19" x14ac:dyDescent="0.25">
      <c r="A1680">
        <v>1863</v>
      </c>
      <c r="B1680">
        <v>4</v>
      </c>
      <c r="C1680">
        <v>4</v>
      </c>
      <c r="D1680">
        <v>10</v>
      </c>
      <c r="E1680">
        <v>1</v>
      </c>
      <c r="F1680" s="1">
        <v>45524</v>
      </c>
      <c r="G1680">
        <v>0</v>
      </c>
      <c r="H1680">
        <f>VLOOKUP(sales[[#This Row],[ProductID]],products[],4,FALSE)</f>
        <v>130</v>
      </c>
      <c r="I1680">
        <f>VLOOKUP(sales[[#This Row],[ProductID]],products[],5,FALSE)</f>
        <v>100</v>
      </c>
      <c r="J1680">
        <f>sales[[#This Row],[QuantitySold]]*sales[[#This Row],[unitPrice]]</f>
        <v>130</v>
      </c>
      <c r="K1680">
        <f>sales[[#This Row],[TotalRevenue]]-sales[[#This Row],[DiscountApplied]]</f>
        <v>130</v>
      </c>
      <c r="L1680" t="str">
        <f>TEXT(sales[[#This Row],[SaleDate]],"yyyy")</f>
        <v>2024</v>
      </c>
      <c r="M1680" t="str">
        <f>TEXT(sales[[#This Row],[SaleDate]],"MMM")</f>
        <v>Aug</v>
      </c>
      <c r="N1680" t="str">
        <f>TEXT(sales[[#This Row],[SaleDate]],"DDD")</f>
        <v>Tue</v>
      </c>
      <c r="O1680" t="str">
        <f t="shared" si="26"/>
        <v>Q3</v>
      </c>
      <c r="P1680">
        <f>sales[[#This Row],[netRevenue]]-(sales[[#This Row],[unitCost]]*sales[[#This Row],[QuantitySold]])</f>
        <v>30</v>
      </c>
      <c r="Q1680">
        <f>sales[[#This Row],[unitCost]]*sales[[#This Row],[QuantitySold]]</f>
        <v>100</v>
      </c>
      <c r="R1680" s="7">
        <f>(sales[[#This Row],[unitPrice]]-sales[[#This Row],[unitCost]])/sales[[#This Row],[unitCost]]</f>
        <v>0.3</v>
      </c>
      <c r="S1680" t="str">
        <f>TEXT(sales[[#This Row],[SaleDate]],"dd")</f>
        <v>20</v>
      </c>
    </row>
    <row r="1681" spans="1:19" x14ac:dyDescent="0.25">
      <c r="A1681">
        <v>1869</v>
      </c>
      <c r="B1681">
        <v>4</v>
      </c>
      <c r="C1681">
        <v>48</v>
      </c>
      <c r="D1681">
        <v>4</v>
      </c>
      <c r="E1681">
        <v>9</v>
      </c>
      <c r="F1681" s="1">
        <v>45601</v>
      </c>
      <c r="G1681">
        <v>0</v>
      </c>
      <c r="H1681">
        <f>VLOOKUP(sales[[#This Row],[ProductID]],products[],4,FALSE)</f>
        <v>130</v>
      </c>
      <c r="I1681">
        <f>VLOOKUP(sales[[#This Row],[ProductID]],products[],5,FALSE)</f>
        <v>100</v>
      </c>
      <c r="J1681">
        <f>sales[[#This Row],[QuantitySold]]*sales[[#This Row],[unitPrice]]</f>
        <v>1170</v>
      </c>
      <c r="K1681">
        <f>sales[[#This Row],[TotalRevenue]]-sales[[#This Row],[DiscountApplied]]</f>
        <v>1170</v>
      </c>
      <c r="L1681" t="str">
        <f>TEXT(sales[[#This Row],[SaleDate]],"yyyy")</f>
        <v>2024</v>
      </c>
      <c r="M1681" t="str">
        <f>TEXT(sales[[#This Row],[SaleDate]],"MMM")</f>
        <v>Nov</v>
      </c>
      <c r="N1681" t="str">
        <f>TEXT(sales[[#This Row],[SaleDate]],"DDD")</f>
        <v>Tue</v>
      </c>
      <c r="O1681" t="str">
        <f t="shared" si="26"/>
        <v>Q4</v>
      </c>
      <c r="P1681">
        <f>sales[[#This Row],[netRevenue]]-(sales[[#This Row],[unitCost]]*sales[[#This Row],[QuantitySold]])</f>
        <v>270</v>
      </c>
      <c r="Q1681">
        <f>sales[[#This Row],[unitCost]]*sales[[#This Row],[QuantitySold]]</f>
        <v>900</v>
      </c>
      <c r="R1681" s="7">
        <f>(sales[[#This Row],[unitPrice]]-sales[[#This Row],[unitCost]])/sales[[#This Row],[unitCost]]</f>
        <v>0.3</v>
      </c>
      <c r="S1681" t="str">
        <f>TEXT(sales[[#This Row],[SaleDate]],"dd")</f>
        <v>05</v>
      </c>
    </row>
    <row r="1682" spans="1:19" x14ac:dyDescent="0.25">
      <c r="A1682">
        <v>18</v>
      </c>
      <c r="B1682">
        <v>4</v>
      </c>
      <c r="C1682">
        <v>32</v>
      </c>
      <c r="D1682">
        <v>1</v>
      </c>
      <c r="E1682">
        <v>4</v>
      </c>
      <c r="F1682" s="1">
        <v>45145</v>
      </c>
      <c r="G1682">
        <v>10</v>
      </c>
      <c r="H1682">
        <f>VLOOKUP(sales[[#This Row],[ProductID]],products[],4,FALSE)</f>
        <v>130</v>
      </c>
      <c r="I1682">
        <f>VLOOKUP(sales[[#This Row],[ProductID]],products[],5,FALSE)</f>
        <v>100</v>
      </c>
      <c r="J1682">
        <f>sales[[#This Row],[QuantitySold]]*sales[[#This Row],[unitPrice]]</f>
        <v>520</v>
      </c>
      <c r="K1682">
        <f>sales[[#This Row],[TotalRevenue]]-sales[[#This Row],[DiscountApplied]]</f>
        <v>510</v>
      </c>
      <c r="L1682" t="str">
        <f>TEXT(sales[[#This Row],[SaleDate]],"yyyy")</f>
        <v>2023</v>
      </c>
      <c r="M1682" t="str">
        <f>TEXT(sales[[#This Row],[SaleDate]],"MMM")</f>
        <v>Aug</v>
      </c>
      <c r="N1682" t="str">
        <f>TEXT(sales[[#This Row],[SaleDate]],"DDD")</f>
        <v>Mon</v>
      </c>
      <c r="O1682" t="str">
        <f t="shared" si="26"/>
        <v>Q3</v>
      </c>
      <c r="P1682">
        <f>sales[[#This Row],[netRevenue]]-(sales[[#This Row],[unitCost]]*sales[[#This Row],[QuantitySold]])</f>
        <v>110</v>
      </c>
      <c r="Q1682">
        <f>sales[[#This Row],[unitCost]]*sales[[#This Row],[QuantitySold]]</f>
        <v>400</v>
      </c>
      <c r="R1682" s="7">
        <f>(sales[[#This Row],[unitPrice]]-sales[[#This Row],[unitCost]])/sales[[#This Row],[unitCost]]</f>
        <v>0.3</v>
      </c>
      <c r="S1682" t="str">
        <f>TEXT(sales[[#This Row],[SaleDate]],"dd")</f>
        <v>07</v>
      </c>
    </row>
    <row r="1683" spans="1:19" x14ac:dyDescent="0.25">
      <c r="A1683">
        <v>24</v>
      </c>
      <c r="B1683">
        <v>2</v>
      </c>
      <c r="C1683">
        <v>49</v>
      </c>
      <c r="D1683">
        <v>9</v>
      </c>
      <c r="E1683">
        <v>4</v>
      </c>
      <c r="F1683" s="1">
        <v>45005</v>
      </c>
      <c r="G1683">
        <v>10</v>
      </c>
      <c r="H1683">
        <f>VLOOKUP(sales[[#This Row],[ProductID]],products[],4,FALSE)</f>
        <v>120</v>
      </c>
      <c r="I1683">
        <f>VLOOKUP(sales[[#This Row],[ProductID]],products[],5,FALSE)</f>
        <v>90</v>
      </c>
      <c r="J1683">
        <f>sales[[#This Row],[QuantitySold]]*sales[[#This Row],[unitPrice]]</f>
        <v>480</v>
      </c>
      <c r="K1683">
        <f>sales[[#This Row],[TotalRevenue]]-sales[[#This Row],[DiscountApplied]]</f>
        <v>470</v>
      </c>
      <c r="L1683" t="str">
        <f>TEXT(sales[[#This Row],[SaleDate]],"yyyy")</f>
        <v>2023</v>
      </c>
      <c r="M1683" t="str">
        <f>TEXT(sales[[#This Row],[SaleDate]],"MMM")</f>
        <v>Mar</v>
      </c>
      <c r="N1683" t="str">
        <f>TEXT(sales[[#This Row],[SaleDate]],"DDD")</f>
        <v>Mon</v>
      </c>
      <c r="O1683" t="str">
        <f t="shared" si="26"/>
        <v>Q1</v>
      </c>
      <c r="P1683">
        <f>sales[[#This Row],[netRevenue]]-(sales[[#This Row],[unitCost]]*sales[[#This Row],[QuantitySold]])</f>
        <v>110</v>
      </c>
      <c r="Q1683">
        <f>sales[[#This Row],[unitCost]]*sales[[#This Row],[QuantitySold]]</f>
        <v>360</v>
      </c>
      <c r="R1683" s="7">
        <f>(sales[[#This Row],[unitPrice]]-sales[[#This Row],[unitCost]])/sales[[#This Row],[unitCost]]</f>
        <v>0.33333333333333331</v>
      </c>
      <c r="S1683" t="str">
        <f>TEXT(sales[[#This Row],[SaleDate]],"dd")</f>
        <v>20</v>
      </c>
    </row>
    <row r="1684" spans="1:19" x14ac:dyDescent="0.25">
      <c r="A1684">
        <v>75</v>
      </c>
      <c r="B1684">
        <v>4</v>
      </c>
      <c r="C1684">
        <v>30</v>
      </c>
      <c r="D1684">
        <v>7</v>
      </c>
      <c r="E1684">
        <v>2</v>
      </c>
      <c r="F1684" s="1">
        <v>45258</v>
      </c>
      <c r="G1684">
        <v>10</v>
      </c>
      <c r="H1684">
        <f>VLOOKUP(sales[[#This Row],[ProductID]],products[],4,FALSE)</f>
        <v>130</v>
      </c>
      <c r="I1684">
        <f>VLOOKUP(sales[[#This Row],[ProductID]],products[],5,FALSE)</f>
        <v>100</v>
      </c>
      <c r="J1684">
        <f>sales[[#This Row],[QuantitySold]]*sales[[#This Row],[unitPrice]]</f>
        <v>260</v>
      </c>
      <c r="K1684">
        <f>sales[[#This Row],[TotalRevenue]]-sales[[#This Row],[DiscountApplied]]</f>
        <v>250</v>
      </c>
      <c r="L1684" t="str">
        <f>TEXT(sales[[#This Row],[SaleDate]],"yyyy")</f>
        <v>2023</v>
      </c>
      <c r="M1684" t="str">
        <f>TEXT(sales[[#This Row],[SaleDate]],"MMM")</f>
        <v>Nov</v>
      </c>
      <c r="N1684" t="str">
        <f>TEXT(sales[[#This Row],[SaleDate]],"DDD")</f>
        <v>Tue</v>
      </c>
      <c r="O1684" t="str">
        <f t="shared" si="26"/>
        <v>Q4</v>
      </c>
      <c r="P1684">
        <f>sales[[#This Row],[netRevenue]]-(sales[[#This Row],[unitCost]]*sales[[#This Row],[QuantitySold]])</f>
        <v>50</v>
      </c>
      <c r="Q1684">
        <f>sales[[#This Row],[unitCost]]*sales[[#This Row],[QuantitySold]]</f>
        <v>200</v>
      </c>
      <c r="R1684" s="7">
        <f>(sales[[#This Row],[unitPrice]]-sales[[#This Row],[unitCost]])/sales[[#This Row],[unitCost]]</f>
        <v>0.3</v>
      </c>
      <c r="S1684" t="str">
        <f>TEXT(sales[[#This Row],[SaleDate]],"dd")</f>
        <v>28</v>
      </c>
    </row>
    <row r="1685" spans="1:19" x14ac:dyDescent="0.25">
      <c r="A1685">
        <v>183</v>
      </c>
      <c r="B1685">
        <v>2</v>
      </c>
      <c r="C1685">
        <v>17</v>
      </c>
      <c r="D1685">
        <v>2</v>
      </c>
      <c r="E1685">
        <v>4</v>
      </c>
      <c r="F1685" s="1">
        <v>45001</v>
      </c>
      <c r="G1685">
        <v>10</v>
      </c>
      <c r="H1685">
        <f>VLOOKUP(sales[[#This Row],[ProductID]],products[],4,FALSE)</f>
        <v>120</v>
      </c>
      <c r="I1685">
        <f>VLOOKUP(sales[[#This Row],[ProductID]],products[],5,FALSE)</f>
        <v>90</v>
      </c>
      <c r="J1685">
        <f>sales[[#This Row],[QuantitySold]]*sales[[#This Row],[unitPrice]]</f>
        <v>480</v>
      </c>
      <c r="K1685">
        <f>sales[[#This Row],[TotalRevenue]]-sales[[#This Row],[DiscountApplied]]</f>
        <v>470</v>
      </c>
      <c r="L1685" t="str">
        <f>TEXT(sales[[#This Row],[SaleDate]],"yyyy")</f>
        <v>2023</v>
      </c>
      <c r="M1685" t="str">
        <f>TEXT(sales[[#This Row],[SaleDate]],"MMM")</f>
        <v>Mar</v>
      </c>
      <c r="N1685" t="str">
        <f>TEXT(sales[[#This Row],[SaleDate]],"DDD")</f>
        <v>Thu</v>
      </c>
      <c r="O1685" t="str">
        <f t="shared" si="26"/>
        <v>Q1</v>
      </c>
      <c r="P1685">
        <f>sales[[#This Row],[netRevenue]]-(sales[[#This Row],[unitCost]]*sales[[#This Row],[QuantitySold]])</f>
        <v>110</v>
      </c>
      <c r="Q1685">
        <f>sales[[#This Row],[unitCost]]*sales[[#This Row],[QuantitySold]]</f>
        <v>360</v>
      </c>
      <c r="R1685" s="7">
        <f>(sales[[#This Row],[unitPrice]]-sales[[#This Row],[unitCost]])/sales[[#This Row],[unitCost]]</f>
        <v>0.33333333333333331</v>
      </c>
      <c r="S1685" t="str">
        <f>TEXT(sales[[#This Row],[SaleDate]],"dd")</f>
        <v>16</v>
      </c>
    </row>
    <row r="1686" spans="1:19" x14ac:dyDescent="0.25">
      <c r="A1686">
        <v>194</v>
      </c>
      <c r="B1686">
        <v>4</v>
      </c>
      <c r="C1686">
        <v>28</v>
      </c>
      <c r="D1686">
        <v>10</v>
      </c>
      <c r="E1686">
        <v>10</v>
      </c>
      <c r="F1686" s="1">
        <v>45042</v>
      </c>
      <c r="G1686">
        <v>10</v>
      </c>
      <c r="H1686">
        <f>VLOOKUP(sales[[#This Row],[ProductID]],products[],4,FALSE)</f>
        <v>130</v>
      </c>
      <c r="I1686">
        <f>VLOOKUP(sales[[#This Row],[ProductID]],products[],5,FALSE)</f>
        <v>100</v>
      </c>
      <c r="J1686">
        <f>sales[[#This Row],[QuantitySold]]*sales[[#This Row],[unitPrice]]</f>
        <v>1300</v>
      </c>
      <c r="K1686">
        <f>sales[[#This Row],[TotalRevenue]]-sales[[#This Row],[DiscountApplied]]</f>
        <v>1290</v>
      </c>
      <c r="L1686" t="str">
        <f>TEXT(sales[[#This Row],[SaleDate]],"yyyy")</f>
        <v>2023</v>
      </c>
      <c r="M1686" t="str">
        <f>TEXT(sales[[#This Row],[SaleDate]],"MMM")</f>
        <v>Apr</v>
      </c>
      <c r="N1686" t="str">
        <f>TEXT(sales[[#This Row],[SaleDate]],"DDD")</f>
        <v>Wed</v>
      </c>
      <c r="O1686" t="str">
        <f t="shared" si="26"/>
        <v>Q2</v>
      </c>
      <c r="P1686">
        <f>sales[[#This Row],[netRevenue]]-(sales[[#This Row],[unitCost]]*sales[[#This Row],[QuantitySold]])</f>
        <v>290</v>
      </c>
      <c r="Q1686">
        <f>sales[[#This Row],[unitCost]]*sales[[#This Row],[QuantitySold]]</f>
        <v>1000</v>
      </c>
      <c r="R1686" s="7">
        <f>(sales[[#This Row],[unitPrice]]-sales[[#This Row],[unitCost]])/sales[[#This Row],[unitCost]]</f>
        <v>0.3</v>
      </c>
      <c r="S1686" t="str">
        <f>TEXT(sales[[#This Row],[SaleDate]],"dd")</f>
        <v>26</v>
      </c>
    </row>
    <row r="1687" spans="1:19" x14ac:dyDescent="0.25">
      <c r="A1687">
        <v>206</v>
      </c>
      <c r="B1687">
        <v>2</v>
      </c>
      <c r="C1687">
        <v>14</v>
      </c>
      <c r="D1687">
        <v>6</v>
      </c>
      <c r="E1687">
        <v>1</v>
      </c>
      <c r="F1687" s="1">
        <v>45167</v>
      </c>
      <c r="G1687">
        <v>10</v>
      </c>
      <c r="H1687">
        <f>VLOOKUP(sales[[#This Row],[ProductID]],products[],4,FALSE)</f>
        <v>120</v>
      </c>
      <c r="I1687">
        <f>VLOOKUP(sales[[#This Row],[ProductID]],products[],5,FALSE)</f>
        <v>90</v>
      </c>
      <c r="J1687">
        <f>sales[[#This Row],[QuantitySold]]*sales[[#This Row],[unitPrice]]</f>
        <v>120</v>
      </c>
      <c r="K1687">
        <f>sales[[#This Row],[TotalRevenue]]-sales[[#This Row],[DiscountApplied]]</f>
        <v>110</v>
      </c>
      <c r="L1687" t="str">
        <f>TEXT(sales[[#This Row],[SaleDate]],"yyyy")</f>
        <v>2023</v>
      </c>
      <c r="M1687" t="str">
        <f>TEXT(sales[[#This Row],[SaleDate]],"MMM")</f>
        <v>Aug</v>
      </c>
      <c r="N1687" t="str">
        <f>TEXT(sales[[#This Row],[SaleDate]],"DDD")</f>
        <v>Tue</v>
      </c>
      <c r="O1687" t="str">
        <f t="shared" si="26"/>
        <v>Q3</v>
      </c>
      <c r="P1687">
        <f>sales[[#This Row],[netRevenue]]-(sales[[#This Row],[unitCost]]*sales[[#This Row],[QuantitySold]])</f>
        <v>20</v>
      </c>
      <c r="Q1687">
        <f>sales[[#This Row],[unitCost]]*sales[[#This Row],[QuantitySold]]</f>
        <v>90</v>
      </c>
      <c r="R1687" s="7">
        <f>(sales[[#This Row],[unitPrice]]-sales[[#This Row],[unitCost]])/sales[[#This Row],[unitCost]]</f>
        <v>0.33333333333333331</v>
      </c>
      <c r="S1687" t="str">
        <f>TEXT(sales[[#This Row],[SaleDate]],"dd")</f>
        <v>29</v>
      </c>
    </row>
    <row r="1688" spans="1:19" x14ac:dyDescent="0.25">
      <c r="A1688">
        <v>221</v>
      </c>
      <c r="B1688">
        <v>5</v>
      </c>
      <c r="C1688">
        <v>4</v>
      </c>
      <c r="D1688">
        <v>9</v>
      </c>
      <c r="E1688">
        <v>7</v>
      </c>
      <c r="F1688" s="1">
        <v>45068</v>
      </c>
      <c r="G1688">
        <v>10</v>
      </c>
      <c r="H1688">
        <f>VLOOKUP(sales[[#This Row],[ProductID]],products[],4,FALSE)</f>
        <v>310</v>
      </c>
      <c r="I1688">
        <f>VLOOKUP(sales[[#This Row],[ProductID]],products[],5,FALSE)</f>
        <v>280</v>
      </c>
      <c r="J1688">
        <f>sales[[#This Row],[QuantitySold]]*sales[[#This Row],[unitPrice]]</f>
        <v>2170</v>
      </c>
      <c r="K1688">
        <f>sales[[#This Row],[TotalRevenue]]-sales[[#This Row],[DiscountApplied]]</f>
        <v>2160</v>
      </c>
      <c r="L1688" t="str">
        <f>TEXT(sales[[#This Row],[SaleDate]],"yyyy")</f>
        <v>2023</v>
      </c>
      <c r="M1688" t="str">
        <f>TEXT(sales[[#This Row],[SaleDate]],"MMM")</f>
        <v>May</v>
      </c>
      <c r="N1688" t="str">
        <f>TEXT(sales[[#This Row],[SaleDate]],"DDD")</f>
        <v>Mon</v>
      </c>
      <c r="O1688" t="str">
        <f t="shared" si="26"/>
        <v>Q2</v>
      </c>
      <c r="P1688">
        <f>sales[[#This Row],[netRevenue]]-(sales[[#This Row],[unitCost]]*sales[[#This Row],[QuantitySold]])</f>
        <v>200</v>
      </c>
      <c r="Q1688">
        <f>sales[[#This Row],[unitCost]]*sales[[#This Row],[QuantitySold]]</f>
        <v>1960</v>
      </c>
      <c r="R1688" s="7">
        <f>(sales[[#This Row],[unitPrice]]-sales[[#This Row],[unitCost]])/sales[[#This Row],[unitCost]]</f>
        <v>0.10714285714285714</v>
      </c>
      <c r="S1688" t="str">
        <f>TEXT(sales[[#This Row],[SaleDate]],"dd")</f>
        <v>22</v>
      </c>
    </row>
    <row r="1689" spans="1:19" x14ac:dyDescent="0.25">
      <c r="A1689">
        <v>231</v>
      </c>
      <c r="B1689">
        <v>5</v>
      </c>
      <c r="C1689">
        <v>47</v>
      </c>
      <c r="D1689">
        <v>9</v>
      </c>
      <c r="E1689">
        <v>8</v>
      </c>
      <c r="F1689" s="1">
        <v>45141</v>
      </c>
      <c r="G1689">
        <v>10</v>
      </c>
      <c r="H1689">
        <f>VLOOKUP(sales[[#This Row],[ProductID]],products[],4,FALSE)</f>
        <v>310</v>
      </c>
      <c r="I1689">
        <f>VLOOKUP(sales[[#This Row],[ProductID]],products[],5,FALSE)</f>
        <v>280</v>
      </c>
      <c r="J1689">
        <f>sales[[#This Row],[QuantitySold]]*sales[[#This Row],[unitPrice]]</f>
        <v>2480</v>
      </c>
      <c r="K1689">
        <f>sales[[#This Row],[TotalRevenue]]-sales[[#This Row],[DiscountApplied]]</f>
        <v>2470</v>
      </c>
      <c r="L1689" t="str">
        <f>TEXT(sales[[#This Row],[SaleDate]],"yyyy")</f>
        <v>2023</v>
      </c>
      <c r="M1689" t="str">
        <f>TEXT(sales[[#This Row],[SaleDate]],"MMM")</f>
        <v>Aug</v>
      </c>
      <c r="N1689" t="str">
        <f>TEXT(sales[[#This Row],[SaleDate]],"DDD")</f>
        <v>Thu</v>
      </c>
      <c r="O1689" t="str">
        <f t="shared" si="26"/>
        <v>Q3</v>
      </c>
      <c r="P1689">
        <f>sales[[#This Row],[netRevenue]]-(sales[[#This Row],[unitCost]]*sales[[#This Row],[QuantitySold]])</f>
        <v>230</v>
      </c>
      <c r="Q1689">
        <f>sales[[#This Row],[unitCost]]*sales[[#This Row],[QuantitySold]]</f>
        <v>2240</v>
      </c>
      <c r="R1689" s="7">
        <f>(sales[[#This Row],[unitPrice]]-sales[[#This Row],[unitCost]])/sales[[#This Row],[unitCost]]</f>
        <v>0.10714285714285714</v>
      </c>
      <c r="S1689" t="str">
        <f>TEXT(sales[[#This Row],[SaleDate]],"dd")</f>
        <v>03</v>
      </c>
    </row>
    <row r="1690" spans="1:19" x14ac:dyDescent="0.25">
      <c r="A1690">
        <v>242</v>
      </c>
      <c r="B1690">
        <v>2</v>
      </c>
      <c r="C1690">
        <v>19</v>
      </c>
      <c r="D1690">
        <v>2</v>
      </c>
      <c r="E1690">
        <v>9</v>
      </c>
      <c r="F1690" s="1">
        <v>45018</v>
      </c>
      <c r="G1690">
        <v>10</v>
      </c>
      <c r="H1690">
        <f>VLOOKUP(sales[[#This Row],[ProductID]],products[],4,FALSE)</f>
        <v>120</v>
      </c>
      <c r="I1690">
        <f>VLOOKUP(sales[[#This Row],[ProductID]],products[],5,FALSE)</f>
        <v>90</v>
      </c>
      <c r="J1690">
        <f>sales[[#This Row],[QuantitySold]]*sales[[#This Row],[unitPrice]]</f>
        <v>1080</v>
      </c>
      <c r="K1690">
        <f>sales[[#This Row],[TotalRevenue]]-sales[[#This Row],[DiscountApplied]]</f>
        <v>1070</v>
      </c>
      <c r="L1690" t="str">
        <f>TEXT(sales[[#This Row],[SaleDate]],"yyyy")</f>
        <v>2023</v>
      </c>
      <c r="M1690" t="str">
        <f>TEXT(sales[[#This Row],[SaleDate]],"MMM")</f>
        <v>Apr</v>
      </c>
      <c r="N1690" t="str">
        <f>TEXT(sales[[#This Row],[SaleDate]],"DDD")</f>
        <v>Sun</v>
      </c>
      <c r="O1690" t="str">
        <f t="shared" si="26"/>
        <v>Q2</v>
      </c>
      <c r="P1690">
        <f>sales[[#This Row],[netRevenue]]-(sales[[#This Row],[unitCost]]*sales[[#This Row],[QuantitySold]])</f>
        <v>260</v>
      </c>
      <c r="Q1690">
        <f>sales[[#This Row],[unitCost]]*sales[[#This Row],[QuantitySold]]</f>
        <v>810</v>
      </c>
      <c r="R1690" s="7">
        <f>(sales[[#This Row],[unitPrice]]-sales[[#This Row],[unitCost]])/sales[[#This Row],[unitCost]]</f>
        <v>0.33333333333333331</v>
      </c>
      <c r="S1690" t="str">
        <f>TEXT(sales[[#This Row],[SaleDate]],"dd")</f>
        <v>02</v>
      </c>
    </row>
    <row r="1691" spans="1:19" x14ac:dyDescent="0.25">
      <c r="A1691">
        <v>280</v>
      </c>
      <c r="B1691">
        <v>4</v>
      </c>
      <c r="C1691">
        <v>36</v>
      </c>
      <c r="D1691">
        <v>7</v>
      </c>
      <c r="E1691">
        <v>6</v>
      </c>
      <c r="F1691" s="1">
        <v>45105</v>
      </c>
      <c r="G1691">
        <v>10</v>
      </c>
      <c r="H1691">
        <f>VLOOKUP(sales[[#This Row],[ProductID]],products[],4,FALSE)</f>
        <v>130</v>
      </c>
      <c r="I1691">
        <f>VLOOKUP(sales[[#This Row],[ProductID]],products[],5,FALSE)</f>
        <v>100</v>
      </c>
      <c r="J1691">
        <f>sales[[#This Row],[QuantitySold]]*sales[[#This Row],[unitPrice]]</f>
        <v>780</v>
      </c>
      <c r="K1691">
        <f>sales[[#This Row],[TotalRevenue]]-sales[[#This Row],[DiscountApplied]]</f>
        <v>770</v>
      </c>
      <c r="L1691" t="str">
        <f>TEXT(sales[[#This Row],[SaleDate]],"yyyy")</f>
        <v>2023</v>
      </c>
      <c r="M1691" t="str">
        <f>TEXT(sales[[#This Row],[SaleDate]],"MMM")</f>
        <v>Jun</v>
      </c>
      <c r="N1691" t="str">
        <f>TEXT(sales[[#This Row],[SaleDate]],"DDD")</f>
        <v>Wed</v>
      </c>
      <c r="O1691" t="str">
        <f t="shared" si="26"/>
        <v>Q2</v>
      </c>
      <c r="P1691">
        <f>sales[[#This Row],[netRevenue]]-(sales[[#This Row],[unitCost]]*sales[[#This Row],[QuantitySold]])</f>
        <v>170</v>
      </c>
      <c r="Q1691">
        <f>sales[[#This Row],[unitCost]]*sales[[#This Row],[QuantitySold]]</f>
        <v>600</v>
      </c>
      <c r="R1691" s="7">
        <f>(sales[[#This Row],[unitPrice]]-sales[[#This Row],[unitCost]])/sales[[#This Row],[unitCost]]</f>
        <v>0.3</v>
      </c>
      <c r="S1691" t="str">
        <f>TEXT(sales[[#This Row],[SaleDate]],"dd")</f>
        <v>28</v>
      </c>
    </row>
    <row r="1692" spans="1:19" x14ac:dyDescent="0.25">
      <c r="A1692">
        <v>295</v>
      </c>
      <c r="B1692">
        <v>5</v>
      </c>
      <c r="C1692">
        <v>46</v>
      </c>
      <c r="D1692">
        <v>7</v>
      </c>
      <c r="E1692">
        <v>5</v>
      </c>
      <c r="F1692" s="1">
        <v>44946</v>
      </c>
      <c r="G1692">
        <v>10</v>
      </c>
      <c r="H1692">
        <f>VLOOKUP(sales[[#This Row],[ProductID]],products[],4,FALSE)</f>
        <v>310</v>
      </c>
      <c r="I1692">
        <f>VLOOKUP(sales[[#This Row],[ProductID]],products[],5,FALSE)</f>
        <v>280</v>
      </c>
      <c r="J1692">
        <f>sales[[#This Row],[QuantitySold]]*sales[[#This Row],[unitPrice]]</f>
        <v>1550</v>
      </c>
      <c r="K1692">
        <f>sales[[#This Row],[TotalRevenue]]-sales[[#This Row],[DiscountApplied]]</f>
        <v>1540</v>
      </c>
      <c r="L1692" t="str">
        <f>TEXT(sales[[#This Row],[SaleDate]],"yyyy")</f>
        <v>2023</v>
      </c>
      <c r="M1692" t="str">
        <f>TEXT(sales[[#This Row],[SaleDate]],"MMM")</f>
        <v>Jan</v>
      </c>
      <c r="N1692" t="str">
        <f>TEXT(sales[[#This Row],[SaleDate]],"DDD")</f>
        <v>Fri</v>
      </c>
      <c r="O1692" t="str">
        <f t="shared" si="26"/>
        <v>Q1</v>
      </c>
      <c r="P1692">
        <f>sales[[#This Row],[netRevenue]]-(sales[[#This Row],[unitCost]]*sales[[#This Row],[QuantitySold]])</f>
        <v>140</v>
      </c>
      <c r="Q1692">
        <f>sales[[#This Row],[unitCost]]*sales[[#This Row],[QuantitySold]]</f>
        <v>1400</v>
      </c>
      <c r="R1692" s="7">
        <f>(sales[[#This Row],[unitPrice]]-sales[[#This Row],[unitCost]])/sales[[#This Row],[unitCost]]</f>
        <v>0.10714285714285714</v>
      </c>
      <c r="S1692" t="str">
        <f>TEXT(sales[[#This Row],[SaleDate]],"dd")</f>
        <v>20</v>
      </c>
    </row>
    <row r="1693" spans="1:19" x14ac:dyDescent="0.25">
      <c r="A1693">
        <v>298</v>
      </c>
      <c r="B1693">
        <v>3</v>
      </c>
      <c r="C1693">
        <v>22</v>
      </c>
      <c r="D1693">
        <v>2</v>
      </c>
      <c r="E1693">
        <v>11</v>
      </c>
      <c r="F1693" s="1">
        <v>45065</v>
      </c>
      <c r="G1693">
        <v>10</v>
      </c>
      <c r="H1693">
        <f>VLOOKUP(sales[[#This Row],[ProductID]],products[],4,FALSE)</f>
        <v>320</v>
      </c>
      <c r="I1693">
        <f>VLOOKUP(sales[[#This Row],[ProductID]],products[],5,FALSE)</f>
        <v>280</v>
      </c>
      <c r="J1693">
        <f>sales[[#This Row],[QuantitySold]]*sales[[#This Row],[unitPrice]]</f>
        <v>3520</v>
      </c>
      <c r="K1693">
        <f>sales[[#This Row],[TotalRevenue]]-sales[[#This Row],[DiscountApplied]]</f>
        <v>3510</v>
      </c>
      <c r="L1693" t="str">
        <f>TEXT(sales[[#This Row],[SaleDate]],"yyyy")</f>
        <v>2023</v>
      </c>
      <c r="M1693" t="str">
        <f>TEXT(sales[[#This Row],[SaleDate]],"MMM")</f>
        <v>May</v>
      </c>
      <c r="N1693" t="str">
        <f>TEXT(sales[[#This Row],[SaleDate]],"DDD")</f>
        <v>Fri</v>
      </c>
      <c r="O1693" t="str">
        <f t="shared" si="26"/>
        <v>Q2</v>
      </c>
      <c r="P1693">
        <f>sales[[#This Row],[netRevenue]]-(sales[[#This Row],[unitCost]]*sales[[#This Row],[QuantitySold]])</f>
        <v>430</v>
      </c>
      <c r="Q1693">
        <f>sales[[#This Row],[unitCost]]*sales[[#This Row],[QuantitySold]]</f>
        <v>3080</v>
      </c>
      <c r="R1693" s="7">
        <f>(sales[[#This Row],[unitPrice]]-sales[[#This Row],[unitCost]])/sales[[#This Row],[unitCost]]</f>
        <v>0.14285714285714285</v>
      </c>
      <c r="S1693" t="str">
        <f>TEXT(sales[[#This Row],[SaleDate]],"dd")</f>
        <v>19</v>
      </c>
    </row>
    <row r="1694" spans="1:19" x14ac:dyDescent="0.25">
      <c r="A1694">
        <v>401</v>
      </c>
      <c r="B1694">
        <v>1</v>
      </c>
      <c r="C1694">
        <v>3</v>
      </c>
      <c r="D1694">
        <v>9</v>
      </c>
      <c r="E1694">
        <v>1</v>
      </c>
      <c r="F1694" s="1">
        <v>45161</v>
      </c>
      <c r="G1694">
        <v>10</v>
      </c>
      <c r="H1694">
        <f>VLOOKUP(sales[[#This Row],[ProductID]],products[],4,FALSE)</f>
        <v>300</v>
      </c>
      <c r="I1694">
        <f>VLOOKUP(sales[[#This Row],[ProductID]],products[],5,FALSE)</f>
        <v>220</v>
      </c>
      <c r="J1694">
        <f>sales[[#This Row],[QuantitySold]]*sales[[#This Row],[unitPrice]]</f>
        <v>300</v>
      </c>
      <c r="K1694">
        <f>sales[[#This Row],[TotalRevenue]]-sales[[#This Row],[DiscountApplied]]</f>
        <v>290</v>
      </c>
      <c r="L1694" t="str">
        <f>TEXT(sales[[#This Row],[SaleDate]],"yyyy")</f>
        <v>2023</v>
      </c>
      <c r="M1694" t="str">
        <f>TEXT(sales[[#This Row],[SaleDate]],"MMM")</f>
        <v>Aug</v>
      </c>
      <c r="N1694" t="str">
        <f>TEXT(sales[[#This Row],[SaleDate]],"DDD")</f>
        <v>Wed</v>
      </c>
      <c r="O1694" t="str">
        <f t="shared" si="26"/>
        <v>Q3</v>
      </c>
      <c r="P1694">
        <f>sales[[#This Row],[netRevenue]]-(sales[[#This Row],[unitCost]]*sales[[#This Row],[QuantitySold]])</f>
        <v>70</v>
      </c>
      <c r="Q1694">
        <f>sales[[#This Row],[unitCost]]*sales[[#This Row],[QuantitySold]]</f>
        <v>220</v>
      </c>
      <c r="R1694" s="7">
        <f>(sales[[#This Row],[unitPrice]]-sales[[#This Row],[unitCost]])/sales[[#This Row],[unitCost]]</f>
        <v>0.36363636363636365</v>
      </c>
      <c r="S1694" t="str">
        <f>TEXT(sales[[#This Row],[SaleDate]],"dd")</f>
        <v>23</v>
      </c>
    </row>
    <row r="1695" spans="1:19" x14ac:dyDescent="0.25">
      <c r="A1695">
        <v>440</v>
      </c>
      <c r="B1695">
        <v>3</v>
      </c>
      <c r="C1695">
        <v>34</v>
      </c>
      <c r="D1695">
        <v>10</v>
      </c>
      <c r="E1695">
        <v>4</v>
      </c>
      <c r="F1695" s="1">
        <v>45140</v>
      </c>
      <c r="G1695">
        <v>10</v>
      </c>
      <c r="H1695">
        <f>VLOOKUP(sales[[#This Row],[ProductID]],products[],4,FALSE)</f>
        <v>320</v>
      </c>
      <c r="I1695">
        <f>VLOOKUP(sales[[#This Row],[ProductID]],products[],5,FALSE)</f>
        <v>280</v>
      </c>
      <c r="J1695">
        <f>sales[[#This Row],[QuantitySold]]*sales[[#This Row],[unitPrice]]</f>
        <v>1280</v>
      </c>
      <c r="K1695">
        <f>sales[[#This Row],[TotalRevenue]]-sales[[#This Row],[DiscountApplied]]</f>
        <v>1270</v>
      </c>
      <c r="L1695" t="str">
        <f>TEXT(sales[[#This Row],[SaleDate]],"yyyy")</f>
        <v>2023</v>
      </c>
      <c r="M1695" t="str">
        <f>TEXT(sales[[#This Row],[SaleDate]],"MMM")</f>
        <v>Aug</v>
      </c>
      <c r="N1695" t="str">
        <f>TEXT(sales[[#This Row],[SaleDate]],"DDD")</f>
        <v>Wed</v>
      </c>
      <c r="O1695" t="str">
        <f t="shared" si="26"/>
        <v>Q3</v>
      </c>
      <c r="P1695">
        <f>sales[[#This Row],[netRevenue]]-(sales[[#This Row],[unitCost]]*sales[[#This Row],[QuantitySold]])</f>
        <v>150</v>
      </c>
      <c r="Q1695">
        <f>sales[[#This Row],[unitCost]]*sales[[#This Row],[QuantitySold]]</f>
        <v>1120</v>
      </c>
      <c r="R1695" s="7">
        <f>(sales[[#This Row],[unitPrice]]-sales[[#This Row],[unitCost]])/sales[[#This Row],[unitCost]]</f>
        <v>0.14285714285714285</v>
      </c>
      <c r="S1695" t="str">
        <f>TEXT(sales[[#This Row],[SaleDate]],"dd")</f>
        <v>02</v>
      </c>
    </row>
    <row r="1696" spans="1:19" x14ac:dyDescent="0.25">
      <c r="A1696">
        <v>446</v>
      </c>
      <c r="B1696">
        <v>2</v>
      </c>
      <c r="C1696">
        <v>44</v>
      </c>
      <c r="D1696">
        <v>8</v>
      </c>
      <c r="E1696">
        <v>6</v>
      </c>
      <c r="F1696" s="1">
        <v>44960</v>
      </c>
      <c r="G1696">
        <v>10</v>
      </c>
      <c r="H1696">
        <f>VLOOKUP(sales[[#This Row],[ProductID]],products[],4,FALSE)</f>
        <v>120</v>
      </c>
      <c r="I1696">
        <f>VLOOKUP(sales[[#This Row],[ProductID]],products[],5,FALSE)</f>
        <v>90</v>
      </c>
      <c r="J1696">
        <f>sales[[#This Row],[QuantitySold]]*sales[[#This Row],[unitPrice]]</f>
        <v>720</v>
      </c>
      <c r="K1696">
        <f>sales[[#This Row],[TotalRevenue]]-sales[[#This Row],[DiscountApplied]]</f>
        <v>710</v>
      </c>
      <c r="L1696" t="str">
        <f>TEXT(sales[[#This Row],[SaleDate]],"yyyy")</f>
        <v>2023</v>
      </c>
      <c r="M1696" t="str">
        <f>TEXT(sales[[#This Row],[SaleDate]],"MMM")</f>
        <v>Feb</v>
      </c>
      <c r="N1696" t="str">
        <f>TEXT(sales[[#This Row],[SaleDate]],"DDD")</f>
        <v>Fri</v>
      </c>
      <c r="O1696" t="str">
        <f t="shared" si="26"/>
        <v>Q1</v>
      </c>
      <c r="P1696">
        <f>sales[[#This Row],[netRevenue]]-(sales[[#This Row],[unitCost]]*sales[[#This Row],[QuantitySold]])</f>
        <v>170</v>
      </c>
      <c r="Q1696">
        <f>sales[[#This Row],[unitCost]]*sales[[#This Row],[QuantitySold]]</f>
        <v>540</v>
      </c>
      <c r="R1696" s="7">
        <f>(sales[[#This Row],[unitPrice]]-sales[[#This Row],[unitCost]])/sales[[#This Row],[unitCost]]</f>
        <v>0.33333333333333331</v>
      </c>
      <c r="S1696" t="str">
        <f>TEXT(sales[[#This Row],[SaleDate]],"dd")</f>
        <v>03</v>
      </c>
    </row>
    <row r="1697" spans="1:19" x14ac:dyDescent="0.25">
      <c r="A1697">
        <v>451</v>
      </c>
      <c r="B1697">
        <v>5</v>
      </c>
      <c r="C1697">
        <v>6</v>
      </c>
      <c r="D1697">
        <v>4</v>
      </c>
      <c r="E1697">
        <v>1</v>
      </c>
      <c r="F1697" s="1">
        <v>45098</v>
      </c>
      <c r="G1697">
        <v>10</v>
      </c>
      <c r="H1697">
        <f>VLOOKUP(sales[[#This Row],[ProductID]],products[],4,FALSE)</f>
        <v>310</v>
      </c>
      <c r="I1697">
        <f>VLOOKUP(sales[[#This Row],[ProductID]],products[],5,FALSE)</f>
        <v>280</v>
      </c>
      <c r="J1697">
        <f>sales[[#This Row],[QuantitySold]]*sales[[#This Row],[unitPrice]]</f>
        <v>310</v>
      </c>
      <c r="K1697">
        <f>sales[[#This Row],[TotalRevenue]]-sales[[#This Row],[DiscountApplied]]</f>
        <v>300</v>
      </c>
      <c r="L1697" t="str">
        <f>TEXT(sales[[#This Row],[SaleDate]],"yyyy")</f>
        <v>2023</v>
      </c>
      <c r="M1697" t="str">
        <f>TEXT(sales[[#This Row],[SaleDate]],"MMM")</f>
        <v>Jun</v>
      </c>
      <c r="N1697" t="str">
        <f>TEXT(sales[[#This Row],[SaleDate]],"DDD")</f>
        <v>Wed</v>
      </c>
      <c r="O1697" t="str">
        <f t="shared" si="26"/>
        <v>Q2</v>
      </c>
      <c r="P1697">
        <f>sales[[#This Row],[netRevenue]]-(sales[[#This Row],[unitCost]]*sales[[#This Row],[QuantitySold]])</f>
        <v>20</v>
      </c>
      <c r="Q1697">
        <f>sales[[#This Row],[unitCost]]*sales[[#This Row],[QuantitySold]]</f>
        <v>280</v>
      </c>
      <c r="R1697" s="7">
        <f>(sales[[#This Row],[unitPrice]]-sales[[#This Row],[unitCost]])/sales[[#This Row],[unitCost]]</f>
        <v>0.10714285714285714</v>
      </c>
      <c r="S1697" t="str">
        <f>TEXT(sales[[#This Row],[SaleDate]],"dd")</f>
        <v>21</v>
      </c>
    </row>
    <row r="1698" spans="1:19" x14ac:dyDescent="0.25">
      <c r="A1698">
        <v>463</v>
      </c>
      <c r="B1698">
        <v>4</v>
      </c>
      <c r="C1698">
        <v>47</v>
      </c>
      <c r="D1698">
        <v>10</v>
      </c>
      <c r="E1698">
        <v>2</v>
      </c>
      <c r="F1698" s="1">
        <v>45258</v>
      </c>
      <c r="G1698">
        <v>10</v>
      </c>
      <c r="H1698">
        <f>VLOOKUP(sales[[#This Row],[ProductID]],products[],4,FALSE)</f>
        <v>130</v>
      </c>
      <c r="I1698">
        <f>VLOOKUP(sales[[#This Row],[ProductID]],products[],5,FALSE)</f>
        <v>100</v>
      </c>
      <c r="J1698">
        <f>sales[[#This Row],[QuantitySold]]*sales[[#This Row],[unitPrice]]</f>
        <v>260</v>
      </c>
      <c r="K1698">
        <f>sales[[#This Row],[TotalRevenue]]-sales[[#This Row],[DiscountApplied]]</f>
        <v>250</v>
      </c>
      <c r="L1698" t="str">
        <f>TEXT(sales[[#This Row],[SaleDate]],"yyyy")</f>
        <v>2023</v>
      </c>
      <c r="M1698" t="str">
        <f>TEXT(sales[[#This Row],[SaleDate]],"MMM")</f>
        <v>Nov</v>
      </c>
      <c r="N1698" t="str">
        <f>TEXT(sales[[#This Row],[SaleDate]],"DDD")</f>
        <v>Tue</v>
      </c>
      <c r="O1698" t="str">
        <f t="shared" si="26"/>
        <v>Q4</v>
      </c>
      <c r="P1698">
        <f>sales[[#This Row],[netRevenue]]-(sales[[#This Row],[unitCost]]*sales[[#This Row],[QuantitySold]])</f>
        <v>50</v>
      </c>
      <c r="Q1698">
        <f>sales[[#This Row],[unitCost]]*sales[[#This Row],[QuantitySold]]</f>
        <v>200</v>
      </c>
      <c r="R1698" s="7">
        <f>(sales[[#This Row],[unitPrice]]-sales[[#This Row],[unitCost]])/sales[[#This Row],[unitCost]]</f>
        <v>0.3</v>
      </c>
      <c r="S1698" t="str">
        <f>TEXT(sales[[#This Row],[SaleDate]],"dd")</f>
        <v>28</v>
      </c>
    </row>
    <row r="1699" spans="1:19" x14ac:dyDescent="0.25">
      <c r="A1699">
        <v>486</v>
      </c>
      <c r="B1699">
        <v>3</v>
      </c>
      <c r="C1699">
        <v>28</v>
      </c>
      <c r="D1699">
        <v>9</v>
      </c>
      <c r="E1699">
        <v>6</v>
      </c>
      <c r="F1699" s="1">
        <v>45252</v>
      </c>
      <c r="G1699">
        <v>10</v>
      </c>
      <c r="H1699">
        <f>VLOOKUP(sales[[#This Row],[ProductID]],products[],4,FALSE)</f>
        <v>320</v>
      </c>
      <c r="I1699">
        <f>VLOOKUP(sales[[#This Row],[ProductID]],products[],5,FALSE)</f>
        <v>280</v>
      </c>
      <c r="J1699">
        <f>sales[[#This Row],[QuantitySold]]*sales[[#This Row],[unitPrice]]</f>
        <v>1920</v>
      </c>
      <c r="K1699">
        <f>sales[[#This Row],[TotalRevenue]]-sales[[#This Row],[DiscountApplied]]</f>
        <v>1910</v>
      </c>
      <c r="L1699" t="str">
        <f>TEXT(sales[[#This Row],[SaleDate]],"yyyy")</f>
        <v>2023</v>
      </c>
      <c r="M1699" t="str">
        <f>TEXT(sales[[#This Row],[SaleDate]],"MMM")</f>
        <v>Nov</v>
      </c>
      <c r="N1699" t="str">
        <f>TEXT(sales[[#This Row],[SaleDate]],"DDD")</f>
        <v>Wed</v>
      </c>
      <c r="O1699" t="str">
        <f t="shared" si="26"/>
        <v>Q4</v>
      </c>
      <c r="P1699">
        <f>sales[[#This Row],[netRevenue]]-(sales[[#This Row],[unitCost]]*sales[[#This Row],[QuantitySold]])</f>
        <v>230</v>
      </c>
      <c r="Q1699">
        <f>sales[[#This Row],[unitCost]]*sales[[#This Row],[QuantitySold]]</f>
        <v>1680</v>
      </c>
      <c r="R1699" s="7">
        <f>(sales[[#This Row],[unitPrice]]-sales[[#This Row],[unitCost]])/sales[[#This Row],[unitCost]]</f>
        <v>0.14285714285714285</v>
      </c>
      <c r="S1699" t="str">
        <f>TEXT(sales[[#This Row],[SaleDate]],"dd")</f>
        <v>22</v>
      </c>
    </row>
    <row r="1700" spans="1:19" x14ac:dyDescent="0.25">
      <c r="A1700">
        <v>511</v>
      </c>
      <c r="B1700">
        <v>2</v>
      </c>
      <c r="C1700">
        <v>12</v>
      </c>
      <c r="D1700">
        <v>1</v>
      </c>
      <c r="E1700">
        <v>11</v>
      </c>
      <c r="F1700" s="1">
        <v>45217</v>
      </c>
      <c r="G1700">
        <v>10</v>
      </c>
      <c r="H1700">
        <f>VLOOKUP(sales[[#This Row],[ProductID]],products[],4,FALSE)</f>
        <v>120</v>
      </c>
      <c r="I1700">
        <f>VLOOKUP(sales[[#This Row],[ProductID]],products[],5,FALSE)</f>
        <v>90</v>
      </c>
      <c r="J1700">
        <f>sales[[#This Row],[QuantitySold]]*sales[[#This Row],[unitPrice]]</f>
        <v>1320</v>
      </c>
      <c r="K1700">
        <f>sales[[#This Row],[TotalRevenue]]-sales[[#This Row],[DiscountApplied]]</f>
        <v>1310</v>
      </c>
      <c r="L1700" t="str">
        <f>TEXT(sales[[#This Row],[SaleDate]],"yyyy")</f>
        <v>2023</v>
      </c>
      <c r="M1700" t="str">
        <f>TEXT(sales[[#This Row],[SaleDate]],"MMM")</f>
        <v>Oct</v>
      </c>
      <c r="N1700" t="str">
        <f>TEXT(sales[[#This Row],[SaleDate]],"DDD")</f>
        <v>Wed</v>
      </c>
      <c r="O1700" t="str">
        <f t="shared" si="26"/>
        <v>Q4</v>
      </c>
      <c r="P1700">
        <f>sales[[#This Row],[netRevenue]]-(sales[[#This Row],[unitCost]]*sales[[#This Row],[QuantitySold]])</f>
        <v>320</v>
      </c>
      <c r="Q1700">
        <f>sales[[#This Row],[unitCost]]*sales[[#This Row],[QuantitySold]]</f>
        <v>990</v>
      </c>
      <c r="R1700" s="7">
        <f>(sales[[#This Row],[unitPrice]]-sales[[#This Row],[unitCost]])/sales[[#This Row],[unitCost]]</f>
        <v>0.33333333333333331</v>
      </c>
      <c r="S1700" t="str">
        <f>TEXT(sales[[#This Row],[SaleDate]],"dd")</f>
        <v>18</v>
      </c>
    </row>
    <row r="1701" spans="1:19" x14ac:dyDescent="0.25">
      <c r="A1701">
        <v>564</v>
      </c>
      <c r="B1701">
        <v>3</v>
      </c>
      <c r="C1701">
        <v>44</v>
      </c>
      <c r="D1701">
        <v>7</v>
      </c>
      <c r="E1701">
        <v>8</v>
      </c>
      <c r="F1701" s="1">
        <v>45078</v>
      </c>
      <c r="G1701">
        <v>10</v>
      </c>
      <c r="H1701">
        <f>VLOOKUP(sales[[#This Row],[ProductID]],products[],4,FALSE)</f>
        <v>320</v>
      </c>
      <c r="I1701">
        <f>VLOOKUP(sales[[#This Row],[ProductID]],products[],5,FALSE)</f>
        <v>280</v>
      </c>
      <c r="J1701">
        <f>sales[[#This Row],[QuantitySold]]*sales[[#This Row],[unitPrice]]</f>
        <v>2560</v>
      </c>
      <c r="K1701">
        <f>sales[[#This Row],[TotalRevenue]]-sales[[#This Row],[DiscountApplied]]</f>
        <v>2550</v>
      </c>
      <c r="L1701" t="str">
        <f>TEXT(sales[[#This Row],[SaleDate]],"yyyy")</f>
        <v>2023</v>
      </c>
      <c r="M1701" t="str">
        <f>TEXT(sales[[#This Row],[SaleDate]],"MMM")</f>
        <v>Jun</v>
      </c>
      <c r="N1701" t="str">
        <f>TEXT(sales[[#This Row],[SaleDate]],"DDD")</f>
        <v>Thu</v>
      </c>
      <c r="O1701" t="str">
        <f t="shared" si="26"/>
        <v>Q2</v>
      </c>
      <c r="P1701">
        <f>sales[[#This Row],[netRevenue]]-(sales[[#This Row],[unitCost]]*sales[[#This Row],[QuantitySold]])</f>
        <v>310</v>
      </c>
      <c r="Q1701">
        <f>sales[[#This Row],[unitCost]]*sales[[#This Row],[QuantitySold]]</f>
        <v>2240</v>
      </c>
      <c r="R1701" s="7">
        <f>(sales[[#This Row],[unitPrice]]-sales[[#This Row],[unitCost]])/sales[[#This Row],[unitCost]]</f>
        <v>0.14285714285714285</v>
      </c>
      <c r="S1701" t="str">
        <f>TEXT(sales[[#This Row],[SaleDate]],"dd")</f>
        <v>01</v>
      </c>
    </row>
    <row r="1702" spans="1:19" x14ac:dyDescent="0.25">
      <c r="A1702">
        <v>603</v>
      </c>
      <c r="B1702">
        <v>2</v>
      </c>
      <c r="C1702">
        <v>8</v>
      </c>
      <c r="D1702">
        <v>10</v>
      </c>
      <c r="E1702">
        <v>7</v>
      </c>
      <c r="F1702" s="1">
        <v>45281</v>
      </c>
      <c r="G1702">
        <v>10</v>
      </c>
      <c r="H1702">
        <f>VLOOKUP(sales[[#This Row],[ProductID]],products[],4,FALSE)</f>
        <v>120</v>
      </c>
      <c r="I1702">
        <f>VLOOKUP(sales[[#This Row],[ProductID]],products[],5,FALSE)</f>
        <v>90</v>
      </c>
      <c r="J1702">
        <f>sales[[#This Row],[QuantitySold]]*sales[[#This Row],[unitPrice]]</f>
        <v>840</v>
      </c>
      <c r="K1702">
        <f>sales[[#This Row],[TotalRevenue]]-sales[[#This Row],[DiscountApplied]]</f>
        <v>830</v>
      </c>
      <c r="L1702" t="str">
        <f>TEXT(sales[[#This Row],[SaleDate]],"yyyy")</f>
        <v>2023</v>
      </c>
      <c r="M1702" t="str">
        <f>TEXT(sales[[#This Row],[SaleDate]],"MMM")</f>
        <v>Dec</v>
      </c>
      <c r="N1702" t="str">
        <f>TEXT(sales[[#This Row],[SaleDate]],"DDD")</f>
        <v>Thu</v>
      </c>
      <c r="O1702" t="str">
        <f t="shared" si="26"/>
        <v>Q4</v>
      </c>
      <c r="P1702">
        <f>sales[[#This Row],[netRevenue]]-(sales[[#This Row],[unitCost]]*sales[[#This Row],[QuantitySold]])</f>
        <v>200</v>
      </c>
      <c r="Q1702">
        <f>sales[[#This Row],[unitCost]]*sales[[#This Row],[QuantitySold]]</f>
        <v>630</v>
      </c>
      <c r="R1702" s="7">
        <f>(sales[[#This Row],[unitPrice]]-sales[[#This Row],[unitCost]])/sales[[#This Row],[unitCost]]</f>
        <v>0.33333333333333331</v>
      </c>
      <c r="S1702" t="str">
        <f>TEXT(sales[[#This Row],[SaleDate]],"dd")</f>
        <v>21</v>
      </c>
    </row>
    <row r="1703" spans="1:19" x14ac:dyDescent="0.25">
      <c r="A1703">
        <v>673</v>
      </c>
      <c r="B1703">
        <v>1</v>
      </c>
      <c r="C1703">
        <v>34</v>
      </c>
      <c r="D1703">
        <v>9</v>
      </c>
      <c r="E1703">
        <v>8</v>
      </c>
      <c r="F1703" s="1">
        <v>45142</v>
      </c>
      <c r="G1703">
        <v>10</v>
      </c>
      <c r="H1703">
        <f>VLOOKUP(sales[[#This Row],[ProductID]],products[],4,FALSE)</f>
        <v>300</v>
      </c>
      <c r="I1703">
        <f>VLOOKUP(sales[[#This Row],[ProductID]],products[],5,FALSE)</f>
        <v>220</v>
      </c>
      <c r="J1703">
        <f>sales[[#This Row],[QuantitySold]]*sales[[#This Row],[unitPrice]]</f>
        <v>2400</v>
      </c>
      <c r="K1703">
        <f>sales[[#This Row],[TotalRevenue]]-sales[[#This Row],[DiscountApplied]]</f>
        <v>2390</v>
      </c>
      <c r="L1703" t="str">
        <f>TEXT(sales[[#This Row],[SaleDate]],"yyyy")</f>
        <v>2023</v>
      </c>
      <c r="M1703" t="str">
        <f>TEXT(sales[[#This Row],[SaleDate]],"MMM")</f>
        <v>Aug</v>
      </c>
      <c r="N1703" t="str">
        <f>TEXT(sales[[#This Row],[SaleDate]],"DDD")</f>
        <v>Fri</v>
      </c>
      <c r="O1703" t="str">
        <f t="shared" si="26"/>
        <v>Q3</v>
      </c>
      <c r="P1703">
        <f>sales[[#This Row],[netRevenue]]-(sales[[#This Row],[unitCost]]*sales[[#This Row],[QuantitySold]])</f>
        <v>630</v>
      </c>
      <c r="Q1703">
        <f>sales[[#This Row],[unitCost]]*sales[[#This Row],[QuantitySold]]</f>
        <v>1760</v>
      </c>
      <c r="R1703" s="7">
        <f>(sales[[#This Row],[unitPrice]]-sales[[#This Row],[unitCost]])/sales[[#This Row],[unitCost]]</f>
        <v>0.36363636363636365</v>
      </c>
      <c r="S1703" t="str">
        <f>TEXT(sales[[#This Row],[SaleDate]],"dd")</f>
        <v>04</v>
      </c>
    </row>
    <row r="1704" spans="1:19" x14ac:dyDescent="0.25">
      <c r="A1704">
        <v>681</v>
      </c>
      <c r="B1704">
        <v>3</v>
      </c>
      <c r="C1704">
        <v>35</v>
      </c>
      <c r="D1704">
        <v>8</v>
      </c>
      <c r="E1704">
        <v>1</v>
      </c>
      <c r="F1704" s="1">
        <v>44949</v>
      </c>
      <c r="G1704">
        <v>10</v>
      </c>
      <c r="H1704">
        <f>VLOOKUP(sales[[#This Row],[ProductID]],products[],4,FALSE)</f>
        <v>320</v>
      </c>
      <c r="I1704">
        <f>VLOOKUP(sales[[#This Row],[ProductID]],products[],5,FALSE)</f>
        <v>280</v>
      </c>
      <c r="J1704">
        <f>sales[[#This Row],[QuantitySold]]*sales[[#This Row],[unitPrice]]</f>
        <v>320</v>
      </c>
      <c r="K1704">
        <f>sales[[#This Row],[TotalRevenue]]-sales[[#This Row],[DiscountApplied]]</f>
        <v>310</v>
      </c>
      <c r="L1704" t="str">
        <f>TEXT(sales[[#This Row],[SaleDate]],"yyyy")</f>
        <v>2023</v>
      </c>
      <c r="M1704" t="str">
        <f>TEXT(sales[[#This Row],[SaleDate]],"MMM")</f>
        <v>Jan</v>
      </c>
      <c r="N1704" t="str">
        <f>TEXT(sales[[#This Row],[SaleDate]],"DDD")</f>
        <v>Mon</v>
      </c>
      <c r="O1704" t="str">
        <f t="shared" si="26"/>
        <v>Q1</v>
      </c>
      <c r="P1704">
        <f>sales[[#This Row],[netRevenue]]-(sales[[#This Row],[unitCost]]*sales[[#This Row],[QuantitySold]])</f>
        <v>30</v>
      </c>
      <c r="Q1704">
        <f>sales[[#This Row],[unitCost]]*sales[[#This Row],[QuantitySold]]</f>
        <v>280</v>
      </c>
      <c r="R1704" s="7">
        <f>(sales[[#This Row],[unitPrice]]-sales[[#This Row],[unitCost]])/sales[[#This Row],[unitCost]]</f>
        <v>0.14285714285714285</v>
      </c>
      <c r="S1704" t="str">
        <f>TEXT(sales[[#This Row],[SaleDate]],"dd")</f>
        <v>23</v>
      </c>
    </row>
    <row r="1705" spans="1:19" x14ac:dyDescent="0.25">
      <c r="A1705">
        <v>722</v>
      </c>
      <c r="B1705">
        <v>5</v>
      </c>
      <c r="C1705">
        <v>31</v>
      </c>
      <c r="D1705">
        <v>1</v>
      </c>
      <c r="E1705">
        <v>4</v>
      </c>
      <c r="F1705" s="1">
        <v>44998</v>
      </c>
      <c r="G1705">
        <v>10</v>
      </c>
      <c r="H1705">
        <f>VLOOKUP(sales[[#This Row],[ProductID]],products[],4,FALSE)</f>
        <v>310</v>
      </c>
      <c r="I1705">
        <f>VLOOKUP(sales[[#This Row],[ProductID]],products[],5,FALSE)</f>
        <v>280</v>
      </c>
      <c r="J1705">
        <f>sales[[#This Row],[QuantitySold]]*sales[[#This Row],[unitPrice]]</f>
        <v>1240</v>
      </c>
      <c r="K1705">
        <f>sales[[#This Row],[TotalRevenue]]-sales[[#This Row],[DiscountApplied]]</f>
        <v>1230</v>
      </c>
      <c r="L1705" t="str">
        <f>TEXT(sales[[#This Row],[SaleDate]],"yyyy")</f>
        <v>2023</v>
      </c>
      <c r="M1705" t="str">
        <f>TEXT(sales[[#This Row],[SaleDate]],"MMM")</f>
        <v>Mar</v>
      </c>
      <c r="N1705" t="str">
        <f>TEXT(sales[[#This Row],[SaleDate]],"DDD")</f>
        <v>Mon</v>
      </c>
      <c r="O1705" t="str">
        <f t="shared" si="26"/>
        <v>Q1</v>
      </c>
      <c r="P1705">
        <f>sales[[#This Row],[netRevenue]]-(sales[[#This Row],[unitCost]]*sales[[#This Row],[QuantitySold]])</f>
        <v>110</v>
      </c>
      <c r="Q1705">
        <f>sales[[#This Row],[unitCost]]*sales[[#This Row],[QuantitySold]]</f>
        <v>1120</v>
      </c>
      <c r="R1705" s="7">
        <f>(sales[[#This Row],[unitPrice]]-sales[[#This Row],[unitCost]])/sales[[#This Row],[unitCost]]</f>
        <v>0.10714285714285714</v>
      </c>
      <c r="S1705" t="str">
        <f>TEXT(sales[[#This Row],[SaleDate]],"dd")</f>
        <v>13</v>
      </c>
    </row>
    <row r="1706" spans="1:19" x14ac:dyDescent="0.25">
      <c r="A1706">
        <v>728</v>
      </c>
      <c r="B1706">
        <v>2</v>
      </c>
      <c r="C1706">
        <v>35</v>
      </c>
      <c r="D1706">
        <v>4</v>
      </c>
      <c r="E1706">
        <v>1</v>
      </c>
      <c r="F1706" s="1">
        <v>44940</v>
      </c>
      <c r="G1706">
        <v>10</v>
      </c>
      <c r="H1706">
        <f>VLOOKUP(sales[[#This Row],[ProductID]],products[],4,FALSE)</f>
        <v>120</v>
      </c>
      <c r="I1706">
        <f>VLOOKUP(sales[[#This Row],[ProductID]],products[],5,FALSE)</f>
        <v>90</v>
      </c>
      <c r="J1706">
        <f>sales[[#This Row],[QuantitySold]]*sales[[#This Row],[unitPrice]]</f>
        <v>120</v>
      </c>
      <c r="K1706">
        <f>sales[[#This Row],[TotalRevenue]]-sales[[#This Row],[DiscountApplied]]</f>
        <v>110</v>
      </c>
      <c r="L1706" t="str">
        <f>TEXT(sales[[#This Row],[SaleDate]],"yyyy")</f>
        <v>2023</v>
      </c>
      <c r="M1706" t="str">
        <f>TEXT(sales[[#This Row],[SaleDate]],"MMM")</f>
        <v>Jan</v>
      </c>
      <c r="N1706" t="str">
        <f>TEXT(sales[[#This Row],[SaleDate]],"DDD")</f>
        <v>Sat</v>
      </c>
      <c r="O1706" t="str">
        <f t="shared" si="26"/>
        <v>Q1</v>
      </c>
      <c r="P1706">
        <f>sales[[#This Row],[netRevenue]]-(sales[[#This Row],[unitCost]]*sales[[#This Row],[QuantitySold]])</f>
        <v>20</v>
      </c>
      <c r="Q1706">
        <f>sales[[#This Row],[unitCost]]*sales[[#This Row],[QuantitySold]]</f>
        <v>90</v>
      </c>
      <c r="R1706" s="7">
        <f>(sales[[#This Row],[unitPrice]]-sales[[#This Row],[unitCost]])/sales[[#This Row],[unitCost]]</f>
        <v>0.33333333333333331</v>
      </c>
      <c r="S1706" t="str">
        <f>TEXT(sales[[#This Row],[SaleDate]],"dd")</f>
        <v>14</v>
      </c>
    </row>
    <row r="1707" spans="1:19" x14ac:dyDescent="0.25">
      <c r="A1707">
        <v>743</v>
      </c>
      <c r="B1707">
        <v>3</v>
      </c>
      <c r="C1707">
        <v>6</v>
      </c>
      <c r="D1707">
        <v>7</v>
      </c>
      <c r="E1707">
        <v>4</v>
      </c>
      <c r="F1707" s="1">
        <v>45227</v>
      </c>
      <c r="G1707">
        <v>10</v>
      </c>
      <c r="H1707">
        <f>VLOOKUP(sales[[#This Row],[ProductID]],products[],4,FALSE)</f>
        <v>320</v>
      </c>
      <c r="I1707">
        <f>VLOOKUP(sales[[#This Row],[ProductID]],products[],5,FALSE)</f>
        <v>280</v>
      </c>
      <c r="J1707">
        <f>sales[[#This Row],[QuantitySold]]*sales[[#This Row],[unitPrice]]</f>
        <v>1280</v>
      </c>
      <c r="K1707">
        <f>sales[[#This Row],[TotalRevenue]]-sales[[#This Row],[DiscountApplied]]</f>
        <v>1270</v>
      </c>
      <c r="L1707" t="str">
        <f>TEXT(sales[[#This Row],[SaleDate]],"yyyy")</f>
        <v>2023</v>
      </c>
      <c r="M1707" t="str">
        <f>TEXT(sales[[#This Row],[SaleDate]],"MMM")</f>
        <v>Oct</v>
      </c>
      <c r="N1707" t="str">
        <f>TEXT(sales[[#This Row],[SaleDate]],"DDD")</f>
        <v>Sat</v>
      </c>
      <c r="O1707" t="str">
        <f t="shared" si="26"/>
        <v>Q4</v>
      </c>
      <c r="P1707">
        <f>sales[[#This Row],[netRevenue]]-(sales[[#This Row],[unitCost]]*sales[[#This Row],[QuantitySold]])</f>
        <v>150</v>
      </c>
      <c r="Q1707">
        <f>sales[[#This Row],[unitCost]]*sales[[#This Row],[QuantitySold]]</f>
        <v>1120</v>
      </c>
      <c r="R1707" s="7">
        <f>(sales[[#This Row],[unitPrice]]-sales[[#This Row],[unitCost]])/sales[[#This Row],[unitCost]]</f>
        <v>0.14285714285714285</v>
      </c>
      <c r="S1707" t="str">
        <f>TEXT(sales[[#This Row],[SaleDate]],"dd")</f>
        <v>28</v>
      </c>
    </row>
    <row r="1708" spans="1:19" x14ac:dyDescent="0.25">
      <c r="A1708">
        <v>745</v>
      </c>
      <c r="B1708">
        <v>5</v>
      </c>
      <c r="C1708">
        <v>2</v>
      </c>
      <c r="D1708">
        <v>1</v>
      </c>
      <c r="E1708">
        <v>9</v>
      </c>
      <c r="F1708" s="1">
        <v>45174</v>
      </c>
      <c r="G1708">
        <v>10</v>
      </c>
      <c r="H1708">
        <f>VLOOKUP(sales[[#This Row],[ProductID]],products[],4,FALSE)</f>
        <v>310</v>
      </c>
      <c r="I1708">
        <f>VLOOKUP(sales[[#This Row],[ProductID]],products[],5,FALSE)</f>
        <v>280</v>
      </c>
      <c r="J1708">
        <f>sales[[#This Row],[QuantitySold]]*sales[[#This Row],[unitPrice]]</f>
        <v>2790</v>
      </c>
      <c r="K1708">
        <f>sales[[#This Row],[TotalRevenue]]-sales[[#This Row],[DiscountApplied]]</f>
        <v>2780</v>
      </c>
      <c r="L1708" t="str">
        <f>TEXT(sales[[#This Row],[SaleDate]],"yyyy")</f>
        <v>2023</v>
      </c>
      <c r="M1708" t="str">
        <f>TEXT(sales[[#This Row],[SaleDate]],"MMM")</f>
        <v>Sep</v>
      </c>
      <c r="N1708" t="str">
        <f>TEXT(sales[[#This Row],[SaleDate]],"DDD")</f>
        <v>Tue</v>
      </c>
      <c r="O1708" t="str">
        <f t="shared" si="26"/>
        <v>Q3</v>
      </c>
      <c r="P1708">
        <f>sales[[#This Row],[netRevenue]]-(sales[[#This Row],[unitCost]]*sales[[#This Row],[QuantitySold]])</f>
        <v>260</v>
      </c>
      <c r="Q1708">
        <f>sales[[#This Row],[unitCost]]*sales[[#This Row],[QuantitySold]]</f>
        <v>2520</v>
      </c>
      <c r="R1708" s="7">
        <f>(sales[[#This Row],[unitPrice]]-sales[[#This Row],[unitCost]])/sales[[#This Row],[unitCost]]</f>
        <v>0.10714285714285714</v>
      </c>
      <c r="S1708" t="str">
        <f>TEXT(sales[[#This Row],[SaleDate]],"dd")</f>
        <v>05</v>
      </c>
    </row>
    <row r="1709" spans="1:19" x14ac:dyDescent="0.25">
      <c r="A1709">
        <v>757</v>
      </c>
      <c r="B1709">
        <v>3</v>
      </c>
      <c r="C1709">
        <v>18</v>
      </c>
      <c r="D1709">
        <v>7</v>
      </c>
      <c r="E1709">
        <v>2</v>
      </c>
      <c r="F1709" s="1">
        <v>45168</v>
      </c>
      <c r="G1709">
        <v>10</v>
      </c>
      <c r="H1709">
        <f>VLOOKUP(sales[[#This Row],[ProductID]],products[],4,FALSE)</f>
        <v>320</v>
      </c>
      <c r="I1709">
        <f>VLOOKUP(sales[[#This Row],[ProductID]],products[],5,FALSE)</f>
        <v>280</v>
      </c>
      <c r="J1709">
        <f>sales[[#This Row],[QuantitySold]]*sales[[#This Row],[unitPrice]]</f>
        <v>640</v>
      </c>
      <c r="K1709">
        <f>sales[[#This Row],[TotalRevenue]]-sales[[#This Row],[DiscountApplied]]</f>
        <v>630</v>
      </c>
      <c r="L1709" t="str">
        <f>TEXT(sales[[#This Row],[SaleDate]],"yyyy")</f>
        <v>2023</v>
      </c>
      <c r="M1709" t="str">
        <f>TEXT(sales[[#This Row],[SaleDate]],"MMM")</f>
        <v>Aug</v>
      </c>
      <c r="N1709" t="str">
        <f>TEXT(sales[[#This Row],[SaleDate]],"DDD")</f>
        <v>Wed</v>
      </c>
      <c r="O1709" t="str">
        <f t="shared" si="26"/>
        <v>Q3</v>
      </c>
      <c r="P1709">
        <f>sales[[#This Row],[netRevenue]]-(sales[[#This Row],[unitCost]]*sales[[#This Row],[QuantitySold]])</f>
        <v>70</v>
      </c>
      <c r="Q1709">
        <f>sales[[#This Row],[unitCost]]*sales[[#This Row],[QuantitySold]]</f>
        <v>560</v>
      </c>
      <c r="R1709" s="7">
        <f>(sales[[#This Row],[unitPrice]]-sales[[#This Row],[unitCost]])/sales[[#This Row],[unitCost]]</f>
        <v>0.14285714285714285</v>
      </c>
      <c r="S1709" t="str">
        <f>TEXT(sales[[#This Row],[SaleDate]],"dd")</f>
        <v>30</v>
      </c>
    </row>
    <row r="1710" spans="1:19" x14ac:dyDescent="0.25">
      <c r="A1710">
        <v>791</v>
      </c>
      <c r="B1710">
        <v>5</v>
      </c>
      <c r="C1710">
        <v>37</v>
      </c>
      <c r="D1710">
        <v>7</v>
      </c>
      <c r="E1710">
        <v>11</v>
      </c>
      <c r="F1710" s="1">
        <v>45203</v>
      </c>
      <c r="G1710">
        <v>10</v>
      </c>
      <c r="H1710">
        <f>VLOOKUP(sales[[#This Row],[ProductID]],products[],4,FALSE)</f>
        <v>310</v>
      </c>
      <c r="I1710">
        <f>VLOOKUP(sales[[#This Row],[ProductID]],products[],5,FALSE)</f>
        <v>280</v>
      </c>
      <c r="J1710">
        <f>sales[[#This Row],[QuantitySold]]*sales[[#This Row],[unitPrice]]</f>
        <v>3410</v>
      </c>
      <c r="K1710">
        <f>sales[[#This Row],[TotalRevenue]]-sales[[#This Row],[DiscountApplied]]</f>
        <v>3400</v>
      </c>
      <c r="L1710" t="str">
        <f>TEXT(sales[[#This Row],[SaleDate]],"yyyy")</f>
        <v>2023</v>
      </c>
      <c r="M1710" t="str">
        <f>TEXT(sales[[#This Row],[SaleDate]],"MMM")</f>
        <v>Oct</v>
      </c>
      <c r="N1710" t="str">
        <f>TEXT(sales[[#This Row],[SaleDate]],"DDD")</f>
        <v>Wed</v>
      </c>
      <c r="O1710" t="str">
        <f t="shared" si="26"/>
        <v>Q4</v>
      </c>
      <c r="P1710">
        <f>sales[[#This Row],[netRevenue]]-(sales[[#This Row],[unitCost]]*sales[[#This Row],[QuantitySold]])</f>
        <v>320</v>
      </c>
      <c r="Q1710">
        <f>sales[[#This Row],[unitCost]]*sales[[#This Row],[QuantitySold]]</f>
        <v>3080</v>
      </c>
      <c r="R1710" s="7">
        <f>(sales[[#This Row],[unitPrice]]-sales[[#This Row],[unitCost]])/sales[[#This Row],[unitCost]]</f>
        <v>0.10714285714285714</v>
      </c>
      <c r="S1710" t="str">
        <f>TEXT(sales[[#This Row],[SaleDate]],"dd")</f>
        <v>04</v>
      </c>
    </row>
    <row r="1711" spans="1:19" x14ac:dyDescent="0.25">
      <c r="A1711">
        <v>804</v>
      </c>
      <c r="B1711">
        <v>3</v>
      </c>
      <c r="C1711">
        <v>20</v>
      </c>
      <c r="D1711">
        <v>7</v>
      </c>
      <c r="E1711">
        <v>2</v>
      </c>
      <c r="F1711" s="1">
        <v>45173</v>
      </c>
      <c r="G1711">
        <v>10</v>
      </c>
      <c r="H1711">
        <f>VLOOKUP(sales[[#This Row],[ProductID]],products[],4,FALSE)</f>
        <v>320</v>
      </c>
      <c r="I1711">
        <f>VLOOKUP(sales[[#This Row],[ProductID]],products[],5,FALSE)</f>
        <v>280</v>
      </c>
      <c r="J1711">
        <f>sales[[#This Row],[QuantitySold]]*sales[[#This Row],[unitPrice]]</f>
        <v>640</v>
      </c>
      <c r="K1711">
        <f>sales[[#This Row],[TotalRevenue]]-sales[[#This Row],[DiscountApplied]]</f>
        <v>630</v>
      </c>
      <c r="L1711" t="str">
        <f>TEXT(sales[[#This Row],[SaleDate]],"yyyy")</f>
        <v>2023</v>
      </c>
      <c r="M1711" t="str">
        <f>TEXT(sales[[#This Row],[SaleDate]],"MMM")</f>
        <v>Sep</v>
      </c>
      <c r="N1711" t="str">
        <f>TEXT(sales[[#This Row],[SaleDate]],"DDD")</f>
        <v>Mon</v>
      </c>
      <c r="O1711" t="str">
        <f t="shared" si="26"/>
        <v>Q3</v>
      </c>
      <c r="P1711">
        <f>sales[[#This Row],[netRevenue]]-(sales[[#This Row],[unitCost]]*sales[[#This Row],[QuantitySold]])</f>
        <v>70</v>
      </c>
      <c r="Q1711">
        <f>sales[[#This Row],[unitCost]]*sales[[#This Row],[QuantitySold]]</f>
        <v>560</v>
      </c>
      <c r="R1711" s="7">
        <f>(sales[[#This Row],[unitPrice]]-sales[[#This Row],[unitCost]])/sales[[#This Row],[unitCost]]</f>
        <v>0.14285714285714285</v>
      </c>
      <c r="S1711" t="str">
        <f>TEXT(sales[[#This Row],[SaleDate]],"dd")</f>
        <v>04</v>
      </c>
    </row>
    <row r="1712" spans="1:19" x14ac:dyDescent="0.25">
      <c r="A1712">
        <v>812</v>
      </c>
      <c r="B1712">
        <v>4</v>
      </c>
      <c r="C1712">
        <v>39</v>
      </c>
      <c r="D1712">
        <v>7</v>
      </c>
      <c r="E1712">
        <v>8</v>
      </c>
      <c r="F1712" s="1">
        <v>45083</v>
      </c>
      <c r="G1712">
        <v>10</v>
      </c>
      <c r="H1712">
        <f>VLOOKUP(sales[[#This Row],[ProductID]],products[],4,FALSE)</f>
        <v>130</v>
      </c>
      <c r="I1712">
        <f>VLOOKUP(sales[[#This Row],[ProductID]],products[],5,FALSE)</f>
        <v>100</v>
      </c>
      <c r="J1712">
        <f>sales[[#This Row],[QuantitySold]]*sales[[#This Row],[unitPrice]]</f>
        <v>1040</v>
      </c>
      <c r="K1712">
        <f>sales[[#This Row],[TotalRevenue]]-sales[[#This Row],[DiscountApplied]]</f>
        <v>1030</v>
      </c>
      <c r="L1712" t="str">
        <f>TEXT(sales[[#This Row],[SaleDate]],"yyyy")</f>
        <v>2023</v>
      </c>
      <c r="M1712" t="str">
        <f>TEXT(sales[[#This Row],[SaleDate]],"MMM")</f>
        <v>Jun</v>
      </c>
      <c r="N1712" t="str">
        <f>TEXT(sales[[#This Row],[SaleDate]],"DDD")</f>
        <v>Tue</v>
      </c>
      <c r="O1712" t="str">
        <f t="shared" si="26"/>
        <v>Q2</v>
      </c>
      <c r="P1712">
        <f>sales[[#This Row],[netRevenue]]-(sales[[#This Row],[unitCost]]*sales[[#This Row],[QuantitySold]])</f>
        <v>230</v>
      </c>
      <c r="Q1712">
        <f>sales[[#This Row],[unitCost]]*sales[[#This Row],[QuantitySold]]</f>
        <v>800</v>
      </c>
      <c r="R1712" s="7">
        <f>(sales[[#This Row],[unitPrice]]-sales[[#This Row],[unitCost]])/sales[[#This Row],[unitCost]]</f>
        <v>0.3</v>
      </c>
      <c r="S1712" t="str">
        <f>TEXT(sales[[#This Row],[SaleDate]],"dd")</f>
        <v>06</v>
      </c>
    </row>
    <row r="1713" spans="1:19" x14ac:dyDescent="0.25">
      <c r="A1713">
        <v>884</v>
      </c>
      <c r="B1713">
        <v>2</v>
      </c>
      <c r="C1713">
        <v>6</v>
      </c>
      <c r="D1713">
        <v>8</v>
      </c>
      <c r="E1713">
        <v>4</v>
      </c>
      <c r="F1713" s="1">
        <v>44994</v>
      </c>
      <c r="G1713">
        <v>10</v>
      </c>
      <c r="H1713">
        <f>VLOOKUP(sales[[#This Row],[ProductID]],products[],4,FALSE)</f>
        <v>120</v>
      </c>
      <c r="I1713">
        <f>VLOOKUP(sales[[#This Row],[ProductID]],products[],5,FALSE)</f>
        <v>90</v>
      </c>
      <c r="J1713">
        <f>sales[[#This Row],[QuantitySold]]*sales[[#This Row],[unitPrice]]</f>
        <v>480</v>
      </c>
      <c r="K1713">
        <f>sales[[#This Row],[TotalRevenue]]-sales[[#This Row],[DiscountApplied]]</f>
        <v>470</v>
      </c>
      <c r="L1713" t="str">
        <f>TEXT(sales[[#This Row],[SaleDate]],"yyyy")</f>
        <v>2023</v>
      </c>
      <c r="M1713" t="str">
        <f>TEXT(sales[[#This Row],[SaleDate]],"MMM")</f>
        <v>Mar</v>
      </c>
      <c r="N1713" t="str">
        <f>TEXT(sales[[#This Row],[SaleDate]],"DDD")</f>
        <v>Thu</v>
      </c>
      <c r="O1713" t="str">
        <f t="shared" si="26"/>
        <v>Q1</v>
      </c>
      <c r="P1713">
        <f>sales[[#This Row],[netRevenue]]-(sales[[#This Row],[unitCost]]*sales[[#This Row],[QuantitySold]])</f>
        <v>110</v>
      </c>
      <c r="Q1713">
        <f>sales[[#This Row],[unitCost]]*sales[[#This Row],[QuantitySold]]</f>
        <v>360</v>
      </c>
      <c r="R1713" s="7">
        <f>(sales[[#This Row],[unitPrice]]-sales[[#This Row],[unitCost]])/sales[[#This Row],[unitCost]]</f>
        <v>0.33333333333333331</v>
      </c>
      <c r="S1713" t="str">
        <f>TEXT(sales[[#This Row],[SaleDate]],"dd")</f>
        <v>09</v>
      </c>
    </row>
    <row r="1714" spans="1:19" x14ac:dyDescent="0.25">
      <c r="A1714">
        <v>927</v>
      </c>
      <c r="B1714">
        <v>4</v>
      </c>
      <c r="C1714">
        <v>48</v>
      </c>
      <c r="D1714">
        <v>6</v>
      </c>
      <c r="E1714">
        <v>4</v>
      </c>
      <c r="F1714" s="1">
        <v>45589</v>
      </c>
      <c r="G1714">
        <v>15</v>
      </c>
      <c r="H1714">
        <f>VLOOKUP(sales[[#This Row],[ProductID]],products[],4,FALSE)</f>
        <v>130</v>
      </c>
      <c r="I1714">
        <f>VLOOKUP(sales[[#This Row],[ProductID]],products[],5,FALSE)</f>
        <v>100</v>
      </c>
      <c r="J1714">
        <f>sales[[#This Row],[QuantitySold]]*sales[[#This Row],[unitPrice]]</f>
        <v>520</v>
      </c>
      <c r="K1714">
        <f>sales[[#This Row],[TotalRevenue]]-sales[[#This Row],[DiscountApplied]]</f>
        <v>505</v>
      </c>
      <c r="L1714" t="str">
        <f>TEXT(sales[[#This Row],[SaleDate]],"yyyy")</f>
        <v>2024</v>
      </c>
      <c r="M1714" t="str">
        <f>TEXT(sales[[#This Row],[SaleDate]],"MMM")</f>
        <v>Oct</v>
      </c>
      <c r="N1714" t="str">
        <f>TEXT(sales[[#This Row],[SaleDate]],"DDD")</f>
        <v>Thu</v>
      </c>
      <c r="O1714" t="str">
        <f t="shared" si="26"/>
        <v>Q4</v>
      </c>
      <c r="P1714">
        <f>sales[[#This Row],[netRevenue]]-(sales[[#This Row],[unitCost]]*sales[[#This Row],[QuantitySold]])</f>
        <v>105</v>
      </c>
      <c r="Q1714">
        <f>sales[[#This Row],[unitCost]]*sales[[#This Row],[QuantitySold]]</f>
        <v>400</v>
      </c>
      <c r="R1714" s="7">
        <f>(sales[[#This Row],[unitPrice]]-sales[[#This Row],[unitCost]])/sales[[#This Row],[unitCost]]</f>
        <v>0.3</v>
      </c>
      <c r="S1714" t="str">
        <f>TEXT(sales[[#This Row],[SaleDate]],"dd")</f>
        <v>24</v>
      </c>
    </row>
    <row r="1715" spans="1:19" x14ac:dyDescent="0.25">
      <c r="A1715">
        <v>960</v>
      </c>
      <c r="B1715">
        <v>2</v>
      </c>
      <c r="C1715">
        <v>22</v>
      </c>
      <c r="D1715">
        <v>1</v>
      </c>
      <c r="E1715">
        <v>5</v>
      </c>
      <c r="F1715" s="1">
        <v>45608</v>
      </c>
      <c r="G1715">
        <v>15</v>
      </c>
      <c r="H1715">
        <f>VLOOKUP(sales[[#This Row],[ProductID]],products[],4,FALSE)</f>
        <v>120</v>
      </c>
      <c r="I1715">
        <f>VLOOKUP(sales[[#This Row],[ProductID]],products[],5,FALSE)</f>
        <v>90</v>
      </c>
      <c r="J1715">
        <f>sales[[#This Row],[QuantitySold]]*sales[[#This Row],[unitPrice]]</f>
        <v>600</v>
      </c>
      <c r="K1715">
        <f>sales[[#This Row],[TotalRevenue]]-sales[[#This Row],[DiscountApplied]]</f>
        <v>585</v>
      </c>
      <c r="L1715" t="str">
        <f>TEXT(sales[[#This Row],[SaleDate]],"yyyy")</f>
        <v>2024</v>
      </c>
      <c r="M1715" t="str">
        <f>TEXT(sales[[#This Row],[SaleDate]],"MMM")</f>
        <v>Nov</v>
      </c>
      <c r="N1715" t="str">
        <f>TEXT(sales[[#This Row],[SaleDate]],"DDD")</f>
        <v>Tue</v>
      </c>
      <c r="O1715" t="str">
        <f t="shared" si="26"/>
        <v>Q4</v>
      </c>
      <c r="P1715">
        <f>sales[[#This Row],[netRevenue]]-(sales[[#This Row],[unitCost]]*sales[[#This Row],[QuantitySold]])</f>
        <v>135</v>
      </c>
      <c r="Q1715">
        <f>sales[[#This Row],[unitCost]]*sales[[#This Row],[QuantitySold]]</f>
        <v>450</v>
      </c>
      <c r="R1715" s="7">
        <f>(sales[[#This Row],[unitPrice]]-sales[[#This Row],[unitCost]])/sales[[#This Row],[unitCost]]</f>
        <v>0.33333333333333331</v>
      </c>
      <c r="S1715" t="str">
        <f>TEXT(sales[[#This Row],[SaleDate]],"dd")</f>
        <v>12</v>
      </c>
    </row>
    <row r="1716" spans="1:19" x14ac:dyDescent="0.25">
      <c r="A1716">
        <v>962</v>
      </c>
      <c r="B1716">
        <v>5</v>
      </c>
      <c r="C1716">
        <v>45</v>
      </c>
      <c r="D1716">
        <v>10</v>
      </c>
      <c r="E1716">
        <v>1</v>
      </c>
      <c r="F1716" s="1">
        <v>45460</v>
      </c>
      <c r="G1716">
        <v>15</v>
      </c>
      <c r="H1716">
        <f>VLOOKUP(sales[[#This Row],[ProductID]],products[],4,FALSE)</f>
        <v>310</v>
      </c>
      <c r="I1716">
        <f>VLOOKUP(sales[[#This Row],[ProductID]],products[],5,FALSE)</f>
        <v>280</v>
      </c>
      <c r="J1716">
        <f>sales[[#This Row],[QuantitySold]]*sales[[#This Row],[unitPrice]]</f>
        <v>310</v>
      </c>
      <c r="K1716">
        <f>sales[[#This Row],[TotalRevenue]]-sales[[#This Row],[DiscountApplied]]</f>
        <v>295</v>
      </c>
      <c r="L1716" t="str">
        <f>TEXT(sales[[#This Row],[SaleDate]],"yyyy")</f>
        <v>2024</v>
      </c>
      <c r="M1716" t="str">
        <f>TEXT(sales[[#This Row],[SaleDate]],"MMM")</f>
        <v>Jun</v>
      </c>
      <c r="N1716" t="str">
        <f>TEXT(sales[[#This Row],[SaleDate]],"DDD")</f>
        <v>Mon</v>
      </c>
      <c r="O1716" t="str">
        <f t="shared" si="26"/>
        <v>Q2</v>
      </c>
      <c r="P1716">
        <f>sales[[#This Row],[netRevenue]]-(sales[[#This Row],[unitCost]]*sales[[#This Row],[QuantitySold]])</f>
        <v>15</v>
      </c>
      <c r="Q1716">
        <f>sales[[#This Row],[unitCost]]*sales[[#This Row],[QuantitySold]]</f>
        <v>280</v>
      </c>
      <c r="R1716" s="7">
        <f>(sales[[#This Row],[unitPrice]]-sales[[#This Row],[unitCost]])/sales[[#This Row],[unitCost]]</f>
        <v>0.10714285714285714</v>
      </c>
      <c r="S1716" t="str">
        <f>TEXT(sales[[#This Row],[SaleDate]],"dd")</f>
        <v>17</v>
      </c>
    </row>
    <row r="1717" spans="1:19" x14ac:dyDescent="0.25">
      <c r="A1717">
        <v>985</v>
      </c>
      <c r="B1717">
        <v>3</v>
      </c>
      <c r="C1717">
        <v>36</v>
      </c>
      <c r="D1717">
        <v>8</v>
      </c>
      <c r="E1717">
        <v>6</v>
      </c>
      <c r="F1717" s="1">
        <v>45621</v>
      </c>
      <c r="G1717">
        <v>15</v>
      </c>
      <c r="H1717">
        <f>VLOOKUP(sales[[#This Row],[ProductID]],products[],4,FALSE)</f>
        <v>320</v>
      </c>
      <c r="I1717">
        <f>VLOOKUP(sales[[#This Row],[ProductID]],products[],5,FALSE)</f>
        <v>280</v>
      </c>
      <c r="J1717">
        <f>sales[[#This Row],[QuantitySold]]*sales[[#This Row],[unitPrice]]</f>
        <v>1920</v>
      </c>
      <c r="K1717">
        <f>sales[[#This Row],[TotalRevenue]]-sales[[#This Row],[DiscountApplied]]</f>
        <v>1905</v>
      </c>
      <c r="L1717" t="str">
        <f>TEXT(sales[[#This Row],[SaleDate]],"yyyy")</f>
        <v>2024</v>
      </c>
      <c r="M1717" t="str">
        <f>TEXT(sales[[#This Row],[SaleDate]],"MMM")</f>
        <v>Nov</v>
      </c>
      <c r="N1717" t="str">
        <f>TEXT(sales[[#This Row],[SaleDate]],"DDD")</f>
        <v>Mon</v>
      </c>
      <c r="O1717" t="str">
        <f t="shared" si="26"/>
        <v>Q4</v>
      </c>
      <c r="P1717">
        <f>sales[[#This Row],[netRevenue]]-(sales[[#This Row],[unitCost]]*sales[[#This Row],[QuantitySold]])</f>
        <v>225</v>
      </c>
      <c r="Q1717">
        <f>sales[[#This Row],[unitCost]]*sales[[#This Row],[QuantitySold]]</f>
        <v>1680</v>
      </c>
      <c r="R1717" s="7">
        <f>(sales[[#This Row],[unitPrice]]-sales[[#This Row],[unitCost]])/sales[[#This Row],[unitCost]]</f>
        <v>0.14285714285714285</v>
      </c>
      <c r="S1717" t="str">
        <f>TEXT(sales[[#This Row],[SaleDate]],"dd")</f>
        <v>25</v>
      </c>
    </row>
    <row r="1718" spans="1:19" x14ac:dyDescent="0.25">
      <c r="A1718">
        <v>1071</v>
      </c>
      <c r="B1718">
        <v>3</v>
      </c>
      <c r="C1718">
        <v>42</v>
      </c>
      <c r="D1718">
        <v>9</v>
      </c>
      <c r="E1718">
        <v>2</v>
      </c>
      <c r="F1718" s="1">
        <v>45403</v>
      </c>
      <c r="G1718">
        <v>15</v>
      </c>
      <c r="H1718">
        <f>VLOOKUP(sales[[#This Row],[ProductID]],products[],4,FALSE)</f>
        <v>320</v>
      </c>
      <c r="I1718">
        <f>VLOOKUP(sales[[#This Row],[ProductID]],products[],5,FALSE)</f>
        <v>280</v>
      </c>
      <c r="J1718">
        <f>sales[[#This Row],[QuantitySold]]*sales[[#This Row],[unitPrice]]</f>
        <v>640</v>
      </c>
      <c r="K1718">
        <f>sales[[#This Row],[TotalRevenue]]-sales[[#This Row],[DiscountApplied]]</f>
        <v>625</v>
      </c>
      <c r="L1718" t="str">
        <f>TEXT(sales[[#This Row],[SaleDate]],"yyyy")</f>
        <v>2024</v>
      </c>
      <c r="M1718" t="str">
        <f>TEXT(sales[[#This Row],[SaleDate]],"MMM")</f>
        <v>Apr</v>
      </c>
      <c r="N1718" t="str">
        <f>TEXT(sales[[#This Row],[SaleDate]],"DDD")</f>
        <v>Sun</v>
      </c>
      <c r="O1718" t="str">
        <f t="shared" si="26"/>
        <v>Q2</v>
      </c>
      <c r="P1718">
        <f>sales[[#This Row],[netRevenue]]-(sales[[#This Row],[unitCost]]*sales[[#This Row],[QuantitySold]])</f>
        <v>65</v>
      </c>
      <c r="Q1718">
        <f>sales[[#This Row],[unitCost]]*sales[[#This Row],[QuantitySold]]</f>
        <v>560</v>
      </c>
      <c r="R1718" s="7">
        <f>(sales[[#This Row],[unitPrice]]-sales[[#This Row],[unitCost]])/sales[[#This Row],[unitCost]]</f>
        <v>0.14285714285714285</v>
      </c>
      <c r="S1718" t="str">
        <f>TEXT(sales[[#This Row],[SaleDate]],"dd")</f>
        <v>21</v>
      </c>
    </row>
    <row r="1719" spans="1:19" x14ac:dyDescent="0.25">
      <c r="A1719">
        <v>1114</v>
      </c>
      <c r="B1719">
        <v>3</v>
      </c>
      <c r="C1719">
        <v>40</v>
      </c>
      <c r="D1719">
        <v>9</v>
      </c>
      <c r="E1719">
        <v>2</v>
      </c>
      <c r="F1719" s="1">
        <v>45606</v>
      </c>
      <c r="G1719">
        <v>15</v>
      </c>
      <c r="H1719">
        <f>VLOOKUP(sales[[#This Row],[ProductID]],products[],4,FALSE)</f>
        <v>320</v>
      </c>
      <c r="I1719">
        <f>VLOOKUP(sales[[#This Row],[ProductID]],products[],5,FALSE)</f>
        <v>280</v>
      </c>
      <c r="J1719">
        <f>sales[[#This Row],[QuantitySold]]*sales[[#This Row],[unitPrice]]</f>
        <v>640</v>
      </c>
      <c r="K1719">
        <f>sales[[#This Row],[TotalRevenue]]-sales[[#This Row],[DiscountApplied]]</f>
        <v>625</v>
      </c>
      <c r="L1719" t="str">
        <f>TEXT(sales[[#This Row],[SaleDate]],"yyyy")</f>
        <v>2024</v>
      </c>
      <c r="M1719" t="str">
        <f>TEXT(sales[[#This Row],[SaleDate]],"MMM")</f>
        <v>Nov</v>
      </c>
      <c r="N1719" t="str">
        <f>TEXT(sales[[#This Row],[SaleDate]],"DDD")</f>
        <v>Sun</v>
      </c>
      <c r="O1719" t="str">
        <f t="shared" si="26"/>
        <v>Q4</v>
      </c>
      <c r="P1719">
        <f>sales[[#This Row],[netRevenue]]-(sales[[#This Row],[unitCost]]*sales[[#This Row],[QuantitySold]])</f>
        <v>65</v>
      </c>
      <c r="Q1719">
        <f>sales[[#This Row],[unitCost]]*sales[[#This Row],[QuantitySold]]</f>
        <v>560</v>
      </c>
      <c r="R1719" s="7">
        <f>(sales[[#This Row],[unitPrice]]-sales[[#This Row],[unitCost]])/sales[[#This Row],[unitCost]]</f>
        <v>0.14285714285714285</v>
      </c>
      <c r="S1719" t="str">
        <f>TEXT(sales[[#This Row],[SaleDate]],"dd")</f>
        <v>10</v>
      </c>
    </row>
    <row r="1720" spans="1:19" x14ac:dyDescent="0.25">
      <c r="A1720">
        <v>1139</v>
      </c>
      <c r="B1720">
        <v>5</v>
      </c>
      <c r="C1720">
        <v>30</v>
      </c>
      <c r="D1720">
        <v>9</v>
      </c>
      <c r="E1720">
        <v>6</v>
      </c>
      <c r="F1720" s="1">
        <v>45541</v>
      </c>
      <c r="G1720">
        <v>15</v>
      </c>
      <c r="H1720">
        <f>VLOOKUP(sales[[#This Row],[ProductID]],products[],4,FALSE)</f>
        <v>310</v>
      </c>
      <c r="I1720">
        <f>VLOOKUP(sales[[#This Row],[ProductID]],products[],5,FALSE)</f>
        <v>280</v>
      </c>
      <c r="J1720">
        <f>sales[[#This Row],[QuantitySold]]*sales[[#This Row],[unitPrice]]</f>
        <v>1860</v>
      </c>
      <c r="K1720">
        <f>sales[[#This Row],[TotalRevenue]]-sales[[#This Row],[DiscountApplied]]</f>
        <v>1845</v>
      </c>
      <c r="L1720" t="str">
        <f>TEXT(sales[[#This Row],[SaleDate]],"yyyy")</f>
        <v>2024</v>
      </c>
      <c r="M1720" t="str">
        <f>TEXT(sales[[#This Row],[SaleDate]],"MMM")</f>
        <v>Sep</v>
      </c>
      <c r="N1720" t="str">
        <f>TEXT(sales[[#This Row],[SaleDate]],"DDD")</f>
        <v>Fri</v>
      </c>
      <c r="O1720" t="str">
        <f t="shared" si="26"/>
        <v>Q3</v>
      </c>
      <c r="P1720">
        <f>sales[[#This Row],[netRevenue]]-(sales[[#This Row],[unitCost]]*sales[[#This Row],[QuantitySold]])</f>
        <v>165</v>
      </c>
      <c r="Q1720">
        <f>sales[[#This Row],[unitCost]]*sales[[#This Row],[QuantitySold]]</f>
        <v>1680</v>
      </c>
      <c r="R1720" s="7">
        <f>(sales[[#This Row],[unitPrice]]-sales[[#This Row],[unitCost]])/sales[[#This Row],[unitCost]]</f>
        <v>0.10714285714285714</v>
      </c>
      <c r="S1720" t="str">
        <f>TEXT(sales[[#This Row],[SaleDate]],"dd")</f>
        <v>06</v>
      </c>
    </row>
    <row r="1721" spans="1:19" x14ac:dyDescent="0.25">
      <c r="A1721">
        <v>1227</v>
      </c>
      <c r="B1721">
        <v>2</v>
      </c>
      <c r="C1721">
        <v>38</v>
      </c>
      <c r="D1721">
        <v>2</v>
      </c>
      <c r="E1721">
        <v>5</v>
      </c>
      <c r="F1721" s="1">
        <v>45609</v>
      </c>
      <c r="G1721">
        <v>15</v>
      </c>
      <c r="H1721">
        <f>VLOOKUP(sales[[#This Row],[ProductID]],products[],4,FALSE)</f>
        <v>120</v>
      </c>
      <c r="I1721">
        <f>VLOOKUP(sales[[#This Row],[ProductID]],products[],5,FALSE)</f>
        <v>90</v>
      </c>
      <c r="J1721">
        <f>sales[[#This Row],[QuantitySold]]*sales[[#This Row],[unitPrice]]</f>
        <v>600</v>
      </c>
      <c r="K1721">
        <f>sales[[#This Row],[TotalRevenue]]-sales[[#This Row],[DiscountApplied]]</f>
        <v>585</v>
      </c>
      <c r="L1721" t="str">
        <f>TEXT(sales[[#This Row],[SaleDate]],"yyyy")</f>
        <v>2024</v>
      </c>
      <c r="M1721" t="str">
        <f>TEXT(sales[[#This Row],[SaleDate]],"MMM")</f>
        <v>Nov</v>
      </c>
      <c r="N1721" t="str">
        <f>TEXT(sales[[#This Row],[SaleDate]],"DDD")</f>
        <v>Wed</v>
      </c>
      <c r="O1721" t="str">
        <f t="shared" si="26"/>
        <v>Q4</v>
      </c>
      <c r="P1721">
        <f>sales[[#This Row],[netRevenue]]-(sales[[#This Row],[unitCost]]*sales[[#This Row],[QuantitySold]])</f>
        <v>135</v>
      </c>
      <c r="Q1721">
        <f>sales[[#This Row],[unitCost]]*sales[[#This Row],[QuantitySold]]</f>
        <v>450</v>
      </c>
      <c r="R1721" s="7">
        <f>(sales[[#This Row],[unitPrice]]-sales[[#This Row],[unitCost]])/sales[[#This Row],[unitCost]]</f>
        <v>0.33333333333333331</v>
      </c>
      <c r="S1721" t="str">
        <f>TEXT(sales[[#This Row],[SaleDate]],"dd")</f>
        <v>13</v>
      </c>
    </row>
    <row r="1722" spans="1:19" x14ac:dyDescent="0.25">
      <c r="A1722">
        <v>1229</v>
      </c>
      <c r="B1722">
        <v>1</v>
      </c>
      <c r="C1722">
        <v>11</v>
      </c>
      <c r="D1722">
        <v>4</v>
      </c>
      <c r="E1722">
        <v>6</v>
      </c>
      <c r="F1722" s="1">
        <v>45484</v>
      </c>
      <c r="G1722">
        <v>15</v>
      </c>
      <c r="H1722">
        <f>VLOOKUP(sales[[#This Row],[ProductID]],products[],4,FALSE)</f>
        <v>300</v>
      </c>
      <c r="I1722">
        <f>VLOOKUP(sales[[#This Row],[ProductID]],products[],5,FALSE)</f>
        <v>220</v>
      </c>
      <c r="J1722">
        <f>sales[[#This Row],[QuantitySold]]*sales[[#This Row],[unitPrice]]</f>
        <v>1800</v>
      </c>
      <c r="K1722">
        <f>sales[[#This Row],[TotalRevenue]]-sales[[#This Row],[DiscountApplied]]</f>
        <v>1785</v>
      </c>
      <c r="L1722" t="str">
        <f>TEXT(sales[[#This Row],[SaleDate]],"yyyy")</f>
        <v>2024</v>
      </c>
      <c r="M1722" t="str">
        <f>TEXT(sales[[#This Row],[SaleDate]],"MMM")</f>
        <v>Jul</v>
      </c>
      <c r="N1722" t="str">
        <f>TEXT(sales[[#This Row],[SaleDate]],"DDD")</f>
        <v>Thu</v>
      </c>
      <c r="O1722" t="str">
        <f t="shared" si="26"/>
        <v>Q3</v>
      </c>
      <c r="P1722">
        <f>sales[[#This Row],[netRevenue]]-(sales[[#This Row],[unitCost]]*sales[[#This Row],[QuantitySold]])</f>
        <v>465</v>
      </c>
      <c r="Q1722">
        <f>sales[[#This Row],[unitCost]]*sales[[#This Row],[QuantitySold]]</f>
        <v>1320</v>
      </c>
      <c r="R1722" s="7">
        <f>(sales[[#This Row],[unitPrice]]-sales[[#This Row],[unitCost]])/sales[[#This Row],[unitCost]]</f>
        <v>0.36363636363636365</v>
      </c>
      <c r="S1722" t="str">
        <f>TEXT(sales[[#This Row],[SaleDate]],"dd")</f>
        <v>11</v>
      </c>
    </row>
    <row r="1723" spans="1:19" x14ac:dyDescent="0.25">
      <c r="A1723">
        <v>1232</v>
      </c>
      <c r="B1723">
        <v>5</v>
      </c>
      <c r="C1723">
        <v>27</v>
      </c>
      <c r="D1723">
        <v>6</v>
      </c>
      <c r="E1723">
        <v>3</v>
      </c>
      <c r="F1723" s="1">
        <v>45502</v>
      </c>
      <c r="G1723">
        <v>15</v>
      </c>
      <c r="H1723">
        <f>VLOOKUP(sales[[#This Row],[ProductID]],products[],4,FALSE)</f>
        <v>310</v>
      </c>
      <c r="I1723">
        <f>VLOOKUP(sales[[#This Row],[ProductID]],products[],5,FALSE)</f>
        <v>280</v>
      </c>
      <c r="J1723">
        <f>sales[[#This Row],[QuantitySold]]*sales[[#This Row],[unitPrice]]</f>
        <v>930</v>
      </c>
      <c r="K1723">
        <f>sales[[#This Row],[TotalRevenue]]-sales[[#This Row],[DiscountApplied]]</f>
        <v>915</v>
      </c>
      <c r="L1723" t="str">
        <f>TEXT(sales[[#This Row],[SaleDate]],"yyyy")</f>
        <v>2024</v>
      </c>
      <c r="M1723" t="str">
        <f>TEXT(sales[[#This Row],[SaleDate]],"MMM")</f>
        <v>Jul</v>
      </c>
      <c r="N1723" t="str">
        <f>TEXT(sales[[#This Row],[SaleDate]],"DDD")</f>
        <v>Mon</v>
      </c>
      <c r="O1723" t="str">
        <f t="shared" si="26"/>
        <v>Q3</v>
      </c>
      <c r="P1723">
        <f>sales[[#This Row],[netRevenue]]-(sales[[#This Row],[unitCost]]*sales[[#This Row],[QuantitySold]])</f>
        <v>75</v>
      </c>
      <c r="Q1723">
        <f>sales[[#This Row],[unitCost]]*sales[[#This Row],[QuantitySold]]</f>
        <v>840</v>
      </c>
      <c r="R1723" s="7">
        <f>(sales[[#This Row],[unitPrice]]-sales[[#This Row],[unitCost]])/sales[[#This Row],[unitCost]]</f>
        <v>0.10714285714285714</v>
      </c>
      <c r="S1723" t="str">
        <f>TEXT(sales[[#This Row],[SaleDate]],"dd")</f>
        <v>29</v>
      </c>
    </row>
    <row r="1724" spans="1:19" x14ac:dyDescent="0.25">
      <c r="A1724">
        <v>1394</v>
      </c>
      <c r="B1724">
        <v>2</v>
      </c>
      <c r="C1724">
        <v>25</v>
      </c>
      <c r="D1724">
        <v>8</v>
      </c>
      <c r="E1724">
        <v>10</v>
      </c>
      <c r="F1724" s="1">
        <v>45627</v>
      </c>
      <c r="G1724">
        <v>15</v>
      </c>
      <c r="H1724">
        <f>VLOOKUP(sales[[#This Row],[ProductID]],products[],4,FALSE)</f>
        <v>120</v>
      </c>
      <c r="I1724">
        <f>VLOOKUP(sales[[#This Row],[ProductID]],products[],5,FALSE)</f>
        <v>90</v>
      </c>
      <c r="J1724">
        <f>sales[[#This Row],[QuantitySold]]*sales[[#This Row],[unitPrice]]</f>
        <v>1200</v>
      </c>
      <c r="K1724">
        <f>sales[[#This Row],[TotalRevenue]]-sales[[#This Row],[DiscountApplied]]</f>
        <v>1185</v>
      </c>
      <c r="L1724" t="str">
        <f>TEXT(sales[[#This Row],[SaleDate]],"yyyy")</f>
        <v>2024</v>
      </c>
      <c r="M1724" t="str">
        <f>TEXT(sales[[#This Row],[SaleDate]],"MMM")</f>
        <v>Dec</v>
      </c>
      <c r="N1724" t="str">
        <f>TEXT(sales[[#This Row],[SaleDate]],"DDD")</f>
        <v>Sun</v>
      </c>
      <c r="O1724" t="str">
        <f t="shared" si="26"/>
        <v>Q4</v>
      </c>
      <c r="P1724">
        <f>sales[[#This Row],[netRevenue]]-(sales[[#This Row],[unitCost]]*sales[[#This Row],[QuantitySold]])</f>
        <v>285</v>
      </c>
      <c r="Q1724">
        <f>sales[[#This Row],[unitCost]]*sales[[#This Row],[QuantitySold]]</f>
        <v>900</v>
      </c>
      <c r="R1724" s="7">
        <f>(sales[[#This Row],[unitPrice]]-sales[[#This Row],[unitCost]])/sales[[#This Row],[unitCost]]</f>
        <v>0.33333333333333331</v>
      </c>
      <c r="S1724" t="str">
        <f>TEXT(sales[[#This Row],[SaleDate]],"dd")</f>
        <v>01</v>
      </c>
    </row>
    <row r="1725" spans="1:19" x14ac:dyDescent="0.25">
      <c r="A1725">
        <v>1396</v>
      </c>
      <c r="B1725">
        <v>2</v>
      </c>
      <c r="C1725">
        <v>31</v>
      </c>
      <c r="D1725">
        <v>7</v>
      </c>
      <c r="E1725">
        <v>8</v>
      </c>
      <c r="F1725" s="1">
        <v>45369</v>
      </c>
      <c r="G1725">
        <v>15</v>
      </c>
      <c r="H1725">
        <f>VLOOKUP(sales[[#This Row],[ProductID]],products[],4,FALSE)</f>
        <v>120</v>
      </c>
      <c r="I1725">
        <f>VLOOKUP(sales[[#This Row],[ProductID]],products[],5,FALSE)</f>
        <v>90</v>
      </c>
      <c r="J1725">
        <f>sales[[#This Row],[QuantitySold]]*sales[[#This Row],[unitPrice]]</f>
        <v>960</v>
      </c>
      <c r="K1725">
        <f>sales[[#This Row],[TotalRevenue]]-sales[[#This Row],[DiscountApplied]]</f>
        <v>945</v>
      </c>
      <c r="L1725" t="str">
        <f>TEXT(sales[[#This Row],[SaleDate]],"yyyy")</f>
        <v>2024</v>
      </c>
      <c r="M1725" t="str">
        <f>TEXT(sales[[#This Row],[SaleDate]],"MMM")</f>
        <v>Mar</v>
      </c>
      <c r="N1725" t="str">
        <f>TEXT(sales[[#This Row],[SaleDate]],"DDD")</f>
        <v>Mon</v>
      </c>
      <c r="O1725" t="str">
        <f t="shared" si="26"/>
        <v>Q1</v>
      </c>
      <c r="P1725">
        <f>sales[[#This Row],[netRevenue]]-(sales[[#This Row],[unitCost]]*sales[[#This Row],[QuantitySold]])</f>
        <v>225</v>
      </c>
      <c r="Q1725">
        <f>sales[[#This Row],[unitCost]]*sales[[#This Row],[QuantitySold]]</f>
        <v>720</v>
      </c>
      <c r="R1725" s="7">
        <f>(sales[[#This Row],[unitPrice]]-sales[[#This Row],[unitCost]])/sales[[#This Row],[unitCost]]</f>
        <v>0.33333333333333331</v>
      </c>
      <c r="S1725" t="str">
        <f>TEXT(sales[[#This Row],[SaleDate]],"dd")</f>
        <v>18</v>
      </c>
    </row>
    <row r="1726" spans="1:19" x14ac:dyDescent="0.25">
      <c r="A1726">
        <v>1404</v>
      </c>
      <c r="B1726">
        <v>5</v>
      </c>
      <c r="C1726">
        <v>34</v>
      </c>
      <c r="D1726">
        <v>4</v>
      </c>
      <c r="E1726">
        <v>1</v>
      </c>
      <c r="F1726" s="1">
        <v>45302</v>
      </c>
      <c r="G1726">
        <v>15</v>
      </c>
      <c r="H1726">
        <f>VLOOKUP(sales[[#This Row],[ProductID]],products[],4,FALSE)</f>
        <v>310</v>
      </c>
      <c r="I1726">
        <f>VLOOKUP(sales[[#This Row],[ProductID]],products[],5,FALSE)</f>
        <v>280</v>
      </c>
      <c r="J1726">
        <f>sales[[#This Row],[QuantitySold]]*sales[[#This Row],[unitPrice]]</f>
        <v>310</v>
      </c>
      <c r="K1726">
        <f>sales[[#This Row],[TotalRevenue]]-sales[[#This Row],[DiscountApplied]]</f>
        <v>295</v>
      </c>
      <c r="L1726" t="str">
        <f>TEXT(sales[[#This Row],[SaleDate]],"yyyy")</f>
        <v>2024</v>
      </c>
      <c r="M1726" t="str">
        <f>TEXT(sales[[#This Row],[SaleDate]],"MMM")</f>
        <v>Jan</v>
      </c>
      <c r="N1726" t="str">
        <f>TEXT(sales[[#This Row],[SaleDate]],"DDD")</f>
        <v>Thu</v>
      </c>
      <c r="O1726" t="str">
        <f t="shared" si="26"/>
        <v>Q1</v>
      </c>
      <c r="P1726">
        <f>sales[[#This Row],[netRevenue]]-(sales[[#This Row],[unitCost]]*sales[[#This Row],[QuantitySold]])</f>
        <v>15</v>
      </c>
      <c r="Q1726">
        <f>sales[[#This Row],[unitCost]]*sales[[#This Row],[QuantitySold]]</f>
        <v>280</v>
      </c>
      <c r="R1726" s="7">
        <f>(sales[[#This Row],[unitPrice]]-sales[[#This Row],[unitCost]])/sales[[#This Row],[unitCost]]</f>
        <v>0.10714285714285714</v>
      </c>
      <c r="S1726" t="str">
        <f>TEXT(sales[[#This Row],[SaleDate]],"dd")</f>
        <v>11</v>
      </c>
    </row>
    <row r="1727" spans="1:19" x14ac:dyDescent="0.25">
      <c r="A1727">
        <v>1418</v>
      </c>
      <c r="B1727">
        <v>3</v>
      </c>
      <c r="C1727">
        <v>4</v>
      </c>
      <c r="D1727">
        <v>4</v>
      </c>
      <c r="E1727">
        <v>8</v>
      </c>
      <c r="F1727" s="1">
        <v>45376</v>
      </c>
      <c r="G1727">
        <v>15</v>
      </c>
      <c r="H1727">
        <f>VLOOKUP(sales[[#This Row],[ProductID]],products[],4,FALSE)</f>
        <v>320</v>
      </c>
      <c r="I1727">
        <f>VLOOKUP(sales[[#This Row],[ProductID]],products[],5,FALSE)</f>
        <v>280</v>
      </c>
      <c r="J1727">
        <f>sales[[#This Row],[QuantitySold]]*sales[[#This Row],[unitPrice]]</f>
        <v>2560</v>
      </c>
      <c r="K1727">
        <f>sales[[#This Row],[TotalRevenue]]-sales[[#This Row],[DiscountApplied]]</f>
        <v>2545</v>
      </c>
      <c r="L1727" t="str">
        <f>TEXT(sales[[#This Row],[SaleDate]],"yyyy")</f>
        <v>2024</v>
      </c>
      <c r="M1727" t="str">
        <f>TEXT(sales[[#This Row],[SaleDate]],"MMM")</f>
        <v>Mar</v>
      </c>
      <c r="N1727" t="str">
        <f>TEXT(sales[[#This Row],[SaleDate]],"DDD")</f>
        <v>Mon</v>
      </c>
      <c r="O1727" t="str">
        <f t="shared" si="26"/>
        <v>Q1</v>
      </c>
      <c r="P1727">
        <f>sales[[#This Row],[netRevenue]]-(sales[[#This Row],[unitCost]]*sales[[#This Row],[QuantitySold]])</f>
        <v>305</v>
      </c>
      <c r="Q1727">
        <f>sales[[#This Row],[unitCost]]*sales[[#This Row],[QuantitySold]]</f>
        <v>2240</v>
      </c>
      <c r="R1727" s="7">
        <f>(sales[[#This Row],[unitPrice]]-sales[[#This Row],[unitCost]])/sales[[#This Row],[unitCost]]</f>
        <v>0.14285714285714285</v>
      </c>
      <c r="S1727" t="str">
        <f>TEXT(sales[[#This Row],[SaleDate]],"dd")</f>
        <v>25</v>
      </c>
    </row>
    <row r="1728" spans="1:19" x14ac:dyDescent="0.25">
      <c r="A1728">
        <v>1434</v>
      </c>
      <c r="B1728">
        <v>1</v>
      </c>
      <c r="C1728">
        <v>5</v>
      </c>
      <c r="D1728">
        <v>10</v>
      </c>
      <c r="E1728">
        <v>11</v>
      </c>
      <c r="F1728" s="1">
        <v>45299</v>
      </c>
      <c r="G1728">
        <v>15</v>
      </c>
      <c r="H1728">
        <f>VLOOKUP(sales[[#This Row],[ProductID]],products[],4,FALSE)</f>
        <v>300</v>
      </c>
      <c r="I1728">
        <f>VLOOKUP(sales[[#This Row],[ProductID]],products[],5,FALSE)</f>
        <v>220</v>
      </c>
      <c r="J1728">
        <f>sales[[#This Row],[QuantitySold]]*sales[[#This Row],[unitPrice]]</f>
        <v>3300</v>
      </c>
      <c r="K1728">
        <f>sales[[#This Row],[TotalRevenue]]-sales[[#This Row],[DiscountApplied]]</f>
        <v>3285</v>
      </c>
      <c r="L1728" t="str">
        <f>TEXT(sales[[#This Row],[SaleDate]],"yyyy")</f>
        <v>2024</v>
      </c>
      <c r="M1728" t="str">
        <f>TEXT(sales[[#This Row],[SaleDate]],"MMM")</f>
        <v>Jan</v>
      </c>
      <c r="N1728" t="str">
        <f>TEXT(sales[[#This Row],[SaleDate]],"DDD")</f>
        <v>Mon</v>
      </c>
      <c r="O1728" t="str">
        <f t="shared" si="26"/>
        <v>Q1</v>
      </c>
      <c r="P1728">
        <f>sales[[#This Row],[netRevenue]]-(sales[[#This Row],[unitCost]]*sales[[#This Row],[QuantitySold]])</f>
        <v>865</v>
      </c>
      <c r="Q1728">
        <f>sales[[#This Row],[unitCost]]*sales[[#This Row],[QuantitySold]]</f>
        <v>2420</v>
      </c>
      <c r="R1728" s="7">
        <f>(sales[[#This Row],[unitPrice]]-sales[[#This Row],[unitCost]])/sales[[#This Row],[unitCost]]</f>
        <v>0.36363636363636365</v>
      </c>
      <c r="S1728" t="str">
        <f>TEXT(sales[[#This Row],[SaleDate]],"dd")</f>
        <v>08</v>
      </c>
    </row>
    <row r="1729" spans="1:19" x14ac:dyDescent="0.25">
      <c r="A1729">
        <v>1481</v>
      </c>
      <c r="B1729">
        <v>4</v>
      </c>
      <c r="C1729">
        <v>28</v>
      </c>
      <c r="D1729">
        <v>7</v>
      </c>
      <c r="E1729">
        <v>6</v>
      </c>
      <c r="F1729" s="1">
        <v>45487</v>
      </c>
      <c r="G1729">
        <v>15</v>
      </c>
      <c r="H1729">
        <f>VLOOKUP(sales[[#This Row],[ProductID]],products[],4,FALSE)</f>
        <v>130</v>
      </c>
      <c r="I1729">
        <f>VLOOKUP(sales[[#This Row],[ProductID]],products[],5,FALSE)</f>
        <v>100</v>
      </c>
      <c r="J1729">
        <f>sales[[#This Row],[QuantitySold]]*sales[[#This Row],[unitPrice]]</f>
        <v>780</v>
      </c>
      <c r="K1729">
        <f>sales[[#This Row],[TotalRevenue]]-sales[[#This Row],[DiscountApplied]]</f>
        <v>765</v>
      </c>
      <c r="L1729" t="str">
        <f>TEXT(sales[[#This Row],[SaleDate]],"yyyy")</f>
        <v>2024</v>
      </c>
      <c r="M1729" t="str">
        <f>TEXT(sales[[#This Row],[SaleDate]],"MMM")</f>
        <v>Jul</v>
      </c>
      <c r="N1729" t="str">
        <f>TEXT(sales[[#This Row],[SaleDate]],"DDD")</f>
        <v>Sun</v>
      </c>
      <c r="O1729" t="str">
        <f t="shared" si="26"/>
        <v>Q3</v>
      </c>
      <c r="P1729">
        <f>sales[[#This Row],[netRevenue]]-(sales[[#This Row],[unitCost]]*sales[[#This Row],[QuantitySold]])</f>
        <v>165</v>
      </c>
      <c r="Q1729">
        <f>sales[[#This Row],[unitCost]]*sales[[#This Row],[QuantitySold]]</f>
        <v>600</v>
      </c>
      <c r="R1729" s="7">
        <f>(sales[[#This Row],[unitPrice]]-sales[[#This Row],[unitCost]])/sales[[#This Row],[unitCost]]</f>
        <v>0.3</v>
      </c>
      <c r="S1729" t="str">
        <f>TEXT(sales[[#This Row],[SaleDate]],"dd")</f>
        <v>14</v>
      </c>
    </row>
    <row r="1730" spans="1:19" x14ac:dyDescent="0.25">
      <c r="A1730">
        <v>1489</v>
      </c>
      <c r="B1730">
        <v>3</v>
      </c>
      <c r="C1730">
        <v>42</v>
      </c>
      <c r="D1730">
        <v>8</v>
      </c>
      <c r="E1730">
        <v>11</v>
      </c>
      <c r="F1730" s="1">
        <v>45423</v>
      </c>
      <c r="G1730">
        <v>15</v>
      </c>
      <c r="H1730">
        <f>VLOOKUP(sales[[#This Row],[ProductID]],products[],4,FALSE)</f>
        <v>320</v>
      </c>
      <c r="I1730">
        <f>VLOOKUP(sales[[#This Row],[ProductID]],products[],5,FALSE)</f>
        <v>280</v>
      </c>
      <c r="J1730">
        <f>sales[[#This Row],[QuantitySold]]*sales[[#This Row],[unitPrice]]</f>
        <v>3520</v>
      </c>
      <c r="K1730">
        <f>sales[[#This Row],[TotalRevenue]]-sales[[#This Row],[DiscountApplied]]</f>
        <v>3505</v>
      </c>
      <c r="L1730" t="str">
        <f>TEXT(sales[[#This Row],[SaleDate]],"yyyy")</f>
        <v>2024</v>
      </c>
      <c r="M1730" t="str">
        <f>TEXT(sales[[#This Row],[SaleDate]],"MMM")</f>
        <v>May</v>
      </c>
      <c r="N1730" t="str">
        <f>TEXT(sales[[#This Row],[SaleDate]],"DDD")</f>
        <v>Sat</v>
      </c>
      <c r="O1730" t="str">
        <f t="shared" ref="O1730:O1793" si="27">"Q"&amp;ROUNDUP(MONTH(F1730)/3,0)</f>
        <v>Q2</v>
      </c>
      <c r="P1730">
        <f>sales[[#This Row],[netRevenue]]-(sales[[#This Row],[unitCost]]*sales[[#This Row],[QuantitySold]])</f>
        <v>425</v>
      </c>
      <c r="Q1730">
        <f>sales[[#This Row],[unitCost]]*sales[[#This Row],[QuantitySold]]</f>
        <v>3080</v>
      </c>
      <c r="R1730" s="7">
        <f>(sales[[#This Row],[unitPrice]]-sales[[#This Row],[unitCost]])/sales[[#This Row],[unitCost]]</f>
        <v>0.14285714285714285</v>
      </c>
      <c r="S1730" t="str">
        <f>TEXT(sales[[#This Row],[SaleDate]],"dd")</f>
        <v>11</v>
      </c>
    </row>
    <row r="1731" spans="1:19" x14ac:dyDescent="0.25">
      <c r="A1731">
        <v>1548</v>
      </c>
      <c r="B1731">
        <v>5</v>
      </c>
      <c r="C1731">
        <v>46</v>
      </c>
      <c r="D1731">
        <v>4</v>
      </c>
      <c r="E1731">
        <v>6</v>
      </c>
      <c r="F1731" s="1">
        <v>45558</v>
      </c>
      <c r="G1731">
        <v>15</v>
      </c>
      <c r="H1731">
        <f>VLOOKUP(sales[[#This Row],[ProductID]],products[],4,FALSE)</f>
        <v>310</v>
      </c>
      <c r="I1731">
        <f>VLOOKUP(sales[[#This Row],[ProductID]],products[],5,FALSE)</f>
        <v>280</v>
      </c>
      <c r="J1731">
        <f>sales[[#This Row],[QuantitySold]]*sales[[#This Row],[unitPrice]]</f>
        <v>1860</v>
      </c>
      <c r="K1731">
        <f>sales[[#This Row],[TotalRevenue]]-sales[[#This Row],[DiscountApplied]]</f>
        <v>1845</v>
      </c>
      <c r="L1731" t="str">
        <f>TEXT(sales[[#This Row],[SaleDate]],"yyyy")</f>
        <v>2024</v>
      </c>
      <c r="M1731" t="str">
        <f>TEXT(sales[[#This Row],[SaleDate]],"MMM")</f>
        <v>Sep</v>
      </c>
      <c r="N1731" t="str">
        <f>TEXT(sales[[#This Row],[SaleDate]],"DDD")</f>
        <v>Mon</v>
      </c>
      <c r="O1731" t="str">
        <f t="shared" si="27"/>
        <v>Q3</v>
      </c>
      <c r="P1731">
        <f>sales[[#This Row],[netRevenue]]-(sales[[#This Row],[unitCost]]*sales[[#This Row],[QuantitySold]])</f>
        <v>165</v>
      </c>
      <c r="Q1731">
        <f>sales[[#This Row],[unitCost]]*sales[[#This Row],[QuantitySold]]</f>
        <v>1680</v>
      </c>
      <c r="R1731" s="7">
        <f>(sales[[#This Row],[unitPrice]]-sales[[#This Row],[unitCost]])/sales[[#This Row],[unitCost]]</f>
        <v>0.10714285714285714</v>
      </c>
      <c r="S1731" t="str">
        <f>TEXT(sales[[#This Row],[SaleDate]],"dd")</f>
        <v>23</v>
      </c>
    </row>
    <row r="1732" spans="1:19" x14ac:dyDescent="0.25">
      <c r="A1732">
        <v>1587</v>
      </c>
      <c r="B1732">
        <v>2</v>
      </c>
      <c r="C1732">
        <v>30</v>
      </c>
      <c r="D1732">
        <v>10</v>
      </c>
      <c r="E1732">
        <v>7</v>
      </c>
      <c r="F1732" s="1">
        <v>45361</v>
      </c>
      <c r="G1732">
        <v>15</v>
      </c>
      <c r="H1732">
        <f>VLOOKUP(sales[[#This Row],[ProductID]],products[],4,FALSE)</f>
        <v>120</v>
      </c>
      <c r="I1732">
        <f>VLOOKUP(sales[[#This Row],[ProductID]],products[],5,FALSE)</f>
        <v>90</v>
      </c>
      <c r="J1732">
        <f>sales[[#This Row],[QuantitySold]]*sales[[#This Row],[unitPrice]]</f>
        <v>840</v>
      </c>
      <c r="K1732">
        <f>sales[[#This Row],[TotalRevenue]]-sales[[#This Row],[DiscountApplied]]</f>
        <v>825</v>
      </c>
      <c r="L1732" t="str">
        <f>TEXT(sales[[#This Row],[SaleDate]],"yyyy")</f>
        <v>2024</v>
      </c>
      <c r="M1732" t="str">
        <f>TEXT(sales[[#This Row],[SaleDate]],"MMM")</f>
        <v>Mar</v>
      </c>
      <c r="N1732" t="str">
        <f>TEXT(sales[[#This Row],[SaleDate]],"DDD")</f>
        <v>Sun</v>
      </c>
      <c r="O1732" t="str">
        <f t="shared" si="27"/>
        <v>Q1</v>
      </c>
      <c r="P1732">
        <f>sales[[#This Row],[netRevenue]]-(sales[[#This Row],[unitCost]]*sales[[#This Row],[QuantitySold]])</f>
        <v>195</v>
      </c>
      <c r="Q1732">
        <f>sales[[#This Row],[unitCost]]*sales[[#This Row],[QuantitySold]]</f>
        <v>630</v>
      </c>
      <c r="R1732" s="7">
        <f>(sales[[#This Row],[unitPrice]]-sales[[#This Row],[unitCost]])/sales[[#This Row],[unitCost]]</f>
        <v>0.33333333333333331</v>
      </c>
      <c r="S1732" t="str">
        <f>TEXT(sales[[#This Row],[SaleDate]],"dd")</f>
        <v>10</v>
      </c>
    </row>
    <row r="1733" spans="1:19" x14ac:dyDescent="0.25">
      <c r="A1733">
        <v>1593</v>
      </c>
      <c r="B1733">
        <v>2</v>
      </c>
      <c r="C1733">
        <v>39</v>
      </c>
      <c r="D1733">
        <v>10</v>
      </c>
      <c r="E1733">
        <v>8</v>
      </c>
      <c r="F1733" s="1">
        <v>45521</v>
      </c>
      <c r="G1733">
        <v>15</v>
      </c>
      <c r="H1733">
        <f>VLOOKUP(sales[[#This Row],[ProductID]],products[],4,FALSE)</f>
        <v>120</v>
      </c>
      <c r="I1733">
        <f>VLOOKUP(sales[[#This Row],[ProductID]],products[],5,FALSE)</f>
        <v>90</v>
      </c>
      <c r="J1733">
        <f>sales[[#This Row],[QuantitySold]]*sales[[#This Row],[unitPrice]]</f>
        <v>960</v>
      </c>
      <c r="K1733">
        <f>sales[[#This Row],[TotalRevenue]]-sales[[#This Row],[DiscountApplied]]</f>
        <v>945</v>
      </c>
      <c r="L1733" t="str">
        <f>TEXT(sales[[#This Row],[SaleDate]],"yyyy")</f>
        <v>2024</v>
      </c>
      <c r="M1733" t="str">
        <f>TEXT(sales[[#This Row],[SaleDate]],"MMM")</f>
        <v>Aug</v>
      </c>
      <c r="N1733" t="str">
        <f>TEXT(sales[[#This Row],[SaleDate]],"DDD")</f>
        <v>Sat</v>
      </c>
      <c r="O1733" t="str">
        <f t="shared" si="27"/>
        <v>Q3</v>
      </c>
      <c r="P1733">
        <f>sales[[#This Row],[netRevenue]]-(sales[[#This Row],[unitCost]]*sales[[#This Row],[QuantitySold]])</f>
        <v>225</v>
      </c>
      <c r="Q1733">
        <f>sales[[#This Row],[unitCost]]*sales[[#This Row],[QuantitySold]]</f>
        <v>720</v>
      </c>
      <c r="R1733" s="7">
        <f>(sales[[#This Row],[unitPrice]]-sales[[#This Row],[unitCost]])/sales[[#This Row],[unitCost]]</f>
        <v>0.33333333333333331</v>
      </c>
      <c r="S1733" t="str">
        <f>TEXT(sales[[#This Row],[SaleDate]],"dd")</f>
        <v>17</v>
      </c>
    </row>
    <row r="1734" spans="1:19" x14ac:dyDescent="0.25">
      <c r="A1734">
        <v>1633</v>
      </c>
      <c r="B1734">
        <v>1</v>
      </c>
      <c r="C1734">
        <v>27</v>
      </c>
      <c r="D1734">
        <v>9</v>
      </c>
      <c r="E1734">
        <v>6</v>
      </c>
      <c r="F1734" s="1">
        <v>45544</v>
      </c>
      <c r="G1734">
        <v>15</v>
      </c>
      <c r="H1734">
        <f>VLOOKUP(sales[[#This Row],[ProductID]],products[],4,FALSE)</f>
        <v>300</v>
      </c>
      <c r="I1734">
        <f>VLOOKUP(sales[[#This Row],[ProductID]],products[],5,FALSE)</f>
        <v>220</v>
      </c>
      <c r="J1734">
        <f>sales[[#This Row],[QuantitySold]]*sales[[#This Row],[unitPrice]]</f>
        <v>1800</v>
      </c>
      <c r="K1734">
        <f>sales[[#This Row],[TotalRevenue]]-sales[[#This Row],[DiscountApplied]]</f>
        <v>1785</v>
      </c>
      <c r="L1734" t="str">
        <f>TEXT(sales[[#This Row],[SaleDate]],"yyyy")</f>
        <v>2024</v>
      </c>
      <c r="M1734" t="str">
        <f>TEXT(sales[[#This Row],[SaleDate]],"MMM")</f>
        <v>Sep</v>
      </c>
      <c r="N1734" t="str">
        <f>TEXT(sales[[#This Row],[SaleDate]],"DDD")</f>
        <v>Mon</v>
      </c>
      <c r="O1734" t="str">
        <f t="shared" si="27"/>
        <v>Q3</v>
      </c>
      <c r="P1734">
        <f>sales[[#This Row],[netRevenue]]-(sales[[#This Row],[unitCost]]*sales[[#This Row],[QuantitySold]])</f>
        <v>465</v>
      </c>
      <c r="Q1734">
        <f>sales[[#This Row],[unitCost]]*sales[[#This Row],[QuantitySold]]</f>
        <v>1320</v>
      </c>
      <c r="R1734" s="7">
        <f>(sales[[#This Row],[unitPrice]]-sales[[#This Row],[unitCost]])/sales[[#This Row],[unitCost]]</f>
        <v>0.36363636363636365</v>
      </c>
      <c r="S1734" t="str">
        <f>TEXT(sales[[#This Row],[SaleDate]],"dd")</f>
        <v>09</v>
      </c>
    </row>
    <row r="1735" spans="1:19" x14ac:dyDescent="0.25">
      <c r="A1735">
        <v>1741</v>
      </c>
      <c r="B1735">
        <v>3</v>
      </c>
      <c r="C1735">
        <v>6</v>
      </c>
      <c r="D1735">
        <v>6</v>
      </c>
      <c r="E1735">
        <v>5</v>
      </c>
      <c r="F1735" s="1">
        <v>45377</v>
      </c>
      <c r="G1735">
        <v>15</v>
      </c>
      <c r="H1735">
        <f>VLOOKUP(sales[[#This Row],[ProductID]],products[],4,FALSE)</f>
        <v>320</v>
      </c>
      <c r="I1735">
        <f>VLOOKUP(sales[[#This Row],[ProductID]],products[],5,FALSE)</f>
        <v>280</v>
      </c>
      <c r="J1735">
        <f>sales[[#This Row],[QuantitySold]]*sales[[#This Row],[unitPrice]]</f>
        <v>1600</v>
      </c>
      <c r="K1735">
        <f>sales[[#This Row],[TotalRevenue]]-sales[[#This Row],[DiscountApplied]]</f>
        <v>1585</v>
      </c>
      <c r="L1735" t="str">
        <f>TEXT(sales[[#This Row],[SaleDate]],"yyyy")</f>
        <v>2024</v>
      </c>
      <c r="M1735" t="str">
        <f>TEXT(sales[[#This Row],[SaleDate]],"MMM")</f>
        <v>Mar</v>
      </c>
      <c r="N1735" t="str">
        <f>TEXT(sales[[#This Row],[SaleDate]],"DDD")</f>
        <v>Tue</v>
      </c>
      <c r="O1735" t="str">
        <f t="shared" si="27"/>
        <v>Q1</v>
      </c>
      <c r="P1735">
        <f>sales[[#This Row],[netRevenue]]-(sales[[#This Row],[unitCost]]*sales[[#This Row],[QuantitySold]])</f>
        <v>185</v>
      </c>
      <c r="Q1735">
        <f>sales[[#This Row],[unitCost]]*sales[[#This Row],[QuantitySold]]</f>
        <v>1400</v>
      </c>
      <c r="R1735" s="7">
        <f>(sales[[#This Row],[unitPrice]]-sales[[#This Row],[unitCost]])/sales[[#This Row],[unitCost]]</f>
        <v>0.14285714285714285</v>
      </c>
      <c r="S1735" t="str">
        <f>TEXT(sales[[#This Row],[SaleDate]],"dd")</f>
        <v>26</v>
      </c>
    </row>
    <row r="1736" spans="1:19" x14ac:dyDescent="0.25">
      <c r="A1736">
        <v>1749</v>
      </c>
      <c r="B1736">
        <v>4</v>
      </c>
      <c r="C1736">
        <v>29</v>
      </c>
      <c r="D1736">
        <v>2</v>
      </c>
      <c r="E1736">
        <v>3</v>
      </c>
      <c r="F1736" s="1">
        <v>45481</v>
      </c>
      <c r="G1736">
        <v>15</v>
      </c>
      <c r="H1736">
        <f>VLOOKUP(sales[[#This Row],[ProductID]],products[],4,FALSE)</f>
        <v>130</v>
      </c>
      <c r="I1736">
        <f>VLOOKUP(sales[[#This Row],[ProductID]],products[],5,FALSE)</f>
        <v>100</v>
      </c>
      <c r="J1736">
        <f>sales[[#This Row],[QuantitySold]]*sales[[#This Row],[unitPrice]]</f>
        <v>390</v>
      </c>
      <c r="K1736">
        <f>sales[[#This Row],[TotalRevenue]]-sales[[#This Row],[DiscountApplied]]</f>
        <v>375</v>
      </c>
      <c r="L1736" t="str">
        <f>TEXT(sales[[#This Row],[SaleDate]],"yyyy")</f>
        <v>2024</v>
      </c>
      <c r="M1736" t="str">
        <f>TEXT(sales[[#This Row],[SaleDate]],"MMM")</f>
        <v>Jul</v>
      </c>
      <c r="N1736" t="str">
        <f>TEXT(sales[[#This Row],[SaleDate]],"DDD")</f>
        <v>Mon</v>
      </c>
      <c r="O1736" t="str">
        <f t="shared" si="27"/>
        <v>Q3</v>
      </c>
      <c r="P1736">
        <f>sales[[#This Row],[netRevenue]]-(sales[[#This Row],[unitCost]]*sales[[#This Row],[QuantitySold]])</f>
        <v>75</v>
      </c>
      <c r="Q1736">
        <f>sales[[#This Row],[unitCost]]*sales[[#This Row],[QuantitySold]]</f>
        <v>300</v>
      </c>
      <c r="R1736" s="7">
        <f>(sales[[#This Row],[unitPrice]]-sales[[#This Row],[unitCost]])/sales[[#This Row],[unitCost]]</f>
        <v>0.3</v>
      </c>
      <c r="S1736" t="str">
        <f>TEXT(sales[[#This Row],[SaleDate]],"dd")</f>
        <v>08</v>
      </c>
    </row>
    <row r="1737" spans="1:19" x14ac:dyDescent="0.25">
      <c r="A1737">
        <v>1754</v>
      </c>
      <c r="B1737">
        <v>4</v>
      </c>
      <c r="C1737">
        <v>7</v>
      </c>
      <c r="D1737">
        <v>9</v>
      </c>
      <c r="E1737">
        <v>6</v>
      </c>
      <c r="F1737" s="1">
        <v>45335</v>
      </c>
      <c r="G1737">
        <v>15</v>
      </c>
      <c r="H1737">
        <f>VLOOKUP(sales[[#This Row],[ProductID]],products[],4,FALSE)</f>
        <v>130</v>
      </c>
      <c r="I1737">
        <f>VLOOKUP(sales[[#This Row],[ProductID]],products[],5,FALSE)</f>
        <v>100</v>
      </c>
      <c r="J1737">
        <f>sales[[#This Row],[QuantitySold]]*sales[[#This Row],[unitPrice]]</f>
        <v>780</v>
      </c>
      <c r="K1737">
        <f>sales[[#This Row],[TotalRevenue]]-sales[[#This Row],[DiscountApplied]]</f>
        <v>765</v>
      </c>
      <c r="L1737" t="str">
        <f>TEXT(sales[[#This Row],[SaleDate]],"yyyy")</f>
        <v>2024</v>
      </c>
      <c r="M1737" t="str">
        <f>TEXT(sales[[#This Row],[SaleDate]],"MMM")</f>
        <v>Feb</v>
      </c>
      <c r="N1737" t="str">
        <f>TEXT(sales[[#This Row],[SaleDate]],"DDD")</f>
        <v>Tue</v>
      </c>
      <c r="O1737" t="str">
        <f t="shared" si="27"/>
        <v>Q1</v>
      </c>
      <c r="P1737">
        <f>sales[[#This Row],[netRevenue]]-(sales[[#This Row],[unitCost]]*sales[[#This Row],[QuantitySold]])</f>
        <v>165</v>
      </c>
      <c r="Q1737">
        <f>sales[[#This Row],[unitCost]]*sales[[#This Row],[QuantitySold]]</f>
        <v>600</v>
      </c>
      <c r="R1737" s="7">
        <f>(sales[[#This Row],[unitPrice]]-sales[[#This Row],[unitCost]])/sales[[#This Row],[unitCost]]</f>
        <v>0.3</v>
      </c>
      <c r="S1737" t="str">
        <f>TEXT(sales[[#This Row],[SaleDate]],"dd")</f>
        <v>13</v>
      </c>
    </row>
    <row r="1738" spans="1:19" x14ac:dyDescent="0.25">
      <c r="A1738">
        <v>1840</v>
      </c>
      <c r="B1738">
        <v>4</v>
      </c>
      <c r="C1738">
        <v>31</v>
      </c>
      <c r="D1738">
        <v>1</v>
      </c>
      <c r="E1738">
        <v>5</v>
      </c>
      <c r="F1738" s="1">
        <v>45519</v>
      </c>
      <c r="G1738">
        <v>15</v>
      </c>
      <c r="H1738">
        <f>VLOOKUP(sales[[#This Row],[ProductID]],products[],4,FALSE)</f>
        <v>130</v>
      </c>
      <c r="I1738">
        <f>VLOOKUP(sales[[#This Row],[ProductID]],products[],5,FALSE)</f>
        <v>100</v>
      </c>
      <c r="J1738">
        <f>sales[[#This Row],[QuantitySold]]*sales[[#This Row],[unitPrice]]</f>
        <v>650</v>
      </c>
      <c r="K1738">
        <f>sales[[#This Row],[TotalRevenue]]-sales[[#This Row],[DiscountApplied]]</f>
        <v>635</v>
      </c>
      <c r="L1738" t="str">
        <f>TEXT(sales[[#This Row],[SaleDate]],"yyyy")</f>
        <v>2024</v>
      </c>
      <c r="M1738" t="str">
        <f>TEXT(sales[[#This Row],[SaleDate]],"MMM")</f>
        <v>Aug</v>
      </c>
      <c r="N1738" t="str">
        <f>TEXT(sales[[#This Row],[SaleDate]],"DDD")</f>
        <v>Thu</v>
      </c>
      <c r="O1738" t="str">
        <f t="shared" si="27"/>
        <v>Q3</v>
      </c>
      <c r="P1738">
        <f>sales[[#This Row],[netRevenue]]-(sales[[#This Row],[unitCost]]*sales[[#This Row],[QuantitySold]])</f>
        <v>135</v>
      </c>
      <c r="Q1738">
        <f>sales[[#This Row],[unitCost]]*sales[[#This Row],[QuantitySold]]</f>
        <v>500</v>
      </c>
      <c r="R1738" s="7">
        <f>(sales[[#This Row],[unitPrice]]-sales[[#This Row],[unitCost]])/sales[[#This Row],[unitCost]]</f>
        <v>0.3</v>
      </c>
      <c r="S1738" t="str">
        <f>TEXT(sales[[#This Row],[SaleDate]],"dd")</f>
        <v>15</v>
      </c>
    </row>
    <row r="1739" spans="1:19" x14ac:dyDescent="0.25">
      <c r="A1739">
        <v>1860</v>
      </c>
      <c r="B1739">
        <v>4</v>
      </c>
      <c r="C1739">
        <v>33</v>
      </c>
      <c r="D1739">
        <v>10</v>
      </c>
      <c r="E1739">
        <v>11</v>
      </c>
      <c r="F1739" s="1">
        <v>45580</v>
      </c>
      <c r="G1739">
        <v>15</v>
      </c>
      <c r="H1739">
        <f>VLOOKUP(sales[[#This Row],[ProductID]],products[],4,FALSE)</f>
        <v>130</v>
      </c>
      <c r="I1739">
        <f>VLOOKUP(sales[[#This Row],[ProductID]],products[],5,FALSE)</f>
        <v>100</v>
      </c>
      <c r="J1739">
        <f>sales[[#This Row],[QuantitySold]]*sales[[#This Row],[unitPrice]]</f>
        <v>1430</v>
      </c>
      <c r="K1739">
        <f>sales[[#This Row],[TotalRevenue]]-sales[[#This Row],[DiscountApplied]]</f>
        <v>1415</v>
      </c>
      <c r="L1739" t="str">
        <f>TEXT(sales[[#This Row],[SaleDate]],"yyyy")</f>
        <v>2024</v>
      </c>
      <c r="M1739" t="str">
        <f>TEXT(sales[[#This Row],[SaleDate]],"MMM")</f>
        <v>Oct</v>
      </c>
      <c r="N1739" t="str">
        <f>TEXT(sales[[#This Row],[SaleDate]],"DDD")</f>
        <v>Tue</v>
      </c>
      <c r="O1739" t="str">
        <f t="shared" si="27"/>
        <v>Q4</v>
      </c>
      <c r="P1739">
        <f>sales[[#This Row],[netRevenue]]-(sales[[#This Row],[unitCost]]*sales[[#This Row],[QuantitySold]])</f>
        <v>315</v>
      </c>
      <c r="Q1739">
        <f>sales[[#This Row],[unitCost]]*sales[[#This Row],[QuantitySold]]</f>
        <v>1100</v>
      </c>
      <c r="R1739" s="7">
        <f>(sales[[#This Row],[unitPrice]]-sales[[#This Row],[unitCost]])/sales[[#This Row],[unitCost]]</f>
        <v>0.3</v>
      </c>
      <c r="S1739" t="str">
        <f>TEXT(sales[[#This Row],[SaleDate]],"dd")</f>
        <v>15</v>
      </c>
    </row>
    <row r="1740" spans="1:19" x14ac:dyDescent="0.25">
      <c r="A1740">
        <v>1874</v>
      </c>
      <c r="B1740">
        <v>4</v>
      </c>
      <c r="C1740">
        <v>8</v>
      </c>
      <c r="D1740">
        <v>6</v>
      </c>
      <c r="E1740">
        <v>7</v>
      </c>
      <c r="F1740" s="1">
        <v>45359</v>
      </c>
      <c r="G1740">
        <v>15</v>
      </c>
      <c r="H1740">
        <f>VLOOKUP(sales[[#This Row],[ProductID]],products[],4,FALSE)</f>
        <v>130</v>
      </c>
      <c r="I1740">
        <f>VLOOKUP(sales[[#This Row],[ProductID]],products[],5,FALSE)</f>
        <v>100</v>
      </c>
      <c r="J1740">
        <f>sales[[#This Row],[QuantitySold]]*sales[[#This Row],[unitPrice]]</f>
        <v>910</v>
      </c>
      <c r="K1740">
        <f>sales[[#This Row],[TotalRevenue]]-sales[[#This Row],[DiscountApplied]]</f>
        <v>895</v>
      </c>
      <c r="L1740" t="str">
        <f>TEXT(sales[[#This Row],[SaleDate]],"yyyy")</f>
        <v>2024</v>
      </c>
      <c r="M1740" t="str">
        <f>TEXT(sales[[#This Row],[SaleDate]],"MMM")</f>
        <v>Mar</v>
      </c>
      <c r="N1740" t="str">
        <f>TEXT(sales[[#This Row],[SaleDate]],"DDD")</f>
        <v>Fri</v>
      </c>
      <c r="O1740" t="str">
        <f t="shared" si="27"/>
        <v>Q1</v>
      </c>
      <c r="P1740">
        <f>sales[[#This Row],[netRevenue]]-(sales[[#This Row],[unitCost]]*sales[[#This Row],[QuantitySold]])</f>
        <v>195</v>
      </c>
      <c r="Q1740">
        <f>sales[[#This Row],[unitCost]]*sales[[#This Row],[QuantitySold]]</f>
        <v>700</v>
      </c>
      <c r="R1740" s="7">
        <f>(sales[[#This Row],[unitPrice]]-sales[[#This Row],[unitCost]])/sales[[#This Row],[unitCost]]</f>
        <v>0.3</v>
      </c>
      <c r="S1740" t="str">
        <f>TEXT(sales[[#This Row],[SaleDate]],"dd")</f>
        <v>08</v>
      </c>
    </row>
    <row r="1741" spans="1:19" x14ac:dyDescent="0.25">
      <c r="A1741">
        <v>1884</v>
      </c>
      <c r="B1741">
        <v>5</v>
      </c>
      <c r="C1741">
        <v>44</v>
      </c>
      <c r="D1741">
        <v>8</v>
      </c>
      <c r="E1741">
        <v>9</v>
      </c>
      <c r="F1741" s="1">
        <v>45457</v>
      </c>
      <c r="G1741">
        <v>15</v>
      </c>
      <c r="H1741">
        <f>VLOOKUP(sales[[#This Row],[ProductID]],products[],4,FALSE)</f>
        <v>310</v>
      </c>
      <c r="I1741">
        <f>VLOOKUP(sales[[#This Row],[ProductID]],products[],5,FALSE)</f>
        <v>280</v>
      </c>
      <c r="J1741">
        <f>sales[[#This Row],[QuantitySold]]*sales[[#This Row],[unitPrice]]</f>
        <v>2790</v>
      </c>
      <c r="K1741">
        <f>sales[[#This Row],[TotalRevenue]]-sales[[#This Row],[DiscountApplied]]</f>
        <v>2775</v>
      </c>
      <c r="L1741" t="str">
        <f>TEXT(sales[[#This Row],[SaleDate]],"yyyy")</f>
        <v>2024</v>
      </c>
      <c r="M1741" t="str">
        <f>TEXT(sales[[#This Row],[SaleDate]],"MMM")</f>
        <v>Jun</v>
      </c>
      <c r="N1741" t="str">
        <f>TEXT(sales[[#This Row],[SaleDate]],"DDD")</f>
        <v>Fri</v>
      </c>
      <c r="O1741" t="str">
        <f t="shared" si="27"/>
        <v>Q2</v>
      </c>
      <c r="P1741">
        <f>sales[[#This Row],[netRevenue]]-(sales[[#This Row],[unitCost]]*sales[[#This Row],[QuantitySold]])</f>
        <v>255</v>
      </c>
      <c r="Q1741">
        <f>sales[[#This Row],[unitCost]]*sales[[#This Row],[QuantitySold]]</f>
        <v>2520</v>
      </c>
      <c r="R1741" s="7">
        <f>(sales[[#This Row],[unitPrice]]-sales[[#This Row],[unitCost]])/sales[[#This Row],[unitCost]]</f>
        <v>0.10714285714285714</v>
      </c>
      <c r="S1741" t="str">
        <f>TEXT(sales[[#This Row],[SaleDate]],"dd")</f>
        <v>14</v>
      </c>
    </row>
    <row r="1742" spans="1:19" x14ac:dyDescent="0.25">
      <c r="A1742">
        <v>6</v>
      </c>
      <c r="B1742">
        <v>2</v>
      </c>
      <c r="C1742">
        <v>6</v>
      </c>
      <c r="D1742">
        <v>3</v>
      </c>
      <c r="E1742">
        <v>15</v>
      </c>
      <c r="F1742" s="1">
        <v>45082</v>
      </c>
      <c r="G1742">
        <v>10</v>
      </c>
      <c r="H1742">
        <f>VLOOKUP(sales[[#This Row],[ProductID]],products[],4,FALSE)</f>
        <v>120</v>
      </c>
      <c r="I1742">
        <f>VLOOKUP(sales[[#This Row],[ProductID]],products[],5,FALSE)</f>
        <v>90</v>
      </c>
      <c r="J1742">
        <f>sales[[#This Row],[QuantitySold]]*sales[[#This Row],[unitPrice]]</f>
        <v>1800</v>
      </c>
      <c r="K1742">
        <f>sales[[#This Row],[TotalRevenue]]-sales[[#This Row],[DiscountApplied]]</f>
        <v>1790</v>
      </c>
      <c r="L1742" t="str">
        <f>TEXT(sales[[#This Row],[SaleDate]],"yyyy")</f>
        <v>2023</v>
      </c>
      <c r="M1742" t="str">
        <f>TEXT(sales[[#This Row],[SaleDate]],"MMM")</f>
        <v>Jun</v>
      </c>
      <c r="N1742" t="str">
        <f>TEXT(sales[[#This Row],[SaleDate]],"DDD")</f>
        <v>Mon</v>
      </c>
      <c r="O1742" t="str">
        <f t="shared" si="27"/>
        <v>Q2</v>
      </c>
      <c r="P1742">
        <f>sales[[#This Row],[netRevenue]]-(sales[[#This Row],[unitCost]]*sales[[#This Row],[QuantitySold]])</f>
        <v>440</v>
      </c>
      <c r="Q1742">
        <f>sales[[#This Row],[unitCost]]*sales[[#This Row],[QuantitySold]]</f>
        <v>1350</v>
      </c>
      <c r="R1742" s="7">
        <f>(sales[[#This Row],[unitPrice]]-sales[[#This Row],[unitCost]])/sales[[#This Row],[unitCost]]</f>
        <v>0.33333333333333331</v>
      </c>
      <c r="S1742" t="str">
        <f>TEXT(sales[[#This Row],[SaleDate]],"dd")</f>
        <v>05</v>
      </c>
    </row>
    <row r="1743" spans="1:19" x14ac:dyDescent="0.25">
      <c r="A1743">
        <v>62</v>
      </c>
      <c r="B1743">
        <v>2</v>
      </c>
      <c r="C1743">
        <v>11</v>
      </c>
      <c r="D1743">
        <v>3</v>
      </c>
      <c r="E1743">
        <v>7</v>
      </c>
      <c r="F1743" s="1">
        <v>44982</v>
      </c>
      <c r="G1743">
        <v>10</v>
      </c>
      <c r="H1743">
        <f>VLOOKUP(sales[[#This Row],[ProductID]],products[],4,FALSE)</f>
        <v>120</v>
      </c>
      <c r="I1743">
        <f>VLOOKUP(sales[[#This Row],[ProductID]],products[],5,FALSE)</f>
        <v>90</v>
      </c>
      <c r="J1743">
        <f>sales[[#This Row],[QuantitySold]]*sales[[#This Row],[unitPrice]]</f>
        <v>840</v>
      </c>
      <c r="K1743">
        <f>sales[[#This Row],[TotalRevenue]]-sales[[#This Row],[DiscountApplied]]</f>
        <v>830</v>
      </c>
      <c r="L1743" t="str">
        <f>TEXT(sales[[#This Row],[SaleDate]],"yyyy")</f>
        <v>2023</v>
      </c>
      <c r="M1743" t="str">
        <f>TEXT(sales[[#This Row],[SaleDate]],"MMM")</f>
        <v>Feb</v>
      </c>
      <c r="N1743" t="str">
        <f>TEXT(sales[[#This Row],[SaleDate]],"DDD")</f>
        <v>Sat</v>
      </c>
      <c r="O1743" t="str">
        <f t="shared" si="27"/>
        <v>Q1</v>
      </c>
      <c r="P1743">
        <f>sales[[#This Row],[netRevenue]]-(sales[[#This Row],[unitCost]]*sales[[#This Row],[QuantitySold]])</f>
        <v>200</v>
      </c>
      <c r="Q1743">
        <f>sales[[#This Row],[unitCost]]*sales[[#This Row],[QuantitySold]]</f>
        <v>630</v>
      </c>
      <c r="R1743" s="7">
        <f>(sales[[#This Row],[unitPrice]]-sales[[#This Row],[unitCost]])/sales[[#This Row],[unitCost]]</f>
        <v>0.33333333333333331</v>
      </c>
      <c r="S1743" t="str">
        <f>TEXT(sales[[#This Row],[SaleDate]],"dd")</f>
        <v>25</v>
      </c>
    </row>
    <row r="1744" spans="1:19" x14ac:dyDescent="0.25">
      <c r="A1744">
        <v>76</v>
      </c>
      <c r="B1744">
        <v>4</v>
      </c>
      <c r="C1744">
        <v>2</v>
      </c>
      <c r="D1744">
        <v>3</v>
      </c>
      <c r="E1744">
        <v>1</v>
      </c>
      <c r="F1744" s="1">
        <v>45081</v>
      </c>
      <c r="G1744">
        <v>10</v>
      </c>
      <c r="H1744">
        <f>VLOOKUP(sales[[#This Row],[ProductID]],products[],4,FALSE)</f>
        <v>130</v>
      </c>
      <c r="I1744">
        <f>VLOOKUP(sales[[#This Row],[ProductID]],products[],5,FALSE)</f>
        <v>100</v>
      </c>
      <c r="J1744">
        <f>sales[[#This Row],[QuantitySold]]*sales[[#This Row],[unitPrice]]</f>
        <v>130</v>
      </c>
      <c r="K1744">
        <f>sales[[#This Row],[TotalRevenue]]-sales[[#This Row],[DiscountApplied]]</f>
        <v>120</v>
      </c>
      <c r="L1744" t="str">
        <f>TEXT(sales[[#This Row],[SaleDate]],"yyyy")</f>
        <v>2023</v>
      </c>
      <c r="M1744" t="str">
        <f>TEXT(sales[[#This Row],[SaleDate]],"MMM")</f>
        <v>Jun</v>
      </c>
      <c r="N1744" t="str">
        <f>TEXT(sales[[#This Row],[SaleDate]],"DDD")</f>
        <v>Sun</v>
      </c>
      <c r="O1744" t="str">
        <f t="shared" si="27"/>
        <v>Q2</v>
      </c>
      <c r="P1744">
        <f>sales[[#This Row],[netRevenue]]-(sales[[#This Row],[unitCost]]*sales[[#This Row],[QuantitySold]])</f>
        <v>20</v>
      </c>
      <c r="Q1744">
        <f>sales[[#This Row],[unitCost]]*sales[[#This Row],[QuantitySold]]</f>
        <v>100</v>
      </c>
      <c r="R1744" s="7">
        <f>(sales[[#This Row],[unitPrice]]-sales[[#This Row],[unitCost]])/sales[[#This Row],[unitCost]]</f>
        <v>0.3</v>
      </c>
      <c r="S1744" t="str">
        <f>TEXT(sales[[#This Row],[SaleDate]],"dd")</f>
        <v>04</v>
      </c>
    </row>
    <row r="1745" spans="1:19" x14ac:dyDescent="0.25">
      <c r="A1745">
        <v>89</v>
      </c>
      <c r="B1745">
        <v>1</v>
      </c>
      <c r="C1745">
        <v>22</v>
      </c>
      <c r="D1745">
        <v>3</v>
      </c>
      <c r="E1745">
        <v>9</v>
      </c>
      <c r="F1745" s="1">
        <v>45250</v>
      </c>
      <c r="G1745">
        <v>10</v>
      </c>
      <c r="H1745">
        <f>VLOOKUP(sales[[#This Row],[ProductID]],products[],4,FALSE)</f>
        <v>300</v>
      </c>
      <c r="I1745">
        <f>VLOOKUP(sales[[#This Row],[ProductID]],products[],5,FALSE)</f>
        <v>220</v>
      </c>
      <c r="J1745">
        <f>sales[[#This Row],[QuantitySold]]*sales[[#This Row],[unitPrice]]</f>
        <v>2700</v>
      </c>
      <c r="K1745">
        <f>sales[[#This Row],[TotalRevenue]]-sales[[#This Row],[DiscountApplied]]</f>
        <v>2690</v>
      </c>
      <c r="L1745" t="str">
        <f>TEXT(sales[[#This Row],[SaleDate]],"yyyy")</f>
        <v>2023</v>
      </c>
      <c r="M1745" t="str">
        <f>TEXT(sales[[#This Row],[SaleDate]],"MMM")</f>
        <v>Nov</v>
      </c>
      <c r="N1745" t="str">
        <f>TEXT(sales[[#This Row],[SaleDate]],"DDD")</f>
        <v>Mon</v>
      </c>
      <c r="O1745" t="str">
        <f t="shared" si="27"/>
        <v>Q4</v>
      </c>
      <c r="P1745">
        <f>sales[[#This Row],[netRevenue]]-(sales[[#This Row],[unitCost]]*sales[[#This Row],[QuantitySold]])</f>
        <v>710</v>
      </c>
      <c r="Q1745">
        <f>sales[[#This Row],[unitCost]]*sales[[#This Row],[QuantitySold]]</f>
        <v>1980</v>
      </c>
      <c r="R1745" s="7">
        <f>(sales[[#This Row],[unitPrice]]-sales[[#This Row],[unitCost]])/sales[[#This Row],[unitCost]]</f>
        <v>0.36363636363636365</v>
      </c>
      <c r="S1745" t="str">
        <f>TEXT(sales[[#This Row],[SaleDate]],"dd")</f>
        <v>20</v>
      </c>
    </row>
    <row r="1746" spans="1:19" x14ac:dyDescent="0.25">
      <c r="A1746">
        <v>94</v>
      </c>
      <c r="B1746">
        <v>3</v>
      </c>
      <c r="C1746">
        <v>45</v>
      </c>
      <c r="D1746">
        <v>3</v>
      </c>
      <c r="E1746">
        <v>6</v>
      </c>
      <c r="F1746" s="1">
        <v>45036</v>
      </c>
      <c r="G1746">
        <v>10</v>
      </c>
      <c r="H1746">
        <f>VLOOKUP(sales[[#This Row],[ProductID]],products[],4,FALSE)</f>
        <v>320</v>
      </c>
      <c r="I1746">
        <f>VLOOKUP(sales[[#This Row],[ProductID]],products[],5,FALSE)</f>
        <v>280</v>
      </c>
      <c r="J1746">
        <f>sales[[#This Row],[QuantitySold]]*sales[[#This Row],[unitPrice]]</f>
        <v>1920</v>
      </c>
      <c r="K1746">
        <f>sales[[#This Row],[TotalRevenue]]-sales[[#This Row],[DiscountApplied]]</f>
        <v>1910</v>
      </c>
      <c r="L1746" t="str">
        <f>TEXT(sales[[#This Row],[SaleDate]],"yyyy")</f>
        <v>2023</v>
      </c>
      <c r="M1746" t="str">
        <f>TEXT(sales[[#This Row],[SaleDate]],"MMM")</f>
        <v>Apr</v>
      </c>
      <c r="N1746" t="str">
        <f>TEXT(sales[[#This Row],[SaleDate]],"DDD")</f>
        <v>Thu</v>
      </c>
      <c r="O1746" t="str">
        <f t="shared" si="27"/>
        <v>Q2</v>
      </c>
      <c r="P1746">
        <f>sales[[#This Row],[netRevenue]]-(sales[[#This Row],[unitCost]]*sales[[#This Row],[QuantitySold]])</f>
        <v>230</v>
      </c>
      <c r="Q1746">
        <f>sales[[#This Row],[unitCost]]*sales[[#This Row],[QuantitySold]]</f>
        <v>1680</v>
      </c>
      <c r="R1746" s="7">
        <f>(sales[[#This Row],[unitPrice]]-sales[[#This Row],[unitCost]])/sales[[#This Row],[unitCost]]</f>
        <v>0.14285714285714285</v>
      </c>
      <c r="S1746" t="str">
        <f>TEXT(sales[[#This Row],[SaleDate]],"dd")</f>
        <v>20</v>
      </c>
    </row>
    <row r="1747" spans="1:19" x14ac:dyDescent="0.25">
      <c r="A1747">
        <v>131</v>
      </c>
      <c r="B1747">
        <v>4</v>
      </c>
      <c r="C1747">
        <v>35</v>
      </c>
      <c r="D1747">
        <v>3</v>
      </c>
      <c r="E1747">
        <v>10</v>
      </c>
      <c r="F1747" s="1">
        <v>45189</v>
      </c>
      <c r="G1747">
        <v>10</v>
      </c>
      <c r="H1747">
        <f>VLOOKUP(sales[[#This Row],[ProductID]],products[],4,FALSE)</f>
        <v>130</v>
      </c>
      <c r="I1747">
        <f>VLOOKUP(sales[[#This Row],[ProductID]],products[],5,FALSE)</f>
        <v>100</v>
      </c>
      <c r="J1747">
        <f>sales[[#This Row],[QuantitySold]]*sales[[#This Row],[unitPrice]]</f>
        <v>1300</v>
      </c>
      <c r="K1747">
        <f>sales[[#This Row],[TotalRevenue]]-sales[[#This Row],[DiscountApplied]]</f>
        <v>1290</v>
      </c>
      <c r="L1747" t="str">
        <f>TEXT(sales[[#This Row],[SaleDate]],"yyyy")</f>
        <v>2023</v>
      </c>
      <c r="M1747" t="str">
        <f>TEXT(sales[[#This Row],[SaleDate]],"MMM")</f>
        <v>Sep</v>
      </c>
      <c r="N1747" t="str">
        <f>TEXT(sales[[#This Row],[SaleDate]],"DDD")</f>
        <v>Wed</v>
      </c>
      <c r="O1747" t="str">
        <f t="shared" si="27"/>
        <v>Q3</v>
      </c>
      <c r="P1747">
        <f>sales[[#This Row],[netRevenue]]-(sales[[#This Row],[unitCost]]*sales[[#This Row],[QuantitySold]])</f>
        <v>290</v>
      </c>
      <c r="Q1747">
        <f>sales[[#This Row],[unitCost]]*sales[[#This Row],[QuantitySold]]</f>
        <v>1000</v>
      </c>
      <c r="R1747" s="7">
        <f>(sales[[#This Row],[unitPrice]]-sales[[#This Row],[unitCost]])/sales[[#This Row],[unitCost]]</f>
        <v>0.3</v>
      </c>
      <c r="S1747" t="str">
        <f>TEXT(sales[[#This Row],[SaleDate]],"dd")</f>
        <v>20</v>
      </c>
    </row>
    <row r="1748" spans="1:19" x14ac:dyDescent="0.25">
      <c r="A1748">
        <v>133</v>
      </c>
      <c r="B1748">
        <v>3</v>
      </c>
      <c r="C1748">
        <v>13</v>
      </c>
      <c r="D1748">
        <v>3</v>
      </c>
      <c r="E1748">
        <v>5</v>
      </c>
      <c r="F1748" s="1">
        <v>44950</v>
      </c>
      <c r="G1748">
        <v>10</v>
      </c>
      <c r="H1748">
        <f>VLOOKUP(sales[[#This Row],[ProductID]],products[],4,FALSE)</f>
        <v>320</v>
      </c>
      <c r="I1748">
        <f>VLOOKUP(sales[[#This Row],[ProductID]],products[],5,FALSE)</f>
        <v>280</v>
      </c>
      <c r="J1748">
        <f>sales[[#This Row],[QuantitySold]]*sales[[#This Row],[unitPrice]]</f>
        <v>1600</v>
      </c>
      <c r="K1748">
        <f>sales[[#This Row],[TotalRevenue]]-sales[[#This Row],[DiscountApplied]]</f>
        <v>1590</v>
      </c>
      <c r="L1748" t="str">
        <f>TEXT(sales[[#This Row],[SaleDate]],"yyyy")</f>
        <v>2023</v>
      </c>
      <c r="M1748" t="str">
        <f>TEXT(sales[[#This Row],[SaleDate]],"MMM")</f>
        <v>Jan</v>
      </c>
      <c r="N1748" t="str">
        <f>TEXT(sales[[#This Row],[SaleDate]],"DDD")</f>
        <v>Tue</v>
      </c>
      <c r="O1748" t="str">
        <f t="shared" si="27"/>
        <v>Q1</v>
      </c>
      <c r="P1748">
        <f>sales[[#This Row],[netRevenue]]-(sales[[#This Row],[unitCost]]*sales[[#This Row],[QuantitySold]])</f>
        <v>190</v>
      </c>
      <c r="Q1748">
        <f>sales[[#This Row],[unitCost]]*sales[[#This Row],[QuantitySold]]</f>
        <v>1400</v>
      </c>
      <c r="R1748" s="7">
        <f>(sales[[#This Row],[unitPrice]]-sales[[#This Row],[unitCost]])/sales[[#This Row],[unitCost]]</f>
        <v>0.14285714285714285</v>
      </c>
      <c r="S1748" t="str">
        <f>TEXT(sales[[#This Row],[SaleDate]],"dd")</f>
        <v>24</v>
      </c>
    </row>
    <row r="1749" spans="1:19" x14ac:dyDescent="0.25">
      <c r="A1749">
        <v>192</v>
      </c>
      <c r="B1749">
        <v>4</v>
      </c>
      <c r="C1749">
        <v>13</v>
      </c>
      <c r="D1749">
        <v>3</v>
      </c>
      <c r="E1749">
        <v>5</v>
      </c>
      <c r="F1749" s="1">
        <v>45101</v>
      </c>
      <c r="G1749">
        <v>10</v>
      </c>
      <c r="H1749">
        <f>VLOOKUP(sales[[#This Row],[ProductID]],products[],4,FALSE)</f>
        <v>130</v>
      </c>
      <c r="I1749">
        <f>VLOOKUP(sales[[#This Row],[ProductID]],products[],5,FALSE)</f>
        <v>100</v>
      </c>
      <c r="J1749">
        <f>sales[[#This Row],[QuantitySold]]*sales[[#This Row],[unitPrice]]</f>
        <v>650</v>
      </c>
      <c r="K1749">
        <f>sales[[#This Row],[TotalRevenue]]-sales[[#This Row],[DiscountApplied]]</f>
        <v>640</v>
      </c>
      <c r="L1749" t="str">
        <f>TEXT(sales[[#This Row],[SaleDate]],"yyyy")</f>
        <v>2023</v>
      </c>
      <c r="M1749" t="str">
        <f>TEXT(sales[[#This Row],[SaleDate]],"MMM")</f>
        <v>Jun</v>
      </c>
      <c r="N1749" t="str">
        <f>TEXT(sales[[#This Row],[SaleDate]],"DDD")</f>
        <v>Sat</v>
      </c>
      <c r="O1749" t="str">
        <f t="shared" si="27"/>
        <v>Q2</v>
      </c>
      <c r="P1749">
        <f>sales[[#This Row],[netRevenue]]-(sales[[#This Row],[unitCost]]*sales[[#This Row],[QuantitySold]])</f>
        <v>140</v>
      </c>
      <c r="Q1749">
        <f>sales[[#This Row],[unitCost]]*sales[[#This Row],[QuantitySold]]</f>
        <v>500</v>
      </c>
      <c r="R1749" s="7">
        <f>(sales[[#This Row],[unitPrice]]-sales[[#This Row],[unitCost]])/sales[[#This Row],[unitCost]]</f>
        <v>0.3</v>
      </c>
      <c r="S1749" t="str">
        <f>TEXT(sales[[#This Row],[SaleDate]],"dd")</f>
        <v>24</v>
      </c>
    </row>
    <row r="1750" spans="1:19" x14ac:dyDescent="0.25">
      <c r="A1750">
        <v>198</v>
      </c>
      <c r="B1750">
        <v>1</v>
      </c>
      <c r="C1750">
        <v>3</v>
      </c>
      <c r="D1750">
        <v>3</v>
      </c>
      <c r="E1750">
        <v>4</v>
      </c>
      <c r="F1750" s="1">
        <v>44998</v>
      </c>
      <c r="G1750">
        <v>10</v>
      </c>
      <c r="H1750">
        <f>VLOOKUP(sales[[#This Row],[ProductID]],products[],4,FALSE)</f>
        <v>300</v>
      </c>
      <c r="I1750">
        <f>VLOOKUP(sales[[#This Row],[ProductID]],products[],5,FALSE)</f>
        <v>220</v>
      </c>
      <c r="J1750">
        <f>sales[[#This Row],[QuantitySold]]*sales[[#This Row],[unitPrice]]</f>
        <v>1200</v>
      </c>
      <c r="K1750">
        <f>sales[[#This Row],[TotalRevenue]]-sales[[#This Row],[DiscountApplied]]</f>
        <v>1190</v>
      </c>
      <c r="L1750" t="str">
        <f>TEXT(sales[[#This Row],[SaleDate]],"yyyy")</f>
        <v>2023</v>
      </c>
      <c r="M1750" t="str">
        <f>TEXT(sales[[#This Row],[SaleDate]],"MMM")</f>
        <v>Mar</v>
      </c>
      <c r="N1750" t="str">
        <f>TEXT(sales[[#This Row],[SaleDate]],"DDD")</f>
        <v>Mon</v>
      </c>
      <c r="O1750" t="str">
        <f t="shared" si="27"/>
        <v>Q1</v>
      </c>
      <c r="P1750">
        <f>sales[[#This Row],[netRevenue]]-(sales[[#This Row],[unitCost]]*sales[[#This Row],[QuantitySold]])</f>
        <v>310</v>
      </c>
      <c r="Q1750">
        <f>sales[[#This Row],[unitCost]]*sales[[#This Row],[QuantitySold]]</f>
        <v>880</v>
      </c>
      <c r="R1750" s="7">
        <f>(sales[[#This Row],[unitPrice]]-sales[[#This Row],[unitCost]])/sales[[#This Row],[unitCost]]</f>
        <v>0.36363636363636365</v>
      </c>
      <c r="S1750" t="str">
        <f>TEXT(sales[[#This Row],[SaleDate]],"dd")</f>
        <v>13</v>
      </c>
    </row>
    <row r="1751" spans="1:19" x14ac:dyDescent="0.25">
      <c r="A1751">
        <v>222</v>
      </c>
      <c r="B1751">
        <v>2</v>
      </c>
      <c r="C1751">
        <v>10</v>
      </c>
      <c r="D1751">
        <v>3</v>
      </c>
      <c r="E1751">
        <v>7</v>
      </c>
      <c r="F1751" s="1">
        <v>45288</v>
      </c>
      <c r="G1751">
        <v>10</v>
      </c>
      <c r="H1751">
        <f>VLOOKUP(sales[[#This Row],[ProductID]],products[],4,FALSE)</f>
        <v>120</v>
      </c>
      <c r="I1751">
        <f>VLOOKUP(sales[[#This Row],[ProductID]],products[],5,FALSE)</f>
        <v>90</v>
      </c>
      <c r="J1751">
        <f>sales[[#This Row],[QuantitySold]]*sales[[#This Row],[unitPrice]]</f>
        <v>840</v>
      </c>
      <c r="K1751">
        <f>sales[[#This Row],[TotalRevenue]]-sales[[#This Row],[DiscountApplied]]</f>
        <v>830</v>
      </c>
      <c r="L1751" t="str">
        <f>TEXT(sales[[#This Row],[SaleDate]],"yyyy")</f>
        <v>2023</v>
      </c>
      <c r="M1751" t="str">
        <f>TEXT(sales[[#This Row],[SaleDate]],"MMM")</f>
        <v>Dec</v>
      </c>
      <c r="N1751" t="str">
        <f>TEXT(sales[[#This Row],[SaleDate]],"DDD")</f>
        <v>Thu</v>
      </c>
      <c r="O1751" t="str">
        <f t="shared" si="27"/>
        <v>Q4</v>
      </c>
      <c r="P1751">
        <f>sales[[#This Row],[netRevenue]]-(sales[[#This Row],[unitCost]]*sales[[#This Row],[QuantitySold]])</f>
        <v>200</v>
      </c>
      <c r="Q1751">
        <f>sales[[#This Row],[unitCost]]*sales[[#This Row],[QuantitySold]]</f>
        <v>630</v>
      </c>
      <c r="R1751" s="7">
        <f>(sales[[#This Row],[unitPrice]]-sales[[#This Row],[unitCost]])/sales[[#This Row],[unitCost]]</f>
        <v>0.33333333333333331</v>
      </c>
      <c r="S1751" t="str">
        <f>TEXT(sales[[#This Row],[SaleDate]],"dd")</f>
        <v>28</v>
      </c>
    </row>
    <row r="1752" spans="1:19" x14ac:dyDescent="0.25">
      <c r="A1752">
        <v>253</v>
      </c>
      <c r="B1752">
        <v>3</v>
      </c>
      <c r="C1752">
        <v>24</v>
      </c>
      <c r="D1752">
        <v>3</v>
      </c>
      <c r="E1752">
        <v>8</v>
      </c>
      <c r="F1752" s="1">
        <v>45082</v>
      </c>
      <c r="G1752">
        <v>10</v>
      </c>
      <c r="H1752">
        <f>VLOOKUP(sales[[#This Row],[ProductID]],products[],4,FALSE)</f>
        <v>320</v>
      </c>
      <c r="I1752">
        <f>VLOOKUP(sales[[#This Row],[ProductID]],products[],5,FALSE)</f>
        <v>280</v>
      </c>
      <c r="J1752">
        <f>sales[[#This Row],[QuantitySold]]*sales[[#This Row],[unitPrice]]</f>
        <v>2560</v>
      </c>
      <c r="K1752">
        <f>sales[[#This Row],[TotalRevenue]]-sales[[#This Row],[DiscountApplied]]</f>
        <v>2550</v>
      </c>
      <c r="L1752" t="str">
        <f>TEXT(sales[[#This Row],[SaleDate]],"yyyy")</f>
        <v>2023</v>
      </c>
      <c r="M1752" t="str">
        <f>TEXT(sales[[#This Row],[SaleDate]],"MMM")</f>
        <v>Jun</v>
      </c>
      <c r="N1752" t="str">
        <f>TEXT(sales[[#This Row],[SaleDate]],"DDD")</f>
        <v>Mon</v>
      </c>
      <c r="O1752" t="str">
        <f t="shared" si="27"/>
        <v>Q2</v>
      </c>
      <c r="P1752">
        <f>sales[[#This Row],[netRevenue]]-(sales[[#This Row],[unitCost]]*sales[[#This Row],[QuantitySold]])</f>
        <v>310</v>
      </c>
      <c r="Q1752">
        <f>sales[[#This Row],[unitCost]]*sales[[#This Row],[QuantitySold]]</f>
        <v>2240</v>
      </c>
      <c r="R1752" s="7">
        <f>(sales[[#This Row],[unitPrice]]-sales[[#This Row],[unitCost]])/sales[[#This Row],[unitCost]]</f>
        <v>0.14285714285714285</v>
      </c>
      <c r="S1752" t="str">
        <f>TEXT(sales[[#This Row],[SaleDate]],"dd")</f>
        <v>05</v>
      </c>
    </row>
    <row r="1753" spans="1:19" x14ac:dyDescent="0.25">
      <c r="A1753">
        <v>257</v>
      </c>
      <c r="B1753">
        <v>5</v>
      </c>
      <c r="C1753">
        <v>19</v>
      </c>
      <c r="D1753">
        <v>3</v>
      </c>
      <c r="E1753">
        <v>2</v>
      </c>
      <c r="F1753" s="1">
        <v>44966</v>
      </c>
      <c r="G1753">
        <v>10</v>
      </c>
      <c r="H1753">
        <f>VLOOKUP(sales[[#This Row],[ProductID]],products[],4,FALSE)</f>
        <v>310</v>
      </c>
      <c r="I1753">
        <f>VLOOKUP(sales[[#This Row],[ProductID]],products[],5,FALSE)</f>
        <v>280</v>
      </c>
      <c r="J1753">
        <f>sales[[#This Row],[QuantitySold]]*sales[[#This Row],[unitPrice]]</f>
        <v>620</v>
      </c>
      <c r="K1753">
        <f>sales[[#This Row],[TotalRevenue]]-sales[[#This Row],[DiscountApplied]]</f>
        <v>610</v>
      </c>
      <c r="L1753" t="str">
        <f>TEXT(sales[[#This Row],[SaleDate]],"yyyy")</f>
        <v>2023</v>
      </c>
      <c r="M1753" t="str">
        <f>TEXT(sales[[#This Row],[SaleDate]],"MMM")</f>
        <v>Feb</v>
      </c>
      <c r="N1753" t="str">
        <f>TEXT(sales[[#This Row],[SaleDate]],"DDD")</f>
        <v>Thu</v>
      </c>
      <c r="O1753" t="str">
        <f t="shared" si="27"/>
        <v>Q1</v>
      </c>
      <c r="P1753">
        <f>sales[[#This Row],[netRevenue]]-(sales[[#This Row],[unitCost]]*sales[[#This Row],[QuantitySold]])</f>
        <v>50</v>
      </c>
      <c r="Q1753">
        <f>sales[[#This Row],[unitCost]]*sales[[#This Row],[QuantitySold]]</f>
        <v>560</v>
      </c>
      <c r="R1753" s="7">
        <f>(sales[[#This Row],[unitPrice]]-sales[[#This Row],[unitCost]])/sales[[#This Row],[unitCost]]</f>
        <v>0.10714285714285714</v>
      </c>
      <c r="S1753" t="str">
        <f>TEXT(sales[[#This Row],[SaleDate]],"dd")</f>
        <v>09</v>
      </c>
    </row>
    <row r="1754" spans="1:19" x14ac:dyDescent="0.25">
      <c r="A1754">
        <v>287</v>
      </c>
      <c r="B1754">
        <v>3</v>
      </c>
      <c r="C1754">
        <v>47</v>
      </c>
      <c r="D1754">
        <v>3</v>
      </c>
      <c r="E1754">
        <v>5</v>
      </c>
      <c r="F1754" s="1">
        <v>45237</v>
      </c>
      <c r="G1754">
        <v>10</v>
      </c>
      <c r="H1754">
        <f>VLOOKUP(sales[[#This Row],[ProductID]],products[],4,FALSE)</f>
        <v>320</v>
      </c>
      <c r="I1754">
        <f>VLOOKUP(sales[[#This Row],[ProductID]],products[],5,FALSE)</f>
        <v>280</v>
      </c>
      <c r="J1754">
        <f>sales[[#This Row],[QuantitySold]]*sales[[#This Row],[unitPrice]]</f>
        <v>1600</v>
      </c>
      <c r="K1754">
        <f>sales[[#This Row],[TotalRevenue]]-sales[[#This Row],[DiscountApplied]]</f>
        <v>1590</v>
      </c>
      <c r="L1754" t="str">
        <f>TEXT(sales[[#This Row],[SaleDate]],"yyyy")</f>
        <v>2023</v>
      </c>
      <c r="M1754" t="str">
        <f>TEXT(sales[[#This Row],[SaleDate]],"MMM")</f>
        <v>Nov</v>
      </c>
      <c r="N1754" t="str">
        <f>TEXT(sales[[#This Row],[SaleDate]],"DDD")</f>
        <v>Tue</v>
      </c>
      <c r="O1754" t="str">
        <f t="shared" si="27"/>
        <v>Q4</v>
      </c>
      <c r="P1754">
        <f>sales[[#This Row],[netRevenue]]-(sales[[#This Row],[unitCost]]*sales[[#This Row],[QuantitySold]])</f>
        <v>190</v>
      </c>
      <c r="Q1754">
        <f>sales[[#This Row],[unitCost]]*sales[[#This Row],[QuantitySold]]</f>
        <v>1400</v>
      </c>
      <c r="R1754" s="7">
        <f>(sales[[#This Row],[unitPrice]]-sales[[#This Row],[unitCost]])/sales[[#This Row],[unitCost]]</f>
        <v>0.14285714285714285</v>
      </c>
      <c r="S1754" t="str">
        <f>TEXT(sales[[#This Row],[SaleDate]],"dd")</f>
        <v>07</v>
      </c>
    </row>
    <row r="1755" spans="1:19" x14ac:dyDescent="0.25">
      <c r="A1755">
        <v>352</v>
      </c>
      <c r="B1755">
        <v>2</v>
      </c>
      <c r="C1755">
        <v>4</v>
      </c>
      <c r="D1755">
        <v>3</v>
      </c>
      <c r="E1755">
        <v>3</v>
      </c>
      <c r="F1755" s="1">
        <v>44970</v>
      </c>
      <c r="G1755">
        <v>10</v>
      </c>
      <c r="H1755">
        <f>VLOOKUP(sales[[#This Row],[ProductID]],products[],4,FALSE)</f>
        <v>120</v>
      </c>
      <c r="I1755">
        <f>VLOOKUP(sales[[#This Row],[ProductID]],products[],5,FALSE)</f>
        <v>90</v>
      </c>
      <c r="J1755">
        <f>sales[[#This Row],[QuantitySold]]*sales[[#This Row],[unitPrice]]</f>
        <v>360</v>
      </c>
      <c r="K1755">
        <f>sales[[#This Row],[TotalRevenue]]-sales[[#This Row],[DiscountApplied]]</f>
        <v>350</v>
      </c>
      <c r="L1755" t="str">
        <f>TEXT(sales[[#This Row],[SaleDate]],"yyyy")</f>
        <v>2023</v>
      </c>
      <c r="M1755" t="str">
        <f>TEXT(sales[[#This Row],[SaleDate]],"MMM")</f>
        <v>Feb</v>
      </c>
      <c r="N1755" t="str">
        <f>TEXT(sales[[#This Row],[SaleDate]],"DDD")</f>
        <v>Mon</v>
      </c>
      <c r="O1755" t="str">
        <f t="shared" si="27"/>
        <v>Q1</v>
      </c>
      <c r="P1755">
        <f>sales[[#This Row],[netRevenue]]-(sales[[#This Row],[unitCost]]*sales[[#This Row],[QuantitySold]])</f>
        <v>80</v>
      </c>
      <c r="Q1755">
        <f>sales[[#This Row],[unitCost]]*sales[[#This Row],[QuantitySold]]</f>
        <v>270</v>
      </c>
      <c r="R1755" s="7">
        <f>(sales[[#This Row],[unitPrice]]-sales[[#This Row],[unitCost]])/sales[[#This Row],[unitCost]]</f>
        <v>0.33333333333333331</v>
      </c>
      <c r="S1755" t="str">
        <f>TEXT(sales[[#This Row],[SaleDate]],"dd")</f>
        <v>13</v>
      </c>
    </row>
    <row r="1756" spans="1:19" x14ac:dyDescent="0.25">
      <c r="A1756">
        <v>383</v>
      </c>
      <c r="B1756">
        <v>3</v>
      </c>
      <c r="C1756">
        <v>10</v>
      </c>
      <c r="D1756">
        <v>3</v>
      </c>
      <c r="E1756">
        <v>7</v>
      </c>
      <c r="F1756" s="1">
        <v>44981</v>
      </c>
      <c r="G1756">
        <v>10</v>
      </c>
      <c r="H1756">
        <f>VLOOKUP(sales[[#This Row],[ProductID]],products[],4,FALSE)</f>
        <v>320</v>
      </c>
      <c r="I1756">
        <f>VLOOKUP(sales[[#This Row],[ProductID]],products[],5,FALSE)</f>
        <v>280</v>
      </c>
      <c r="J1756">
        <f>sales[[#This Row],[QuantitySold]]*sales[[#This Row],[unitPrice]]</f>
        <v>2240</v>
      </c>
      <c r="K1756">
        <f>sales[[#This Row],[TotalRevenue]]-sales[[#This Row],[DiscountApplied]]</f>
        <v>2230</v>
      </c>
      <c r="L1756" t="str">
        <f>TEXT(sales[[#This Row],[SaleDate]],"yyyy")</f>
        <v>2023</v>
      </c>
      <c r="M1756" t="str">
        <f>TEXT(sales[[#This Row],[SaleDate]],"MMM")</f>
        <v>Feb</v>
      </c>
      <c r="N1756" t="str">
        <f>TEXT(sales[[#This Row],[SaleDate]],"DDD")</f>
        <v>Fri</v>
      </c>
      <c r="O1756" t="str">
        <f t="shared" si="27"/>
        <v>Q1</v>
      </c>
      <c r="P1756">
        <f>sales[[#This Row],[netRevenue]]-(sales[[#This Row],[unitCost]]*sales[[#This Row],[QuantitySold]])</f>
        <v>270</v>
      </c>
      <c r="Q1756">
        <f>sales[[#This Row],[unitCost]]*sales[[#This Row],[QuantitySold]]</f>
        <v>1960</v>
      </c>
      <c r="R1756" s="7">
        <f>(sales[[#This Row],[unitPrice]]-sales[[#This Row],[unitCost]])/sales[[#This Row],[unitCost]]</f>
        <v>0.14285714285714285</v>
      </c>
      <c r="S1756" t="str">
        <f>TEXT(sales[[#This Row],[SaleDate]],"dd")</f>
        <v>24</v>
      </c>
    </row>
    <row r="1757" spans="1:19" x14ac:dyDescent="0.25">
      <c r="A1757">
        <v>412</v>
      </c>
      <c r="B1757">
        <v>5</v>
      </c>
      <c r="C1757">
        <v>13</v>
      </c>
      <c r="D1757">
        <v>3</v>
      </c>
      <c r="E1757">
        <v>2</v>
      </c>
      <c r="F1757" s="1">
        <v>44963</v>
      </c>
      <c r="G1757">
        <v>10</v>
      </c>
      <c r="H1757">
        <f>VLOOKUP(sales[[#This Row],[ProductID]],products[],4,FALSE)</f>
        <v>310</v>
      </c>
      <c r="I1757">
        <f>VLOOKUP(sales[[#This Row],[ProductID]],products[],5,FALSE)</f>
        <v>280</v>
      </c>
      <c r="J1757">
        <f>sales[[#This Row],[QuantitySold]]*sales[[#This Row],[unitPrice]]</f>
        <v>620</v>
      </c>
      <c r="K1757">
        <f>sales[[#This Row],[TotalRevenue]]-sales[[#This Row],[DiscountApplied]]</f>
        <v>610</v>
      </c>
      <c r="L1757" t="str">
        <f>TEXT(sales[[#This Row],[SaleDate]],"yyyy")</f>
        <v>2023</v>
      </c>
      <c r="M1757" t="str">
        <f>TEXT(sales[[#This Row],[SaleDate]],"MMM")</f>
        <v>Feb</v>
      </c>
      <c r="N1757" t="str">
        <f>TEXT(sales[[#This Row],[SaleDate]],"DDD")</f>
        <v>Mon</v>
      </c>
      <c r="O1757" t="str">
        <f t="shared" si="27"/>
        <v>Q1</v>
      </c>
      <c r="P1757">
        <f>sales[[#This Row],[netRevenue]]-(sales[[#This Row],[unitCost]]*sales[[#This Row],[QuantitySold]])</f>
        <v>50</v>
      </c>
      <c r="Q1757">
        <f>sales[[#This Row],[unitCost]]*sales[[#This Row],[QuantitySold]]</f>
        <v>560</v>
      </c>
      <c r="R1757" s="7">
        <f>(sales[[#This Row],[unitPrice]]-sales[[#This Row],[unitCost]])/sales[[#This Row],[unitCost]]</f>
        <v>0.10714285714285714</v>
      </c>
      <c r="S1757" t="str">
        <f>TEXT(sales[[#This Row],[SaleDate]],"dd")</f>
        <v>06</v>
      </c>
    </row>
    <row r="1758" spans="1:19" x14ac:dyDescent="0.25">
      <c r="A1758">
        <v>439</v>
      </c>
      <c r="B1758">
        <v>3</v>
      </c>
      <c r="C1758">
        <v>27</v>
      </c>
      <c r="D1758">
        <v>3</v>
      </c>
      <c r="E1758">
        <v>1</v>
      </c>
      <c r="F1758" s="1">
        <v>45226</v>
      </c>
      <c r="G1758">
        <v>10</v>
      </c>
      <c r="H1758">
        <f>VLOOKUP(sales[[#This Row],[ProductID]],products[],4,FALSE)</f>
        <v>320</v>
      </c>
      <c r="I1758">
        <f>VLOOKUP(sales[[#This Row],[ProductID]],products[],5,FALSE)</f>
        <v>280</v>
      </c>
      <c r="J1758">
        <f>sales[[#This Row],[QuantitySold]]*sales[[#This Row],[unitPrice]]</f>
        <v>320</v>
      </c>
      <c r="K1758">
        <f>sales[[#This Row],[TotalRevenue]]-sales[[#This Row],[DiscountApplied]]</f>
        <v>310</v>
      </c>
      <c r="L1758" t="str">
        <f>TEXT(sales[[#This Row],[SaleDate]],"yyyy")</f>
        <v>2023</v>
      </c>
      <c r="M1758" t="str">
        <f>TEXT(sales[[#This Row],[SaleDate]],"MMM")</f>
        <v>Oct</v>
      </c>
      <c r="N1758" t="str">
        <f>TEXT(sales[[#This Row],[SaleDate]],"DDD")</f>
        <v>Fri</v>
      </c>
      <c r="O1758" t="str">
        <f t="shared" si="27"/>
        <v>Q4</v>
      </c>
      <c r="P1758">
        <f>sales[[#This Row],[netRevenue]]-(sales[[#This Row],[unitCost]]*sales[[#This Row],[QuantitySold]])</f>
        <v>30</v>
      </c>
      <c r="Q1758">
        <f>sales[[#This Row],[unitCost]]*sales[[#This Row],[QuantitySold]]</f>
        <v>280</v>
      </c>
      <c r="R1758" s="7">
        <f>(sales[[#This Row],[unitPrice]]-sales[[#This Row],[unitCost]])/sales[[#This Row],[unitCost]]</f>
        <v>0.14285714285714285</v>
      </c>
      <c r="S1758" t="str">
        <f>TEXT(sales[[#This Row],[SaleDate]],"dd")</f>
        <v>27</v>
      </c>
    </row>
    <row r="1759" spans="1:19" x14ac:dyDescent="0.25">
      <c r="A1759">
        <v>445</v>
      </c>
      <c r="B1759">
        <v>3</v>
      </c>
      <c r="C1759">
        <v>26</v>
      </c>
      <c r="D1759">
        <v>3</v>
      </c>
      <c r="E1759">
        <v>7</v>
      </c>
      <c r="F1759" s="1">
        <v>45066</v>
      </c>
      <c r="G1759">
        <v>10</v>
      </c>
      <c r="H1759">
        <f>VLOOKUP(sales[[#This Row],[ProductID]],products[],4,FALSE)</f>
        <v>320</v>
      </c>
      <c r="I1759">
        <f>VLOOKUP(sales[[#This Row],[ProductID]],products[],5,FALSE)</f>
        <v>280</v>
      </c>
      <c r="J1759">
        <f>sales[[#This Row],[QuantitySold]]*sales[[#This Row],[unitPrice]]</f>
        <v>2240</v>
      </c>
      <c r="K1759">
        <f>sales[[#This Row],[TotalRevenue]]-sales[[#This Row],[DiscountApplied]]</f>
        <v>2230</v>
      </c>
      <c r="L1759" t="str">
        <f>TEXT(sales[[#This Row],[SaleDate]],"yyyy")</f>
        <v>2023</v>
      </c>
      <c r="M1759" t="str">
        <f>TEXT(sales[[#This Row],[SaleDate]],"MMM")</f>
        <v>May</v>
      </c>
      <c r="N1759" t="str">
        <f>TEXT(sales[[#This Row],[SaleDate]],"DDD")</f>
        <v>Sat</v>
      </c>
      <c r="O1759" t="str">
        <f t="shared" si="27"/>
        <v>Q2</v>
      </c>
      <c r="P1759">
        <f>sales[[#This Row],[netRevenue]]-(sales[[#This Row],[unitCost]]*sales[[#This Row],[QuantitySold]])</f>
        <v>270</v>
      </c>
      <c r="Q1759">
        <f>sales[[#This Row],[unitCost]]*sales[[#This Row],[QuantitySold]]</f>
        <v>1960</v>
      </c>
      <c r="R1759" s="7">
        <f>(sales[[#This Row],[unitPrice]]-sales[[#This Row],[unitCost]])/sales[[#This Row],[unitCost]]</f>
        <v>0.14285714285714285</v>
      </c>
      <c r="S1759" t="str">
        <f>TEXT(sales[[#This Row],[SaleDate]],"dd")</f>
        <v>20</v>
      </c>
    </row>
    <row r="1760" spans="1:19" x14ac:dyDescent="0.25">
      <c r="A1760">
        <v>454</v>
      </c>
      <c r="B1760">
        <v>3</v>
      </c>
      <c r="C1760">
        <v>19</v>
      </c>
      <c r="D1760">
        <v>3</v>
      </c>
      <c r="E1760">
        <v>11</v>
      </c>
      <c r="F1760" s="1">
        <v>44996</v>
      </c>
      <c r="G1760">
        <v>10</v>
      </c>
      <c r="H1760">
        <f>VLOOKUP(sales[[#This Row],[ProductID]],products[],4,FALSE)</f>
        <v>320</v>
      </c>
      <c r="I1760">
        <f>VLOOKUP(sales[[#This Row],[ProductID]],products[],5,FALSE)</f>
        <v>280</v>
      </c>
      <c r="J1760">
        <f>sales[[#This Row],[QuantitySold]]*sales[[#This Row],[unitPrice]]</f>
        <v>3520</v>
      </c>
      <c r="K1760">
        <f>sales[[#This Row],[TotalRevenue]]-sales[[#This Row],[DiscountApplied]]</f>
        <v>3510</v>
      </c>
      <c r="L1760" t="str">
        <f>TEXT(sales[[#This Row],[SaleDate]],"yyyy")</f>
        <v>2023</v>
      </c>
      <c r="M1760" t="str">
        <f>TEXT(sales[[#This Row],[SaleDate]],"MMM")</f>
        <v>Mar</v>
      </c>
      <c r="N1760" t="str">
        <f>TEXT(sales[[#This Row],[SaleDate]],"DDD")</f>
        <v>Sat</v>
      </c>
      <c r="O1760" t="str">
        <f t="shared" si="27"/>
        <v>Q1</v>
      </c>
      <c r="P1760">
        <f>sales[[#This Row],[netRevenue]]-(sales[[#This Row],[unitCost]]*sales[[#This Row],[QuantitySold]])</f>
        <v>430</v>
      </c>
      <c r="Q1760">
        <f>sales[[#This Row],[unitCost]]*sales[[#This Row],[QuantitySold]]</f>
        <v>3080</v>
      </c>
      <c r="R1760" s="7">
        <f>(sales[[#This Row],[unitPrice]]-sales[[#This Row],[unitCost]])/sales[[#This Row],[unitCost]]</f>
        <v>0.14285714285714285</v>
      </c>
      <c r="S1760" t="str">
        <f>TEXT(sales[[#This Row],[SaleDate]],"dd")</f>
        <v>11</v>
      </c>
    </row>
    <row r="1761" spans="1:19" x14ac:dyDescent="0.25">
      <c r="A1761">
        <v>465</v>
      </c>
      <c r="B1761">
        <v>2</v>
      </c>
      <c r="C1761">
        <v>10</v>
      </c>
      <c r="D1761">
        <v>3</v>
      </c>
      <c r="E1761">
        <v>6</v>
      </c>
      <c r="F1761" s="1">
        <v>45263</v>
      </c>
      <c r="G1761">
        <v>10</v>
      </c>
      <c r="H1761">
        <f>VLOOKUP(sales[[#This Row],[ProductID]],products[],4,FALSE)</f>
        <v>120</v>
      </c>
      <c r="I1761">
        <f>VLOOKUP(sales[[#This Row],[ProductID]],products[],5,FALSE)</f>
        <v>90</v>
      </c>
      <c r="J1761">
        <f>sales[[#This Row],[QuantitySold]]*sales[[#This Row],[unitPrice]]</f>
        <v>720</v>
      </c>
      <c r="K1761">
        <f>sales[[#This Row],[TotalRevenue]]-sales[[#This Row],[DiscountApplied]]</f>
        <v>710</v>
      </c>
      <c r="L1761" t="str">
        <f>TEXT(sales[[#This Row],[SaleDate]],"yyyy")</f>
        <v>2023</v>
      </c>
      <c r="M1761" t="str">
        <f>TEXT(sales[[#This Row],[SaleDate]],"MMM")</f>
        <v>Dec</v>
      </c>
      <c r="N1761" t="str">
        <f>TEXT(sales[[#This Row],[SaleDate]],"DDD")</f>
        <v>Sun</v>
      </c>
      <c r="O1761" t="str">
        <f t="shared" si="27"/>
        <v>Q4</v>
      </c>
      <c r="P1761">
        <f>sales[[#This Row],[netRevenue]]-(sales[[#This Row],[unitCost]]*sales[[#This Row],[QuantitySold]])</f>
        <v>170</v>
      </c>
      <c r="Q1761">
        <f>sales[[#This Row],[unitCost]]*sales[[#This Row],[QuantitySold]]</f>
        <v>540</v>
      </c>
      <c r="R1761" s="7">
        <f>(sales[[#This Row],[unitPrice]]-sales[[#This Row],[unitCost]])/sales[[#This Row],[unitCost]]</f>
        <v>0.33333333333333331</v>
      </c>
      <c r="S1761" t="str">
        <f>TEXT(sales[[#This Row],[SaleDate]],"dd")</f>
        <v>03</v>
      </c>
    </row>
    <row r="1762" spans="1:19" x14ac:dyDescent="0.25">
      <c r="A1762">
        <v>467</v>
      </c>
      <c r="B1762">
        <v>4</v>
      </c>
      <c r="C1762">
        <v>13</v>
      </c>
      <c r="D1762">
        <v>3</v>
      </c>
      <c r="E1762">
        <v>5</v>
      </c>
      <c r="F1762" s="1">
        <v>45235</v>
      </c>
      <c r="G1762">
        <v>10</v>
      </c>
      <c r="H1762">
        <f>VLOOKUP(sales[[#This Row],[ProductID]],products[],4,FALSE)</f>
        <v>130</v>
      </c>
      <c r="I1762">
        <f>VLOOKUP(sales[[#This Row],[ProductID]],products[],5,FALSE)</f>
        <v>100</v>
      </c>
      <c r="J1762">
        <f>sales[[#This Row],[QuantitySold]]*sales[[#This Row],[unitPrice]]</f>
        <v>650</v>
      </c>
      <c r="K1762">
        <f>sales[[#This Row],[TotalRevenue]]-sales[[#This Row],[DiscountApplied]]</f>
        <v>640</v>
      </c>
      <c r="L1762" t="str">
        <f>TEXT(sales[[#This Row],[SaleDate]],"yyyy")</f>
        <v>2023</v>
      </c>
      <c r="M1762" t="str">
        <f>TEXT(sales[[#This Row],[SaleDate]],"MMM")</f>
        <v>Nov</v>
      </c>
      <c r="N1762" t="str">
        <f>TEXT(sales[[#This Row],[SaleDate]],"DDD")</f>
        <v>Sun</v>
      </c>
      <c r="O1762" t="str">
        <f t="shared" si="27"/>
        <v>Q4</v>
      </c>
      <c r="P1762">
        <f>sales[[#This Row],[netRevenue]]-(sales[[#This Row],[unitCost]]*sales[[#This Row],[QuantitySold]])</f>
        <v>140</v>
      </c>
      <c r="Q1762">
        <f>sales[[#This Row],[unitCost]]*sales[[#This Row],[QuantitySold]]</f>
        <v>500</v>
      </c>
      <c r="R1762" s="7">
        <f>(sales[[#This Row],[unitPrice]]-sales[[#This Row],[unitCost]])/sales[[#This Row],[unitCost]]</f>
        <v>0.3</v>
      </c>
      <c r="S1762" t="str">
        <f>TEXT(sales[[#This Row],[SaleDate]],"dd")</f>
        <v>05</v>
      </c>
    </row>
    <row r="1763" spans="1:19" x14ac:dyDescent="0.25">
      <c r="A1763">
        <v>524</v>
      </c>
      <c r="B1763">
        <v>5</v>
      </c>
      <c r="C1763">
        <v>40</v>
      </c>
      <c r="D1763">
        <v>3</v>
      </c>
      <c r="E1763">
        <v>3</v>
      </c>
      <c r="F1763" s="1">
        <v>45197</v>
      </c>
      <c r="G1763">
        <v>10</v>
      </c>
      <c r="H1763">
        <f>VLOOKUP(sales[[#This Row],[ProductID]],products[],4,FALSE)</f>
        <v>310</v>
      </c>
      <c r="I1763">
        <f>VLOOKUP(sales[[#This Row],[ProductID]],products[],5,FALSE)</f>
        <v>280</v>
      </c>
      <c r="J1763">
        <f>sales[[#This Row],[QuantitySold]]*sales[[#This Row],[unitPrice]]</f>
        <v>930</v>
      </c>
      <c r="K1763">
        <f>sales[[#This Row],[TotalRevenue]]-sales[[#This Row],[DiscountApplied]]</f>
        <v>920</v>
      </c>
      <c r="L1763" t="str">
        <f>TEXT(sales[[#This Row],[SaleDate]],"yyyy")</f>
        <v>2023</v>
      </c>
      <c r="M1763" t="str">
        <f>TEXT(sales[[#This Row],[SaleDate]],"MMM")</f>
        <v>Sep</v>
      </c>
      <c r="N1763" t="str">
        <f>TEXT(sales[[#This Row],[SaleDate]],"DDD")</f>
        <v>Thu</v>
      </c>
      <c r="O1763" t="str">
        <f t="shared" si="27"/>
        <v>Q3</v>
      </c>
      <c r="P1763">
        <f>sales[[#This Row],[netRevenue]]-(sales[[#This Row],[unitCost]]*sales[[#This Row],[QuantitySold]])</f>
        <v>80</v>
      </c>
      <c r="Q1763">
        <f>sales[[#This Row],[unitCost]]*sales[[#This Row],[QuantitySold]]</f>
        <v>840</v>
      </c>
      <c r="R1763" s="7">
        <f>(sales[[#This Row],[unitPrice]]-sales[[#This Row],[unitCost]])/sales[[#This Row],[unitCost]]</f>
        <v>0.10714285714285714</v>
      </c>
      <c r="S1763" t="str">
        <f>TEXT(sales[[#This Row],[SaleDate]],"dd")</f>
        <v>28</v>
      </c>
    </row>
    <row r="1764" spans="1:19" x14ac:dyDescent="0.25">
      <c r="A1764">
        <v>528</v>
      </c>
      <c r="B1764">
        <v>2</v>
      </c>
      <c r="C1764">
        <v>39</v>
      </c>
      <c r="D1764">
        <v>3</v>
      </c>
      <c r="E1764">
        <v>10</v>
      </c>
      <c r="F1764" s="1">
        <v>44969</v>
      </c>
      <c r="G1764">
        <v>10</v>
      </c>
      <c r="H1764">
        <f>VLOOKUP(sales[[#This Row],[ProductID]],products[],4,FALSE)</f>
        <v>120</v>
      </c>
      <c r="I1764">
        <f>VLOOKUP(sales[[#This Row],[ProductID]],products[],5,FALSE)</f>
        <v>90</v>
      </c>
      <c r="J1764">
        <f>sales[[#This Row],[QuantitySold]]*sales[[#This Row],[unitPrice]]</f>
        <v>1200</v>
      </c>
      <c r="K1764">
        <f>sales[[#This Row],[TotalRevenue]]-sales[[#This Row],[DiscountApplied]]</f>
        <v>1190</v>
      </c>
      <c r="L1764" t="str">
        <f>TEXT(sales[[#This Row],[SaleDate]],"yyyy")</f>
        <v>2023</v>
      </c>
      <c r="M1764" t="str">
        <f>TEXT(sales[[#This Row],[SaleDate]],"MMM")</f>
        <v>Feb</v>
      </c>
      <c r="N1764" t="str">
        <f>TEXT(sales[[#This Row],[SaleDate]],"DDD")</f>
        <v>Sun</v>
      </c>
      <c r="O1764" t="str">
        <f t="shared" si="27"/>
        <v>Q1</v>
      </c>
      <c r="P1764">
        <f>sales[[#This Row],[netRevenue]]-(sales[[#This Row],[unitCost]]*sales[[#This Row],[QuantitySold]])</f>
        <v>290</v>
      </c>
      <c r="Q1764">
        <f>sales[[#This Row],[unitCost]]*sales[[#This Row],[QuantitySold]]</f>
        <v>900</v>
      </c>
      <c r="R1764" s="7">
        <f>(sales[[#This Row],[unitPrice]]-sales[[#This Row],[unitCost]])/sales[[#This Row],[unitCost]]</f>
        <v>0.33333333333333331</v>
      </c>
      <c r="S1764" t="str">
        <f>TEXT(sales[[#This Row],[SaleDate]],"dd")</f>
        <v>12</v>
      </c>
    </row>
    <row r="1765" spans="1:19" x14ac:dyDescent="0.25">
      <c r="A1765">
        <v>531</v>
      </c>
      <c r="B1765">
        <v>4</v>
      </c>
      <c r="C1765">
        <v>20</v>
      </c>
      <c r="D1765">
        <v>3</v>
      </c>
      <c r="E1765">
        <v>11</v>
      </c>
      <c r="F1765" s="1">
        <v>45133</v>
      </c>
      <c r="G1765">
        <v>10</v>
      </c>
      <c r="H1765">
        <f>VLOOKUP(sales[[#This Row],[ProductID]],products[],4,FALSE)</f>
        <v>130</v>
      </c>
      <c r="I1765">
        <f>VLOOKUP(sales[[#This Row],[ProductID]],products[],5,FALSE)</f>
        <v>100</v>
      </c>
      <c r="J1765">
        <f>sales[[#This Row],[QuantitySold]]*sales[[#This Row],[unitPrice]]</f>
        <v>1430</v>
      </c>
      <c r="K1765">
        <f>sales[[#This Row],[TotalRevenue]]-sales[[#This Row],[DiscountApplied]]</f>
        <v>1420</v>
      </c>
      <c r="L1765" t="str">
        <f>TEXT(sales[[#This Row],[SaleDate]],"yyyy")</f>
        <v>2023</v>
      </c>
      <c r="M1765" t="str">
        <f>TEXT(sales[[#This Row],[SaleDate]],"MMM")</f>
        <v>Jul</v>
      </c>
      <c r="N1765" t="str">
        <f>TEXT(sales[[#This Row],[SaleDate]],"DDD")</f>
        <v>Wed</v>
      </c>
      <c r="O1765" t="str">
        <f t="shared" si="27"/>
        <v>Q3</v>
      </c>
      <c r="P1765">
        <f>sales[[#This Row],[netRevenue]]-(sales[[#This Row],[unitCost]]*sales[[#This Row],[QuantitySold]])</f>
        <v>320</v>
      </c>
      <c r="Q1765">
        <f>sales[[#This Row],[unitCost]]*sales[[#This Row],[QuantitySold]]</f>
        <v>1100</v>
      </c>
      <c r="R1765" s="7">
        <f>(sales[[#This Row],[unitPrice]]-sales[[#This Row],[unitCost]])/sales[[#This Row],[unitCost]]</f>
        <v>0.3</v>
      </c>
      <c r="S1765" t="str">
        <f>TEXT(sales[[#This Row],[SaleDate]],"dd")</f>
        <v>26</v>
      </c>
    </row>
    <row r="1766" spans="1:19" x14ac:dyDescent="0.25">
      <c r="A1766">
        <v>667</v>
      </c>
      <c r="B1766">
        <v>2</v>
      </c>
      <c r="C1766">
        <v>22</v>
      </c>
      <c r="D1766">
        <v>3</v>
      </c>
      <c r="E1766">
        <v>3</v>
      </c>
      <c r="F1766" s="1">
        <v>45196</v>
      </c>
      <c r="G1766">
        <v>10</v>
      </c>
      <c r="H1766">
        <f>VLOOKUP(sales[[#This Row],[ProductID]],products[],4,FALSE)</f>
        <v>120</v>
      </c>
      <c r="I1766">
        <f>VLOOKUP(sales[[#This Row],[ProductID]],products[],5,FALSE)</f>
        <v>90</v>
      </c>
      <c r="J1766">
        <f>sales[[#This Row],[QuantitySold]]*sales[[#This Row],[unitPrice]]</f>
        <v>360</v>
      </c>
      <c r="K1766">
        <f>sales[[#This Row],[TotalRevenue]]-sales[[#This Row],[DiscountApplied]]</f>
        <v>350</v>
      </c>
      <c r="L1766" t="str">
        <f>TEXT(sales[[#This Row],[SaleDate]],"yyyy")</f>
        <v>2023</v>
      </c>
      <c r="M1766" t="str">
        <f>TEXT(sales[[#This Row],[SaleDate]],"MMM")</f>
        <v>Sep</v>
      </c>
      <c r="N1766" t="str">
        <f>TEXT(sales[[#This Row],[SaleDate]],"DDD")</f>
        <v>Wed</v>
      </c>
      <c r="O1766" t="str">
        <f t="shared" si="27"/>
        <v>Q3</v>
      </c>
      <c r="P1766">
        <f>sales[[#This Row],[netRevenue]]-(sales[[#This Row],[unitCost]]*sales[[#This Row],[QuantitySold]])</f>
        <v>80</v>
      </c>
      <c r="Q1766">
        <f>sales[[#This Row],[unitCost]]*sales[[#This Row],[QuantitySold]]</f>
        <v>270</v>
      </c>
      <c r="R1766" s="7">
        <f>(sales[[#This Row],[unitPrice]]-sales[[#This Row],[unitCost]])/sales[[#This Row],[unitCost]]</f>
        <v>0.33333333333333331</v>
      </c>
      <c r="S1766" t="str">
        <f>TEXT(sales[[#This Row],[SaleDate]],"dd")</f>
        <v>27</v>
      </c>
    </row>
    <row r="1767" spans="1:19" x14ac:dyDescent="0.25">
      <c r="A1767">
        <v>797</v>
      </c>
      <c r="B1767">
        <v>3</v>
      </c>
      <c r="C1767">
        <v>37</v>
      </c>
      <c r="D1767">
        <v>3</v>
      </c>
      <c r="E1767">
        <v>7</v>
      </c>
      <c r="F1767" s="1">
        <v>45276</v>
      </c>
      <c r="G1767">
        <v>10</v>
      </c>
      <c r="H1767">
        <f>VLOOKUP(sales[[#This Row],[ProductID]],products[],4,FALSE)</f>
        <v>320</v>
      </c>
      <c r="I1767">
        <f>VLOOKUP(sales[[#This Row],[ProductID]],products[],5,FALSE)</f>
        <v>280</v>
      </c>
      <c r="J1767">
        <f>sales[[#This Row],[QuantitySold]]*sales[[#This Row],[unitPrice]]</f>
        <v>2240</v>
      </c>
      <c r="K1767">
        <f>sales[[#This Row],[TotalRevenue]]-sales[[#This Row],[DiscountApplied]]</f>
        <v>2230</v>
      </c>
      <c r="L1767" t="str">
        <f>TEXT(sales[[#This Row],[SaleDate]],"yyyy")</f>
        <v>2023</v>
      </c>
      <c r="M1767" t="str">
        <f>TEXT(sales[[#This Row],[SaleDate]],"MMM")</f>
        <v>Dec</v>
      </c>
      <c r="N1767" t="str">
        <f>TEXT(sales[[#This Row],[SaleDate]],"DDD")</f>
        <v>Sat</v>
      </c>
      <c r="O1767" t="str">
        <f t="shared" si="27"/>
        <v>Q4</v>
      </c>
      <c r="P1767">
        <f>sales[[#This Row],[netRevenue]]-(sales[[#This Row],[unitCost]]*sales[[#This Row],[QuantitySold]])</f>
        <v>270</v>
      </c>
      <c r="Q1767">
        <f>sales[[#This Row],[unitCost]]*sales[[#This Row],[QuantitySold]]</f>
        <v>1960</v>
      </c>
      <c r="R1767" s="7">
        <f>(sales[[#This Row],[unitPrice]]-sales[[#This Row],[unitCost]])/sales[[#This Row],[unitCost]]</f>
        <v>0.14285714285714285</v>
      </c>
      <c r="S1767" t="str">
        <f>TEXT(sales[[#This Row],[SaleDate]],"dd")</f>
        <v>16</v>
      </c>
    </row>
    <row r="1768" spans="1:19" x14ac:dyDescent="0.25">
      <c r="A1768">
        <v>833</v>
      </c>
      <c r="B1768">
        <v>2</v>
      </c>
      <c r="C1768">
        <v>39</v>
      </c>
      <c r="D1768">
        <v>3</v>
      </c>
      <c r="E1768">
        <v>5</v>
      </c>
      <c r="F1768" s="1">
        <v>45170</v>
      </c>
      <c r="G1768">
        <v>10</v>
      </c>
      <c r="H1768">
        <f>VLOOKUP(sales[[#This Row],[ProductID]],products[],4,FALSE)</f>
        <v>120</v>
      </c>
      <c r="I1768">
        <f>VLOOKUP(sales[[#This Row],[ProductID]],products[],5,FALSE)</f>
        <v>90</v>
      </c>
      <c r="J1768">
        <f>sales[[#This Row],[QuantitySold]]*sales[[#This Row],[unitPrice]]</f>
        <v>600</v>
      </c>
      <c r="K1768">
        <f>sales[[#This Row],[TotalRevenue]]-sales[[#This Row],[DiscountApplied]]</f>
        <v>590</v>
      </c>
      <c r="L1768" t="str">
        <f>TEXT(sales[[#This Row],[SaleDate]],"yyyy")</f>
        <v>2023</v>
      </c>
      <c r="M1768" t="str">
        <f>TEXT(sales[[#This Row],[SaleDate]],"MMM")</f>
        <v>Sep</v>
      </c>
      <c r="N1768" t="str">
        <f>TEXT(sales[[#This Row],[SaleDate]],"DDD")</f>
        <v>Fri</v>
      </c>
      <c r="O1768" t="str">
        <f t="shared" si="27"/>
        <v>Q3</v>
      </c>
      <c r="P1768">
        <f>sales[[#This Row],[netRevenue]]-(sales[[#This Row],[unitCost]]*sales[[#This Row],[QuantitySold]])</f>
        <v>140</v>
      </c>
      <c r="Q1768">
        <f>sales[[#This Row],[unitCost]]*sales[[#This Row],[QuantitySold]]</f>
        <v>450</v>
      </c>
      <c r="R1768" s="7">
        <f>(sales[[#This Row],[unitPrice]]-sales[[#This Row],[unitCost]])/sales[[#This Row],[unitCost]]</f>
        <v>0.33333333333333331</v>
      </c>
      <c r="S1768" t="str">
        <f>TEXT(sales[[#This Row],[SaleDate]],"dd")</f>
        <v>01</v>
      </c>
    </row>
    <row r="1769" spans="1:19" x14ac:dyDescent="0.25">
      <c r="A1769">
        <v>913</v>
      </c>
      <c r="B1769">
        <v>1</v>
      </c>
      <c r="C1769">
        <v>48</v>
      </c>
      <c r="D1769">
        <v>3</v>
      </c>
      <c r="E1769">
        <v>10</v>
      </c>
      <c r="F1769" s="1">
        <v>45326</v>
      </c>
      <c r="G1769">
        <v>15</v>
      </c>
      <c r="H1769">
        <f>VLOOKUP(sales[[#This Row],[ProductID]],products[],4,FALSE)</f>
        <v>300</v>
      </c>
      <c r="I1769">
        <f>VLOOKUP(sales[[#This Row],[ProductID]],products[],5,FALSE)</f>
        <v>220</v>
      </c>
      <c r="J1769">
        <f>sales[[#This Row],[QuantitySold]]*sales[[#This Row],[unitPrice]]</f>
        <v>3000</v>
      </c>
      <c r="K1769">
        <f>sales[[#This Row],[TotalRevenue]]-sales[[#This Row],[DiscountApplied]]</f>
        <v>2985</v>
      </c>
      <c r="L1769" t="str">
        <f>TEXT(sales[[#This Row],[SaleDate]],"yyyy")</f>
        <v>2024</v>
      </c>
      <c r="M1769" t="str">
        <f>TEXT(sales[[#This Row],[SaleDate]],"MMM")</f>
        <v>Feb</v>
      </c>
      <c r="N1769" t="str">
        <f>TEXT(sales[[#This Row],[SaleDate]],"DDD")</f>
        <v>Sun</v>
      </c>
      <c r="O1769" t="str">
        <f t="shared" si="27"/>
        <v>Q1</v>
      </c>
      <c r="P1769">
        <f>sales[[#This Row],[netRevenue]]-(sales[[#This Row],[unitCost]]*sales[[#This Row],[QuantitySold]])</f>
        <v>785</v>
      </c>
      <c r="Q1769">
        <f>sales[[#This Row],[unitCost]]*sales[[#This Row],[QuantitySold]]</f>
        <v>2200</v>
      </c>
      <c r="R1769" s="7">
        <f>(sales[[#This Row],[unitPrice]]-sales[[#This Row],[unitCost]])/sales[[#This Row],[unitCost]]</f>
        <v>0.36363636363636365</v>
      </c>
      <c r="S1769" t="str">
        <f>TEXT(sales[[#This Row],[SaleDate]],"dd")</f>
        <v>04</v>
      </c>
    </row>
    <row r="1770" spans="1:19" x14ac:dyDescent="0.25">
      <c r="A1770">
        <v>973</v>
      </c>
      <c r="B1770">
        <v>2</v>
      </c>
      <c r="C1770">
        <v>41</v>
      </c>
      <c r="D1770">
        <v>3</v>
      </c>
      <c r="E1770">
        <v>9</v>
      </c>
      <c r="F1770" s="1">
        <v>45320</v>
      </c>
      <c r="G1770">
        <v>15</v>
      </c>
      <c r="H1770">
        <f>VLOOKUP(sales[[#This Row],[ProductID]],products[],4,FALSE)</f>
        <v>120</v>
      </c>
      <c r="I1770">
        <f>VLOOKUP(sales[[#This Row],[ProductID]],products[],5,FALSE)</f>
        <v>90</v>
      </c>
      <c r="J1770">
        <f>sales[[#This Row],[QuantitySold]]*sales[[#This Row],[unitPrice]]</f>
        <v>1080</v>
      </c>
      <c r="K1770">
        <f>sales[[#This Row],[TotalRevenue]]-sales[[#This Row],[DiscountApplied]]</f>
        <v>1065</v>
      </c>
      <c r="L1770" t="str">
        <f>TEXT(sales[[#This Row],[SaleDate]],"yyyy")</f>
        <v>2024</v>
      </c>
      <c r="M1770" t="str">
        <f>TEXT(sales[[#This Row],[SaleDate]],"MMM")</f>
        <v>Jan</v>
      </c>
      <c r="N1770" t="str">
        <f>TEXT(sales[[#This Row],[SaleDate]],"DDD")</f>
        <v>Mon</v>
      </c>
      <c r="O1770" t="str">
        <f t="shared" si="27"/>
        <v>Q1</v>
      </c>
      <c r="P1770">
        <f>sales[[#This Row],[netRevenue]]-(sales[[#This Row],[unitCost]]*sales[[#This Row],[QuantitySold]])</f>
        <v>255</v>
      </c>
      <c r="Q1770">
        <f>sales[[#This Row],[unitCost]]*sales[[#This Row],[QuantitySold]]</f>
        <v>810</v>
      </c>
      <c r="R1770" s="7">
        <f>(sales[[#This Row],[unitPrice]]-sales[[#This Row],[unitCost]])/sales[[#This Row],[unitCost]]</f>
        <v>0.33333333333333331</v>
      </c>
      <c r="S1770" t="str">
        <f>TEXT(sales[[#This Row],[SaleDate]],"dd")</f>
        <v>29</v>
      </c>
    </row>
    <row r="1771" spans="1:19" x14ac:dyDescent="0.25">
      <c r="A1771">
        <v>1006</v>
      </c>
      <c r="B1771">
        <v>2</v>
      </c>
      <c r="C1771">
        <v>32</v>
      </c>
      <c r="D1771">
        <v>3</v>
      </c>
      <c r="E1771">
        <v>6</v>
      </c>
      <c r="F1771" s="1">
        <v>45467</v>
      </c>
      <c r="G1771">
        <v>15</v>
      </c>
      <c r="H1771">
        <f>VLOOKUP(sales[[#This Row],[ProductID]],products[],4,FALSE)</f>
        <v>120</v>
      </c>
      <c r="I1771">
        <f>VLOOKUP(sales[[#This Row],[ProductID]],products[],5,FALSE)</f>
        <v>90</v>
      </c>
      <c r="J1771">
        <f>sales[[#This Row],[QuantitySold]]*sales[[#This Row],[unitPrice]]</f>
        <v>720</v>
      </c>
      <c r="K1771">
        <f>sales[[#This Row],[TotalRevenue]]-sales[[#This Row],[DiscountApplied]]</f>
        <v>705</v>
      </c>
      <c r="L1771" t="str">
        <f>TEXT(sales[[#This Row],[SaleDate]],"yyyy")</f>
        <v>2024</v>
      </c>
      <c r="M1771" t="str">
        <f>TEXT(sales[[#This Row],[SaleDate]],"MMM")</f>
        <v>Jun</v>
      </c>
      <c r="N1771" t="str">
        <f>TEXT(sales[[#This Row],[SaleDate]],"DDD")</f>
        <v>Mon</v>
      </c>
      <c r="O1771" t="str">
        <f t="shared" si="27"/>
        <v>Q2</v>
      </c>
      <c r="P1771">
        <f>sales[[#This Row],[netRevenue]]-(sales[[#This Row],[unitCost]]*sales[[#This Row],[QuantitySold]])</f>
        <v>165</v>
      </c>
      <c r="Q1771">
        <f>sales[[#This Row],[unitCost]]*sales[[#This Row],[QuantitySold]]</f>
        <v>540</v>
      </c>
      <c r="R1771" s="7">
        <f>(sales[[#This Row],[unitPrice]]-sales[[#This Row],[unitCost]])/sales[[#This Row],[unitCost]]</f>
        <v>0.33333333333333331</v>
      </c>
      <c r="S1771" t="str">
        <f>TEXT(sales[[#This Row],[SaleDate]],"dd")</f>
        <v>24</v>
      </c>
    </row>
    <row r="1772" spans="1:19" x14ac:dyDescent="0.25">
      <c r="A1772">
        <v>1039</v>
      </c>
      <c r="B1772">
        <v>2</v>
      </c>
      <c r="C1772">
        <v>15</v>
      </c>
      <c r="D1772">
        <v>3</v>
      </c>
      <c r="E1772">
        <v>6</v>
      </c>
      <c r="F1772" s="1">
        <v>45560</v>
      </c>
      <c r="G1772">
        <v>15</v>
      </c>
      <c r="H1772">
        <f>VLOOKUP(sales[[#This Row],[ProductID]],products[],4,FALSE)</f>
        <v>120</v>
      </c>
      <c r="I1772">
        <f>VLOOKUP(sales[[#This Row],[ProductID]],products[],5,FALSE)</f>
        <v>90</v>
      </c>
      <c r="J1772">
        <f>sales[[#This Row],[QuantitySold]]*sales[[#This Row],[unitPrice]]</f>
        <v>720</v>
      </c>
      <c r="K1772">
        <f>sales[[#This Row],[TotalRevenue]]-sales[[#This Row],[DiscountApplied]]</f>
        <v>705</v>
      </c>
      <c r="L1772" t="str">
        <f>TEXT(sales[[#This Row],[SaleDate]],"yyyy")</f>
        <v>2024</v>
      </c>
      <c r="M1772" t="str">
        <f>TEXT(sales[[#This Row],[SaleDate]],"MMM")</f>
        <v>Sep</v>
      </c>
      <c r="N1772" t="str">
        <f>TEXT(sales[[#This Row],[SaleDate]],"DDD")</f>
        <v>Wed</v>
      </c>
      <c r="O1772" t="str">
        <f t="shared" si="27"/>
        <v>Q3</v>
      </c>
      <c r="P1772">
        <f>sales[[#This Row],[netRevenue]]-(sales[[#This Row],[unitCost]]*sales[[#This Row],[QuantitySold]])</f>
        <v>165</v>
      </c>
      <c r="Q1772">
        <f>sales[[#This Row],[unitCost]]*sales[[#This Row],[QuantitySold]]</f>
        <v>540</v>
      </c>
      <c r="R1772" s="7">
        <f>(sales[[#This Row],[unitPrice]]-sales[[#This Row],[unitCost]])/sales[[#This Row],[unitCost]]</f>
        <v>0.33333333333333331</v>
      </c>
      <c r="S1772" t="str">
        <f>TEXT(sales[[#This Row],[SaleDate]],"dd")</f>
        <v>25</v>
      </c>
    </row>
    <row r="1773" spans="1:19" x14ac:dyDescent="0.25">
      <c r="A1773">
        <v>1097</v>
      </c>
      <c r="B1773">
        <v>4</v>
      </c>
      <c r="C1773">
        <v>35</v>
      </c>
      <c r="D1773">
        <v>3</v>
      </c>
      <c r="E1773">
        <v>2</v>
      </c>
      <c r="F1773" s="1">
        <v>45472</v>
      </c>
      <c r="G1773">
        <v>15</v>
      </c>
      <c r="H1773">
        <f>VLOOKUP(sales[[#This Row],[ProductID]],products[],4,FALSE)</f>
        <v>130</v>
      </c>
      <c r="I1773">
        <f>VLOOKUP(sales[[#This Row],[ProductID]],products[],5,FALSE)</f>
        <v>100</v>
      </c>
      <c r="J1773">
        <f>sales[[#This Row],[QuantitySold]]*sales[[#This Row],[unitPrice]]</f>
        <v>260</v>
      </c>
      <c r="K1773">
        <f>sales[[#This Row],[TotalRevenue]]-sales[[#This Row],[DiscountApplied]]</f>
        <v>245</v>
      </c>
      <c r="L1773" t="str">
        <f>TEXT(sales[[#This Row],[SaleDate]],"yyyy")</f>
        <v>2024</v>
      </c>
      <c r="M1773" t="str">
        <f>TEXT(sales[[#This Row],[SaleDate]],"MMM")</f>
        <v>Jun</v>
      </c>
      <c r="N1773" t="str">
        <f>TEXT(sales[[#This Row],[SaleDate]],"DDD")</f>
        <v>Sat</v>
      </c>
      <c r="O1773" t="str">
        <f t="shared" si="27"/>
        <v>Q2</v>
      </c>
      <c r="P1773">
        <f>sales[[#This Row],[netRevenue]]-(sales[[#This Row],[unitCost]]*sales[[#This Row],[QuantitySold]])</f>
        <v>45</v>
      </c>
      <c r="Q1773">
        <f>sales[[#This Row],[unitCost]]*sales[[#This Row],[QuantitySold]]</f>
        <v>200</v>
      </c>
      <c r="R1773" s="7">
        <f>(sales[[#This Row],[unitPrice]]-sales[[#This Row],[unitCost]])/sales[[#This Row],[unitCost]]</f>
        <v>0.3</v>
      </c>
      <c r="S1773" t="str">
        <f>TEXT(sales[[#This Row],[SaleDate]],"dd")</f>
        <v>29</v>
      </c>
    </row>
    <row r="1774" spans="1:19" x14ac:dyDescent="0.25">
      <c r="A1774">
        <v>1154</v>
      </c>
      <c r="B1774">
        <v>2</v>
      </c>
      <c r="C1774">
        <v>29</v>
      </c>
      <c r="D1774">
        <v>3</v>
      </c>
      <c r="E1774">
        <v>5</v>
      </c>
      <c r="F1774" s="1">
        <v>45466</v>
      </c>
      <c r="G1774">
        <v>15</v>
      </c>
      <c r="H1774">
        <f>VLOOKUP(sales[[#This Row],[ProductID]],products[],4,FALSE)</f>
        <v>120</v>
      </c>
      <c r="I1774">
        <f>VLOOKUP(sales[[#This Row],[ProductID]],products[],5,FALSE)</f>
        <v>90</v>
      </c>
      <c r="J1774">
        <f>sales[[#This Row],[QuantitySold]]*sales[[#This Row],[unitPrice]]</f>
        <v>600</v>
      </c>
      <c r="K1774">
        <f>sales[[#This Row],[TotalRevenue]]-sales[[#This Row],[DiscountApplied]]</f>
        <v>585</v>
      </c>
      <c r="L1774" t="str">
        <f>TEXT(sales[[#This Row],[SaleDate]],"yyyy")</f>
        <v>2024</v>
      </c>
      <c r="M1774" t="str">
        <f>TEXT(sales[[#This Row],[SaleDate]],"MMM")</f>
        <v>Jun</v>
      </c>
      <c r="N1774" t="str">
        <f>TEXT(sales[[#This Row],[SaleDate]],"DDD")</f>
        <v>Sun</v>
      </c>
      <c r="O1774" t="str">
        <f t="shared" si="27"/>
        <v>Q2</v>
      </c>
      <c r="P1774">
        <f>sales[[#This Row],[netRevenue]]-(sales[[#This Row],[unitCost]]*sales[[#This Row],[QuantitySold]])</f>
        <v>135</v>
      </c>
      <c r="Q1774">
        <f>sales[[#This Row],[unitCost]]*sales[[#This Row],[QuantitySold]]</f>
        <v>450</v>
      </c>
      <c r="R1774" s="7">
        <f>(sales[[#This Row],[unitPrice]]-sales[[#This Row],[unitCost]])/sales[[#This Row],[unitCost]]</f>
        <v>0.33333333333333331</v>
      </c>
      <c r="S1774" t="str">
        <f>TEXT(sales[[#This Row],[SaleDate]],"dd")</f>
        <v>23</v>
      </c>
    </row>
    <row r="1775" spans="1:19" x14ac:dyDescent="0.25">
      <c r="A1775">
        <v>1163</v>
      </c>
      <c r="B1775">
        <v>3</v>
      </c>
      <c r="C1775">
        <v>10</v>
      </c>
      <c r="D1775">
        <v>3</v>
      </c>
      <c r="E1775">
        <v>6</v>
      </c>
      <c r="F1775" s="1">
        <v>45546</v>
      </c>
      <c r="G1775">
        <v>15</v>
      </c>
      <c r="H1775">
        <f>VLOOKUP(sales[[#This Row],[ProductID]],products[],4,FALSE)</f>
        <v>320</v>
      </c>
      <c r="I1775">
        <f>VLOOKUP(sales[[#This Row],[ProductID]],products[],5,FALSE)</f>
        <v>280</v>
      </c>
      <c r="J1775">
        <f>sales[[#This Row],[QuantitySold]]*sales[[#This Row],[unitPrice]]</f>
        <v>1920</v>
      </c>
      <c r="K1775">
        <f>sales[[#This Row],[TotalRevenue]]-sales[[#This Row],[DiscountApplied]]</f>
        <v>1905</v>
      </c>
      <c r="L1775" t="str">
        <f>TEXT(sales[[#This Row],[SaleDate]],"yyyy")</f>
        <v>2024</v>
      </c>
      <c r="M1775" t="str">
        <f>TEXT(sales[[#This Row],[SaleDate]],"MMM")</f>
        <v>Sep</v>
      </c>
      <c r="N1775" t="str">
        <f>TEXT(sales[[#This Row],[SaleDate]],"DDD")</f>
        <v>Wed</v>
      </c>
      <c r="O1775" t="str">
        <f t="shared" si="27"/>
        <v>Q3</v>
      </c>
      <c r="P1775">
        <f>sales[[#This Row],[netRevenue]]-(sales[[#This Row],[unitCost]]*sales[[#This Row],[QuantitySold]])</f>
        <v>225</v>
      </c>
      <c r="Q1775">
        <f>sales[[#This Row],[unitCost]]*sales[[#This Row],[QuantitySold]]</f>
        <v>1680</v>
      </c>
      <c r="R1775" s="7">
        <f>(sales[[#This Row],[unitPrice]]-sales[[#This Row],[unitCost]])/sales[[#This Row],[unitCost]]</f>
        <v>0.14285714285714285</v>
      </c>
      <c r="S1775" t="str">
        <f>TEXT(sales[[#This Row],[SaleDate]],"dd")</f>
        <v>11</v>
      </c>
    </row>
    <row r="1776" spans="1:19" x14ac:dyDescent="0.25">
      <c r="A1776">
        <v>1174</v>
      </c>
      <c r="B1776">
        <v>5</v>
      </c>
      <c r="C1776">
        <v>10</v>
      </c>
      <c r="D1776">
        <v>3</v>
      </c>
      <c r="E1776">
        <v>10</v>
      </c>
      <c r="F1776" s="1">
        <v>45341</v>
      </c>
      <c r="G1776">
        <v>15</v>
      </c>
      <c r="H1776">
        <f>VLOOKUP(sales[[#This Row],[ProductID]],products[],4,FALSE)</f>
        <v>310</v>
      </c>
      <c r="I1776">
        <f>VLOOKUP(sales[[#This Row],[ProductID]],products[],5,FALSE)</f>
        <v>280</v>
      </c>
      <c r="J1776">
        <f>sales[[#This Row],[QuantitySold]]*sales[[#This Row],[unitPrice]]</f>
        <v>3100</v>
      </c>
      <c r="K1776">
        <f>sales[[#This Row],[TotalRevenue]]-sales[[#This Row],[DiscountApplied]]</f>
        <v>3085</v>
      </c>
      <c r="L1776" t="str">
        <f>TEXT(sales[[#This Row],[SaleDate]],"yyyy")</f>
        <v>2024</v>
      </c>
      <c r="M1776" t="str">
        <f>TEXT(sales[[#This Row],[SaleDate]],"MMM")</f>
        <v>Feb</v>
      </c>
      <c r="N1776" t="str">
        <f>TEXT(sales[[#This Row],[SaleDate]],"DDD")</f>
        <v>Mon</v>
      </c>
      <c r="O1776" t="str">
        <f t="shared" si="27"/>
        <v>Q1</v>
      </c>
      <c r="P1776">
        <f>sales[[#This Row],[netRevenue]]-(sales[[#This Row],[unitCost]]*sales[[#This Row],[QuantitySold]])</f>
        <v>285</v>
      </c>
      <c r="Q1776">
        <f>sales[[#This Row],[unitCost]]*sales[[#This Row],[QuantitySold]]</f>
        <v>2800</v>
      </c>
      <c r="R1776" s="7">
        <f>(sales[[#This Row],[unitPrice]]-sales[[#This Row],[unitCost]])/sales[[#This Row],[unitCost]]</f>
        <v>0.10714285714285714</v>
      </c>
      <c r="S1776" t="str">
        <f>TEXT(sales[[#This Row],[SaleDate]],"dd")</f>
        <v>19</v>
      </c>
    </row>
    <row r="1777" spans="1:19" x14ac:dyDescent="0.25">
      <c r="A1777">
        <v>1179</v>
      </c>
      <c r="B1777">
        <v>5</v>
      </c>
      <c r="C1777">
        <v>29</v>
      </c>
      <c r="D1777">
        <v>3</v>
      </c>
      <c r="E1777">
        <v>1</v>
      </c>
      <c r="F1777" s="1">
        <v>45603</v>
      </c>
      <c r="G1777">
        <v>15</v>
      </c>
      <c r="H1777">
        <f>VLOOKUP(sales[[#This Row],[ProductID]],products[],4,FALSE)</f>
        <v>310</v>
      </c>
      <c r="I1777">
        <f>VLOOKUP(sales[[#This Row],[ProductID]],products[],5,FALSE)</f>
        <v>280</v>
      </c>
      <c r="J1777">
        <f>sales[[#This Row],[QuantitySold]]*sales[[#This Row],[unitPrice]]</f>
        <v>310</v>
      </c>
      <c r="K1777">
        <f>sales[[#This Row],[TotalRevenue]]-sales[[#This Row],[DiscountApplied]]</f>
        <v>295</v>
      </c>
      <c r="L1777" t="str">
        <f>TEXT(sales[[#This Row],[SaleDate]],"yyyy")</f>
        <v>2024</v>
      </c>
      <c r="M1777" t="str">
        <f>TEXT(sales[[#This Row],[SaleDate]],"MMM")</f>
        <v>Nov</v>
      </c>
      <c r="N1777" t="str">
        <f>TEXT(sales[[#This Row],[SaleDate]],"DDD")</f>
        <v>Thu</v>
      </c>
      <c r="O1777" t="str">
        <f t="shared" si="27"/>
        <v>Q4</v>
      </c>
      <c r="P1777">
        <f>sales[[#This Row],[netRevenue]]-(sales[[#This Row],[unitCost]]*sales[[#This Row],[QuantitySold]])</f>
        <v>15</v>
      </c>
      <c r="Q1777">
        <f>sales[[#This Row],[unitCost]]*sales[[#This Row],[QuantitySold]]</f>
        <v>280</v>
      </c>
      <c r="R1777" s="7">
        <f>(sales[[#This Row],[unitPrice]]-sales[[#This Row],[unitCost]])/sales[[#This Row],[unitCost]]</f>
        <v>0.10714285714285714</v>
      </c>
      <c r="S1777" t="str">
        <f>TEXT(sales[[#This Row],[SaleDate]],"dd")</f>
        <v>07</v>
      </c>
    </row>
    <row r="1778" spans="1:19" x14ac:dyDescent="0.25">
      <c r="A1778">
        <v>1222</v>
      </c>
      <c r="B1778">
        <v>5</v>
      </c>
      <c r="C1778">
        <v>30</v>
      </c>
      <c r="D1778">
        <v>3</v>
      </c>
      <c r="E1778">
        <v>6</v>
      </c>
      <c r="F1778" s="1">
        <v>45549</v>
      </c>
      <c r="G1778">
        <v>15</v>
      </c>
      <c r="H1778">
        <f>VLOOKUP(sales[[#This Row],[ProductID]],products[],4,FALSE)</f>
        <v>310</v>
      </c>
      <c r="I1778">
        <f>VLOOKUP(sales[[#This Row],[ProductID]],products[],5,FALSE)</f>
        <v>280</v>
      </c>
      <c r="J1778">
        <f>sales[[#This Row],[QuantitySold]]*sales[[#This Row],[unitPrice]]</f>
        <v>1860</v>
      </c>
      <c r="K1778">
        <f>sales[[#This Row],[TotalRevenue]]-sales[[#This Row],[DiscountApplied]]</f>
        <v>1845</v>
      </c>
      <c r="L1778" t="str">
        <f>TEXT(sales[[#This Row],[SaleDate]],"yyyy")</f>
        <v>2024</v>
      </c>
      <c r="M1778" t="str">
        <f>TEXT(sales[[#This Row],[SaleDate]],"MMM")</f>
        <v>Sep</v>
      </c>
      <c r="N1778" t="str">
        <f>TEXT(sales[[#This Row],[SaleDate]],"DDD")</f>
        <v>Sat</v>
      </c>
      <c r="O1778" t="str">
        <f t="shared" si="27"/>
        <v>Q3</v>
      </c>
      <c r="P1778">
        <f>sales[[#This Row],[netRevenue]]-(sales[[#This Row],[unitCost]]*sales[[#This Row],[QuantitySold]])</f>
        <v>165</v>
      </c>
      <c r="Q1778">
        <f>sales[[#This Row],[unitCost]]*sales[[#This Row],[QuantitySold]]</f>
        <v>1680</v>
      </c>
      <c r="R1778" s="7">
        <f>(sales[[#This Row],[unitPrice]]-sales[[#This Row],[unitCost]])/sales[[#This Row],[unitCost]]</f>
        <v>0.10714285714285714</v>
      </c>
      <c r="S1778" t="str">
        <f>TEXT(sales[[#This Row],[SaleDate]],"dd")</f>
        <v>14</v>
      </c>
    </row>
    <row r="1779" spans="1:19" x14ac:dyDescent="0.25">
      <c r="A1779">
        <v>1239</v>
      </c>
      <c r="B1779">
        <v>3</v>
      </c>
      <c r="C1779">
        <v>38</v>
      </c>
      <c r="D1779">
        <v>3</v>
      </c>
      <c r="E1779">
        <v>10</v>
      </c>
      <c r="F1779" s="1">
        <v>45330</v>
      </c>
      <c r="G1779">
        <v>15</v>
      </c>
      <c r="H1779">
        <f>VLOOKUP(sales[[#This Row],[ProductID]],products[],4,FALSE)</f>
        <v>320</v>
      </c>
      <c r="I1779">
        <f>VLOOKUP(sales[[#This Row],[ProductID]],products[],5,FALSE)</f>
        <v>280</v>
      </c>
      <c r="J1779">
        <f>sales[[#This Row],[QuantitySold]]*sales[[#This Row],[unitPrice]]</f>
        <v>3200</v>
      </c>
      <c r="K1779">
        <f>sales[[#This Row],[TotalRevenue]]-sales[[#This Row],[DiscountApplied]]</f>
        <v>3185</v>
      </c>
      <c r="L1779" t="str">
        <f>TEXT(sales[[#This Row],[SaleDate]],"yyyy")</f>
        <v>2024</v>
      </c>
      <c r="M1779" t="str">
        <f>TEXT(sales[[#This Row],[SaleDate]],"MMM")</f>
        <v>Feb</v>
      </c>
      <c r="N1779" t="str">
        <f>TEXT(sales[[#This Row],[SaleDate]],"DDD")</f>
        <v>Thu</v>
      </c>
      <c r="O1779" t="str">
        <f t="shared" si="27"/>
        <v>Q1</v>
      </c>
      <c r="P1779">
        <f>sales[[#This Row],[netRevenue]]-(sales[[#This Row],[unitCost]]*sales[[#This Row],[QuantitySold]])</f>
        <v>385</v>
      </c>
      <c r="Q1779">
        <f>sales[[#This Row],[unitCost]]*sales[[#This Row],[QuantitySold]]</f>
        <v>2800</v>
      </c>
      <c r="R1779" s="7">
        <f>(sales[[#This Row],[unitPrice]]-sales[[#This Row],[unitCost]])/sales[[#This Row],[unitCost]]</f>
        <v>0.14285714285714285</v>
      </c>
      <c r="S1779" t="str">
        <f>TEXT(sales[[#This Row],[SaleDate]],"dd")</f>
        <v>08</v>
      </c>
    </row>
    <row r="1780" spans="1:19" x14ac:dyDescent="0.25">
      <c r="A1780">
        <v>1245</v>
      </c>
      <c r="B1780">
        <v>3</v>
      </c>
      <c r="C1780">
        <v>38</v>
      </c>
      <c r="D1780">
        <v>3</v>
      </c>
      <c r="E1780">
        <v>11</v>
      </c>
      <c r="F1780" s="1">
        <v>45368</v>
      </c>
      <c r="G1780">
        <v>15</v>
      </c>
      <c r="H1780">
        <f>VLOOKUP(sales[[#This Row],[ProductID]],products[],4,FALSE)</f>
        <v>320</v>
      </c>
      <c r="I1780">
        <f>VLOOKUP(sales[[#This Row],[ProductID]],products[],5,FALSE)</f>
        <v>280</v>
      </c>
      <c r="J1780">
        <f>sales[[#This Row],[QuantitySold]]*sales[[#This Row],[unitPrice]]</f>
        <v>3520</v>
      </c>
      <c r="K1780">
        <f>sales[[#This Row],[TotalRevenue]]-sales[[#This Row],[DiscountApplied]]</f>
        <v>3505</v>
      </c>
      <c r="L1780" t="str">
        <f>TEXT(sales[[#This Row],[SaleDate]],"yyyy")</f>
        <v>2024</v>
      </c>
      <c r="M1780" t="str">
        <f>TEXT(sales[[#This Row],[SaleDate]],"MMM")</f>
        <v>Mar</v>
      </c>
      <c r="N1780" t="str">
        <f>TEXT(sales[[#This Row],[SaleDate]],"DDD")</f>
        <v>Sun</v>
      </c>
      <c r="O1780" t="str">
        <f t="shared" si="27"/>
        <v>Q1</v>
      </c>
      <c r="P1780">
        <f>sales[[#This Row],[netRevenue]]-(sales[[#This Row],[unitCost]]*sales[[#This Row],[QuantitySold]])</f>
        <v>425</v>
      </c>
      <c r="Q1780">
        <f>sales[[#This Row],[unitCost]]*sales[[#This Row],[QuantitySold]]</f>
        <v>3080</v>
      </c>
      <c r="R1780" s="7">
        <f>(sales[[#This Row],[unitPrice]]-sales[[#This Row],[unitCost]])/sales[[#This Row],[unitCost]]</f>
        <v>0.14285714285714285</v>
      </c>
      <c r="S1780" t="str">
        <f>TEXT(sales[[#This Row],[SaleDate]],"dd")</f>
        <v>17</v>
      </c>
    </row>
    <row r="1781" spans="1:19" x14ac:dyDescent="0.25">
      <c r="A1781">
        <v>1253</v>
      </c>
      <c r="B1781">
        <v>3</v>
      </c>
      <c r="C1781">
        <v>45</v>
      </c>
      <c r="D1781">
        <v>3</v>
      </c>
      <c r="E1781">
        <v>5</v>
      </c>
      <c r="F1781" s="1">
        <v>45599</v>
      </c>
      <c r="G1781">
        <v>15</v>
      </c>
      <c r="H1781">
        <f>VLOOKUP(sales[[#This Row],[ProductID]],products[],4,FALSE)</f>
        <v>320</v>
      </c>
      <c r="I1781">
        <f>VLOOKUP(sales[[#This Row],[ProductID]],products[],5,FALSE)</f>
        <v>280</v>
      </c>
      <c r="J1781">
        <f>sales[[#This Row],[QuantitySold]]*sales[[#This Row],[unitPrice]]</f>
        <v>1600</v>
      </c>
      <c r="K1781">
        <f>sales[[#This Row],[TotalRevenue]]-sales[[#This Row],[DiscountApplied]]</f>
        <v>1585</v>
      </c>
      <c r="L1781" t="str">
        <f>TEXT(sales[[#This Row],[SaleDate]],"yyyy")</f>
        <v>2024</v>
      </c>
      <c r="M1781" t="str">
        <f>TEXT(sales[[#This Row],[SaleDate]],"MMM")</f>
        <v>Nov</v>
      </c>
      <c r="N1781" t="str">
        <f>TEXT(sales[[#This Row],[SaleDate]],"DDD")</f>
        <v>Sun</v>
      </c>
      <c r="O1781" t="str">
        <f t="shared" si="27"/>
        <v>Q4</v>
      </c>
      <c r="P1781">
        <f>sales[[#This Row],[netRevenue]]-(sales[[#This Row],[unitCost]]*sales[[#This Row],[QuantitySold]])</f>
        <v>185</v>
      </c>
      <c r="Q1781">
        <f>sales[[#This Row],[unitCost]]*sales[[#This Row],[QuantitySold]]</f>
        <v>1400</v>
      </c>
      <c r="R1781" s="7">
        <f>(sales[[#This Row],[unitPrice]]-sales[[#This Row],[unitCost]])/sales[[#This Row],[unitCost]]</f>
        <v>0.14285714285714285</v>
      </c>
      <c r="S1781" t="str">
        <f>TEXT(sales[[#This Row],[SaleDate]],"dd")</f>
        <v>03</v>
      </c>
    </row>
    <row r="1782" spans="1:19" x14ac:dyDescent="0.25">
      <c r="A1782">
        <v>1261</v>
      </c>
      <c r="B1782">
        <v>4</v>
      </c>
      <c r="C1782">
        <v>24</v>
      </c>
      <c r="D1782">
        <v>3</v>
      </c>
      <c r="E1782">
        <v>4</v>
      </c>
      <c r="F1782" s="1">
        <v>45651</v>
      </c>
      <c r="G1782">
        <v>15</v>
      </c>
      <c r="H1782">
        <f>VLOOKUP(sales[[#This Row],[ProductID]],products[],4,FALSE)</f>
        <v>130</v>
      </c>
      <c r="I1782">
        <f>VLOOKUP(sales[[#This Row],[ProductID]],products[],5,FALSE)</f>
        <v>100</v>
      </c>
      <c r="J1782">
        <f>sales[[#This Row],[QuantitySold]]*sales[[#This Row],[unitPrice]]</f>
        <v>520</v>
      </c>
      <c r="K1782">
        <f>sales[[#This Row],[TotalRevenue]]-sales[[#This Row],[DiscountApplied]]</f>
        <v>505</v>
      </c>
      <c r="L1782" t="str">
        <f>TEXT(sales[[#This Row],[SaleDate]],"yyyy")</f>
        <v>2024</v>
      </c>
      <c r="M1782" t="str">
        <f>TEXT(sales[[#This Row],[SaleDate]],"MMM")</f>
        <v>Dec</v>
      </c>
      <c r="N1782" t="str">
        <f>TEXT(sales[[#This Row],[SaleDate]],"DDD")</f>
        <v>Wed</v>
      </c>
      <c r="O1782" t="str">
        <f t="shared" si="27"/>
        <v>Q4</v>
      </c>
      <c r="P1782">
        <f>sales[[#This Row],[netRevenue]]-(sales[[#This Row],[unitCost]]*sales[[#This Row],[QuantitySold]])</f>
        <v>105</v>
      </c>
      <c r="Q1782">
        <f>sales[[#This Row],[unitCost]]*sales[[#This Row],[QuantitySold]]</f>
        <v>400</v>
      </c>
      <c r="R1782" s="7">
        <f>(sales[[#This Row],[unitPrice]]-sales[[#This Row],[unitCost]])/sales[[#This Row],[unitCost]]</f>
        <v>0.3</v>
      </c>
      <c r="S1782" t="str">
        <f>TEXT(sales[[#This Row],[SaleDate]],"dd")</f>
        <v>25</v>
      </c>
    </row>
    <row r="1783" spans="1:19" x14ac:dyDescent="0.25">
      <c r="A1783">
        <v>1264</v>
      </c>
      <c r="B1783">
        <v>4</v>
      </c>
      <c r="C1783">
        <v>37</v>
      </c>
      <c r="D1783">
        <v>3</v>
      </c>
      <c r="E1783">
        <v>2</v>
      </c>
      <c r="F1783" s="1">
        <v>45614</v>
      </c>
      <c r="G1783">
        <v>15</v>
      </c>
      <c r="H1783">
        <f>VLOOKUP(sales[[#This Row],[ProductID]],products[],4,FALSE)</f>
        <v>130</v>
      </c>
      <c r="I1783">
        <f>VLOOKUP(sales[[#This Row],[ProductID]],products[],5,FALSE)</f>
        <v>100</v>
      </c>
      <c r="J1783">
        <f>sales[[#This Row],[QuantitySold]]*sales[[#This Row],[unitPrice]]</f>
        <v>260</v>
      </c>
      <c r="K1783">
        <f>sales[[#This Row],[TotalRevenue]]-sales[[#This Row],[DiscountApplied]]</f>
        <v>245</v>
      </c>
      <c r="L1783" t="str">
        <f>TEXT(sales[[#This Row],[SaleDate]],"yyyy")</f>
        <v>2024</v>
      </c>
      <c r="M1783" t="str">
        <f>TEXT(sales[[#This Row],[SaleDate]],"MMM")</f>
        <v>Nov</v>
      </c>
      <c r="N1783" t="str">
        <f>TEXT(sales[[#This Row],[SaleDate]],"DDD")</f>
        <v>Mon</v>
      </c>
      <c r="O1783" t="str">
        <f t="shared" si="27"/>
        <v>Q4</v>
      </c>
      <c r="P1783">
        <f>sales[[#This Row],[netRevenue]]-(sales[[#This Row],[unitCost]]*sales[[#This Row],[QuantitySold]])</f>
        <v>45</v>
      </c>
      <c r="Q1783">
        <f>sales[[#This Row],[unitCost]]*sales[[#This Row],[QuantitySold]]</f>
        <v>200</v>
      </c>
      <c r="R1783" s="7">
        <f>(sales[[#This Row],[unitPrice]]-sales[[#This Row],[unitCost]])/sales[[#This Row],[unitCost]]</f>
        <v>0.3</v>
      </c>
      <c r="S1783" t="str">
        <f>TEXT(sales[[#This Row],[SaleDate]],"dd")</f>
        <v>18</v>
      </c>
    </row>
    <row r="1784" spans="1:19" x14ac:dyDescent="0.25">
      <c r="A1784">
        <v>1273</v>
      </c>
      <c r="B1784">
        <v>2</v>
      </c>
      <c r="C1784">
        <v>44</v>
      </c>
      <c r="D1784">
        <v>3</v>
      </c>
      <c r="E1784">
        <v>1</v>
      </c>
      <c r="F1784" s="1">
        <v>45384</v>
      </c>
      <c r="G1784">
        <v>15</v>
      </c>
      <c r="H1784">
        <f>VLOOKUP(sales[[#This Row],[ProductID]],products[],4,FALSE)</f>
        <v>120</v>
      </c>
      <c r="I1784">
        <f>VLOOKUP(sales[[#This Row],[ProductID]],products[],5,FALSE)</f>
        <v>90</v>
      </c>
      <c r="J1784">
        <f>sales[[#This Row],[QuantitySold]]*sales[[#This Row],[unitPrice]]</f>
        <v>120</v>
      </c>
      <c r="K1784">
        <f>sales[[#This Row],[TotalRevenue]]-sales[[#This Row],[DiscountApplied]]</f>
        <v>105</v>
      </c>
      <c r="L1784" t="str">
        <f>TEXT(sales[[#This Row],[SaleDate]],"yyyy")</f>
        <v>2024</v>
      </c>
      <c r="M1784" t="str">
        <f>TEXT(sales[[#This Row],[SaleDate]],"MMM")</f>
        <v>Apr</v>
      </c>
      <c r="N1784" t="str">
        <f>TEXT(sales[[#This Row],[SaleDate]],"DDD")</f>
        <v>Tue</v>
      </c>
      <c r="O1784" t="str">
        <f t="shared" si="27"/>
        <v>Q2</v>
      </c>
      <c r="P1784">
        <f>sales[[#This Row],[netRevenue]]-(sales[[#This Row],[unitCost]]*sales[[#This Row],[QuantitySold]])</f>
        <v>15</v>
      </c>
      <c r="Q1784">
        <f>sales[[#This Row],[unitCost]]*sales[[#This Row],[QuantitySold]]</f>
        <v>90</v>
      </c>
      <c r="R1784" s="7">
        <f>(sales[[#This Row],[unitPrice]]-sales[[#This Row],[unitCost]])/sales[[#This Row],[unitCost]]</f>
        <v>0.33333333333333331</v>
      </c>
      <c r="S1784" t="str">
        <f>TEXT(sales[[#This Row],[SaleDate]],"dd")</f>
        <v>02</v>
      </c>
    </row>
    <row r="1785" spans="1:19" x14ac:dyDescent="0.25">
      <c r="A1785">
        <v>1292</v>
      </c>
      <c r="B1785">
        <v>5</v>
      </c>
      <c r="C1785">
        <v>5</v>
      </c>
      <c r="D1785">
        <v>3</v>
      </c>
      <c r="E1785">
        <v>9</v>
      </c>
      <c r="F1785" s="1">
        <v>45531</v>
      </c>
      <c r="G1785">
        <v>15</v>
      </c>
      <c r="H1785">
        <f>VLOOKUP(sales[[#This Row],[ProductID]],products[],4,FALSE)</f>
        <v>310</v>
      </c>
      <c r="I1785">
        <f>VLOOKUP(sales[[#This Row],[ProductID]],products[],5,FALSE)</f>
        <v>280</v>
      </c>
      <c r="J1785">
        <f>sales[[#This Row],[QuantitySold]]*sales[[#This Row],[unitPrice]]</f>
        <v>2790</v>
      </c>
      <c r="K1785">
        <f>sales[[#This Row],[TotalRevenue]]-sales[[#This Row],[DiscountApplied]]</f>
        <v>2775</v>
      </c>
      <c r="L1785" t="str">
        <f>TEXT(sales[[#This Row],[SaleDate]],"yyyy")</f>
        <v>2024</v>
      </c>
      <c r="M1785" t="str">
        <f>TEXT(sales[[#This Row],[SaleDate]],"MMM")</f>
        <v>Aug</v>
      </c>
      <c r="N1785" t="str">
        <f>TEXT(sales[[#This Row],[SaleDate]],"DDD")</f>
        <v>Tue</v>
      </c>
      <c r="O1785" t="str">
        <f t="shared" si="27"/>
        <v>Q3</v>
      </c>
      <c r="P1785">
        <f>sales[[#This Row],[netRevenue]]-(sales[[#This Row],[unitCost]]*sales[[#This Row],[QuantitySold]])</f>
        <v>255</v>
      </c>
      <c r="Q1785">
        <f>sales[[#This Row],[unitCost]]*sales[[#This Row],[QuantitySold]]</f>
        <v>2520</v>
      </c>
      <c r="R1785" s="7">
        <f>(sales[[#This Row],[unitPrice]]-sales[[#This Row],[unitCost]])/sales[[#This Row],[unitCost]]</f>
        <v>0.10714285714285714</v>
      </c>
      <c r="S1785" t="str">
        <f>TEXT(sales[[#This Row],[SaleDate]],"dd")</f>
        <v>27</v>
      </c>
    </row>
    <row r="1786" spans="1:19" x14ac:dyDescent="0.25">
      <c r="A1786">
        <v>1314</v>
      </c>
      <c r="B1786">
        <v>3</v>
      </c>
      <c r="C1786">
        <v>20</v>
      </c>
      <c r="D1786">
        <v>3</v>
      </c>
      <c r="E1786">
        <v>1</v>
      </c>
      <c r="F1786" s="1">
        <v>45455</v>
      </c>
      <c r="G1786">
        <v>15</v>
      </c>
      <c r="H1786">
        <f>VLOOKUP(sales[[#This Row],[ProductID]],products[],4,FALSE)</f>
        <v>320</v>
      </c>
      <c r="I1786">
        <f>VLOOKUP(sales[[#This Row],[ProductID]],products[],5,FALSE)</f>
        <v>280</v>
      </c>
      <c r="J1786">
        <f>sales[[#This Row],[QuantitySold]]*sales[[#This Row],[unitPrice]]</f>
        <v>320</v>
      </c>
      <c r="K1786">
        <f>sales[[#This Row],[TotalRevenue]]-sales[[#This Row],[DiscountApplied]]</f>
        <v>305</v>
      </c>
      <c r="L1786" t="str">
        <f>TEXT(sales[[#This Row],[SaleDate]],"yyyy")</f>
        <v>2024</v>
      </c>
      <c r="M1786" t="str">
        <f>TEXT(sales[[#This Row],[SaleDate]],"MMM")</f>
        <v>Jun</v>
      </c>
      <c r="N1786" t="str">
        <f>TEXT(sales[[#This Row],[SaleDate]],"DDD")</f>
        <v>Wed</v>
      </c>
      <c r="O1786" t="str">
        <f t="shared" si="27"/>
        <v>Q2</v>
      </c>
      <c r="P1786">
        <f>sales[[#This Row],[netRevenue]]-(sales[[#This Row],[unitCost]]*sales[[#This Row],[QuantitySold]])</f>
        <v>25</v>
      </c>
      <c r="Q1786">
        <f>sales[[#This Row],[unitCost]]*sales[[#This Row],[QuantitySold]]</f>
        <v>280</v>
      </c>
      <c r="R1786" s="7">
        <f>(sales[[#This Row],[unitPrice]]-sales[[#This Row],[unitCost]])/sales[[#This Row],[unitCost]]</f>
        <v>0.14285714285714285</v>
      </c>
      <c r="S1786" t="str">
        <f>TEXT(sales[[#This Row],[SaleDate]],"dd")</f>
        <v>12</v>
      </c>
    </row>
    <row r="1787" spans="1:19" x14ac:dyDescent="0.25">
      <c r="A1787">
        <v>1320</v>
      </c>
      <c r="B1787">
        <v>5</v>
      </c>
      <c r="C1787">
        <v>37</v>
      </c>
      <c r="D1787">
        <v>3</v>
      </c>
      <c r="E1787">
        <v>11</v>
      </c>
      <c r="F1787" s="1">
        <v>45498</v>
      </c>
      <c r="G1787">
        <v>15</v>
      </c>
      <c r="H1787">
        <f>VLOOKUP(sales[[#This Row],[ProductID]],products[],4,FALSE)</f>
        <v>310</v>
      </c>
      <c r="I1787">
        <f>VLOOKUP(sales[[#This Row],[ProductID]],products[],5,FALSE)</f>
        <v>280</v>
      </c>
      <c r="J1787">
        <f>sales[[#This Row],[QuantitySold]]*sales[[#This Row],[unitPrice]]</f>
        <v>3410</v>
      </c>
      <c r="K1787">
        <f>sales[[#This Row],[TotalRevenue]]-sales[[#This Row],[DiscountApplied]]</f>
        <v>3395</v>
      </c>
      <c r="L1787" t="str">
        <f>TEXT(sales[[#This Row],[SaleDate]],"yyyy")</f>
        <v>2024</v>
      </c>
      <c r="M1787" t="str">
        <f>TEXT(sales[[#This Row],[SaleDate]],"MMM")</f>
        <v>Jul</v>
      </c>
      <c r="N1787" t="str">
        <f>TEXT(sales[[#This Row],[SaleDate]],"DDD")</f>
        <v>Thu</v>
      </c>
      <c r="O1787" t="str">
        <f t="shared" si="27"/>
        <v>Q3</v>
      </c>
      <c r="P1787">
        <f>sales[[#This Row],[netRevenue]]-(sales[[#This Row],[unitCost]]*sales[[#This Row],[QuantitySold]])</f>
        <v>315</v>
      </c>
      <c r="Q1787">
        <f>sales[[#This Row],[unitCost]]*sales[[#This Row],[QuantitySold]]</f>
        <v>3080</v>
      </c>
      <c r="R1787" s="7">
        <f>(sales[[#This Row],[unitPrice]]-sales[[#This Row],[unitCost]])/sales[[#This Row],[unitCost]]</f>
        <v>0.10714285714285714</v>
      </c>
      <c r="S1787" t="str">
        <f>TEXT(sales[[#This Row],[SaleDate]],"dd")</f>
        <v>25</v>
      </c>
    </row>
    <row r="1788" spans="1:19" x14ac:dyDescent="0.25">
      <c r="A1788">
        <v>1329</v>
      </c>
      <c r="B1788">
        <v>4</v>
      </c>
      <c r="C1788">
        <v>21</v>
      </c>
      <c r="D1788">
        <v>3</v>
      </c>
      <c r="E1788">
        <v>11</v>
      </c>
      <c r="F1788" s="1">
        <v>45372</v>
      </c>
      <c r="G1788">
        <v>15</v>
      </c>
      <c r="H1788">
        <f>VLOOKUP(sales[[#This Row],[ProductID]],products[],4,FALSE)</f>
        <v>130</v>
      </c>
      <c r="I1788">
        <f>VLOOKUP(sales[[#This Row],[ProductID]],products[],5,FALSE)</f>
        <v>100</v>
      </c>
      <c r="J1788">
        <f>sales[[#This Row],[QuantitySold]]*sales[[#This Row],[unitPrice]]</f>
        <v>1430</v>
      </c>
      <c r="K1788">
        <f>sales[[#This Row],[TotalRevenue]]-sales[[#This Row],[DiscountApplied]]</f>
        <v>1415</v>
      </c>
      <c r="L1788" t="str">
        <f>TEXT(sales[[#This Row],[SaleDate]],"yyyy")</f>
        <v>2024</v>
      </c>
      <c r="M1788" t="str">
        <f>TEXT(sales[[#This Row],[SaleDate]],"MMM")</f>
        <v>Mar</v>
      </c>
      <c r="N1788" t="str">
        <f>TEXT(sales[[#This Row],[SaleDate]],"DDD")</f>
        <v>Thu</v>
      </c>
      <c r="O1788" t="str">
        <f t="shared" si="27"/>
        <v>Q1</v>
      </c>
      <c r="P1788">
        <f>sales[[#This Row],[netRevenue]]-(sales[[#This Row],[unitCost]]*sales[[#This Row],[QuantitySold]])</f>
        <v>315</v>
      </c>
      <c r="Q1788">
        <f>sales[[#This Row],[unitCost]]*sales[[#This Row],[QuantitySold]]</f>
        <v>1100</v>
      </c>
      <c r="R1788" s="7">
        <f>(sales[[#This Row],[unitPrice]]-sales[[#This Row],[unitCost]])/sales[[#This Row],[unitCost]]</f>
        <v>0.3</v>
      </c>
      <c r="S1788" t="str">
        <f>TEXT(sales[[#This Row],[SaleDate]],"dd")</f>
        <v>21</v>
      </c>
    </row>
    <row r="1789" spans="1:19" x14ac:dyDescent="0.25">
      <c r="A1789">
        <v>1340</v>
      </c>
      <c r="B1789">
        <v>1</v>
      </c>
      <c r="C1789">
        <v>18</v>
      </c>
      <c r="D1789">
        <v>3</v>
      </c>
      <c r="E1789">
        <v>5</v>
      </c>
      <c r="F1789" s="1">
        <v>45395</v>
      </c>
      <c r="G1789">
        <v>15</v>
      </c>
      <c r="H1789">
        <f>VLOOKUP(sales[[#This Row],[ProductID]],products[],4,FALSE)</f>
        <v>300</v>
      </c>
      <c r="I1789">
        <f>VLOOKUP(sales[[#This Row],[ProductID]],products[],5,FALSE)</f>
        <v>220</v>
      </c>
      <c r="J1789">
        <f>sales[[#This Row],[QuantitySold]]*sales[[#This Row],[unitPrice]]</f>
        <v>1500</v>
      </c>
      <c r="K1789">
        <f>sales[[#This Row],[TotalRevenue]]-sales[[#This Row],[DiscountApplied]]</f>
        <v>1485</v>
      </c>
      <c r="L1789" t="str">
        <f>TEXT(sales[[#This Row],[SaleDate]],"yyyy")</f>
        <v>2024</v>
      </c>
      <c r="M1789" t="str">
        <f>TEXT(sales[[#This Row],[SaleDate]],"MMM")</f>
        <v>Apr</v>
      </c>
      <c r="N1789" t="str">
        <f>TEXT(sales[[#This Row],[SaleDate]],"DDD")</f>
        <v>Sat</v>
      </c>
      <c r="O1789" t="str">
        <f t="shared" si="27"/>
        <v>Q2</v>
      </c>
      <c r="P1789">
        <f>sales[[#This Row],[netRevenue]]-(sales[[#This Row],[unitCost]]*sales[[#This Row],[QuantitySold]])</f>
        <v>385</v>
      </c>
      <c r="Q1789">
        <f>sales[[#This Row],[unitCost]]*sales[[#This Row],[QuantitySold]]</f>
        <v>1100</v>
      </c>
      <c r="R1789" s="7">
        <f>(sales[[#This Row],[unitPrice]]-sales[[#This Row],[unitCost]])/sales[[#This Row],[unitCost]]</f>
        <v>0.36363636363636365</v>
      </c>
      <c r="S1789" t="str">
        <f>TEXT(sales[[#This Row],[SaleDate]],"dd")</f>
        <v>13</v>
      </c>
    </row>
    <row r="1790" spans="1:19" x14ac:dyDescent="0.25">
      <c r="A1790">
        <v>1358</v>
      </c>
      <c r="B1790">
        <v>5</v>
      </c>
      <c r="C1790">
        <v>3</v>
      </c>
      <c r="D1790">
        <v>3</v>
      </c>
      <c r="E1790">
        <v>3</v>
      </c>
      <c r="F1790" s="1">
        <v>45343</v>
      </c>
      <c r="G1790">
        <v>15</v>
      </c>
      <c r="H1790">
        <f>VLOOKUP(sales[[#This Row],[ProductID]],products[],4,FALSE)</f>
        <v>310</v>
      </c>
      <c r="I1790">
        <f>VLOOKUP(sales[[#This Row],[ProductID]],products[],5,FALSE)</f>
        <v>280</v>
      </c>
      <c r="J1790">
        <f>sales[[#This Row],[QuantitySold]]*sales[[#This Row],[unitPrice]]</f>
        <v>930</v>
      </c>
      <c r="K1790">
        <f>sales[[#This Row],[TotalRevenue]]-sales[[#This Row],[DiscountApplied]]</f>
        <v>915</v>
      </c>
      <c r="L1790" t="str">
        <f>TEXT(sales[[#This Row],[SaleDate]],"yyyy")</f>
        <v>2024</v>
      </c>
      <c r="M1790" t="str">
        <f>TEXT(sales[[#This Row],[SaleDate]],"MMM")</f>
        <v>Feb</v>
      </c>
      <c r="N1790" t="str">
        <f>TEXT(sales[[#This Row],[SaleDate]],"DDD")</f>
        <v>Wed</v>
      </c>
      <c r="O1790" t="str">
        <f t="shared" si="27"/>
        <v>Q1</v>
      </c>
      <c r="P1790">
        <f>sales[[#This Row],[netRevenue]]-(sales[[#This Row],[unitCost]]*sales[[#This Row],[QuantitySold]])</f>
        <v>75</v>
      </c>
      <c r="Q1790">
        <f>sales[[#This Row],[unitCost]]*sales[[#This Row],[QuantitySold]]</f>
        <v>840</v>
      </c>
      <c r="R1790" s="7">
        <f>(sales[[#This Row],[unitPrice]]-sales[[#This Row],[unitCost]])/sales[[#This Row],[unitCost]]</f>
        <v>0.10714285714285714</v>
      </c>
      <c r="S1790" t="str">
        <f>TEXT(sales[[#This Row],[SaleDate]],"dd")</f>
        <v>21</v>
      </c>
    </row>
    <row r="1791" spans="1:19" x14ac:dyDescent="0.25">
      <c r="A1791">
        <v>1369</v>
      </c>
      <c r="B1791">
        <v>1</v>
      </c>
      <c r="C1791">
        <v>26</v>
      </c>
      <c r="D1791">
        <v>3</v>
      </c>
      <c r="E1791">
        <v>1</v>
      </c>
      <c r="F1791" s="1">
        <v>45463</v>
      </c>
      <c r="G1791">
        <v>15</v>
      </c>
      <c r="H1791">
        <f>VLOOKUP(sales[[#This Row],[ProductID]],products[],4,FALSE)</f>
        <v>300</v>
      </c>
      <c r="I1791">
        <f>VLOOKUP(sales[[#This Row],[ProductID]],products[],5,FALSE)</f>
        <v>220</v>
      </c>
      <c r="J1791">
        <f>sales[[#This Row],[QuantitySold]]*sales[[#This Row],[unitPrice]]</f>
        <v>300</v>
      </c>
      <c r="K1791">
        <f>sales[[#This Row],[TotalRevenue]]-sales[[#This Row],[DiscountApplied]]</f>
        <v>285</v>
      </c>
      <c r="L1791" t="str">
        <f>TEXT(sales[[#This Row],[SaleDate]],"yyyy")</f>
        <v>2024</v>
      </c>
      <c r="M1791" t="str">
        <f>TEXT(sales[[#This Row],[SaleDate]],"MMM")</f>
        <v>Jun</v>
      </c>
      <c r="N1791" t="str">
        <f>TEXT(sales[[#This Row],[SaleDate]],"DDD")</f>
        <v>Thu</v>
      </c>
      <c r="O1791" t="str">
        <f t="shared" si="27"/>
        <v>Q2</v>
      </c>
      <c r="P1791">
        <f>sales[[#This Row],[netRevenue]]-(sales[[#This Row],[unitCost]]*sales[[#This Row],[QuantitySold]])</f>
        <v>65</v>
      </c>
      <c r="Q1791">
        <f>sales[[#This Row],[unitCost]]*sales[[#This Row],[QuantitySold]]</f>
        <v>220</v>
      </c>
      <c r="R1791" s="7">
        <f>(sales[[#This Row],[unitPrice]]-sales[[#This Row],[unitCost]])/sales[[#This Row],[unitCost]]</f>
        <v>0.36363636363636365</v>
      </c>
      <c r="S1791" t="str">
        <f>TEXT(sales[[#This Row],[SaleDate]],"dd")</f>
        <v>20</v>
      </c>
    </row>
    <row r="1792" spans="1:19" x14ac:dyDescent="0.25">
      <c r="A1792">
        <v>1376</v>
      </c>
      <c r="B1792">
        <v>2</v>
      </c>
      <c r="C1792">
        <v>13</v>
      </c>
      <c r="D1792">
        <v>3</v>
      </c>
      <c r="E1792">
        <v>9</v>
      </c>
      <c r="F1792" s="1">
        <v>45330</v>
      </c>
      <c r="G1792">
        <v>15</v>
      </c>
      <c r="H1792">
        <f>VLOOKUP(sales[[#This Row],[ProductID]],products[],4,FALSE)</f>
        <v>120</v>
      </c>
      <c r="I1792">
        <f>VLOOKUP(sales[[#This Row],[ProductID]],products[],5,FALSE)</f>
        <v>90</v>
      </c>
      <c r="J1792">
        <f>sales[[#This Row],[QuantitySold]]*sales[[#This Row],[unitPrice]]</f>
        <v>1080</v>
      </c>
      <c r="K1792">
        <f>sales[[#This Row],[TotalRevenue]]-sales[[#This Row],[DiscountApplied]]</f>
        <v>1065</v>
      </c>
      <c r="L1792" t="str">
        <f>TEXT(sales[[#This Row],[SaleDate]],"yyyy")</f>
        <v>2024</v>
      </c>
      <c r="M1792" t="str">
        <f>TEXT(sales[[#This Row],[SaleDate]],"MMM")</f>
        <v>Feb</v>
      </c>
      <c r="N1792" t="str">
        <f>TEXT(sales[[#This Row],[SaleDate]],"DDD")</f>
        <v>Thu</v>
      </c>
      <c r="O1792" t="str">
        <f t="shared" si="27"/>
        <v>Q1</v>
      </c>
      <c r="P1792">
        <f>sales[[#This Row],[netRevenue]]-(sales[[#This Row],[unitCost]]*sales[[#This Row],[QuantitySold]])</f>
        <v>255</v>
      </c>
      <c r="Q1792">
        <f>sales[[#This Row],[unitCost]]*sales[[#This Row],[QuantitySold]]</f>
        <v>810</v>
      </c>
      <c r="R1792" s="7">
        <f>(sales[[#This Row],[unitPrice]]-sales[[#This Row],[unitCost]])/sales[[#This Row],[unitCost]]</f>
        <v>0.33333333333333331</v>
      </c>
      <c r="S1792" t="str">
        <f>TEXT(sales[[#This Row],[SaleDate]],"dd")</f>
        <v>08</v>
      </c>
    </row>
    <row r="1793" spans="1:19" x14ac:dyDescent="0.25">
      <c r="A1793">
        <v>1389</v>
      </c>
      <c r="B1793">
        <v>2</v>
      </c>
      <c r="C1793">
        <v>21</v>
      </c>
      <c r="D1793">
        <v>3</v>
      </c>
      <c r="E1793">
        <v>11</v>
      </c>
      <c r="F1793" s="1">
        <v>45507</v>
      </c>
      <c r="G1793">
        <v>15</v>
      </c>
      <c r="H1793">
        <f>VLOOKUP(sales[[#This Row],[ProductID]],products[],4,FALSE)</f>
        <v>120</v>
      </c>
      <c r="I1793">
        <f>VLOOKUP(sales[[#This Row],[ProductID]],products[],5,FALSE)</f>
        <v>90</v>
      </c>
      <c r="J1793">
        <f>sales[[#This Row],[QuantitySold]]*sales[[#This Row],[unitPrice]]</f>
        <v>1320</v>
      </c>
      <c r="K1793">
        <f>sales[[#This Row],[TotalRevenue]]-sales[[#This Row],[DiscountApplied]]</f>
        <v>1305</v>
      </c>
      <c r="L1793" t="str">
        <f>TEXT(sales[[#This Row],[SaleDate]],"yyyy")</f>
        <v>2024</v>
      </c>
      <c r="M1793" t="str">
        <f>TEXT(sales[[#This Row],[SaleDate]],"MMM")</f>
        <v>Aug</v>
      </c>
      <c r="N1793" t="str">
        <f>TEXT(sales[[#This Row],[SaleDate]],"DDD")</f>
        <v>Sat</v>
      </c>
      <c r="O1793" t="str">
        <f t="shared" si="27"/>
        <v>Q3</v>
      </c>
      <c r="P1793">
        <f>sales[[#This Row],[netRevenue]]-(sales[[#This Row],[unitCost]]*sales[[#This Row],[QuantitySold]])</f>
        <v>315</v>
      </c>
      <c r="Q1793">
        <f>sales[[#This Row],[unitCost]]*sales[[#This Row],[QuantitySold]]</f>
        <v>990</v>
      </c>
      <c r="R1793" s="7">
        <f>(sales[[#This Row],[unitPrice]]-sales[[#This Row],[unitCost]])/sales[[#This Row],[unitCost]]</f>
        <v>0.33333333333333331</v>
      </c>
      <c r="S1793" t="str">
        <f>TEXT(sales[[#This Row],[SaleDate]],"dd")</f>
        <v>03</v>
      </c>
    </row>
    <row r="1794" spans="1:19" x14ac:dyDescent="0.25">
      <c r="A1794">
        <v>1409</v>
      </c>
      <c r="B1794">
        <v>5</v>
      </c>
      <c r="C1794">
        <v>39</v>
      </c>
      <c r="D1794">
        <v>3</v>
      </c>
      <c r="E1794">
        <v>5</v>
      </c>
      <c r="F1794" s="1">
        <v>45531</v>
      </c>
      <c r="G1794">
        <v>15</v>
      </c>
      <c r="H1794">
        <f>VLOOKUP(sales[[#This Row],[ProductID]],products[],4,FALSE)</f>
        <v>310</v>
      </c>
      <c r="I1794">
        <f>VLOOKUP(sales[[#This Row],[ProductID]],products[],5,FALSE)</f>
        <v>280</v>
      </c>
      <c r="J1794">
        <f>sales[[#This Row],[QuantitySold]]*sales[[#This Row],[unitPrice]]</f>
        <v>1550</v>
      </c>
      <c r="K1794">
        <f>sales[[#This Row],[TotalRevenue]]-sales[[#This Row],[DiscountApplied]]</f>
        <v>1535</v>
      </c>
      <c r="L1794" t="str">
        <f>TEXT(sales[[#This Row],[SaleDate]],"yyyy")</f>
        <v>2024</v>
      </c>
      <c r="M1794" t="str">
        <f>TEXT(sales[[#This Row],[SaleDate]],"MMM")</f>
        <v>Aug</v>
      </c>
      <c r="N1794" t="str">
        <f>TEXT(sales[[#This Row],[SaleDate]],"DDD")</f>
        <v>Tue</v>
      </c>
      <c r="O1794" t="str">
        <f t="shared" ref="O1794:O1857" si="28">"Q"&amp;ROUNDUP(MONTH(F1794)/3,0)</f>
        <v>Q3</v>
      </c>
      <c r="P1794">
        <f>sales[[#This Row],[netRevenue]]-(sales[[#This Row],[unitCost]]*sales[[#This Row],[QuantitySold]])</f>
        <v>135</v>
      </c>
      <c r="Q1794">
        <f>sales[[#This Row],[unitCost]]*sales[[#This Row],[QuantitySold]]</f>
        <v>1400</v>
      </c>
      <c r="R1794" s="7">
        <f>(sales[[#This Row],[unitPrice]]-sales[[#This Row],[unitCost]])/sales[[#This Row],[unitCost]]</f>
        <v>0.10714285714285714</v>
      </c>
      <c r="S1794" t="str">
        <f>TEXT(sales[[#This Row],[SaleDate]],"dd")</f>
        <v>27</v>
      </c>
    </row>
    <row r="1795" spans="1:19" x14ac:dyDescent="0.25">
      <c r="A1795">
        <v>1413</v>
      </c>
      <c r="B1795">
        <v>1</v>
      </c>
      <c r="C1795">
        <v>27</v>
      </c>
      <c r="D1795">
        <v>3</v>
      </c>
      <c r="E1795">
        <v>11</v>
      </c>
      <c r="F1795" s="1">
        <v>45577</v>
      </c>
      <c r="G1795">
        <v>15</v>
      </c>
      <c r="H1795">
        <f>VLOOKUP(sales[[#This Row],[ProductID]],products[],4,FALSE)</f>
        <v>300</v>
      </c>
      <c r="I1795">
        <f>VLOOKUP(sales[[#This Row],[ProductID]],products[],5,FALSE)</f>
        <v>220</v>
      </c>
      <c r="J1795">
        <f>sales[[#This Row],[QuantitySold]]*sales[[#This Row],[unitPrice]]</f>
        <v>3300</v>
      </c>
      <c r="K1795">
        <f>sales[[#This Row],[TotalRevenue]]-sales[[#This Row],[DiscountApplied]]</f>
        <v>3285</v>
      </c>
      <c r="L1795" t="str">
        <f>TEXT(sales[[#This Row],[SaleDate]],"yyyy")</f>
        <v>2024</v>
      </c>
      <c r="M1795" t="str">
        <f>TEXT(sales[[#This Row],[SaleDate]],"MMM")</f>
        <v>Oct</v>
      </c>
      <c r="N1795" t="str">
        <f>TEXT(sales[[#This Row],[SaleDate]],"DDD")</f>
        <v>Sat</v>
      </c>
      <c r="O1795" t="str">
        <f t="shared" si="28"/>
        <v>Q4</v>
      </c>
      <c r="P1795">
        <f>sales[[#This Row],[netRevenue]]-(sales[[#This Row],[unitCost]]*sales[[#This Row],[QuantitySold]])</f>
        <v>865</v>
      </c>
      <c r="Q1795">
        <f>sales[[#This Row],[unitCost]]*sales[[#This Row],[QuantitySold]]</f>
        <v>2420</v>
      </c>
      <c r="R1795" s="7">
        <f>(sales[[#This Row],[unitPrice]]-sales[[#This Row],[unitCost]])/sales[[#This Row],[unitCost]]</f>
        <v>0.36363636363636365</v>
      </c>
      <c r="S1795" t="str">
        <f>TEXT(sales[[#This Row],[SaleDate]],"dd")</f>
        <v>12</v>
      </c>
    </row>
    <row r="1796" spans="1:19" x14ac:dyDescent="0.25">
      <c r="A1796">
        <v>1437</v>
      </c>
      <c r="B1796">
        <v>3</v>
      </c>
      <c r="C1796">
        <v>37</v>
      </c>
      <c r="D1796">
        <v>3</v>
      </c>
      <c r="E1796">
        <v>5</v>
      </c>
      <c r="F1796" s="1">
        <v>45617</v>
      </c>
      <c r="G1796">
        <v>15</v>
      </c>
      <c r="H1796">
        <f>VLOOKUP(sales[[#This Row],[ProductID]],products[],4,FALSE)</f>
        <v>320</v>
      </c>
      <c r="I1796">
        <f>VLOOKUP(sales[[#This Row],[ProductID]],products[],5,FALSE)</f>
        <v>280</v>
      </c>
      <c r="J1796">
        <f>sales[[#This Row],[QuantitySold]]*sales[[#This Row],[unitPrice]]</f>
        <v>1600</v>
      </c>
      <c r="K1796">
        <f>sales[[#This Row],[TotalRevenue]]-sales[[#This Row],[DiscountApplied]]</f>
        <v>1585</v>
      </c>
      <c r="L1796" t="str">
        <f>TEXT(sales[[#This Row],[SaleDate]],"yyyy")</f>
        <v>2024</v>
      </c>
      <c r="M1796" t="str">
        <f>TEXT(sales[[#This Row],[SaleDate]],"MMM")</f>
        <v>Nov</v>
      </c>
      <c r="N1796" t="str">
        <f>TEXT(sales[[#This Row],[SaleDate]],"DDD")</f>
        <v>Thu</v>
      </c>
      <c r="O1796" t="str">
        <f t="shared" si="28"/>
        <v>Q4</v>
      </c>
      <c r="P1796">
        <f>sales[[#This Row],[netRevenue]]-(sales[[#This Row],[unitCost]]*sales[[#This Row],[QuantitySold]])</f>
        <v>185</v>
      </c>
      <c r="Q1796">
        <f>sales[[#This Row],[unitCost]]*sales[[#This Row],[QuantitySold]]</f>
        <v>1400</v>
      </c>
      <c r="R1796" s="7">
        <f>(sales[[#This Row],[unitPrice]]-sales[[#This Row],[unitCost]])/sales[[#This Row],[unitCost]]</f>
        <v>0.14285714285714285</v>
      </c>
      <c r="S1796" t="str">
        <f>TEXT(sales[[#This Row],[SaleDate]],"dd")</f>
        <v>21</v>
      </c>
    </row>
    <row r="1797" spans="1:19" x14ac:dyDescent="0.25">
      <c r="A1797">
        <v>1444</v>
      </c>
      <c r="B1797">
        <v>4</v>
      </c>
      <c r="C1797">
        <v>34</v>
      </c>
      <c r="D1797">
        <v>3</v>
      </c>
      <c r="E1797">
        <v>4</v>
      </c>
      <c r="F1797" s="1">
        <v>45507</v>
      </c>
      <c r="G1797">
        <v>15</v>
      </c>
      <c r="H1797">
        <f>VLOOKUP(sales[[#This Row],[ProductID]],products[],4,FALSE)</f>
        <v>130</v>
      </c>
      <c r="I1797">
        <f>VLOOKUP(sales[[#This Row],[ProductID]],products[],5,FALSE)</f>
        <v>100</v>
      </c>
      <c r="J1797">
        <f>sales[[#This Row],[QuantitySold]]*sales[[#This Row],[unitPrice]]</f>
        <v>520</v>
      </c>
      <c r="K1797">
        <f>sales[[#This Row],[TotalRevenue]]-sales[[#This Row],[DiscountApplied]]</f>
        <v>505</v>
      </c>
      <c r="L1797" t="str">
        <f>TEXT(sales[[#This Row],[SaleDate]],"yyyy")</f>
        <v>2024</v>
      </c>
      <c r="M1797" t="str">
        <f>TEXT(sales[[#This Row],[SaleDate]],"MMM")</f>
        <v>Aug</v>
      </c>
      <c r="N1797" t="str">
        <f>TEXT(sales[[#This Row],[SaleDate]],"DDD")</f>
        <v>Sat</v>
      </c>
      <c r="O1797" t="str">
        <f t="shared" si="28"/>
        <v>Q3</v>
      </c>
      <c r="P1797">
        <f>sales[[#This Row],[netRevenue]]-(sales[[#This Row],[unitCost]]*sales[[#This Row],[QuantitySold]])</f>
        <v>105</v>
      </c>
      <c r="Q1797">
        <f>sales[[#This Row],[unitCost]]*sales[[#This Row],[QuantitySold]]</f>
        <v>400</v>
      </c>
      <c r="R1797" s="7">
        <f>(sales[[#This Row],[unitPrice]]-sales[[#This Row],[unitCost]])/sales[[#This Row],[unitCost]]</f>
        <v>0.3</v>
      </c>
      <c r="S1797" t="str">
        <f>TEXT(sales[[#This Row],[SaleDate]],"dd")</f>
        <v>03</v>
      </c>
    </row>
    <row r="1798" spans="1:19" x14ac:dyDescent="0.25">
      <c r="A1798">
        <v>1492</v>
      </c>
      <c r="B1798">
        <v>4</v>
      </c>
      <c r="C1798">
        <v>34</v>
      </c>
      <c r="D1798">
        <v>3</v>
      </c>
      <c r="E1798">
        <v>10</v>
      </c>
      <c r="F1798" s="1">
        <v>45557</v>
      </c>
      <c r="G1798">
        <v>15</v>
      </c>
      <c r="H1798">
        <f>VLOOKUP(sales[[#This Row],[ProductID]],products[],4,FALSE)</f>
        <v>130</v>
      </c>
      <c r="I1798">
        <f>VLOOKUP(sales[[#This Row],[ProductID]],products[],5,FALSE)</f>
        <v>100</v>
      </c>
      <c r="J1798">
        <f>sales[[#This Row],[QuantitySold]]*sales[[#This Row],[unitPrice]]</f>
        <v>1300</v>
      </c>
      <c r="K1798">
        <f>sales[[#This Row],[TotalRevenue]]-sales[[#This Row],[DiscountApplied]]</f>
        <v>1285</v>
      </c>
      <c r="L1798" t="str">
        <f>TEXT(sales[[#This Row],[SaleDate]],"yyyy")</f>
        <v>2024</v>
      </c>
      <c r="M1798" t="str">
        <f>TEXT(sales[[#This Row],[SaleDate]],"MMM")</f>
        <v>Sep</v>
      </c>
      <c r="N1798" t="str">
        <f>TEXT(sales[[#This Row],[SaleDate]],"DDD")</f>
        <v>Sun</v>
      </c>
      <c r="O1798" t="str">
        <f t="shared" si="28"/>
        <v>Q3</v>
      </c>
      <c r="P1798">
        <f>sales[[#This Row],[netRevenue]]-(sales[[#This Row],[unitCost]]*sales[[#This Row],[QuantitySold]])</f>
        <v>285</v>
      </c>
      <c r="Q1798">
        <f>sales[[#This Row],[unitCost]]*sales[[#This Row],[QuantitySold]]</f>
        <v>1000</v>
      </c>
      <c r="R1798" s="7">
        <f>(sales[[#This Row],[unitPrice]]-sales[[#This Row],[unitCost]])/sales[[#This Row],[unitCost]]</f>
        <v>0.3</v>
      </c>
      <c r="S1798" t="str">
        <f>TEXT(sales[[#This Row],[SaleDate]],"dd")</f>
        <v>22</v>
      </c>
    </row>
    <row r="1799" spans="1:19" x14ac:dyDescent="0.25">
      <c r="A1799">
        <v>1515</v>
      </c>
      <c r="B1799">
        <v>1</v>
      </c>
      <c r="C1799">
        <v>4</v>
      </c>
      <c r="D1799">
        <v>3</v>
      </c>
      <c r="E1799">
        <v>10</v>
      </c>
      <c r="F1799" s="1">
        <v>45327</v>
      </c>
      <c r="G1799">
        <v>15</v>
      </c>
      <c r="H1799">
        <f>VLOOKUP(sales[[#This Row],[ProductID]],products[],4,FALSE)</f>
        <v>300</v>
      </c>
      <c r="I1799">
        <f>VLOOKUP(sales[[#This Row],[ProductID]],products[],5,FALSE)</f>
        <v>220</v>
      </c>
      <c r="J1799">
        <f>sales[[#This Row],[QuantitySold]]*sales[[#This Row],[unitPrice]]</f>
        <v>3000</v>
      </c>
      <c r="K1799">
        <f>sales[[#This Row],[TotalRevenue]]-sales[[#This Row],[DiscountApplied]]</f>
        <v>2985</v>
      </c>
      <c r="L1799" t="str">
        <f>TEXT(sales[[#This Row],[SaleDate]],"yyyy")</f>
        <v>2024</v>
      </c>
      <c r="M1799" t="str">
        <f>TEXT(sales[[#This Row],[SaleDate]],"MMM")</f>
        <v>Feb</v>
      </c>
      <c r="N1799" t="str">
        <f>TEXT(sales[[#This Row],[SaleDate]],"DDD")</f>
        <v>Mon</v>
      </c>
      <c r="O1799" t="str">
        <f t="shared" si="28"/>
        <v>Q1</v>
      </c>
      <c r="P1799">
        <f>sales[[#This Row],[netRevenue]]-(sales[[#This Row],[unitCost]]*sales[[#This Row],[QuantitySold]])</f>
        <v>785</v>
      </c>
      <c r="Q1799">
        <f>sales[[#This Row],[unitCost]]*sales[[#This Row],[QuantitySold]]</f>
        <v>2200</v>
      </c>
      <c r="R1799" s="7">
        <f>(sales[[#This Row],[unitPrice]]-sales[[#This Row],[unitCost]])/sales[[#This Row],[unitCost]]</f>
        <v>0.36363636363636365</v>
      </c>
      <c r="S1799" t="str">
        <f>TEXT(sales[[#This Row],[SaleDate]],"dd")</f>
        <v>05</v>
      </c>
    </row>
    <row r="1800" spans="1:19" x14ac:dyDescent="0.25">
      <c r="A1800">
        <v>1527</v>
      </c>
      <c r="B1800">
        <v>5</v>
      </c>
      <c r="C1800">
        <v>19</v>
      </c>
      <c r="D1800">
        <v>3</v>
      </c>
      <c r="E1800">
        <v>5</v>
      </c>
      <c r="F1800" s="1">
        <v>45533</v>
      </c>
      <c r="G1800">
        <v>15</v>
      </c>
      <c r="H1800">
        <f>VLOOKUP(sales[[#This Row],[ProductID]],products[],4,FALSE)</f>
        <v>310</v>
      </c>
      <c r="I1800">
        <f>VLOOKUP(sales[[#This Row],[ProductID]],products[],5,FALSE)</f>
        <v>280</v>
      </c>
      <c r="J1800">
        <f>sales[[#This Row],[QuantitySold]]*sales[[#This Row],[unitPrice]]</f>
        <v>1550</v>
      </c>
      <c r="K1800">
        <f>sales[[#This Row],[TotalRevenue]]-sales[[#This Row],[DiscountApplied]]</f>
        <v>1535</v>
      </c>
      <c r="L1800" t="str">
        <f>TEXT(sales[[#This Row],[SaleDate]],"yyyy")</f>
        <v>2024</v>
      </c>
      <c r="M1800" t="str">
        <f>TEXT(sales[[#This Row],[SaleDate]],"MMM")</f>
        <v>Aug</v>
      </c>
      <c r="N1800" t="str">
        <f>TEXT(sales[[#This Row],[SaleDate]],"DDD")</f>
        <v>Thu</v>
      </c>
      <c r="O1800" t="str">
        <f t="shared" si="28"/>
        <v>Q3</v>
      </c>
      <c r="P1800">
        <f>sales[[#This Row],[netRevenue]]-(sales[[#This Row],[unitCost]]*sales[[#This Row],[QuantitySold]])</f>
        <v>135</v>
      </c>
      <c r="Q1800">
        <f>sales[[#This Row],[unitCost]]*sales[[#This Row],[QuantitySold]]</f>
        <v>1400</v>
      </c>
      <c r="R1800" s="7">
        <f>(sales[[#This Row],[unitPrice]]-sales[[#This Row],[unitCost]])/sales[[#This Row],[unitCost]]</f>
        <v>0.10714285714285714</v>
      </c>
      <c r="S1800" t="str">
        <f>TEXT(sales[[#This Row],[SaleDate]],"dd")</f>
        <v>29</v>
      </c>
    </row>
    <row r="1801" spans="1:19" x14ac:dyDescent="0.25">
      <c r="A1801">
        <v>1529</v>
      </c>
      <c r="B1801">
        <v>5</v>
      </c>
      <c r="C1801">
        <v>42</v>
      </c>
      <c r="D1801">
        <v>3</v>
      </c>
      <c r="E1801">
        <v>7</v>
      </c>
      <c r="F1801" s="1">
        <v>45341</v>
      </c>
      <c r="G1801">
        <v>15</v>
      </c>
      <c r="H1801">
        <f>VLOOKUP(sales[[#This Row],[ProductID]],products[],4,FALSE)</f>
        <v>310</v>
      </c>
      <c r="I1801">
        <f>VLOOKUP(sales[[#This Row],[ProductID]],products[],5,FALSE)</f>
        <v>280</v>
      </c>
      <c r="J1801">
        <f>sales[[#This Row],[QuantitySold]]*sales[[#This Row],[unitPrice]]</f>
        <v>2170</v>
      </c>
      <c r="K1801">
        <f>sales[[#This Row],[TotalRevenue]]-sales[[#This Row],[DiscountApplied]]</f>
        <v>2155</v>
      </c>
      <c r="L1801" t="str">
        <f>TEXT(sales[[#This Row],[SaleDate]],"yyyy")</f>
        <v>2024</v>
      </c>
      <c r="M1801" t="str">
        <f>TEXT(sales[[#This Row],[SaleDate]],"MMM")</f>
        <v>Feb</v>
      </c>
      <c r="N1801" t="str">
        <f>TEXT(sales[[#This Row],[SaleDate]],"DDD")</f>
        <v>Mon</v>
      </c>
      <c r="O1801" t="str">
        <f t="shared" si="28"/>
        <v>Q1</v>
      </c>
      <c r="P1801">
        <f>sales[[#This Row],[netRevenue]]-(sales[[#This Row],[unitCost]]*sales[[#This Row],[QuantitySold]])</f>
        <v>195</v>
      </c>
      <c r="Q1801">
        <f>sales[[#This Row],[unitCost]]*sales[[#This Row],[QuantitySold]]</f>
        <v>1960</v>
      </c>
      <c r="R1801" s="7">
        <f>(sales[[#This Row],[unitPrice]]-sales[[#This Row],[unitCost]])/sales[[#This Row],[unitCost]]</f>
        <v>0.10714285714285714</v>
      </c>
      <c r="S1801" t="str">
        <f>TEXT(sales[[#This Row],[SaleDate]],"dd")</f>
        <v>19</v>
      </c>
    </row>
    <row r="1802" spans="1:19" x14ac:dyDescent="0.25">
      <c r="A1802">
        <v>1531</v>
      </c>
      <c r="B1802">
        <v>3</v>
      </c>
      <c r="C1802">
        <v>49</v>
      </c>
      <c r="D1802">
        <v>3</v>
      </c>
      <c r="E1802">
        <v>11</v>
      </c>
      <c r="F1802" s="1">
        <v>45435</v>
      </c>
      <c r="G1802">
        <v>15</v>
      </c>
      <c r="H1802">
        <f>VLOOKUP(sales[[#This Row],[ProductID]],products[],4,FALSE)</f>
        <v>320</v>
      </c>
      <c r="I1802">
        <f>VLOOKUP(sales[[#This Row],[ProductID]],products[],5,FALSE)</f>
        <v>280</v>
      </c>
      <c r="J1802">
        <f>sales[[#This Row],[QuantitySold]]*sales[[#This Row],[unitPrice]]</f>
        <v>3520</v>
      </c>
      <c r="K1802">
        <f>sales[[#This Row],[TotalRevenue]]-sales[[#This Row],[DiscountApplied]]</f>
        <v>3505</v>
      </c>
      <c r="L1802" t="str">
        <f>TEXT(sales[[#This Row],[SaleDate]],"yyyy")</f>
        <v>2024</v>
      </c>
      <c r="M1802" t="str">
        <f>TEXT(sales[[#This Row],[SaleDate]],"MMM")</f>
        <v>May</v>
      </c>
      <c r="N1802" t="str">
        <f>TEXT(sales[[#This Row],[SaleDate]],"DDD")</f>
        <v>Thu</v>
      </c>
      <c r="O1802" t="str">
        <f t="shared" si="28"/>
        <v>Q2</v>
      </c>
      <c r="P1802">
        <f>sales[[#This Row],[netRevenue]]-(sales[[#This Row],[unitCost]]*sales[[#This Row],[QuantitySold]])</f>
        <v>425</v>
      </c>
      <c r="Q1802">
        <f>sales[[#This Row],[unitCost]]*sales[[#This Row],[QuantitySold]]</f>
        <v>3080</v>
      </c>
      <c r="R1802" s="7">
        <f>(sales[[#This Row],[unitPrice]]-sales[[#This Row],[unitCost]])/sales[[#This Row],[unitCost]]</f>
        <v>0.14285714285714285</v>
      </c>
      <c r="S1802" t="str">
        <f>TEXT(sales[[#This Row],[SaleDate]],"dd")</f>
        <v>23</v>
      </c>
    </row>
    <row r="1803" spans="1:19" x14ac:dyDescent="0.25">
      <c r="A1803">
        <v>1544</v>
      </c>
      <c r="B1803">
        <v>2</v>
      </c>
      <c r="C1803">
        <v>35</v>
      </c>
      <c r="D1803">
        <v>3</v>
      </c>
      <c r="E1803">
        <v>5</v>
      </c>
      <c r="F1803" s="1">
        <v>45391</v>
      </c>
      <c r="G1803">
        <v>15</v>
      </c>
      <c r="H1803">
        <f>VLOOKUP(sales[[#This Row],[ProductID]],products[],4,FALSE)</f>
        <v>120</v>
      </c>
      <c r="I1803">
        <f>VLOOKUP(sales[[#This Row],[ProductID]],products[],5,FALSE)</f>
        <v>90</v>
      </c>
      <c r="J1803">
        <f>sales[[#This Row],[QuantitySold]]*sales[[#This Row],[unitPrice]]</f>
        <v>600</v>
      </c>
      <c r="K1803">
        <f>sales[[#This Row],[TotalRevenue]]-sales[[#This Row],[DiscountApplied]]</f>
        <v>585</v>
      </c>
      <c r="L1803" t="str">
        <f>TEXT(sales[[#This Row],[SaleDate]],"yyyy")</f>
        <v>2024</v>
      </c>
      <c r="M1803" t="str">
        <f>TEXT(sales[[#This Row],[SaleDate]],"MMM")</f>
        <v>Apr</v>
      </c>
      <c r="N1803" t="str">
        <f>TEXT(sales[[#This Row],[SaleDate]],"DDD")</f>
        <v>Tue</v>
      </c>
      <c r="O1803" t="str">
        <f t="shared" si="28"/>
        <v>Q2</v>
      </c>
      <c r="P1803">
        <f>sales[[#This Row],[netRevenue]]-(sales[[#This Row],[unitCost]]*sales[[#This Row],[QuantitySold]])</f>
        <v>135</v>
      </c>
      <c r="Q1803">
        <f>sales[[#This Row],[unitCost]]*sales[[#This Row],[QuantitySold]]</f>
        <v>450</v>
      </c>
      <c r="R1803" s="7">
        <f>(sales[[#This Row],[unitPrice]]-sales[[#This Row],[unitCost]])/sales[[#This Row],[unitCost]]</f>
        <v>0.33333333333333331</v>
      </c>
      <c r="S1803" t="str">
        <f>TEXT(sales[[#This Row],[SaleDate]],"dd")</f>
        <v>09</v>
      </c>
    </row>
    <row r="1804" spans="1:19" x14ac:dyDescent="0.25">
      <c r="A1804">
        <v>1561</v>
      </c>
      <c r="B1804">
        <v>1</v>
      </c>
      <c r="C1804">
        <v>36</v>
      </c>
      <c r="D1804">
        <v>3</v>
      </c>
      <c r="E1804">
        <v>4</v>
      </c>
      <c r="F1804" s="1">
        <v>45591</v>
      </c>
      <c r="G1804">
        <v>15</v>
      </c>
      <c r="H1804">
        <f>VLOOKUP(sales[[#This Row],[ProductID]],products[],4,FALSE)</f>
        <v>300</v>
      </c>
      <c r="I1804">
        <f>VLOOKUP(sales[[#This Row],[ProductID]],products[],5,FALSE)</f>
        <v>220</v>
      </c>
      <c r="J1804">
        <f>sales[[#This Row],[QuantitySold]]*sales[[#This Row],[unitPrice]]</f>
        <v>1200</v>
      </c>
      <c r="K1804">
        <f>sales[[#This Row],[TotalRevenue]]-sales[[#This Row],[DiscountApplied]]</f>
        <v>1185</v>
      </c>
      <c r="L1804" t="str">
        <f>TEXT(sales[[#This Row],[SaleDate]],"yyyy")</f>
        <v>2024</v>
      </c>
      <c r="M1804" t="str">
        <f>TEXT(sales[[#This Row],[SaleDate]],"MMM")</f>
        <v>Oct</v>
      </c>
      <c r="N1804" t="str">
        <f>TEXT(sales[[#This Row],[SaleDate]],"DDD")</f>
        <v>Sat</v>
      </c>
      <c r="O1804" t="str">
        <f t="shared" si="28"/>
        <v>Q4</v>
      </c>
      <c r="P1804">
        <f>sales[[#This Row],[netRevenue]]-(sales[[#This Row],[unitCost]]*sales[[#This Row],[QuantitySold]])</f>
        <v>305</v>
      </c>
      <c r="Q1804">
        <f>sales[[#This Row],[unitCost]]*sales[[#This Row],[QuantitySold]]</f>
        <v>880</v>
      </c>
      <c r="R1804" s="7">
        <f>(sales[[#This Row],[unitPrice]]-sales[[#This Row],[unitCost]])/sales[[#This Row],[unitCost]]</f>
        <v>0.36363636363636365</v>
      </c>
      <c r="S1804" t="str">
        <f>TEXT(sales[[#This Row],[SaleDate]],"dd")</f>
        <v>26</v>
      </c>
    </row>
    <row r="1805" spans="1:19" x14ac:dyDescent="0.25">
      <c r="A1805">
        <v>1566</v>
      </c>
      <c r="B1805">
        <v>5</v>
      </c>
      <c r="C1805">
        <v>29</v>
      </c>
      <c r="D1805">
        <v>3</v>
      </c>
      <c r="E1805">
        <v>7</v>
      </c>
      <c r="F1805" s="1">
        <v>45568</v>
      </c>
      <c r="G1805">
        <v>15</v>
      </c>
      <c r="H1805">
        <f>VLOOKUP(sales[[#This Row],[ProductID]],products[],4,FALSE)</f>
        <v>310</v>
      </c>
      <c r="I1805">
        <f>VLOOKUP(sales[[#This Row],[ProductID]],products[],5,FALSE)</f>
        <v>280</v>
      </c>
      <c r="J1805">
        <f>sales[[#This Row],[QuantitySold]]*sales[[#This Row],[unitPrice]]</f>
        <v>2170</v>
      </c>
      <c r="K1805">
        <f>sales[[#This Row],[TotalRevenue]]-sales[[#This Row],[DiscountApplied]]</f>
        <v>2155</v>
      </c>
      <c r="L1805" t="str">
        <f>TEXT(sales[[#This Row],[SaleDate]],"yyyy")</f>
        <v>2024</v>
      </c>
      <c r="M1805" t="str">
        <f>TEXT(sales[[#This Row],[SaleDate]],"MMM")</f>
        <v>Oct</v>
      </c>
      <c r="N1805" t="str">
        <f>TEXT(sales[[#This Row],[SaleDate]],"DDD")</f>
        <v>Thu</v>
      </c>
      <c r="O1805" t="str">
        <f t="shared" si="28"/>
        <v>Q4</v>
      </c>
      <c r="P1805">
        <f>sales[[#This Row],[netRevenue]]-(sales[[#This Row],[unitCost]]*sales[[#This Row],[QuantitySold]])</f>
        <v>195</v>
      </c>
      <c r="Q1805">
        <f>sales[[#This Row],[unitCost]]*sales[[#This Row],[QuantitySold]]</f>
        <v>1960</v>
      </c>
      <c r="R1805" s="7">
        <f>(sales[[#This Row],[unitPrice]]-sales[[#This Row],[unitCost]])/sales[[#This Row],[unitCost]]</f>
        <v>0.10714285714285714</v>
      </c>
      <c r="S1805" t="str">
        <f>TEXT(sales[[#This Row],[SaleDate]],"dd")</f>
        <v>03</v>
      </c>
    </row>
    <row r="1806" spans="1:19" x14ac:dyDescent="0.25">
      <c r="A1806">
        <v>1585</v>
      </c>
      <c r="B1806">
        <v>2</v>
      </c>
      <c r="C1806">
        <v>22</v>
      </c>
      <c r="D1806">
        <v>3</v>
      </c>
      <c r="E1806">
        <v>9</v>
      </c>
      <c r="F1806" s="1">
        <v>45526</v>
      </c>
      <c r="G1806">
        <v>15</v>
      </c>
      <c r="H1806">
        <f>VLOOKUP(sales[[#This Row],[ProductID]],products[],4,FALSE)</f>
        <v>120</v>
      </c>
      <c r="I1806">
        <f>VLOOKUP(sales[[#This Row],[ProductID]],products[],5,FALSE)</f>
        <v>90</v>
      </c>
      <c r="J1806">
        <f>sales[[#This Row],[QuantitySold]]*sales[[#This Row],[unitPrice]]</f>
        <v>1080</v>
      </c>
      <c r="K1806">
        <f>sales[[#This Row],[TotalRevenue]]-sales[[#This Row],[DiscountApplied]]</f>
        <v>1065</v>
      </c>
      <c r="L1806" t="str">
        <f>TEXT(sales[[#This Row],[SaleDate]],"yyyy")</f>
        <v>2024</v>
      </c>
      <c r="M1806" t="str">
        <f>TEXT(sales[[#This Row],[SaleDate]],"MMM")</f>
        <v>Aug</v>
      </c>
      <c r="N1806" t="str">
        <f>TEXT(sales[[#This Row],[SaleDate]],"DDD")</f>
        <v>Thu</v>
      </c>
      <c r="O1806" t="str">
        <f t="shared" si="28"/>
        <v>Q3</v>
      </c>
      <c r="P1806">
        <f>sales[[#This Row],[netRevenue]]-(sales[[#This Row],[unitCost]]*sales[[#This Row],[QuantitySold]])</f>
        <v>255</v>
      </c>
      <c r="Q1806">
        <f>sales[[#This Row],[unitCost]]*sales[[#This Row],[QuantitySold]]</f>
        <v>810</v>
      </c>
      <c r="R1806" s="7">
        <f>(sales[[#This Row],[unitPrice]]-sales[[#This Row],[unitCost]])/sales[[#This Row],[unitCost]]</f>
        <v>0.33333333333333331</v>
      </c>
      <c r="S1806" t="str">
        <f>TEXT(sales[[#This Row],[SaleDate]],"dd")</f>
        <v>22</v>
      </c>
    </row>
    <row r="1807" spans="1:19" x14ac:dyDescent="0.25">
      <c r="A1807">
        <v>1594</v>
      </c>
      <c r="B1807">
        <v>4</v>
      </c>
      <c r="C1807">
        <v>1</v>
      </c>
      <c r="D1807">
        <v>3</v>
      </c>
      <c r="E1807">
        <v>1</v>
      </c>
      <c r="F1807" s="1">
        <v>45301</v>
      </c>
      <c r="G1807">
        <v>15</v>
      </c>
      <c r="H1807">
        <f>VLOOKUP(sales[[#This Row],[ProductID]],products[],4,FALSE)</f>
        <v>130</v>
      </c>
      <c r="I1807">
        <f>VLOOKUP(sales[[#This Row],[ProductID]],products[],5,FALSE)</f>
        <v>100</v>
      </c>
      <c r="J1807">
        <f>sales[[#This Row],[QuantitySold]]*sales[[#This Row],[unitPrice]]</f>
        <v>130</v>
      </c>
      <c r="K1807">
        <f>sales[[#This Row],[TotalRevenue]]-sales[[#This Row],[DiscountApplied]]</f>
        <v>115</v>
      </c>
      <c r="L1807" t="str">
        <f>TEXT(sales[[#This Row],[SaleDate]],"yyyy")</f>
        <v>2024</v>
      </c>
      <c r="M1807" t="str">
        <f>TEXT(sales[[#This Row],[SaleDate]],"MMM")</f>
        <v>Jan</v>
      </c>
      <c r="N1807" t="str">
        <f>TEXT(sales[[#This Row],[SaleDate]],"DDD")</f>
        <v>Wed</v>
      </c>
      <c r="O1807" t="str">
        <f t="shared" si="28"/>
        <v>Q1</v>
      </c>
      <c r="P1807">
        <f>sales[[#This Row],[netRevenue]]-(sales[[#This Row],[unitCost]]*sales[[#This Row],[QuantitySold]])</f>
        <v>15</v>
      </c>
      <c r="Q1807">
        <f>sales[[#This Row],[unitCost]]*sales[[#This Row],[QuantitySold]]</f>
        <v>100</v>
      </c>
      <c r="R1807" s="7">
        <f>(sales[[#This Row],[unitPrice]]-sales[[#This Row],[unitCost]])/sales[[#This Row],[unitCost]]</f>
        <v>0.3</v>
      </c>
      <c r="S1807" t="str">
        <f>TEXT(sales[[#This Row],[SaleDate]],"dd")</f>
        <v>10</v>
      </c>
    </row>
    <row r="1808" spans="1:19" x14ac:dyDescent="0.25">
      <c r="A1808">
        <v>1600</v>
      </c>
      <c r="B1808">
        <v>5</v>
      </c>
      <c r="C1808">
        <v>47</v>
      </c>
      <c r="D1808">
        <v>3</v>
      </c>
      <c r="E1808">
        <v>7</v>
      </c>
      <c r="F1808" s="1">
        <v>45493</v>
      </c>
      <c r="G1808">
        <v>15</v>
      </c>
      <c r="H1808">
        <f>VLOOKUP(sales[[#This Row],[ProductID]],products[],4,FALSE)</f>
        <v>310</v>
      </c>
      <c r="I1808">
        <f>VLOOKUP(sales[[#This Row],[ProductID]],products[],5,FALSE)</f>
        <v>280</v>
      </c>
      <c r="J1808">
        <f>sales[[#This Row],[QuantitySold]]*sales[[#This Row],[unitPrice]]</f>
        <v>2170</v>
      </c>
      <c r="K1808">
        <f>sales[[#This Row],[TotalRevenue]]-sales[[#This Row],[DiscountApplied]]</f>
        <v>2155</v>
      </c>
      <c r="L1808" t="str">
        <f>TEXT(sales[[#This Row],[SaleDate]],"yyyy")</f>
        <v>2024</v>
      </c>
      <c r="M1808" t="str">
        <f>TEXT(sales[[#This Row],[SaleDate]],"MMM")</f>
        <v>Jul</v>
      </c>
      <c r="N1808" t="str">
        <f>TEXT(sales[[#This Row],[SaleDate]],"DDD")</f>
        <v>Sat</v>
      </c>
      <c r="O1808" t="str">
        <f t="shared" si="28"/>
        <v>Q3</v>
      </c>
      <c r="P1808">
        <f>sales[[#This Row],[netRevenue]]-(sales[[#This Row],[unitCost]]*sales[[#This Row],[QuantitySold]])</f>
        <v>195</v>
      </c>
      <c r="Q1808">
        <f>sales[[#This Row],[unitCost]]*sales[[#This Row],[QuantitySold]]</f>
        <v>1960</v>
      </c>
      <c r="R1808" s="7">
        <f>(sales[[#This Row],[unitPrice]]-sales[[#This Row],[unitCost]])/sales[[#This Row],[unitCost]]</f>
        <v>0.10714285714285714</v>
      </c>
      <c r="S1808" t="str">
        <f>TEXT(sales[[#This Row],[SaleDate]],"dd")</f>
        <v>20</v>
      </c>
    </row>
    <row r="1809" spans="1:19" x14ac:dyDescent="0.25">
      <c r="A1809">
        <v>1605</v>
      </c>
      <c r="B1809">
        <v>1</v>
      </c>
      <c r="C1809">
        <v>6</v>
      </c>
      <c r="D1809">
        <v>3</v>
      </c>
      <c r="E1809">
        <v>2</v>
      </c>
      <c r="F1809" s="1">
        <v>45480</v>
      </c>
      <c r="G1809">
        <v>15</v>
      </c>
      <c r="H1809">
        <f>VLOOKUP(sales[[#This Row],[ProductID]],products[],4,FALSE)</f>
        <v>300</v>
      </c>
      <c r="I1809">
        <f>VLOOKUP(sales[[#This Row],[ProductID]],products[],5,FALSE)</f>
        <v>220</v>
      </c>
      <c r="J1809">
        <f>sales[[#This Row],[QuantitySold]]*sales[[#This Row],[unitPrice]]</f>
        <v>600</v>
      </c>
      <c r="K1809">
        <f>sales[[#This Row],[TotalRevenue]]-sales[[#This Row],[DiscountApplied]]</f>
        <v>585</v>
      </c>
      <c r="L1809" t="str">
        <f>TEXT(sales[[#This Row],[SaleDate]],"yyyy")</f>
        <v>2024</v>
      </c>
      <c r="M1809" t="str">
        <f>TEXT(sales[[#This Row],[SaleDate]],"MMM")</f>
        <v>Jul</v>
      </c>
      <c r="N1809" t="str">
        <f>TEXT(sales[[#This Row],[SaleDate]],"DDD")</f>
        <v>Sun</v>
      </c>
      <c r="O1809" t="str">
        <f t="shared" si="28"/>
        <v>Q3</v>
      </c>
      <c r="P1809">
        <f>sales[[#This Row],[netRevenue]]-(sales[[#This Row],[unitCost]]*sales[[#This Row],[QuantitySold]])</f>
        <v>145</v>
      </c>
      <c r="Q1809">
        <f>sales[[#This Row],[unitCost]]*sales[[#This Row],[QuantitySold]]</f>
        <v>440</v>
      </c>
      <c r="R1809" s="7">
        <f>(sales[[#This Row],[unitPrice]]-sales[[#This Row],[unitCost]])/sales[[#This Row],[unitCost]]</f>
        <v>0.36363636363636365</v>
      </c>
      <c r="S1809" t="str">
        <f>TEXT(sales[[#This Row],[SaleDate]],"dd")</f>
        <v>07</v>
      </c>
    </row>
    <row r="1810" spans="1:19" x14ac:dyDescent="0.25">
      <c r="A1810">
        <v>1627</v>
      </c>
      <c r="B1810">
        <v>1</v>
      </c>
      <c r="C1810">
        <v>46</v>
      </c>
      <c r="D1810">
        <v>3</v>
      </c>
      <c r="E1810">
        <v>8</v>
      </c>
      <c r="F1810" s="1">
        <v>45437</v>
      </c>
      <c r="G1810">
        <v>15</v>
      </c>
      <c r="H1810">
        <f>VLOOKUP(sales[[#This Row],[ProductID]],products[],4,FALSE)</f>
        <v>300</v>
      </c>
      <c r="I1810">
        <f>VLOOKUP(sales[[#This Row],[ProductID]],products[],5,FALSE)</f>
        <v>220</v>
      </c>
      <c r="J1810">
        <f>sales[[#This Row],[QuantitySold]]*sales[[#This Row],[unitPrice]]</f>
        <v>2400</v>
      </c>
      <c r="K1810">
        <f>sales[[#This Row],[TotalRevenue]]-sales[[#This Row],[DiscountApplied]]</f>
        <v>2385</v>
      </c>
      <c r="L1810" t="str">
        <f>TEXT(sales[[#This Row],[SaleDate]],"yyyy")</f>
        <v>2024</v>
      </c>
      <c r="M1810" t="str">
        <f>TEXT(sales[[#This Row],[SaleDate]],"MMM")</f>
        <v>May</v>
      </c>
      <c r="N1810" t="str">
        <f>TEXT(sales[[#This Row],[SaleDate]],"DDD")</f>
        <v>Sat</v>
      </c>
      <c r="O1810" t="str">
        <f t="shared" si="28"/>
        <v>Q2</v>
      </c>
      <c r="P1810">
        <f>sales[[#This Row],[netRevenue]]-(sales[[#This Row],[unitCost]]*sales[[#This Row],[QuantitySold]])</f>
        <v>625</v>
      </c>
      <c r="Q1810">
        <f>sales[[#This Row],[unitCost]]*sales[[#This Row],[QuantitySold]]</f>
        <v>1760</v>
      </c>
      <c r="R1810" s="7">
        <f>(sales[[#This Row],[unitPrice]]-sales[[#This Row],[unitCost]])/sales[[#This Row],[unitCost]]</f>
        <v>0.36363636363636365</v>
      </c>
      <c r="S1810" t="str">
        <f>TEXT(sales[[#This Row],[SaleDate]],"dd")</f>
        <v>25</v>
      </c>
    </row>
    <row r="1811" spans="1:19" x14ac:dyDescent="0.25">
      <c r="A1811">
        <v>1654</v>
      </c>
      <c r="B1811">
        <v>5</v>
      </c>
      <c r="C1811">
        <v>21</v>
      </c>
      <c r="D1811">
        <v>3</v>
      </c>
      <c r="E1811">
        <v>9</v>
      </c>
      <c r="F1811" s="1">
        <v>45395</v>
      </c>
      <c r="G1811">
        <v>15</v>
      </c>
      <c r="H1811">
        <f>VLOOKUP(sales[[#This Row],[ProductID]],products[],4,FALSE)</f>
        <v>310</v>
      </c>
      <c r="I1811">
        <f>VLOOKUP(sales[[#This Row],[ProductID]],products[],5,FALSE)</f>
        <v>280</v>
      </c>
      <c r="J1811">
        <f>sales[[#This Row],[QuantitySold]]*sales[[#This Row],[unitPrice]]</f>
        <v>2790</v>
      </c>
      <c r="K1811">
        <f>sales[[#This Row],[TotalRevenue]]-sales[[#This Row],[DiscountApplied]]</f>
        <v>2775</v>
      </c>
      <c r="L1811" t="str">
        <f>TEXT(sales[[#This Row],[SaleDate]],"yyyy")</f>
        <v>2024</v>
      </c>
      <c r="M1811" t="str">
        <f>TEXT(sales[[#This Row],[SaleDate]],"MMM")</f>
        <v>Apr</v>
      </c>
      <c r="N1811" t="str">
        <f>TEXT(sales[[#This Row],[SaleDate]],"DDD")</f>
        <v>Sat</v>
      </c>
      <c r="O1811" t="str">
        <f t="shared" si="28"/>
        <v>Q2</v>
      </c>
      <c r="P1811">
        <f>sales[[#This Row],[netRevenue]]-(sales[[#This Row],[unitCost]]*sales[[#This Row],[QuantitySold]])</f>
        <v>255</v>
      </c>
      <c r="Q1811">
        <f>sales[[#This Row],[unitCost]]*sales[[#This Row],[QuantitySold]]</f>
        <v>2520</v>
      </c>
      <c r="R1811" s="7">
        <f>(sales[[#This Row],[unitPrice]]-sales[[#This Row],[unitCost]])/sales[[#This Row],[unitCost]]</f>
        <v>0.10714285714285714</v>
      </c>
      <c r="S1811" t="str">
        <f>TEXT(sales[[#This Row],[SaleDate]],"dd")</f>
        <v>13</v>
      </c>
    </row>
    <row r="1812" spans="1:19" x14ac:dyDescent="0.25">
      <c r="A1812">
        <v>1658</v>
      </c>
      <c r="B1812">
        <v>5</v>
      </c>
      <c r="C1812">
        <v>38</v>
      </c>
      <c r="D1812">
        <v>3</v>
      </c>
      <c r="E1812">
        <v>3</v>
      </c>
      <c r="F1812" s="1">
        <v>45641</v>
      </c>
      <c r="G1812">
        <v>15</v>
      </c>
      <c r="H1812">
        <f>VLOOKUP(sales[[#This Row],[ProductID]],products[],4,FALSE)</f>
        <v>310</v>
      </c>
      <c r="I1812">
        <f>VLOOKUP(sales[[#This Row],[ProductID]],products[],5,FALSE)</f>
        <v>280</v>
      </c>
      <c r="J1812">
        <f>sales[[#This Row],[QuantitySold]]*sales[[#This Row],[unitPrice]]</f>
        <v>930</v>
      </c>
      <c r="K1812">
        <f>sales[[#This Row],[TotalRevenue]]-sales[[#This Row],[DiscountApplied]]</f>
        <v>915</v>
      </c>
      <c r="L1812" t="str">
        <f>TEXT(sales[[#This Row],[SaleDate]],"yyyy")</f>
        <v>2024</v>
      </c>
      <c r="M1812" t="str">
        <f>TEXT(sales[[#This Row],[SaleDate]],"MMM")</f>
        <v>Dec</v>
      </c>
      <c r="N1812" t="str">
        <f>TEXT(sales[[#This Row],[SaleDate]],"DDD")</f>
        <v>Sun</v>
      </c>
      <c r="O1812" t="str">
        <f t="shared" si="28"/>
        <v>Q4</v>
      </c>
      <c r="P1812">
        <f>sales[[#This Row],[netRevenue]]-(sales[[#This Row],[unitCost]]*sales[[#This Row],[QuantitySold]])</f>
        <v>75</v>
      </c>
      <c r="Q1812">
        <f>sales[[#This Row],[unitCost]]*sales[[#This Row],[QuantitySold]]</f>
        <v>840</v>
      </c>
      <c r="R1812" s="7">
        <f>(sales[[#This Row],[unitPrice]]-sales[[#This Row],[unitCost]])/sales[[#This Row],[unitCost]]</f>
        <v>0.10714285714285714</v>
      </c>
      <c r="S1812" t="str">
        <f>TEXT(sales[[#This Row],[SaleDate]],"dd")</f>
        <v>15</v>
      </c>
    </row>
    <row r="1813" spans="1:19" x14ac:dyDescent="0.25">
      <c r="A1813">
        <v>1707</v>
      </c>
      <c r="B1813">
        <v>5</v>
      </c>
      <c r="C1813">
        <v>1</v>
      </c>
      <c r="D1813">
        <v>3</v>
      </c>
      <c r="E1813">
        <v>11</v>
      </c>
      <c r="F1813" s="1">
        <v>45360</v>
      </c>
      <c r="G1813">
        <v>15</v>
      </c>
      <c r="H1813">
        <f>VLOOKUP(sales[[#This Row],[ProductID]],products[],4,FALSE)</f>
        <v>310</v>
      </c>
      <c r="I1813">
        <f>VLOOKUP(sales[[#This Row],[ProductID]],products[],5,FALSE)</f>
        <v>280</v>
      </c>
      <c r="J1813">
        <f>sales[[#This Row],[QuantitySold]]*sales[[#This Row],[unitPrice]]</f>
        <v>3410</v>
      </c>
      <c r="K1813">
        <f>sales[[#This Row],[TotalRevenue]]-sales[[#This Row],[DiscountApplied]]</f>
        <v>3395</v>
      </c>
      <c r="L1813" t="str">
        <f>TEXT(sales[[#This Row],[SaleDate]],"yyyy")</f>
        <v>2024</v>
      </c>
      <c r="M1813" t="str">
        <f>TEXT(sales[[#This Row],[SaleDate]],"MMM")</f>
        <v>Mar</v>
      </c>
      <c r="N1813" t="str">
        <f>TEXT(sales[[#This Row],[SaleDate]],"DDD")</f>
        <v>Sat</v>
      </c>
      <c r="O1813" t="str">
        <f t="shared" si="28"/>
        <v>Q1</v>
      </c>
      <c r="P1813">
        <f>sales[[#This Row],[netRevenue]]-(sales[[#This Row],[unitCost]]*sales[[#This Row],[QuantitySold]])</f>
        <v>315</v>
      </c>
      <c r="Q1813">
        <f>sales[[#This Row],[unitCost]]*sales[[#This Row],[QuantitySold]]</f>
        <v>3080</v>
      </c>
      <c r="R1813" s="7">
        <f>(sales[[#This Row],[unitPrice]]-sales[[#This Row],[unitCost]])/sales[[#This Row],[unitCost]]</f>
        <v>0.10714285714285714</v>
      </c>
      <c r="S1813" t="str">
        <f>TEXT(sales[[#This Row],[SaleDate]],"dd")</f>
        <v>09</v>
      </c>
    </row>
    <row r="1814" spans="1:19" x14ac:dyDescent="0.25">
      <c r="A1814">
        <v>1723</v>
      </c>
      <c r="B1814">
        <v>1</v>
      </c>
      <c r="C1814">
        <v>27</v>
      </c>
      <c r="D1814">
        <v>3</v>
      </c>
      <c r="E1814">
        <v>10</v>
      </c>
      <c r="F1814" s="1">
        <v>45493</v>
      </c>
      <c r="G1814">
        <v>15</v>
      </c>
      <c r="H1814">
        <f>VLOOKUP(sales[[#This Row],[ProductID]],products[],4,FALSE)</f>
        <v>300</v>
      </c>
      <c r="I1814">
        <f>VLOOKUP(sales[[#This Row],[ProductID]],products[],5,FALSE)</f>
        <v>220</v>
      </c>
      <c r="J1814">
        <f>sales[[#This Row],[QuantitySold]]*sales[[#This Row],[unitPrice]]</f>
        <v>3000</v>
      </c>
      <c r="K1814">
        <f>sales[[#This Row],[TotalRevenue]]-sales[[#This Row],[DiscountApplied]]</f>
        <v>2985</v>
      </c>
      <c r="L1814" t="str">
        <f>TEXT(sales[[#This Row],[SaleDate]],"yyyy")</f>
        <v>2024</v>
      </c>
      <c r="M1814" t="str">
        <f>TEXT(sales[[#This Row],[SaleDate]],"MMM")</f>
        <v>Jul</v>
      </c>
      <c r="N1814" t="str">
        <f>TEXT(sales[[#This Row],[SaleDate]],"DDD")</f>
        <v>Sat</v>
      </c>
      <c r="O1814" t="str">
        <f t="shared" si="28"/>
        <v>Q3</v>
      </c>
      <c r="P1814">
        <f>sales[[#This Row],[netRevenue]]-(sales[[#This Row],[unitCost]]*sales[[#This Row],[QuantitySold]])</f>
        <v>785</v>
      </c>
      <c r="Q1814">
        <f>sales[[#This Row],[unitCost]]*sales[[#This Row],[QuantitySold]]</f>
        <v>2200</v>
      </c>
      <c r="R1814" s="7">
        <f>(sales[[#This Row],[unitPrice]]-sales[[#This Row],[unitCost]])/sales[[#This Row],[unitCost]]</f>
        <v>0.36363636363636365</v>
      </c>
      <c r="S1814" t="str">
        <f>TEXT(sales[[#This Row],[SaleDate]],"dd")</f>
        <v>20</v>
      </c>
    </row>
    <row r="1815" spans="1:19" x14ac:dyDescent="0.25">
      <c r="A1815">
        <v>1731</v>
      </c>
      <c r="B1815">
        <v>3</v>
      </c>
      <c r="C1815">
        <v>31</v>
      </c>
      <c r="D1815">
        <v>3</v>
      </c>
      <c r="E1815">
        <v>7</v>
      </c>
      <c r="F1815" s="1">
        <v>45638</v>
      </c>
      <c r="G1815">
        <v>15</v>
      </c>
      <c r="H1815">
        <f>VLOOKUP(sales[[#This Row],[ProductID]],products[],4,FALSE)</f>
        <v>320</v>
      </c>
      <c r="I1815">
        <f>VLOOKUP(sales[[#This Row],[ProductID]],products[],5,FALSE)</f>
        <v>280</v>
      </c>
      <c r="J1815">
        <f>sales[[#This Row],[QuantitySold]]*sales[[#This Row],[unitPrice]]</f>
        <v>2240</v>
      </c>
      <c r="K1815">
        <f>sales[[#This Row],[TotalRevenue]]-sales[[#This Row],[DiscountApplied]]</f>
        <v>2225</v>
      </c>
      <c r="L1815" t="str">
        <f>TEXT(sales[[#This Row],[SaleDate]],"yyyy")</f>
        <v>2024</v>
      </c>
      <c r="M1815" t="str">
        <f>TEXT(sales[[#This Row],[SaleDate]],"MMM")</f>
        <v>Dec</v>
      </c>
      <c r="N1815" t="str">
        <f>TEXT(sales[[#This Row],[SaleDate]],"DDD")</f>
        <v>Thu</v>
      </c>
      <c r="O1815" t="str">
        <f t="shared" si="28"/>
        <v>Q4</v>
      </c>
      <c r="P1815">
        <f>sales[[#This Row],[netRevenue]]-(sales[[#This Row],[unitCost]]*sales[[#This Row],[QuantitySold]])</f>
        <v>265</v>
      </c>
      <c r="Q1815">
        <f>sales[[#This Row],[unitCost]]*sales[[#This Row],[QuantitySold]]</f>
        <v>1960</v>
      </c>
      <c r="R1815" s="7">
        <f>(sales[[#This Row],[unitPrice]]-sales[[#This Row],[unitCost]])/sales[[#This Row],[unitCost]]</f>
        <v>0.14285714285714285</v>
      </c>
      <c r="S1815" t="str">
        <f>TEXT(sales[[#This Row],[SaleDate]],"dd")</f>
        <v>12</v>
      </c>
    </row>
    <row r="1816" spans="1:19" x14ac:dyDescent="0.25">
      <c r="A1816">
        <v>1772</v>
      </c>
      <c r="B1816">
        <v>4</v>
      </c>
      <c r="C1816">
        <v>33</v>
      </c>
      <c r="D1816">
        <v>3</v>
      </c>
      <c r="E1816">
        <v>9</v>
      </c>
      <c r="F1816" s="1">
        <v>45382</v>
      </c>
      <c r="G1816">
        <v>15</v>
      </c>
      <c r="H1816">
        <f>VLOOKUP(sales[[#This Row],[ProductID]],products[],4,FALSE)</f>
        <v>130</v>
      </c>
      <c r="I1816">
        <f>VLOOKUP(sales[[#This Row],[ProductID]],products[],5,FALSE)</f>
        <v>100</v>
      </c>
      <c r="J1816">
        <f>sales[[#This Row],[QuantitySold]]*sales[[#This Row],[unitPrice]]</f>
        <v>1170</v>
      </c>
      <c r="K1816">
        <f>sales[[#This Row],[TotalRevenue]]-sales[[#This Row],[DiscountApplied]]</f>
        <v>1155</v>
      </c>
      <c r="L1816" t="str">
        <f>TEXT(sales[[#This Row],[SaleDate]],"yyyy")</f>
        <v>2024</v>
      </c>
      <c r="M1816" t="str">
        <f>TEXT(sales[[#This Row],[SaleDate]],"MMM")</f>
        <v>Mar</v>
      </c>
      <c r="N1816" t="str">
        <f>TEXT(sales[[#This Row],[SaleDate]],"DDD")</f>
        <v>Sun</v>
      </c>
      <c r="O1816" t="str">
        <f t="shared" si="28"/>
        <v>Q1</v>
      </c>
      <c r="P1816">
        <f>sales[[#This Row],[netRevenue]]-(sales[[#This Row],[unitCost]]*sales[[#This Row],[QuantitySold]])</f>
        <v>255</v>
      </c>
      <c r="Q1816">
        <f>sales[[#This Row],[unitCost]]*sales[[#This Row],[QuantitySold]]</f>
        <v>900</v>
      </c>
      <c r="R1816" s="7">
        <f>(sales[[#This Row],[unitPrice]]-sales[[#This Row],[unitCost]])/sales[[#This Row],[unitCost]]</f>
        <v>0.3</v>
      </c>
      <c r="S1816" t="str">
        <f>TEXT(sales[[#This Row],[SaleDate]],"dd")</f>
        <v>31</v>
      </c>
    </row>
    <row r="1817" spans="1:19" x14ac:dyDescent="0.25">
      <c r="A1817">
        <v>1777</v>
      </c>
      <c r="B1817">
        <v>1</v>
      </c>
      <c r="C1817">
        <v>8</v>
      </c>
      <c r="D1817">
        <v>3</v>
      </c>
      <c r="E1817">
        <v>3</v>
      </c>
      <c r="F1817" s="1">
        <v>45416</v>
      </c>
      <c r="G1817">
        <v>15</v>
      </c>
      <c r="H1817">
        <f>VLOOKUP(sales[[#This Row],[ProductID]],products[],4,FALSE)</f>
        <v>300</v>
      </c>
      <c r="I1817">
        <f>VLOOKUP(sales[[#This Row],[ProductID]],products[],5,FALSE)</f>
        <v>220</v>
      </c>
      <c r="J1817">
        <f>sales[[#This Row],[QuantitySold]]*sales[[#This Row],[unitPrice]]</f>
        <v>900</v>
      </c>
      <c r="K1817">
        <f>sales[[#This Row],[TotalRevenue]]-sales[[#This Row],[DiscountApplied]]</f>
        <v>885</v>
      </c>
      <c r="L1817" t="str">
        <f>TEXT(sales[[#This Row],[SaleDate]],"yyyy")</f>
        <v>2024</v>
      </c>
      <c r="M1817" t="str">
        <f>TEXT(sales[[#This Row],[SaleDate]],"MMM")</f>
        <v>May</v>
      </c>
      <c r="N1817" t="str">
        <f>TEXT(sales[[#This Row],[SaleDate]],"DDD")</f>
        <v>Sat</v>
      </c>
      <c r="O1817" t="str">
        <f t="shared" si="28"/>
        <v>Q2</v>
      </c>
      <c r="P1817">
        <f>sales[[#This Row],[netRevenue]]-(sales[[#This Row],[unitCost]]*sales[[#This Row],[QuantitySold]])</f>
        <v>225</v>
      </c>
      <c r="Q1817">
        <f>sales[[#This Row],[unitCost]]*sales[[#This Row],[QuantitySold]]</f>
        <v>660</v>
      </c>
      <c r="R1817" s="7">
        <f>(sales[[#This Row],[unitPrice]]-sales[[#This Row],[unitCost]])/sales[[#This Row],[unitCost]]</f>
        <v>0.36363636363636365</v>
      </c>
      <c r="S1817" t="str">
        <f>TEXT(sales[[#This Row],[SaleDate]],"dd")</f>
        <v>04</v>
      </c>
    </row>
    <row r="1818" spans="1:19" x14ac:dyDescent="0.25">
      <c r="A1818">
        <v>1790</v>
      </c>
      <c r="B1818">
        <v>3</v>
      </c>
      <c r="C1818">
        <v>21</v>
      </c>
      <c r="D1818">
        <v>3</v>
      </c>
      <c r="E1818">
        <v>6</v>
      </c>
      <c r="F1818" s="1">
        <v>45488</v>
      </c>
      <c r="G1818">
        <v>15</v>
      </c>
      <c r="H1818">
        <f>VLOOKUP(sales[[#This Row],[ProductID]],products[],4,FALSE)</f>
        <v>320</v>
      </c>
      <c r="I1818">
        <f>VLOOKUP(sales[[#This Row],[ProductID]],products[],5,FALSE)</f>
        <v>280</v>
      </c>
      <c r="J1818">
        <f>sales[[#This Row],[QuantitySold]]*sales[[#This Row],[unitPrice]]</f>
        <v>1920</v>
      </c>
      <c r="K1818">
        <f>sales[[#This Row],[TotalRevenue]]-sales[[#This Row],[DiscountApplied]]</f>
        <v>1905</v>
      </c>
      <c r="L1818" t="str">
        <f>TEXT(sales[[#This Row],[SaleDate]],"yyyy")</f>
        <v>2024</v>
      </c>
      <c r="M1818" t="str">
        <f>TEXT(sales[[#This Row],[SaleDate]],"MMM")</f>
        <v>Jul</v>
      </c>
      <c r="N1818" t="str">
        <f>TEXT(sales[[#This Row],[SaleDate]],"DDD")</f>
        <v>Mon</v>
      </c>
      <c r="O1818" t="str">
        <f t="shared" si="28"/>
        <v>Q3</v>
      </c>
      <c r="P1818">
        <f>sales[[#This Row],[netRevenue]]-(sales[[#This Row],[unitCost]]*sales[[#This Row],[QuantitySold]])</f>
        <v>225</v>
      </c>
      <c r="Q1818">
        <f>sales[[#This Row],[unitCost]]*sales[[#This Row],[QuantitySold]]</f>
        <v>1680</v>
      </c>
      <c r="R1818" s="7">
        <f>(sales[[#This Row],[unitPrice]]-sales[[#This Row],[unitCost]])/sales[[#This Row],[unitCost]]</f>
        <v>0.14285714285714285</v>
      </c>
      <c r="S1818" t="str">
        <f>TEXT(sales[[#This Row],[SaleDate]],"dd")</f>
        <v>15</v>
      </c>
    </row>
    <row r="1819" spans="1:19" x14ac:dyDescent="0.25">
      <c r="A1819">
        <v>1794</v>
      </c>
      <c r="B1819">
        <v>5</v>
      </c>
      <c r="C1819">
        <v>38</v>
      </c>
      <c r="D1819">
        <v>3</v>
      </c>
      <c r="E1819">
        <v>4</v>
      </c>
      <c r="F1819" s="1">
        <v>45444</v>
      </c>
      <c r="G1819">
        <v>15</v>
      </c>
      <c r="H1819">
        <f>VLOOKUP(sales[[#This Row],[ProductID]],products[],4,FALSE)</f>
        <v>310</v>
      </c>
      <c r="I1819">
        <f>VLOOKUP(sales[[#This Row],[ProductID]],products[],5,FALSE)</f>
        <v>280</v>
      </c>
      <c r="J1819">
        <f>sales[[#This Row],[QuantitySold]]*sales[[#This Row],[unitPrice]]</f>
        <v>1240</v>
      </c>
      <c r="K1819">
        <f>sales[[#This Row],[TotalRevenue]]-sales[[#This Row],[DiscountApplied]]</f>
        <v>1225</v>
      </c>
      <c r="L1819" t="str">
        <f>TEXT(sales[[#This Row],[SaleDate]],"yyyy")</f>
        <v>2024</v>
      </c>
      <c r="M1819" t="str">
        <f>TEXT(sales[[#This Row],[SaleDate]],"MMM")</f>
        <v>Jun</v>
      </c>
      <c r="N1819" t="str">
        <f>TEXT(sales[[#This Row],[SaleDate]],"DDD")</f>
        <v>Sat</v>
      </c>
      <c r="O1819" t="str">
        <f t="shared" si="28"/>
        <v>Q2</v>
      </c>
      <c r="P1819">
        <f>sales[[#This Row],[netRevenue]]-(sales[[#This Row],[unitCost]]*sales[[#This Row],[QuantitySold]])</f>
        <v>105</v>
      </c>
      <c r="Q1819">
        <f>sales[[#This Row],[unitCost]]*sales[[#This Row],[QuantitySold]]</f>
        <v>1120</v>
      </c>
      <c r="R1819" s="7">
        <f>(sales[[#This Row],[unitPrice]]-sales[[#This Row],[unitCost]])/sales[[#This Row],[unitCost]]</f>
        <v>0.10714285714285714</v>
      </c>
      <c r="S1819" t="str">
        <f>TEXT(sales[[#This Row],[SaleDate]],"dd")</f>
        <v>01</v>
      </c>
    </row>
    <row r="1820" spans="1:19" x14ac:dyDescent="0.25">
      <c r="A1820">
        <v>1813</v>
      </c>
      <c r="B1820">
        <v>2</v>
      </c>
      <c r="C1820">
        <v>1</v>
      </c>
      <c r="D1820">
        <v>3</v>
      </c>
      <c r="E1820">
        <v>6</v>
      </c>
      <c r="F1820" s="1">
        <v>45328</v>
      </c>
      <c r="G1820">
        <v>15</v>
      </c>
      <c r="H1820">
        <f>VLOOKUP(sales[[#This Row],[ProductID]],products[],4,FALSE)</f>
        <v>120</v>
      </c>
      <c r="I1820">
        <f>VLOOKUP(sales[[#This Row],[ProductID]],products[],5,FALSE)</f>
        <v>90</v>
      </c>
      <c r="J1820">
        <f>sales[[#This Row],[QuantitySold]]*sales[[#This Row],[unitPrice]]</f>
        <v>720</v>
      </c>
      <c r="K1820">
        <f>sales[[#This Row],[TotalRevenue]]-sales[[#This Row],[DiscountApplied]]</f>
        <v>705</v>
      </c>
      <c r="L1820" t="str">
        <f>TEXT(sales[[#This Row],[SaleDate]],"yyyy")</f>
        <v>2024</v>
      </c>
      <c r="M1820" t="str">
        <f>TEXT(sales[[#This Row],[SaleDate]],"MMM")</f>
        <v>Feb</v>
      </c>
      <c r="N1820" t="str">
        <f>TEXT(sales[[#This Row],[SaleDate]],"DDD")</f>
        <v>Tue</v>
      </c>
      <c r="O1820" t="str">
        <f t="shared" si="28"/>
        <v>Q1</v>
      </c>
      <c r="P1820">
        <f>sales[[#This Row],[netRevenue]]-(sales[[#This Row],[unitCost]]*sales[[#This Row],[QuantitySold]])</f>
        <v>165</v>
      </c>
      <c r="Q1820">
        <f>sales[[#This Row],[unitCost]]*sales[[#This Row],[QuantitySold]]</f>
        <v>540</v>
      </c>
      <c r="R1820" s="7">
        <f>(sales[[#This Row],[unitPrice]]-sales[[#This Row],[unitCost]])/sales[[#This Row],[unitCost]]</f>
        <v>0.33333333333333331</v>
      </c>
      <c r="S1820" t="str">
        <f>TEXT(sales[[#This Row],[SaleDate]],"dd")</f>
        <v>06</v>
      </c>
    </row>
    <row r="1821" spans="1:19" x14ac:dyDescent="0.25">
      <c r="A1821">
        <v>1829</v>
      </c>
      <c r="B1821">
        <v>4</v>
      </c>
      <c r="C1821">
        <v>4</v>
      </c>
      <c r="D1821">
        <v>3</v>
      </c>
      <c r="E1821">
        <v>3</v>
      </c>
      <c r="F1821" s="1">
        <v>45424</v>
      </c>
      <c r="G1821">
        <v>15</v>
      </c>
      <c r="H1821">
        <f>VLOOKUP(sales[[#This Row],[ProductID]],products[],4,FALSE)</f>
        <v>130</v>
      </c>
      <c r="I1821">
        <f>VLOOKUP(sales[[#This Row],[ProductID]],products[],5,FALSE)</f>
        <v>100</v>
      </c>
      <c r="J1821">
        <f>sales[[#This Row],[QuantitySold]]*sales[[#This Row],[unitPrice]]</f>
        <v>390</v>
      </c>
      <c r="K1821">
        <f>sales[[#This Row],[TotalRevenue]]-sales[[#This Row],[DiscountApplied]]</f>
        <v>375</v>
      </c>
      <c r="L1821" t="str">
        <f>TEXT(sales[[#This Row],[SaleDate]],"yyyy")</f>
        <v>2024</v>
      </c>
      <c r="M1821" t="str">
        <f>TEXT(sales[[#This Row],[SaleDate]],"MMM")</f>
        <v>May</v>
      </c>
      <c r="N1821" t="str">
        <f>TEXT(sales[[#This Row],[SaleDate]],"DDD")</f>
        <v>Sun</v>
      </c>
      <c r="O1821" t="str">
        <f t="shared" si="28"/>
        <v>Q2</v>
      </c>
      <c r="P1821">
        <f>sales[[#This Row],[netRevenue]]-(sales[[#This Row],[unitCost]]*sales[[#This Row],[QuantitySold]])</f>
        <v>75</v>
      </c>
      <c r="Q1821">
        <f>sales[[#This Row],[unitCost]]*sales[[#This Row],[QuantitySold]]</f>
        <v>300</v>
      </c>
      <c r="R1821" s="7">
        <f>(sales[[#This Row],[unitPrice]]-sales[[#This Row],[unitCost]])/sales[[#This Row],[unitCost]]</f>
        <v>0.3</v>
      </c>
      <c r="S1821" t="str">
        <f>TEXT(sales[[#This Row],[SaleDate]],"dd")</f>
        <v>12</v>
      </c>
    </row>
    <row r="1822" spans="1:19" x14ac:dyDescent="0.25">
      <c r="A1822">
        <v>1850</v>
      </c>
      <c r="B1822">
        <v>1</v>
      </c>
      <c r="C1822">
        <v>22</v>
      </c>
      <c r="D1822">
        <v>3</v>
      </c>
      <c r="E1822">
        <v>1</v>
      </c>
      <c r="F1822" s="1">
        <v>45309</v>
      </c>
      <c r="G1822">
        <v>15</v>
      </c>
      <c r="H1822">
        <f>VLOOKUP(sales[[#This Row],[ProductID]],products[],4,FALSE)</f>
        <v>300</v>
      </c>
      <c r="I1822">
        <f>VLOOKUP(sales[[#This Row],[ProductID]],products[],5,FALSE)</f>
        <v>220</v>
      </c>
      <c r="J1822">
        <f>sales[[#This Row],[QuantitySold]]*sales[[#This Row],[unitPrice]]</f>
        <v>300</v>
      </c>
      <c r="K1822">
        <f>sales[[#This Row],[TotalRevenue]]-sales[[#This Row],[DiscountApplied]]</f>
        <v>285</v>
      </c>
      <c r="L1822" t="str">
        <f>TEXT(sales[[#This Row],[SaleDate]],"yyyy")</f>
        <v>2024</v>
      </c>
      <c r="M1822" t="str">
        <f>TEXT(sales[[#This Row],[SaleDate]],"MMM")</f>
        <v>Jan</v>
      </c>
      <c r="N1822" t="str">
        <f>TEXT(sales[[#This Row],[SaleDate]],"DDD")</f>
        <v>Thu</v>
      </c>
      <c r="O1822" t="str">
        <f t="shared" si="28"/>
        <v>Q1</v>
      </c>
      <c r="P1822">
        <f>sales[[#This Row],[netRevenue]]-(sales[[#This Row],[unitCost]]*sales[[#This Row],[QuantitySold]])</f>
        <v>65</v>
      </c>
      <c r="Q1822">
        <f>sales[[#This Row],[unitCost]]*sales[[#This Row],[QuantitySold]]</f>
        <v>220</v>
      </c>
      <c r="R1822" s="7">
        <f>(sales[[#This Row],[unitPrice]]-sales[[#This Row],[unitCost]])/sales[[#This Row],[unitCost]]</f>
        <v>0.36363636363636365</v>
      </c>
      <c r="S1822" t="str">
        <f>TEXT(sales[[#This Row],[SaleDate]],"dd")</f>
        <v>18</v>
      </c>
    </row>
    <row r="1823" spans="1:19" x14ac:dyDescent="0.25">
      <c r="A1823">
        <v>1883</v>
      </c>
      <c r="B1823">
        <v>5</v>
      </c>
      <c r="C1823">
        <v>20</v>
      </c>
      <c r="D1823">
        <v>3</v>
      </c>
      <c r="E1823">
        <v>11</v>
      </c>
      <c r="F1823" s="1">
        <v>45366</v>
      </c>
      <c r="G1823">
        <v>15</v>
      </c>
      <c r="H1823">
        <f>VLOOKUP(sales[[#This Row],[ProductID]],products[],4,FALSE)</f>
        <v>310</v>
      </c>
      <c r="I1823">
        <f>VLOOKUP(sales[[#This Row],[ProductID]],products[],5,FALSE)</f>
        <v>280</v>
      </c>
      <c r="J1823">
        <f>sales[[#This Row],[QuantitySold]]*sales[[#This Row],[unitPrice]]</f>
        <v>3410</v>
      </c>
      <c r="K1823">
        <f>sales[[#This Row],[TotalRevenue]]-sales[[#This Row],[DiscountApplied]]</f>
        <v>3395</v>
      </c>
      <c r="L1823" t="str">
        <f>TEXT(sales[[#This Row],[SaleDate]],"yyyy")</f>
        <v>2024</v>
      </c>
      <c r="M1823" t="str">
        <f>TEXT(sales[[#This Row],[SaleDate]],"MMM")</f>
        <v>Mar</v>
      </c>
      <c r="N1823" t="str">
        <f>TEXT(sales[[#This Row],[SaleDate]],"DDD")</f>
        <v>Fri</v>
      </c>
      <c r="O1823" t="str">
        <f t="shared" si="28"/>
        <v>Q1</v>
      </c>
      <c r="P1823">
        <f>sales[[#This Row],[netRevenue]]-(sales[[#This Row],[unitCost]]*sales[[#This Row],[QuantitySold]])</f>
        <v>315</v>
      </c>
      <c r="Q1823">
        <f>sales[[#This Row],[unitCost]]*sales[[#This Row],[QuantitySold]]</f>
        <v>3080</v>
      </c>
      <c r="R1823" s="7">
        <f>(sales[[#This Row],[unitPrice]]-sales[[#This Row],[unitCost]])/sales[[#This Row],[unitCost]]</f>
        <v>0.10714285714285714</v>
      </c>
      <c r="S1823" t="str">
        <f>TEXT(sales[[#This Row],[SaleDate]],"dd")</f>
        <v>15</v>
      </c>
    </row>
    <row r="1824" spans="1:19" x14ac:dyDescent="0.25">
      <c r="A1824">
        <v>1896</v>
      </c>
      <c r="B1824">
        <v>2</v>
      </c>
      <c r="C1824">
        <v>10</v>
      </c>
      <c r="D1824">
        <v>3</v>
      </c>
      <c r="E1824">
        <v>3</v>
      </c>
      <c r="F1824" s="1">
        <v>45488</v>
      </c>
      <c r="G1824">
        <v>15</v>
      </c>
      <c r="H1824">
        <f>VLOOKUP(sales[[#This Row],[ProductID]],products[],4,FALSE)</f>
        <v>120</v>
      </c>
      <c r="I1824">
        <f>VLOOKUP(sales[[#This Row],[ProductID]],products[],5,FALSE)</f>
        <v>90</v>
      </c>
      <c r="J1824">
        <f>sales[[#This Row],[QuantitySold]]*sales[[#This Row],[unitPrice]]</f>
        <v>360</v>
      </c>
      <c r="K1824">
        <f>sales[[#This Row],[TotalRevenue]]-sales[[#This Row],[DiscountApplied]]</f>
        <v>345</v>
      </c>
      <c r="L1824" t="str">
        <f>TEXT(sales[[#This Row],[SaleDate]],"yyyy")</f>
        <v>2024</v>
      </c>
      <c r="M1824" t="str">
        <f>TEXT(sales[[#This Row],[SaleDate]],"MMM")</f>
        <v>Jul</v>
      </c>
      <c r="N1824" t="str">
        <f>TEXT(sales[[#This Row],[SaleDate]],"DDD")</f>
        <v>Mon</v>
      </c>
      <c r="O1824" t="str">
        <f t="shared" si="28"/>
        <v>Q3</v>
      </c>
      <c r="P1824">
        <f>sales[[#This Row],[netRevenue]]-(sales[[#This Row],[unitCost]]*sales[[#This Row],[QuantitySold]])</f>
        <v>75</v>
      </c>
      <c r="Q1824">
        <f>sales[[#This Row],[unitCost]]*sales[[#This Row],[QuantitySold]]</f>
        <v>270</v>
      </c>
      <c r="R1824" s="7">
        <f>(sales[[#This Row],[unitPrice]]-sales[[#This Row],[unitCost]])/sales[[#This Row],[unitCost]]</f>
        <v>0.33333333333333331</v>
      </c>
      <c r="S1824" t="str">
        <f>TEXT(sales[[#This Row],[SaleDate]],"dd")</f>
        <v>15</v>
      </c>
    </row>
    <row r="1825" spans="1:19" x14ac:dyDescent="0.25">
      <c r="A1825">
        <v>55</v>
      </c>
      <c r="B1825">
        <v>4</v>
      </c>
      <c r="C1825">
        <v>38</v>
      </c>
      <c r="D1825">
        <v>5</v>
      </c>
      <c r="E1825">
        <v>4</v>
      </c>
      <c r="F1825" s="1">
        <v>45072</v>
      </c>
      <c r="G1825">
        <v>10</v>
      </c>
      <c r="H1825">
        <f>VLOOKUP(sales[[#This Row],[ProductID]],products[],4,FALSE)</f>
        <v>130</v>
      </c>
      <c r="I1825">
        <f>VLOOKUP(sales[[#This Row],[ProductID]],products[],5,FALSE)</f>
        <v>100</v>
      </c>
      <c r="J1825">
        <f>sales[[#This Row],[QuantitySold]]*sales[[#This Row],[unitPrice]]</f>
        <v>520</v>
      </c>
      <c r="K1825">
        <f>sales[[#This Row],[TotalRevenue]]-sales[[#This Row],[DiscountApplied]]</f>
        <v>510</v>
      </c>
      <c r="L1825" t="str">
        <f>TEXT(sales[[#This Row],[SaleDate]],"yyyy")</f>
        <v>2023</v>
      </c>
      <c r="M1825" t="str">
        <f>TEXT(sales[[#This Row],[SaleDate]],"MMM")</f>
        <v>May</v>
      </c>
      <c r="N1825" t="str">
        <f>TEXT(sales[[#This Row],[SaleDate]],"DDD")</f>
        <v>Fri</v>
      </c>
      <c r="O1825" t="str">
        <f t="shared" si="28"/>
        <v>Q2</v>
      </c>
      <c r="P1825">
        <f>sales[[#This Row],[netRevenue]]-(sales[[#This Row],[unitCost]]*sales[[#This Row],[QuantitySold]])</f>
        <v>110</v>
      </c>
      <c r="Q1825">
        <f>sales[[#This Row],[unitCost]]*sales[[#This Row],[QuantitySold]]</f>
        <v>400</v>
      </c>
      <c r="R1825" s="7">
        <f>(sales[[#This Row],[unitPrice]]-sales[[#This Row],[unitCost]])/sales[[#This Row],[unitCost]]</f>
        <v>0.3</v>
      </c>
      <c r="S1825" t="str">
        <f>TEXT(sales[[#This Row],[SaleDate]],"dd")</f>
        <v>26</v>
      </c>
    </row>
    <row r="1826" spans="1:19" x14ac:dyDescent="0.25">
      <c r="A1826">
        <v>82</v>
      </c>
      <c r="B1826">
        <v>5</v>
      </c>
      <c r="C1826">
        <v>25</v>
      </c>
      <c r="D1826">
        <v>5</v>
      </c>
      <c r="E1826">
        <v>5</v>
      </c>
      <c r="F1826" s="1">
        <v>45166</v>
      </c>
      <c r="G1826">
        <v>10</v>
      </c>
      <c r="H1826">
        <f>VLOOKUP(sales[[#This Row],[ProductID]],products[],4,FALSE)</f>
        <v>310</v>
      </c>
      <c r="I1826">
        <f>VLOOKUP(sales[[#This Row],[ProductID]],products[],5,FALSE)</f>
        <v>280</v>
      </c>
      <c r="J1826">
        <f>sales[[#This Row],[QuantitySold]]*sales[[#This Row],[unitPrice]]</f>
        <v>1550</v>
      </c>
      <c r="K1826">
        <f>sales[[#This Row],[TotalRevenue]]-sales[[#This Row],[DiscountApplied]]</f>
        <v>1540</v>
      </c>
      <c r="L1826" t="str">
        <f>TEXT(sales[[#This Row],[SaleDate]],"yyyy")</f>
        <v>2023</v>
      </c>
      <c r="M1826" t="str">
        <f>TEXT(sales[[#This Row],[SaleDate]],"MMM")</f>
        <v>Aug</v>
      </c>
      <c r="N1826" t="str">
        <f>TEXT(sales[[#This Row],[SaleDate]],"DDD")</f>
        <v>Mon</v>
      </c>
      <c r="O1826" t="str">
        <f t="shared" si="28"/>
        <v>Q3</v>
      </c>
      <c r="P1826">
        <f>sales[[#This Row],[netRevenue]]-(sales[[#This Row],[unitCost]]*sales[[#This Row],[QuantitySold]])</f>
        <v>140</v>
      </c>
      <c r="Q1826">
        <f>sales[[#This Row],[unitCost]]*sales[[#This Row],[QuantitySold]]</f>
        <v>1400</v>
      </c>
      <c r="R1826" s="7">
        <f>(sales[[#This Row],[unitPrice]]-sales[[#This Row],[unitCost]])/sales[[#This Row],[unitCost]]</f>
        <v>0.10714285714285714</v>
      </c>
      <c r="S1826" t="str">
        <f>TEXT(sales[[#This Row],[SaleDate]],"dd")</f>
        <v>28</v>
      </c>
    </row>
    <row r="1827" spans="1:19" x14ac:dyDescent="0.25">
      <c r="A1827">
        <v>117</v>
      </c>
      <c r="B1827">
        <v>4</v>
      </c>
      <c r="C1827">
        <v>24</v>
      </c>
      <c r="D1827">
        <v>5</v>
      </c>
      <c r="E1827">
        <v>8</v>
      </c>
      <c r="F1827" s="1">
        <v>45086</v>
      </c>
      <c r="G1827">
        <v>10</v>
      </c>
      <c r="H1827">
        <f>VLOOKUP(sales[[#This Row],[ProductID]],products[],4,FALSE)</f>
        <v>130</v>
      </c>
      <c r="I1827">
        <f>VLOOKUP(sales[[#This Row],[ProductID]],products[],5,FALSE)</f>
        <v>100</v>
      </c>
      <c r="J1827">
        <f>sales[[#This Row],[QuantitySold]]*sales[[#This Row],[unitPrice]]</f>
        <v>1040</v>
      </c>
      <c r="K1827">
        <f>sales[[#This Row],[TotalRevenue]]-sales[[#This Row],[DiscountApplied]]</f>
        <v>1030</v>
      </c>
      <c r="L1827" t="str">
        <f>TEXT(sales[[#This Row],[SaleDate]],"yyyy")</f>
        <v>2023</v>
      </c>
      <c r="M1827" t="str">
        <f>TEXT(sales[[#This Row],[SaleDate]],"MMM")</f>
        <v>Jun</v>
      </c>
      <c r="N1827" t="str">
        <f>TEXT(sales[[#This Row],[SaleDate]],"DDD")</f>
        <v>Fri</v>
      </c>
      <c r="O1827" t="str">
        <f t="shared" si="28"/>
        <v>Q2</v>
      </c>
      <c r="P1827">
        <f>sales[[#This Row],[netRevenue]]-(sales[[#This Row],[unitCost]]*sales[[#This Row],[QuantitySold]])</f>
        <v>230</v>
      </c>
      <c r="Q1827">
        <f>sales[[#This Row],[unitCost]]*sales[[#This Row],[QuantitySold]]</f>
        <v>800</v>
      </c>
      <c r="R1827" s="7">
        <f>(sales[[#This Row],[unitPrice]]-sales[[#This Row],[unitCost]])/sales[[#This Row],[unitCost]]</f>
        <v>0.3</v>
      </c>
      <c r="S1827" t="str">
        <f>TEXT(sales[[#This Row],[SaleDate]],"dd")</f>
        <v>09</v>
      </c>
    </row>
    <row r="1828" spans="1:19" x14ac:dyDescent="0.25">
      <c r="A1828">
        <v>118</v>
      </c>
      <c r="B1828">
        <v>1</v>
      </c>
      <c r="C1828">
        <v>47</v>
      </c>
      <c r="D1828">
        <v>5</v>
      </c>
      <c r="E1828">
        <v>9</v>
      </c>
      <c r="F1828" s="1">
        <v>45176</v>
      </c>
      <c r="G1828">
        <v>10</v>
      </c>
      <c r="H1828">
        <f>VLOOKUP(sales[[#This Row],[ProductID]],products[],4,FALSE)</f>
        <v>300</v>
      </c>
      <c r="I1828">
        <f>VLOOKUP(sales[[#This Row],[ProductID]],products[],5,FALSE)</f>
        <v>220</v>
      </c>
      <c r="J1828">
        <f>sales[[#This Row],[QuantitySold]]*sales[[#This Row],[unitPrice]]</f>
        <v>2700</v>
      </c>
      <c r="K1828">
        <f>sales[[#This Row],[TotalRevenue]]-sales[[#This Row],[DiscountApplied]]</f>
        <v>2690</v>
      </c>
      <c r="L1828" t="str">
        <f>TEXT(sales[[#This Row],[SaleDate]],"yyyy")</f>
        <v>2023</v>
      </c>
      <c r="M1828" t="str">
        <f>TEXT(sales[[#This Row],[SaleDate]],"MMM")</f>
        <v>Sep</v>
      </c>
      <c r="N1828" t="str">
        <f>TEXT(sales[[#This Row],[SaleDate]],"DDD")</f>
        <v>Thu</v>
      </c>
      <c r="O1828" t="str">
        <f t="shared" si="28"/>
        <v>Q3</v>
      </c>
      <c r="P1828">
        <f>sales[[#This Row],[netRevenue]]-(sales[[#This Row],[unitCost]]*sales[[#This Row],[QuantitySold]])</f>
        <v>710</v>
      </c>
      <c r="Q1828">
        <f>sales[[#This Row],[unitCost]]*sales[[#This Row],[QuantitySold]]</f>
        <v>1980</v>
      </c>
      <c r="R1828" s="7">
        <f>(sales[[#This Row],[unitPrice]]-sales[[#This Row],[unitCost]])/sales[[#This Row],[unitCost]]</f>
        <v>0.36363636363636365</v>
      </c>
      <c r="S1828" t="str">
        <f>TEXT(sales[[#This Row],[SaleDate]],"dd")</f>
        <v>07</v>
      </c>
    </row>
    <row r="1829" spans="1:19" x14ac:dyDescent="0.25">
      <c r="A1829">
        <v>187</v>
      </c>
      <c r="B1829">
        <v>3</v>
      </c>
      <c r="C1829">
        <v>35</v>
      </c>
      <c r="D1829">
        <v>5</v>
      </c>
      <c r="E1829">
        <v>11</v>
      </c>
      <c r="F1829" s="1">
        <v>45145</v>
      </c>
      <c r="G1829">
        <v>10</v>
      </c>
      <c r="H1829">
        <f>VLOOKUP(sales[[#This Row],[ProductID]],products[],4,FALSE)</f>
        <v>320</v>
      </c>
      <c r="I1829">
        <f>VLOOKUP(sales[[#This Row],[ProductID]],products[],5,FALSE)</f>
        <v>280</v>
      </c>
      <c r="J1829">
        <f>sales[[#This Row],[QuantitySold]]*sales[[#This Row],[unitPrice]]</f>
        <v>3520</v>
      </c>
      <c r="K1829">
        <f>sales[[#This Row],[TotalRevenue]]-sales[[#This Row],[DiscountApplied]]</f>
        <v>3510</v>
      </c>
      <c r="L1829" t="str">
        <f>TEXT(sales[[#This Row],[SaleDate]],"yyyy")</f>
        <v>2023</v>
      </c>
      <c r="M1829" t="str">
        <f>TEXT(sales[[#This Row],[SaleDate]],"MMM")</f>
        <v>Aug</v>
      </c>
      <c r="N1829" t="str">
        <f>TEXT(sales[[#This Row],[SaleDate]],"DDD")</f>
        <v>Mon</v>
      </c>
      <c r="O1829" t="str">
        <f t="shared" si="28"/>
        <v>Q3</v>
      </c>
      <c r="P1829">
        <f>sales[[#This Row],[netRevenue]]-(sales[[#This Row],[unitCost]]*sales[[#This Row],[QuantitySold]])</f>
        <v>430</v>
      </c>
      <c r="Q1829">
        <f>sales[[#This Row],[unitCost]]*sales[[#This Row],[QuantitySold]]</f>
        <v>3080</v>
      </c>
      <c r="R1829" s="7">
        <f>(sales[[#This Row],[unitPrice]]-sales[[#This Row],[unitCost]])/sales[[#This Row],[unitCost]]</f>
        <v>0.14285714285714285</v>
      </c>
      <c r="S1829" t="str">
        <f>TEXT(sales[[#This Row],[SaleDate]],"dd")</f>
        <v>07</v>
      </c>
    </row>
    <row r="1830" spans="1:19" x14ac:dyDescent="0.25">
      <c r="A1830">
        <v>193</v>
      </c>
      <c r="B1830">
        <v>5</v>
      </c>
      <c r="C1830">
        <v>14</v>
      </c>
      <c r="D1830">
        <v>5</v>
      </c>
      <c r="E1830">
        <v>4</v>
      </c>
      <c r="F1830" s="1">
        <v>45000</v>
      </c>
      <c r="G1830">
        <v>10</v>
      </c>
      <c r="H1830">
        <f>VLOOKUP(sales[[#This Row],[ProductID]],products[],4,FALSE)</f>
        <v>310</v>
      </c>
      <c r="I1830">
        <f>VLOOKUP(sales[[#This Row],[ProductID]],products[],5,FALSE)</f>
        <v>280</v>
      </c>
      <c r="J1830">
        <f>sales[[#This Row],[QuantitySold]]*sales[[#This Row],[unitPrice]]</f>
        <v>1240</v>
      </c>
      <c r="K1830">
        <f>sales[[#This Row],[TotalRevenue]]-sales[[#This Row],[DiscountApplied]]</f>
        <v>1230</v>
      </c>
      <c r="L1830" t="str">
        <f>TEXT(sales[[#This Row],[SaleDate]],"yyyy")</f>
        <v>2023</v>
      </c>
      <c r="M1830" t="str">
        <f>TEXT(sales[[#This Row],[SaleDate]],"MMM")</f>
        <v>Mar</v>
      </c>
      <c r="N1830" t="str">
        <f>TEXT(sales[[#This Row],[SaleDate]],"DDD")</f>
        <v>Wed</v>
      </c>
      <c r="O1830" t="str">
        <f t="shared" si="28"/>
        <v>Q1</v>
      </c>
      <c r="P1830">
        <f>sales[[#This Row],[netRevenue]]-(sales[[#This Row],[unitCost]]*sales[[#This Row],[QuantitySold]])</f>
        <v>110</v>
      </c>
      <c r="Q1830">
        <f>sales[[#This Row],[unitCost]]*sales[[#This Row],[QuantitySold]]</f>
        <v>1120</v>
      </c>
      <c r="R1830" s="7">
        <f>(sales[[#This Row],[unitPrice]]-sales[[#This Row],[unitCost]])/sales[[#This Row],[unitCost]]</f>
        <v>0.10714285714285714</v>
      </c>
      <c r="S1830" t="str">
        <f>TEXT(sales[[#This Row],[SaleDate]],"dd")</f>
        <v>15</v>
      </c>
    </row>
    <row r="1831" spans="1:19" x14ac:dyDescent="0.25">
      <c r="A1831">
        <v>326</v>
      </c>
      <c r="B1831">
        <v>5</v>
      </c>
      <c r="C1831">
        <v>32</v>
      </c>
      <c r="D1831">
        <v>5</v>
      </c>
      <c r="E1831">
        <v>6</v>
      </c>
      <c r="F1831" s="1">
        <v>45119</v>
      </c>
      <c r="G1831">
        <v>10</v>
      </c>
      <c r="H1831">
        <f>VLOOKUP(sales[[#This Row],[ProductID]],products[],4,FALSE)</f>
        <v>310</v>
      </c>
      <c r="I1831">
        <f>VLOOKUP(sales[[#This Row],[ProductID]],products[],5,FALSE)</f>
        <v>280</v>
      </c>
      <c r="J1831">
        <f>sales[[#This Row],[QuantitySold]]*sales[[#This Row],[unitPrice]]</f>
        <v>1860</v>
      </c>
      <c r="K1831">
        <f>sales[[#This Row],[TotalRevenue]]-sales[[#This Row],[DiscountApplied]]</f>
        <v>1850</v>
      </c>
      <c r="L1831" t="str">
        <f>TEXT(sales[[#This Row],[SaleDate]],"yyyy")</f>
        <v>2023</v>
      </c>
      <c r="M1831" t="str">
        <f>TEXT(sales[[#This Row],[SaleDate]],"MMM")</f>
        <v>Jul</v>
      </c>
      <c r="N1831" t="str">
        <f>TEXT(sales[[#This Row],[SaleDate]],"DDD")</f>
        <v>Wed</v>
      </c>
      <c r="O1831" t="str">
        <f t="shared" si="28"/>
        <v>Q3</v>
      </c>
      <c r="P1831">
        <f>sales[[#This Row],[netRevenue]]-(sales[[#This Row],[unitCost]]*sales[[#This Row],[QuantitySold]])</f>
        <v>170</v>
      </c>
      <c r="Q1831">
        <f>sales[[#This Row],[unitCost]]*sales[[#This Row],[QuantitySold]]</f>
        <v>1680</v>
      </c>
      <c r="R1831" s="7">
        <f>(sales[[#This Row],[unitPrice]]-sales[[#This Row],[unitCost]])/sales[[#This Row],[unitCost]]</f>
        <v>0.10714285714285714</v>
      </c>
      <c r="S1831" t="str">
        <f>TEXT(sales[[#This Row],[SaleDate]],"dd")</f>
        <v>12</v>
      </c>
    </row>
    <row r="1832" spans="1:19" x14ac:dyDescent="0.25">
      <c r="A1832">
        <v>329</v>
      </c>
      <c r="B1832">
        <v>4</v>
      </c>
      <c r="C1832">
        <v>35</v>
      </c>
      <c r="D1832">
        <v>5</v>
      </c>
      <c r="E1832">
        <v>1</v>
      </c>
      <c r="F1832" s="1">
        <v>45157</v>
      </c>
      <c r="G1832">
        <v>10</v>
      </c>
      <c r="H1832">
        <f>VLOOKUP(sales[[#This Row],[ProductID]],products[],4,FALSE)</f>
        <v>130</v>
      </c>
      <c r="I1832">
        <f>VLOOKUP(sales[[#This Row],[ProductID]],products[],5,FALSE)</f>
        <v>100</v>
      </c>
      <c r="J1832">
        <f>sales[[#This Row],[QuantitySold]]*sales[[#This Row],[unitPrice]]</f>
        <v>130</v>
      </c>
      <c r="K1832">
        <f>sales[[#This Row],[TotalRevenue]]-sales[[#This Row],[DiscountApplied]]</f>
        <v>120</v>
      </c>
      <c r="L1832" t="str">
        <f>TEXT(sales[[#This Row],[SaleDate]],"yyyy")</f>
        <v>2023</v>
      </c>
      <c r="M1832" t="str">
        <f>TEXT(sales[[#This Row],[SaleDate]],"MMM")</f>
        <v>Aug</v>
      </c>
      <c r="N1832" t="str">
        <f>TEXT(sales[[#This Row],[SaleDate]],"DDD")</f>
        <v>Sat</v>
      </c>
      <c r="O1832" t="str">
        <f t="shared" si="28"/>
        <v>Q3</v>
      </c>
      <c r="P1832">
        <f>sales[[#This Row],[netRevenue]]-(sales[[#This Row],[unitCost]]*sales[[#This Row],[QuantitySold]])</f>
        <v>20</v>
      </c>
      <c r="Q1832">
        <f>sales[[#This Row],[unitCost]]*sales[[#This Row],[QuantitySold]]</f>
        <v>100</v>
      </c>
      <c r="R1832" s="7">
        <f>(sales[[#This Row],[unitPrice]]-sales[[#This Row],[unitCost]])/sales[[#This Row],[unitCost]]</f>
        <v>0.3</v>
      </c>
      <c r="S1832" t="str">
        <f>TEXT(sales[[#This Row],[SaleDate]],"dd")</f>
        <v>19</v>
      </c>
    </row>
    <row r="1833" spans="1:19" x14ac:dyDescent="0.25">
      <c r="A1833">
        <v>336</v>
      </c>
      <c r="B1833">
        <v>2</v>
      </c>
      <c r="C1833">
        <v>36</v>
      </c>
      <c r="D1833">
        <v>5</v>
      </c>
      <c r="E1833">
        <v>2</v>
      </c>
      <c r="F1833" s="1">
        <v>45178</v>
      </c>
      <c r="G1833">
        <v>10</v>
      </c>
      <c r="H1833">
        <f>VLOOKUP(sales[[#This Row],[ProductID]],products[],4,FALSE)</f>
        <v>120</v>
      </c>
      <c r="I1833">
        <f>VLOOKUP(sales[[#This Row],[ProductID]],products[],5,FALSE)</f>
        <v>90</v>
      </c>
      <c r="J1833">
        <f>sales[[#This Row],[QuantitySold]]*sales[[#This Row],[unitPrice]]</f>
        <v>240</v>
      </c>
      <c r="K1833">
        <f>sales[[#This Row],[TotalRevenue]]-sales[[#This Row],[DiscountApplied]]</f>
        <v>230</v>
      </c>
      <c r="L1833" t="str">
        <f>TEXT(sales[[#This Row],[SaleDate]],"yyyy")</f>
        <v>2023</v>
      </c>
      <c r="M1833" t="str">
        <f>TEXT(sales[[#This Row],[SaleDate]],"MMM")</f>
        <v>Sep</v>
      </c>
      <c r="N1833" t="str">
        <f>TEXT(sales[[#This Row],[SaleDate]],"DDD")</f>
        <v>Sat</v>
      </c>
      <c r="O1833" t="str">
        <f t="shared" si="28"/>
        <v>Q3</v>
      </c>
      <c r="P1833">
        <f>sales[[#This Row],[netRevenue]]-(sales[[#This Row],[unitCost]]*sales[[#This Row],[QuantitySold]])</f>
        <v>50</v>
      </c>
      <c r="Q1833">
        <f>sales[[#This Row],[unitCost]]*sales[[#This Row],[QuantitySold]]</f>
        <v>180</v>
      </c>
      <c r="R1833" s="7">
        <f>(sales[[#This Row],[unitPrice]]-sales[[#This Row],[unitCost]])/sales[[#This Row],[unitCost]]</f>
        <v>0.33333333333333331</v>
      </c>
      <c r="S1833" t="str">
        <f>TEXT(sales[[#This Row],[SaleDate]],"dd")</f>
        <v>09</v>
      </c>
    </row>
    <row r="1834" spans="1:19" x14ac:dyDescent="0.25">
      <c r="A1834">
        <v>345</v>
      </c>
      <c r="B1834">
        <v>2</v>
      </c>
      <c r="C1834">
        <v>38</v>
      </c>
      <c r="D1834">
        <v>5</v>
      </c>
      <c r="E1834">
        <v>8</v>
      </c>
      <c r="F1834" s="1">
        <v>45004</v>
      </c>
      <c r="G1834">
        <v>10</v>
      </c>
      <c r="H1834">
        <f>VLOOKUP(sales[[#This Row],[ProductID]],products[],4,FALSE)</f>
        <v>120</v>
      </c>
      <c r="I1834">
        <f>VLOOKUP(sales[[#This Row],[ProductID]],products[],5,FALSE)</f>
        <v>90</v>
      </c>
      <c r="J1834">
        <f>sales[[#This Row],[QuantitySold]]*sales[[#This Row],[unitPrice]]</f>
        <v>960</v>
      </c>
      <c r="K1834">
        <f>sales[[#This Row],[TotalRevenue]]-sales[[#This Row],[DiscountApplied]]</f>
        <v>950</v>
      </c>
      <c r="L1834" t="str">
        <f>TEXT(sales[[#This Row],[SaleDate]],"yyyy")</f>
        <v>2023</v>
      </c>
      <c r="M1834" t="str">
        <f>TEXT(sales[[#This Row],[SaleDate]],"MMM")</f>
        <v>Mar</v>
      </c>
      <c r="N1834" t="str">
        <f>TEXT(sales[[#This Row],[SaleDate]],"DDD")</f>
        <v>Sun</v>
      </c>
      <c r="O1834" t="str">
        <f t="shared" si="28"/>
        <v>Q1</v>
      </c>
      <c r="P1834">
        <f>sales[[#This Row],[netRevenue]]-(sales[[#This Row],[unitCost]]*sales[[#This Row],[QuantitySold]])</f>
        <v>230</v>
      </c>
      <c r="Q1834">
        <f>sales[[#This Row],[unitCost]]*sales[[#This Row],[QuantitySold]]</f>
        <v>720</v>
      </c>
      <c r="R1834" s="7">
        <f>(sales[[#This Row],[unitPrice]]-sales[[#This Row],[unitCost]])/sales[[#This Row],[unitCost]]</f>
        <v>0.33333333333333331</v>
      </c>
      <c r="S1834" t="str">
        <f>TEXT(sales[[#This Row],[SaleDate]],"dd")</f>
        <v>19</v>
      </c>
    </row>
    <row r="1835" spans="1:19" x14ac:dyDescent="0.25">
      <c r="A1835">
        <v>353</v>
      </c>
      <c r="B1835">
        <v>4</v>
      </c>
      <c r="C1835">
        <v>32</v>
      </c>
      <c r="D1835">
        <v>5</v>
      </c>
      <c r="E1835">
        <v>4</v>
      </c>
      <c r="F1835" s="1">
        <v>45081</v>
      </c>
      <c r="G1835">
        <v>10</v>
      </c>
      <c r="H1835">
        <f>VLOOKUP(sales[[#This Row],[ProductID]],products[],4,FALSE)</f>
        <v>130</v>
      </c>
      <c r="I1835">
        <f>VLOOKUP(sales[[#This Row],[ProductID]],products[],5,FALSE)</f>
        <v>100</v>
      </c>
      <c r="J1835">
        <f>sales[[#This Row],[QuantitySold]]*sales[[#This Row],[unitPrice]]</f>
        <v>520</v>
      </c>
      <c r="K1835">
        <f>sales[[#This Row],[TotalRevenue]]-sales[[#This Row],[DiscountApplied]]</f>
        <v>510</v>
      </c>
      <c r="L1835" t="str">
        <f>TEXT(sales[[#This Row],[SaleDate]],"yyyy")</f>
        <v>2023</v>
      </c>
      <c r="M1835" t="str">
        <f>TEXT(sales[[#This Row],[SaleDate]],"MMM")</f>
        <v>Jun</v>
      </c>
      <c r="N1835" t="str">
        <f>TEXT(sales[[#This Row],[SaleDate]],"DDD")</f>
        <v>Sun</v>
      </c>
      <c r="O1835" t="str">
        <f t="shared" si="28"/>
        <v>Q2</v>
      </c>
      <c r="P1835">
        <f>sales[[#This Row],[netRevenue]]-(sales[[#This Row],[unitCost]]*sales[[#This Row],[QuantitySold]])</f>
        <v>110</v>
      </c>
      <c r="Q1835">
        <f>sales[[#This Row],[unitCost]]*sales[[#This Row],[QuantitySold]]</f>
        <v>400</v>
      </c>
      <c r="R1835" s="7">
        <f>(sales[[#This Row],[unitPrice]]-sales[[#This Row],[unitCost]])/sales[[#This Row],[unitCost]]</f>
        <v>0.3</v>
      </c>
      <c r="S1835" t="str">
        <f>TEXT(sales[[#This Row],[SaleDate]],"dd")</f>
        <v>04</v>
      </c>
    </row>
    <row r="1836" spans="1:19" x14ac:dyDescent="0.25">
      <c r="A1836">
        <v>381</v>
      </c>
      <c r="B1836">
        <v>4</v>
      </c>
      <c r="C1836">
        <v>46</v>
      </c>
      <c r="D1836">
        <v>5</v>
      </c>
      <c r="E1836">
        <v>6</v>
      </c>
      <c r="F1836" s="1">
        <v>44964</v>
      </c>
      <c r="G1836">
        <v>10</v>
      </c>
      <c r="H1836">
        <f>VLOOKUP(sales[[#This Row],[ProductID]],products[],4,FALSE)</f>
        <v>130</v>
      </c>
      <c r="I1836">
        <f>VLOOKUP(sales[[#This Row],[ProductID]],products[],5,FALSE)</f>
        <v>100</v>
      </c>
      <c r="J1836">
        <f>sales[[#This Row],[QuantitySold]]*sales[[#This Row],[unitPrice]]</f>
        <v>780</v>
      </c>
      <c r="K1836">
        <f>sales[[#This Row],[TotalRevenue]]-sales[[#This Row],[DiscountApplied]]</f>
        <v>770</v>
      </c>
      <c r="L1836" t="str">
        <f>TEXT(sales[[#This Row],[SaleDate]],"yyyy")</f>
        <v>2023</v>
      </c>
      <c r="M1836" t="str">
        <f>TEXT(sales[[#This Row],[SaleDate]],"MMM")</f>
        <v>Feb</v>
      </c>
      <c r="N1836" t="str">
        <f>TEXT(sales[[#This Row],[SaleDate]],"DDD")</f>
        <v>Tue</v>
      </c>
      <c r="O1836" t="str">
        <f t="shared" si="28"/>
        <v>Q1</v>
      </c>
      <c r="P1836">
        <f>sales[[#This Row],[netRevenue]]-(sales[[#This Row],[unitCost]]*sales[[#This Row],[QuantitySold]])</f>
        <v>170</v>
      </c>
      <c r="Q1836">
        <f>sales[[#This Row],[unitCost]]*sales[[#This Row],[QuantitySold]]</f>
        <v>600</v>
      </c>
      <c r="R1836" s="7">
        <f>(sales[[#This Row],[unitPrice]]-sales[[#This Row],[unitCost]])/sales[[#This Row],[unitCost]]</f>
        <v>0.3</v>
      </c>
      <c r="S1836" t="str">
        <f>TEXT(sales[[#This Row],[SaleDate]],"dd")</f>
        <v>07</v>
      </c>
    </row>
    <row r="1837" spans="1:19" x14ac:dyDescent="0.25">
      <c r="A1837">
        <v>395</v>
      </c>
      <c r="B1837">
        <v>5</v>
      </c>
      <c r="C1837">
        <v>24</v>
      </c>
      <c r="D1837">
        <v>5</v>
      </c>
      <c r="E1837">
        <v>8</v>
      </c>
      <c r="F1837" s="1">
        <v>44998</v>
      </c>
      <c r="G1837">
        <v>10</v>
      </c>
      <c r="H1837">
        <f>VLOOKUP(sales[[#This Row],[ProductID]],products[],4,FALSE)</f>
        <v>310</v>
      </c>
      <c r="I1837">
        <f>VLOOKUP(sales[[#This Row],[ProductID]],products[],5,FALSE)</f>
        <v>280</v>
      </c>
      <c r="J1837">
        <f>sales[[#This Row],[QuantitySold]]*sales[[#This Row],[unitPrice]]</f>
        <v>2480</v>
      </c>
      <c r="K1837">
        <f>sales[[#This Row],[TotalRevenue]]-sales[[#This Row],[DiscountApplied]]</f>
        <v>2470</v>
      </c>
      <c r="L1837" t="str">
        <f>TEXT(sales[[#This Row],[SaleDate]],"yyyy")</f>
        <v>2023</v>
      </c>
      <c r="M1837" t="str">
        <f>TEXT(sales[[#This Row],[SaleDate]],"MMM")</f>
        <v>Mar</v>
      </c>
      <c r="N1837" t="str">
        <f>TEXT(sales[[#This Row],[SaleDate]],"DDD")</f>
        <v>Mon</v>
      </c>
      <c r="O1837" t="str">
        <f t="shared" si="28"/>
        <v>Q1</v>
      </c>
      <c r="P1837">
        <f>sales[[#This Row],[netRevenue]]-(sales[[#This Row],[unitCost]]*sales[[#This Row],[QuantitySold]])</f>
        <v>230</v>
      </c>
      <c r="Q1837">
        <f>sales[[#This Row],[unitCost]]*sales[[#This Row],[QuantitySold]]</f>
        <v>2240</v>
      </c>
      <c r="R1837" s="7">
        <f>(sales[[#This Row],[unitPrice]]-sales[[#This Row],[unitCost]])/sales[[#This Row],[unitCost]]</f>
        <v>0.10714285714285714</v>
      </c>
      <c r="S1837" t="str">
        <f>TEXT(sales[[#This Row],[SaleDate]],"dd")</f>
        <v>13</v>
      </c>
    </row>
    <row r="1838" spans="1:19" x14ac:dyDescent="0.25">
      <c r="A1838">
        <v>398</v>
      </c>
      <c r="B1838">
        <v>4</v>
      </c>
      <c r="C1838">
        <v>15</v>
      </c>
      <c r="D1838">
        <v>5</v>
      </c>
      <c r="E1838">
        <v>5</v>
      </c>
      <c r="F1838" s="1">
        <v>45234</v>
      </c>
      <c r="G1838">
        <v>10</v>
      </c>
      <c r="H1838">
        <f>VLOOKUP(sales[[#This Row],[ProductID]],products[],4,FALSE)</f>
        <v>130</v>
      </c>
      <c r="I1838">
        <f>VLOOKUP(sales[[#This Row],[ProductID]],products[],5,FALSE)</f>
        <v>100</v>
      </c>
      <c r="J1838">
        <f>sales[[#This Row],[QuantitySold]]*sales[[#This Row],[unitPrice]]</f>
        <v>650</v>
      </c>
      <c r="K1838">
        <f>sales[[#This Row],[TotalRevenue]]-sales[[#This Row],[DiscountApplied]]</f>
        <v>640</v>
      </c>
      <c r="L1838" t="str">
        <f>TEXT(sales[[#This Row],[SaleDate]],"yyyy")</f>
        <v>2023</v>
      </c>
      <c r="M1838" t="str">
        <f>TEXT(sales[[#This Row],[SaleDate]],"MMM")</f>
        <v>Nov</v>
      </c>
      <c r="N1838" t="str">
        <f>TEXT(sales[[#This Row],[SaleDate]],"DDD")</f>
        <v>Sat</v>
      </c>
      <c r="O1838" t="str">
        <f t="shared" si="28"/>
        <v>Q4</v>
      </c>
      <c r="P1838">
        <f>sales[[#This Row],[netRevenue]]-(sales[[#This Row],[unitCost]]*sales[[#This Row],[QuantitySold]])</f>
        <v>140</v>
      </c>
      <c r="Q1838">
        <f>sales[[#This Row],[unitCost]]*sales[[#This Row],[QuantitySold]]</f>
        <v>500</v>
      </c>
      <c r="R1838" s="7">
        <f>(sales[[#This Row],[unitPrice]]-sales[[#This Row],[unitCost]])/sales[[#This Row],[unitCost]]</f>
        <v>0.3</v>
      </c>
      <c r="S1838" t="str">
        <f>TEXT(sales[[#This Row],[SaleDate]],"dd")</f>
        <v>04</v>
      </c>
    </row>
    <row r="1839" spans="1:19" x14ac:dyDescent="0.25">
      <c r="A1839">
        <v>411</v>
      </c>
      <c r="B1839">
        <v>2</v>
      </c>
      <c r="C1839">
        <v>48</v>
      </c>
      <c r="D1839">
        <v>5</v>
      </c>
      <c r="E1839">
        <v>6</v>
      </c>
      <c r="F1839" s="1">
        <v>45106</v>
      </c>
      <c r="G1839">
        <v>10</v>
      </c>
      <c r="H1839">
        <f>VLOOKUP(sales[[#This Row],[ProductID]],products[],4,FALSE)</f>
        <v>120</v>
      </c>
      <c r="I1839">
        <f>VLOOKUP(sales[[#This Row],[ProductID]],products[],5,FALSE)</f>
        <v>90</v>
      </c>
      <c r="J1839">
        <f>sales[[#This Row],[QuantitySold]]*sales[[#This Row],[unitPrice]]</f>
        <v>720</v>
      </c>
      <c r="K1839">
        <f>sales[[#This Row],[TotalRevenue]]-sales[[#This Row],[DiscountApplied]]</f>
        <v>710</v>
      </c>
      <c r="L1839" t="str">
        <f>TEXT(sales[[#This Row],[SaleDate]],"yyyy")</f>
        <v>2023</v>
      </c>
      <c r="M1839" t="str">
        <f>TEXT(sales[[#This Row],[SaleDate]],"MMM")</f>
        <v>Jun</v>
      </c>
      <c r="N1839" t="str">
        <f>TEXT(sales[[#This Row],[SaleDate]],"DDD")</f>
        <v>Thu</v>
      </c>
      <c r="O1839" t="str">
        <f t="shared" si="28"/>
        <v>Q2</v>
      </c>
      <c r="P1839">
        <f>sales[[#This Row],[netRevenue]]-(sales[[#This Row],[unitCost]]*sales[[#This Row],[QuantitySold]])</f>
        <v>170</v>
      </c>
      <c r="Q1839">
        <f>sales[[#This Row],[unitCost]]*sales[[#This Row],[QuantitySold]]</f>
        <v>540</v>
      </c>
      <c r="R1839" s="7">
        <f>(sales[[#This Row],[unitPrice]]-sales[[#This Row],[unitCost]])/sales[[#This Row],[unitCost]]</f>
        <v>0.33333333333333331</v>
      </c>
      <c r="S1839" t="str">
        <f>TEXT(sales[[#This Row],[SaleDate]],"dd")</f>
        <v>29</v>
      </c>
    </row>
    <row r="1840" spans="1:19" x14ac:dyDescent="0.25">
      <c r="A1840">
        <v>464</v>
      </c>
      <c r="B1840">
        <v>2</v>
      </c>
      <c r="C1840">
        <v>28</v>
      </c>
      <c r="D1840">
        <v>5</v>
      </c>
      <c r="E1840">
        <v>9</v>
      </c>
      <c r="F1840" s="1">
        <v>45027</v>
      </c>
      <c r="G1840">
        <v>10</v>
      </c>
      <c r="H1840">
        <f>VLOOKUP(sales[[#This Row],[ProductID]],products[],4,FALSE)</f>
        <v>120</v>
      </c>
      <c r="I1840">
        <f>VLOOKUP(sales[[#This Row],[ProductID]],products[],5,FALSE)</f>
        <v>90</v>
      </c>
      <c r="J1840">
        <f>sales[[#This Row],[QuantitySold]]*sales[[#This Row],[unitPrice]]</f>
        <v>1080</v>
      </c>
      <c r="K1840">
        <f>sales[[#This Row],[TotalRevenue]]-sales[[#This Row],[DiscountApplied]]</f>
        <v>1070</v>
      </c>
      <c r="L1840" t="str">
        <f>TEXT(sales[[#This Row],[SaleDate]],"yyyy")</f>
        <v>2023</v>
      </c>
      <c r="M1840" t="str">
        <f>TEXT(sales[[#This Row],[SaleDate]],"MMM")</f>
        <v>Apr</v>
      </c>
      <c r="N1840" t="str">
        <f>TEXT(sales[[#This Row],[SaleDate]],"DDD")</f>
        <v>Tue</v>
      </c>
      <c r="O1840" t="str">
        <f t="shared" si="28"/>
        <v>Q2</v>
      </c>
      <c r="P1840">
        <f>sales[[#This Row],[netRevenue]]-(sales[[#This Row],[unitCost]]*sales[[#This Row],[QuantitySold]])</f>
        <v>260</v>
      </c>
      <c r="Q1840">
        <f>sales[[#This Row],[unitCost]]*sales[[#This Row],[QuantitySold]]</f>
        <v>810</v>
      </c>
      <c r="R1840" s="7">
        <f>(sales[[#This Row],[unitPrice]]-sales[[#This Row],[unitCost]])/sales[[#This Row],[unitCost]]</f>
        <v>0.33333333333333331</v>
      </c>
      <c r="S1840" t="str">
        <f>TEXT(sales[[#This Row],[SaleDate]],"dd")</f>
        <v>11</v>
      </c>
    </row>
    <row r="1841" spans="1:19" x14ac:dyDescent="0.25">
      <c r="A1841">
        <v>499</v>
      </c>
      <c r="B1841">
        <v>3</v>
      </c>
      <c r="C1841">
        <v>14</v>
      </c>
      <c r="D1841">
        <v>5</v>
      </c>
      <c r="E1841">
        <v>9</v>
      </c>
      <c r="F1841" s="1">
        <v>44948</v>
      </c>
      <c r="G1841">
        <v>10</v>
      </c>
      <c r="H1841">
        <f>VLOOKUP(sales[[#This Row],[ProductID]],products[],4,FALSE)</f>
        <v>320</v>
      </c>
      <c r="I1841">
        <f>VLOOKUP(sales[[#This Row],[ProductID]],products[],5,FALSE)</f>
        <v>280</v>
      </c>
      <c r="J1841">
        <f>sales[[#This Row],[QuantitySold]]*sales[[#This Row],[unitPrice]]</f>
        <v>2880</v>
      </c>
      <c r="K1841">
        <f>sales[[#This Row],[TotalRevenue]]-sales[[#This Row],[DiscountApplied]]</f>
        <v>2870</v>
      </c>
      <c r="L1841" t="str">
        <f>TEXT(sales[[#This Row],[SaleDate]],"yyyy")</f>
        <v>2023</v>
      </c>
      <c r="M1841" t="str">
        <f>TEXT(sales[[#This Row],[SaleDate]],"MMM")</f>
        <v>Jan</v>
      </c>
      <c r="N1841" t="str">
        <f>TEXT(sales[[#This Row],[SaleDate]],"DDD")</f>
        <v>Sun</v>
      </c>
      <c r="O1841" t="str">
        <f t="shared" si="28"/>
        <v>Q1</v>
      </c>
      <c r="P1841">
        <f>sales[[#This Row],[netRevenue]]-(sales[[#This Row],[unitCost]]*sales[[#This Row],[QuantitySold]])</f>
        <v>350</v>
      </c>
      <c r="Q1841">
        <f>sales[[#This Row],[unitCost]]*sales[[#This Row],[QuantitySold]]</f>
        <v>2520</v>
      </c>
      <c r="R1841" s="7">
        <f>(sales[[#This Row],[unitPrice]]-sales[[#This Row],[unitCost]])/sales[[#This Row],[unitCost]]</f>
        <v>0.14285714285714285</v>
      </c>
      <c r="S1841" t="str">
        <f>TEXT(sales[[#This Row],[SaleDate]],"dd")</f>
        <v>22</v>
      </c>
    </row>
    <row r="1842" spans="1:19" x14ac:dyDescent="0.25">
      <c r="A1842">
        <v>512</v>
      </c>
      <c r="B1842">
        <v>1</v>
      </c>
      <c r="C1842">
        <v>6</v>
      </c>
      <c r="D1842">
        <v>5</v>
      </c>
      <c r="E1842">
        <v>1</v>
      </c>
      <c r="F1842" s="1">
        <v>45157</v>
      </c>
      <c r="G1842">
        <v>10</v>
      </c>
      <c r="H1842">
        <f>VLOOKUP(sales[[#This Row],[ProductID]],products[],4,FALSE)</f>
        <v>300</v>
      </c>
      <c r="I1842">
        <f>VLOOKUP(sales[[#This Row],[ProductID]],products[],5,FALSE)</f>
        <v>220</v>
      </c>
      <c r="J1842">
        <f>sales[[#This Row],[QuantitySold]]*sales[[#This Row],[unitPrice]]</f>
        <v>300</v>
      </c>
      <c r="K1842">
        <f>sales[[#This Row],[TotalRevenue]]-sales[[#This Row],[DiscountApplied]]</f>
        <v>290</v>
      </c>
      <c r="L1842" t="str">
        <f>TEXT(sales[[#This Row],[SaleDate]],"yyyy")</f>
        <v>2023</v>
      </c>
      <c r="M1842" t="str">
        <f>TEXT(sales[[#This Row],[SaleDate]],"MMM")</f>
        <v>Aug</v>
      </c>
      <c r="N1842" t="str">
        <f>TEXT(sales[[#This Row],[SaleDate]],"DDD")</f>
        <v>Sat</v>
      </c>
      <c r="O1842" t="str">
        <f t="shared" si="28"/>
        <v>Q3</v>
      </c>
      <c r="P1842">
        <f>sales[[#This Row],[netRevenue]]-(sales[[#This Row],[unitCost]]*sales[[#This Row],[QuantitySold]])</f>
        <v>70</v>
      </c>
      <c r="Q1842">
        <f>sales[[#This Row],[unitCost]]*sales[[#This Row],[QuantitySold]]</f>
        <v>220</v>
      </c>
      <c r="R1842" s="7">
        <f>(sales[[#This Row],[unitPrice]]-sales[[#This Row],[unitCost]])/sales[[#This Row],[unitCost]]</f>
        <v>0.36363636363636365</v>
      </c>
      <c r="S1842" t="str">
        <f>TEXT(sales[[#This Row],[SaleDate]],"dd")</f>
        <v>19</v>
      </c>
    </row>
    <row r="1843" spans="1:19" x14ac:dyDescent="0.25">
      <c r="A1843">
        <v>513</v>
      </c>
      <c r="B1843">
        <v>2</v>
      </c>
      <c r="C1843">
        <v>15</v>
      </c>
      <c r="D1843">
        <v>5</v>
      </c>
      <c r="E1843">
        <v>7</v>
      </c>
      <c r="F1843" s="1">
        <v>45271</v>
      </c>
      <c r="G1843">
        <v>10</v>
      </c>
      <c r="H1843">
        <f>VLOOKUP(sales[[#This Row],[ProductID]],products[],4,FALSE)</f>
        <v>120</v>
      </c>
      <c r="I1843">
        <f>VLOOKUP(sales[[#This Row],[ProductID]],products[],5,FALSE)</f>
        <v>90</v>
      </c>
      <c r="J1843">
        <f>sales[[#This Row],[QuantitySold]]*sales[[#This Row],[unitPrice]]</f>
        <v>840</v>
      </c>
      <c r="K1843">
        <f>sales[[#This Row],[TotalRevenue]]-sales[[#This Row],[DiscountApplied]]</f>
        <v>830</v>
      </c>
      <c r="L1843" t="str">
        <f>TEXT(sales[[#This Row],[SaleDate]],"yyyy")</f>
        <v>2023</v>
      </c>
      <c r="M1843" t="str">
        <f>TEXT(sales[[#This Row],[SaleDate]],"MMM")</f>
        <v>Dec</v>
      </c>
      <c r="N1843" t="str">
        <f>TEXT(sales[[#This Row],[SaleDate]],"DDD")</f>
        <v>Mon</v>
      </c>
      <c r="O1843" t="str">
        <f t="shared" si="28"/>
        <v>Q4</v>
      </c>
      <c r="P1843">
        <f>sales[[#This Row],[netRevenue]]-(sales[[#This Row],[unitCost]]*sales[[#This Row],[QuantitySold]])</f>
        <v>200</v>
      </c>
      <c r="Q1843">
        <f>sales[[#This Row],[unitCost]]*sales[[#This Row],[QuantitySold]]</f>
        <v>630</v>
      </c>
      <c r="R1843" s="7">
        <f>(sales[[#This Row],[unitPrice]]-sales[[#This Row],[unitCost]])/sales[[#This Row],[unitCost]]</f>
        <v>0.33333333333333331</v>
      </c>
      <c r="S1843" t="str">
        <f>TEXT(sales[[#This Row],[SaleDate]],"dd")</f>
        <v>11</v>
      </c>
    </row>
    <row r="1844" spans="1:19" x14ac:dyDescent="0.25">
      <c r="A1844">
        <v>549</v>
      </c>
      <c r="B1844">
        <v>2</v>
      </c>
      <c r="C1844">
        <v>18</v>
      </c>
      <c r="D1844">
        <v>5</v>
      </c>
      <c r="E1844">
        <v>6</v>
      </c>
      <c r="F1844" s="1">
        <v>45044</v>
      </c>
      <c r="G1844">
        <v>10</v>
      </c>
      <c r="H1844">
        <f>VLOOKUP(sales[[#This Row],[ProductID]],products[],4,FALSE)</f>
        <v>120</v>
      </c>
      <c r="I1844">
        <f>VLOOKUP(sales[[#This Row],[ProductID]],products[],5,FALSE)</f>
        <v>90</v>
      </c>
      <c r="J1844">
        <f>sales[[#This Row],[QuantitySold]]*sales[[#This Row],[unitPrice]]</f>
        <v>720</v>
      </c>
      <c r="K1844">
        <f>sales[[#This Row],[TotalRevenue]]-sales[[#This Row],[DiscountApplied]]</f>
        <v>710</v>
      </c>
      <c r="L1844" t="str">
        <f>TEXT(sales[[#This Row],[SaleDate]],"yyyy")</f>
        <v>2023</v>
      </c>
      <c r="M1844" t="str">
        <f>TEXT(sales[[#This Row],[SaleDate]],"MMM")</f>
        <v>Apr</v>
      </c>
      <c r="N1844" t="str">
        <f>TEXT(sales[[#This Row],[SaleDate]],"DDD")</f>
        <v>Fri</v>
      </c>
      <c r="O1844" t="str">
        <f t="shared" si="28"/>
        <v>Q2</v>
      </c>
      <c r="P1844">
        <f>sales[[#This Row],[netRevenue]]-(sales[[#This Row],[unitCost]]*sales[[#This Row],[QuantitySold]])</f>
        <v>170</v>
      </c>
      <c r="Q1844">
        <f>sales[[#This Row],[unitCost]]*sales[[#This Row],[QuantitySold]]</f>
        <v>540</v>
      </c>
      <c r="R1844" s="7">
        <f>(sales[[#This Row],[unitPrice]]-sales[[#This Row],[unitCost]])/sales[[#This Row],[unitCost]]</f>
        <v>0.33333333333333331</v>
      </c>
      <c r="S1844" t="str">
        <f>TEXT(sales[[#This Row],[SaleDate]],"dd")</f>
        <v>28</v>
      </c>
    </row>
    <row r="1845" spans="1:19" x14ac:dyDescent="0.25">
      <c r="A1845">
        <v>596</v>
      </c>
      <c r="B1845">
        <v>1</v>
      </c>
      <c r="C1845">
        <v>38</v>
      </c>
      <c r="D1845">
        <v>5</v>
      </c>
      <c r="E1845">
        <v>9</v>
      </c>
      <c r="F1845" s="1">
        <v>45014</v>
      </c>
      <c r="G1845">
        <v>10</v>
      </c>
      <c r="H1845">
        <f>VLOOKUP(sales[[#This Row],[ProductID]],products[],4,FALSE)</f>
        <v>300</v>
      </c>
      <c r="I1845">
        <f>VLOOKUP(sales[[#This Row],[ProductID]],products[],5,FALSE)</f>
        <v>220</v>
      </c>
      <c r="J1845">
        <f>sales[[#This Row],[QuantitySold]]*sales[[#This Row],[unitPrice]]</f>
        <v>2700</v>
      </c>
      <c r="K1845">
        <f>sales[[#This Row],[TotalRevenue]]-sales[[#This Row],[DiscountApplied]]</f>
        <v>2690</v>
      </c>
      <c r="L1845" t="str">
        <f>TEXT(sales[[#This Row],[SaleDate]],"yyyy")</f>
        <v>2023</v>
      </c>
      <c r="M1845" t="str">
        <f>TEXT(sales[[#This Row],[SaleDate]],"MMM")</f>
        <v>Mar</v>
      </c>
      <c r="N1845" t="str">
        <f>TEXT(sales[[#This Row],[SaleDate]],"DDD")</f>
        <v>Wed</v>
      </c>
      <c r="O1845" t="str">
        <f t="shared" si="28"/>
        <v>Q1</v>
      </c>
      <c r="P1845">
        <f>sales[[#This Row],[netRevenue]]-(sales[[#This Row],[unitCost]]*sales[[#This Row],[QuantitySold]])</f>
        <v>710</v>
      </c>
      <c r="Q1845">
        <f>sales[[#This Row],[unitCost]]*sales[[#This Row],[QuantitySold]]</f>
        <v>1980</v>
      </c>
      <c r="R1845" s="7">
        <f>(sales[[#This Row],[unitPrice]]-sales[[#This Row],[unitCost]])/sales[[#This Row],[unitCost]]</f>
        <v>0.36363636363636365</v>
      </c>
      <c r="S1845" t="str">
        <f>TEXT(sales[[#This Row],[SaleDate]],"dd")</f>
        <v>29</v>
      </c>
    </row>
    <row r="1846" spans="1:19" x14ac:dyDescent="0.25">
      <c r="A1846">
        <v>658</v>
      </c>
      <c r="B1846">
        <v>3</v>
      </c>
      <c r="C1846">
        <v>18</v>
      </c>
      <c r="D1846">
        <v>5</v>
      </c>
      <c r="E1846">
        <v>4</v>
      </c>
      <c r="F1846" s="1">
        <v>45077</v>
      </c>
      <c r="G1846">
        <v>10</v>
      </c>
      <c r="H1846">
        <f>VLOOKUP(sales[[#This Row],[ProductID]],products[],4,FALSE)</f>
        <v>320</v>
      </c>
      <c r="I1846">
        <f>VLOOKUP(sales[[#This Row],[ProductID]],products[],5,FALSE)</f>
        <v>280</v>
      </c>
      <c r="J1846">
        <f>sales[[#This Row],[QuantitySold]]*sales[[#This Row],[unitPrice]]</f>
        <v>1280</v>
      </c>
      <c r="K1846">
        <f>sales[[#This Row],[TotalRevenue]]-sales[[#This Row],[DiscountApplied]]</f>
        <v>1270</v>
      </c>
      <c r="L1846" t="str">
        <f>TEXT(sales[[#This Row],[SaleDate]],"yyyy")</f>
        <v>2023</v>
      </c>
      <c r="M1846" t="str">
        <f>TEXT(sales[[#This Row],[SaleDate]],"MMM")</f>
        <v>May</v>
      </c>
      <c r="N1846" t="str">
        <f>TEXT(sales[[#This Row],[SaleDate]],"DDD")</f>
        <v>Wed</v>
      </c>
      <c r="O1846" t="str">
        <f t="shared" si="28"/>
        <v>Q2</v>
      </c>
      <c r="P1846">
        <f>sales[[#This Row],[netRevenue]]-(sales[[#This Row],[unitCost]]*sales[[#This Row],[QuantitySold]])</f>
        <v>150</v>
      </c>
      <c r="Q1846">
        <f>sales[[#This Row],[unitCost]]*sales[[#This Row],[QuantitySold]]</f>
        <v>1120</v>
      </c>
      <c r="R1846" s="7">
        <f>(sales[[#This Row],[unitPrice]]-sales[[#This Row],[unitCost]])/sales[[#This Row],[unitCost]]</f>
        <v>0.14285714285714285</v>
      </c>
      <c r="S1846" t="str">
        <f>TEXT(sales[[#This Row],[SaleDate]],"dd")</f>
        <v>31</v>
      </c>
    </row>
    <row r="1847" spans="1:19" x14ac:dyDescent="0.25">
      <c r="A1847">
        <v>683</v>
      </c>
      <c r="B1847">
        <v>2</v>
      </c>
      <c r="C1847">
        <v>24</v>
      </c>
      <c r="D1847">
        <v>5</v>
      </c>
      <c r="E1847">
        <v>10</v>
      </c>
      <c r="F1847" s="1">
        <v>45270</v>
      </c>
      <c r="G1847">
        <v>10</v>
      </c>
      <c r="H1847">
        <f>VLOOKUP(sales[[#This Row],[ProductID]],products[],4,FALSE)</f>
        <v>120</v>
      </c>
      <c r="I1847">
        <f>VLOOKUP(sales[[#This Row],[ProductID]],products[],5,FALSE)</f>
        <v>90</v>
      </c>
      <c r="J1847">
        <f>sales[[#This Row],[QuantitySold]]*sales[[#This Row],[unitPrice]]</f>
        <v>1200</v>
      </c>
      <c r="K1847">
        <f>sales[[#This Row],[TotalRevenue]]-sales[[#This Row],[DiscountApplied]]</f>
        <v>1190</v>
      </c>
      <c r="L1847" t="str">
        <f>TEXT(sales[[#This Row],[SaleDate]],"yyyy")</f>
        <v>2023</v>
      </c>
      <c r="M1847" t="str">
        <f>TEXT(sales[[#This Row],[SaleDate]],"MMM")</f>
        <v>Dec</v>
      </c>
      <c r="N1847" t="str">
        <f>TEXT(sales[[#This Row],[SaleDate]],"DDD")</f>
        <v>Sun</v>
      </c>
      <c r="O1847" t="str">
        <f t="shared" si="28"/>
        <v>Q4</v>
      </c>
      <c r="P1847">
        <f>sales[[#This Row],[netRevenue]]-(sales[[#This Row],[unitCost]]*sales[[#This Row],[QuantitySold]])</f>
        <v>290</v>
      </c>
      <c r="Q1847">
        <f>sales[[#This Row],[unitCost]]*sales[[#This Row],[QuantitySold]]</f>
        <v>900</v>
      </c>
      <c r="R1847" s="7">
        <f>(sales[[#This Row],[unitPrice]]-sales[[#This Row],[unitCost]])/sales[[#This Row],[unitCost]]</f>
        <v>0.33333333333333331</v>
      </c>
      <c r="S1847" t="str">
        <f>TEXT(sales[[#This Row],[SaleDate]],"dd")</f>
        <v>10</v>
      </c>
    </row>
    <row r="1848" spans="1:19" x14ac:dyDescent="0.25">
      <c r="A1848">
        <v>714</v>
      </c>
      <c r="B1848">
        <v>5</v>
      </c>
      <c r="C1848">
        <v>43</v>
      </c>
      <c r="D1848">
        <v>5</v>
      </c>
      <c r="E1848">
        <v>2</v>
      </c>
      <c r="F1848" s="1">
        <v>45170</v>
      </c>
      <c r="G1848">
        <v>10</v>
      </c>
      <c r="H1848">
        <f>VLOOKUP(sales[[#This Row],[ProductID]],products[],4,FALSE)</f>
        <v>310</v>
      </c>
      <c r="I1848">
        <f>VLOOKUP(sales[[#This Row],[ProductID]],products[],5,FALSE)</f>
        <v>280</v>
      </c>
      <c r="J1848">
        <f>sales[[#This Row],[QuantitySold]]*sales[[#This Row],[unitPrice]]</f>
        <v>620</v>
      </c>
      <c r="K1848">
        <f>sales[[#This Row],[TotalRevenue]]-sales[[#This Row],[DiscountApplied]]</f>
        <v>610</v>
      </c>
      <c r="L1848" t="str">
        <f>TEXT(sales[[#This Row],[SaleDate]],"yyyy")</f>
        <v>2023</v>
      </c>
      <c r="M1848" t="str">
        <f>TEXT(sales[[#This Row],[SaleDate]],"MMM")</f>
        <v>Sep</v>
      </c>
      <c r="N1848" t="str">
        <f>TEXT(sales[[#This Row],[SaleDate]],"DDD")</f>
        <v>Fri</v>
      </c>
      <c r="O1848" t="str">
        <f t="shared" si="28"/>
        <v>Q3</v>
      </c>
      <c r="P1848">
        <f>sales[[#This Row],[netRevenue]]-(sales[[#This Row],[unitCost]]*sales[[#This Row],[QuantitySold]])</f>
        <v>50</v>
      </c>
      <c r="Q1848">
        <f>sales[[#This Row],[unitCost]]*sales[[#This Row],[QuantitySold]]</f>
        <v>560</v>
      </c>
      <c r="R1848" s="7">
        <f>(sales[[#This Row],[unitPrice]]-sales[[#This Row],[unitCost]])/sales[[#This Row],[unitCost]]</f>
        <v>0.10714285714285714</v>
      </c>
      <c r="S1848" t="str">
        <f>TEXT(sales[[#This Row],[SaleDate]],"dd")</f>
        <v>01</v>
      </c>
    </row>
    <row r="1849" spans="1:19" x14ac:dyDescent="0.25">
      <c r="A1849">
        <v>717</v>
      </c>
      <c r="B1849">
        <v>3</v>
      </c>
      <c r="C1849">
        <v>2</v>
      </c>
      <c r="D1849">
        <v>5</v>
      </c>
      <c r="E1849">
        <v>11</v>
      </c>
      <c r="F1849" s="1">
        <v>45076</v>
      </c>
      <c r="G1849">
        <v>10</v>
      </c>
      <c r="H1849">
        <f>VLOOKUP(sales[[#This Row],[ProductID]],products[],4,FALSE)</f>
        <v>320</v>
      </c>
      <c r="I1849">
        <f>VLOOKUP(sales[[#This Row],[ProductID]],products[],5,FALSE)</f>
        <v>280</v>
      </c>
      <c r="J1849">
        <f>sales[[#This Row],[QuantitySold]]*sales[[#This Row],[unitPrice]]</f>
        <v>3520</v>
      </c>
      <c r="K1849">
        <f>sales[[#This Row],[TotalRevenue]]-sales[[#This Row],[DiscountApplied]]</f>
        <v>3510</v>
      </c>
      <c r="L1849" t="str">
        <f>TEXT(sales[[#This Row],[SaleDate]],"yyyy")</f>
        <v>2023</v>
      </c>
      <c r="M1849" t="str">
        <f>TEXT(sales[[#This Row],[SaleDate]],"MMM")</f>
        <v>May</v>
      </c>
      <c r="N1849" t="str">
        <f>TEXT(sales[[#This Row],[SaleDate]],"DDD")</f>
        <v>Tue</v>
      </c>
      <c r="O1849" t="str">
        <f t="shared" si="28"/>
        <v>Q2</v>
      </c>
      <c r="P1849">
        <f>sales[[#This Row],[netRevenue]]-(sales[[#This Row],[unitCost]]*sales[[#This Row],[QuantitySold]])</f>
        <v>430</v>
      </c>
      <c r="Q1849">
        <f>sales[[#This Row],[unitCost]]*sales[[#This Row],[QuantitySold]]</f>
        <v>3080</v>
      </c>
      <c r="R1849" s="7">
        <f>(sales[[#This Row],[unitPrice]]-sales[[#This Row],[unitCost]])/sales[[#This Row],[unitCost]]</f>
        <v>0.14285714285714285</v>
      </c>
      <c r="S1849" t="str">
        <f>TEXT(sales[[#This Row],[SaleDate]],"dd")</f>
        <v>30</v>
      </c>
    </row>
    <row r="1850" spans="1:19" x14ac:dyDescent="0.25">
      <c r="A1850">
        <v>748</v>
      </c>
      <c r="B1850">
        <v>3</v>
      </c>
      <c r="C1850">
        <v>43</v>
      </c>
      <c r="D1850">
        <v>5</v>
      </c>
      <c r="E1850">
        <v>7</v>
      </c>
      <c r="F1850" s="1">
        <v>45207</v>
      </c>
      <c r="G1850">
        <v>10</v>
      </c>
      <c r="H1850">
        <f>VLOOKUP(sales[[#This Row],[ProductID]],products[],4,FALSE)</f>
        <v>320</v>
      </c>
      <c r="I1850">
        <f>VLOOKUP(sales[[#This Row],[ProductID]],products[],5,FALSE)</f>
        <v>280</v>
      </c>
      <c r="J1850">
        <f>sales[[#This Row],[QuantitySold]]*sales[[#This Row],[unitPrice]]</f>
        <v>2240</v>
      </c>
      <c r="K1850">
        <f>sales[[#This Row],[TotalRevenue]]-sales[[#This Row],[DiscountApplied]]</f>
        <v>2230</v>
      </c>
      <c r="L1850" t="str">
        <f>TEXT(sales[[#This Row],[SaleDate]],"yyyy")</f>
        <v>2023</v>
      </c>
      <c r="M1850" t="str">
        <f>TEXT(sales[[#This Row],[SaleDate]],"MMM")</f>
        <v>Oct</v>
      </c>
      <c r="N1850" t="str">
        <f>TEXT(sales[[#This Row],[SaleDate]],"DDD")</f>
        <v>Sun</v>
      </c>
      <c r="O1850" t="str">
        <f t="shared" si="28"/>
        <v>Q4</v>
      </c>
      <c r="P1850">
        <f>sales[[#This Row],[netRevenue]]-(sales[[#This Row],[unitCost]]*sales[[#This Row],[QuantitySold]])</f>
        <v>270</v>
      </c>
      <c r="Q1850">
        <f>sales[[#This Row],[unitCost]]*sales[[#This Row],[QuantitySold]]</f>
        <v>1960</v>
      </c>
      <c r="R1850" s="7">
        <f>(sales[[#This Row],[unitPrice]]-sales[[#This Row],[unitCost]])/sales[[#This Row],[unitCost]]</f>
        <v>0.14285714285714285</v>
      </c>
      <c r="S1850" t="str">
        <f>TEXT(sales[[#This Row],[SaleDate]],"dd")</f>
        <v>08</v>
      </c>
    </row>
    <row r="1851" spans="1:19" x14ac:dyDescent="0.25">
      <c r="A1851">
        <v>783</v>
      </c>
      <c r="B1851">
        <v>4</v>
      </c>
      <c r="C1851">
        <v>39</v>
      </c>
      <c r="D1851">
        <v>5</v>
      </c>
      <c r="E1851">
        <v>7</v>
      </c>
      <c r="F1851" s="1">
        <v>44990</v>
      </c>
      <c r="G1851">
        <v>10</v>
      </c>
      <c r="H1851">
        <f>VLOOKUP(sales[[#This Row],[ProductID]],products[],4,FALSE)</f>
        <v>130</v>
      </c>
      <c r="I1851">
        <f>VLOOKUP(sales[[#This Row],[ProductID]],products[],5,FALSE)</f>
        <v>100</v>
      </c>
      <c r="J1851">
        <f>sales[[#This Row],[QuantitySold]]*sales[[#This Row],[unitPrice]]</f>
        <v>910</v>
      </c>
      <c r="K1851">
        <f>sales[[#This Row],[TotalRevenue]]-sales[[#This Row],[DiscountApplied]]</f>
        <v>900</v>
      </c>
      <c r="L1851" t="str">
        <f>TEXT(sales[[#This Row],[SaleDate]],"yyyy")</f>
        <v>2023</v>
      </c>
      <c r="M1851" t="str">
        <f>TEXT(sales[[#This Row],[SaleDate]],"MMM")</f>
        <v>Mar</v>
      </c>
      <c r="N1851" t="str">
        <f>TEXT(sales[[#This Row],[SaleDate]],"DDD")</f>
        <v>Sun</v>
      </c>
      <c r="O1851" t="str">
        <f t="shared" si="28"/>
        <v>Q1</v>
      </c>
      <c r="P1851">
        <f>sales[[#This Row],[netRevenue]]-(sales[[#This Row],[unitCost]]*sales[[#This Row],[QuantitySold]])</f>
        <v>200</v>
      </c>
      <c r="Q1851">
        <f>sales[[#This Row],[unitCost]]*sales[[#This Row],[QuantitySold]]</f>
        <v>700</v>
      </c>
      <c r="R1851" s="7">
        <f>(sales[[#This Row],[unitPrice]]-sales[[#This Row],[unitCost]])/sales[[#This Row],[unitCost]]</f>
        <v>0.3</v>
      </c>
      <c r="S1851" t="str">
        <f>TEXT(sales[[#This Row],[SaleDate]],"dd")</f>
        <v>05</v>
      </c>
    </row>
    <row r="1852" spans="1:19" x14ac:dyDescent="0.25">
      <c r="A1852">
        <v>784</v>
      </c>
      <c r="B1852">
        <v>5</v>
      </c>
      <c r="C1852">
        <v>12</v>
      </c>
      <c r="D1852">
        <v>5</v>
      </c>
      <c r="E1852">
        <v>5</v>
      </c>
      <c r="F1852" s="1">
        <v>45012</v>
      </c>
      <c r="G1852">
        <v>10</v>
      </c>
      <c r="H1852">
        <f>VLOOKUP(sales[[#This Row],[ProductID]],products[],4,FALSE)</f>
        <v>310</v>
      </c>
      <c r="I1852">
        <f>VLOOKUP(sales[[#This Row],[ProductID]],products[],5,FALSE)</f>
        <v>280</v>
      </c>
      <c r="J1852">
        <f>sales[[#This Row],[QuantitySold]]*sales[[#This Row],[unitPrice]]</f>
        <v>1550</v>
      </c>
      <c r="K1852">
        <f>sales[[#This Row],[TotalRevenue]]-sales[[#This Row],[DiscountApplied]]</f>
        <v>1540</v>
      </c>
      <c r="L1852" t="str">
        <f>TEXT(sales[[#This Row],[SaleDate]],"yyyy")</f>
        <v>2023</v>
      </c>
      <c r="M1852" t="str">
        <f>TEXT(sales[[#This Row],[SaleDate]],"MMM")</f>
        <v>Mar</v>
      </c>
      <c r="N1852" t="str">
        <f>TEXT(sales[[#This Row],[SaleDate]],"DDD")</f>
        <v>Mon</v>
      </c>
      <c r="O1852" t="str">
        <f t="shared" si="28"/>
        <v>Q1</v>
      </c>
      <c r="P1852">
        <f>sales[[#This Row],[netRevenue]]-(sales[[#This Row],[unitCost]]*sales[[#This Row],[QuantitySold]])</f>
        <v>140</v>
      </c>
      <c r="Q1852">
        <f>sales[[#This Row],[unitCost]]*sales[[#This Row],[QuantitySold]]</f>
        <v>1400</v>
      </c>
      <c r="R1852" s="7">
        <f>(sales[[#This Row],[unitPrice]]-sales[[#This Row],[unitCost]])/sales[[#This Row],[unitCost]]</f>
        <v>0.10714285714285714</v>
      </c>
      <c r="S1852" t="str">
        <f>TEXT(sales[[#This Row],[SaleDate]],"dd")</f>
        <v>27</v>
      </c>
    </row>
    <row r="1853" spans="1:19" x14ac:dyDescent="0.25">
      <c r="A1853">
        <v>788</v>
      </c>
      <c r="B1853">
        <v>3</v>
      </c>
      <c r="C1853">
        <v>1</v>
      </c>
      <c r="D1853">
        <v>5</v>
      </c>
      <c r="E1853">
        <v>7</v>
      </c>
      <c r="F1853" s="1">
        <v>45128</v>
      </c>
      <c r="G1853">
        <v>10</v>
      </c>
      <c r="H1853">
        <f>VLOOKUP(sales[[#This Row],[ProductID]],products[],4,FALSE)</f>
        <v>320</v>
      </c>
      <c r="I1853">
        <f>VLOOKUP(sales[[#This Row],[ProductID]],products[],5,FALSE)</f>
        <v>280</v>
      </c>
      <c r="J1853">
        <f>sales[[#This Row],[QuantitySold]]*sales[[#This Row],[unitPrice]]</f>
        <v>2240</v>
      </c>
      <c r="K1853">
        <f>sales[[#This Row],[TotalRevenue]]-sales[[#This Row],[DiscountApplied]]</f>
        <v>2230</v>
      </c>
      <c r="L1853" t="str">
        <f>TEXT(sales[[#This Row],[SaleDate]],"yyyy")</f>
        <v>2023</v>
      </c>
      <c r="M1853" t="str">
        <f>TEXT(sales[[#This Row],[SaleDate]],"MMM")</f>
        <v>Jul</v>
      </c>
      <c r="N1853" t="str">
        <f>TEXT(sales[[#This Row],[SaleDate]],"DDD")</f>
        <v>Fri</v>
      </c>
      <c r="O1853" t="str">
        <f t="shared" si="28"/>
        <v>Q3</v>
      </c>
      <c r="P1853">
        <f>sales[[#This Row],[netRevenue]]-(sales[[#This Row],[unitCost]]*sales[[#This Row],[QuantitySold]])</f>
        <v>270</v>
      </c>
      <c r="Q1853">
        <f>sales[[#This Row],[unitCost]]*sales[[#This Row],[QuantitySold]]</f>
        <v>1960</v>
      </c>
      <c r="R1853" s="7">
        <f>(sales[[#This Row],[unitPrice]]-sales[[#This Row],[unitCost]])/sales[[#This Row],[unitCost]]</f>
        <v>0.14285714285714285</v>
      </c>
      <c r="S1853" t="str">
        <f>TEXT(sales[[#This Row],[SaleDate]],"dd")</f>
        <v>21</v>
      </c>
    </row>
    <row r="1854" spans="1:19" x14ac:dyDescent="0.25">
      <c r="A1854">
        <v>796</v>
      </c>
      <c r="B1854">
        <v>5</v>
      </c>
      <c r="C1854">
        <v>8</v>
      </c>
      <c r="D1854">
        <v>5</v>
      </c>
      <c r="E1854">
        <v>4</v>
      </c>
      <c r="F1854" s="1">
        <v>44996</v>
      </c>
      <c r="G1854">
        <v>10</v>
      </c>
      <c r="H1854">
        <f>VLOOKUP(sales[[#This Row],[ProductID]],products[],4,FALSE)</f>
        <v>310</v>
      </c>
      <c r="I1854">
        <f>VLOOKUP(sales[[#This Row],[ProductID]],products[],5,FALSE)</f>
        <v>280</v>
      </c>
      <c r="J1854">
        <f>sales[[#This Row],[QuantitySold]]*sales[[#This Row],[unitPrice]]</f>
        <v>1240</v>
      </c>
      <c r="K1854">
        <f>sales[[#This Row],[TotalRevenue]]-sales[[#This Row],[DiscountApplied]]</f>
        <v>1230</v>
      </c>
      <c r="L1854" t="str">
        <f>TEXT(sales[[#This Row],[SaleDate]],"yyyy")</f>
        <v>2023</v>
      </c>
      <c r="M1854" t="str">
        <f>TEXT(sales[[#This Row],[SaleDate]],"MMM")</f>
        <v>Mar</v>
      </c>
      <c r="N1854" t="str">
        <f>TEXT(sales[[#This Row],[SaleDate]],"DDD")</f>
        <v>Sat</v>
      </c>
      <c r="O1854" t="str">
        <f t="shared" si="28"/>
        <v>Q1</v>
      </c>
      <c r="P1854">
        <f>sales[[#This Row],[netRevenue]]-(sales[[#This Row],[unitCost]]*sales[[#This Row],[QuantitySold]])</f>
        <v>110</v>
      </c>
      <c r="Q1854">
        <f>sales[[#This Row],[unitCost]]*sales[[#This Row],[QuantitySold]]</f>
        <v>1120</v>
      </c>
      <c r="R1854" s="7">
        <f>(sales[[#This Row],[unitPrice]]-sales[[#This Row],[unitCost]])/sales[[#This Row],[unitCost]]</f>
        <v>0.10714285714285714</v>
      </c>
      <c r="S1854" t="str">
        <f>TEXT(sales[[#This Row],[SaleDate]],"dd")</f>
        <v>11</v>
      </c>
    </row>
    <row r="1855" spans="1:19" x14ac:dyDescent="0.25">
      <c r="A1855">
        <v>850</v>
      </c>
      <c r="B1855">
        <v>3</v>
      </c>
      <c r="C1855">
        <v>25</v>
      </c>
      <c r="D1855">
        <v>5</v>
      </c>
      <c r="E1855">
        <v>7</v>
      </c>
      <c r="F1855" s="1">
        <v>45202</v>
      </c>
      <c r="G1855">
        <v>10</v>
      </c>
      <c r="H1855">
        <f>VLOOKUP(sales[[#This Row],[ProductID]],products[],4,FALSE)</f>
        <v>320</v>
      </c>
      <c r="I1855">
        <f>VLOOKUP(sales[[#This Row],[ProductID]],products[],5,FALSE)</f>
        <v>280</v>
      </c>
      <c r="J1855">
        <f>sales[[#This Row],[QuantitySold]]*sales[[#This Row],[unitPrice]]</f>
        <v>2240</v>
      </c>
      <c r="K1855">
        <f>sales[[#This Row],[TotalRevenue]]-sales[[#This Row],[DiscountApplied]]</f>
        <v>2230</v>
      </c>
      <c r="L1855" t="str">
        <f>TEXT(sales[[#This Row],[SaleDate]],"yyyy")</f>
        <v>2023</v>
      </c>
      <c r="M1855" t="str">
        <f>TEXT(sales[[#This Row],[SaleDate]],"MMM")</f>
        <v>Oct</v>
      </c>
      <c r="N1855" t="str">
        <f>TEXT(sales[[#This Row],[SaleDate]],"DDD")</f>
        <v>Tue</v>
      </c>
      <c r="O1855" t="str">
        <f t="shared" si="28"/>
        <v>Q4</v>
      </c>
      <c r="P1855">
        <f>sales[[#This Row],[netRevenue]]-(sales[[#This Row],[unitCost]]*sales[[#This Row],[QuantitySold]])</f>
        <v>270</v>
      </c>
      <c r="Q1855">
        <f>sales[[#This Row],[unitCost]]*sales[[#This Row],[QuantitySold]]</f>
        <v>1960</v>
      </c>
      <c r="R1855" s="7">
        <f>(sales[[#This Row],[unitPrice]]-sales[[#This Row],[unitCost]])/sales[[#This Row],[unitCost]]</f>
        <v>0.14285714285714285</v>
      </c>
      <c r="S1855" t="str">
        <f>TEXT(sales[[#This Row],[SaleDate]],"dd")</f>
        <v>03</v>
      </c>
    </row>
    <row r="1856" spans="1:19" x14ac:dyDescent="0.25">
      <c r="A1856">
        <v>857</v>
      </c>
      <c r="B1856">
        <v>5</v>
      </c>
      <c r="C1856">
        <v>43</v>
      </c>
      <c r="D1856">
        <v>5</v>
      </c>
      <c r="E1856">
        <v>8</v>
      </c>
      <c r="F1856" s="1">
        <v>45011</v>
      </c>
      <c r="G1856">
        <v>10</v>
      </c>
      <c r="H1856">
        <f>VLOOKUP(sales[[#This Row],[ProductID]],products[],4,FALSE)</f>
        <v>310</v>
      </c>
      <c r="I1856">
        <f>VLOOKUP(sales[[#This Row],[ProductID]],products[],5,FALSE)</f>
        <v>280</v>
      </c>
      <c r="J1856">
        <f>sales[[#This Row],[QuantitySold]]*sales[[#This Row],[unitPrice]]</f>
        <v>2480</v>
      </c>
      <c r="K1856">
        <f>sales[[#This Row],[TotalRevenue]]-sales[[#This Row],[DiscountApplied]]</f>
        <v>2470</v>
      </c>
      <c r="L1856" t="str">
        <f>TEXT(sales[[#This Row],[SaleDate]],"yyyy")</f>
        <v>2023</v>
      </c>
      <c r="M1856" t="str">
        <f>TEXT(sales[[#This Row],[SaleDate]],"MMM")</f>
        <v>Mar</v>
      </c>
      <c r="N1856" t="str">
        <f>TEXT(sales[[#This Row],[SaleDate]],"DDD")</f>
        <v>Sun</v>
      </c>
      <c r="O1856" t="str">
        <f t="shared" si="28"/>
        <v>Q1</v>
      </c>
      <c r="P1856">
        <f>sales[[#This Row],[netRevenue]]-(sales[[#This Row],[unitCost]]*sales[[#This Row],[QuantitySold]])</f>
        <v>230</v>
      </c>
      <c r="Q1856">
        <f>sales[[#This Row],[unitCost]]*sales[[#This Row],[QuantitySold]]</f>
        <v>2240</v>
      </c>
      <c r="R1856" s="7">
        <f>(sales[[#This Row],[unitPrice]]-sales[[#This Row],[unitCost]])/sales[[#This Row],[unitCost]]</f>
        <v>0.10714285714285714</v>
      </c>
      <c r="S1856" t="str">
        <f>TEXT(sales[[#This Row],[SaleDate]],"dd")</f>
        <v>26</v>
      </c>
    </row>
    <row r="1857" spans="1:19" x14ac:dyDescent="0.25">
      <c r="A1857">
        <v>897</v>
      </c>
      <c r="B1857">
        <v>2</v>
      </c>
      <c r="C1857">
        <v>44</v>
      </c>
      <c r="D1857">
        <v>5</v>
      </c>
      <c r="E1857">
        <v>5</v>
      </c>
      <c r="F1857" s="1">
        <v>44944</v>
      </c>
      <c r="G1857">
        <v>10</v>
      </c>
      <c r="H1857">
        <f>VLOOKUP(sales[[#This Row],[ProductID]],products[],4,FALSE)</f>
        <v>120</v>
      </c>
      <c r="I1857">
        <f>VLOOKUP(sales[[#This Row],[ProductID]],products[],5,FALSE)</f>
        <v>90</v>
      </c>
      <c r="J1857">
        <f>sales[[#This Row],[QuantitySold]]*sales[[#This Row],[unitPrice]]</f>
        <v>600</v>
      </c>
      <c r="K1857">
        <f>sales[[#This Row],[TotalRevenue]]-sales[[#This Row],[DiscountApplied]]</f>
        <v>590</v>
      </c>
      <c r="L1857" t="str">
        <f>TEXT(sales[[#This Row],[SaleDate]],"yyyy")</f>
        <v>2023</v>
      </c>
      <c r="M1857" t="str">
        <f>TEXT(sales[[#This Row],[SaleDate]],"MMM")</f>
        <v>Jan</v>
      </c>
      <c r="N1857" t="str">
        <f>TEXT(sales[[#This Row],[SaleDate]],"DDD")</f>
        <v>Wed</v>
      </c>
      <c r="O1857" t="str">
        <f t="shared" si="28"/>
        <v>Q1</v>
      </c>
      <c r="P1857">
        <f>sales[[#This Row],[netRevenue]]-(sales[[#This Row],[unitCost]]*sales[[#This Row],[QuantitySold]])</f>
        <v>140</v>
      </c>
      <c r="Q1857">
        <f>sales[[#This Row],[unitCost]]*sales[[#This Row],[QuantitySold]]</f>
        <v>450</v>
      </c>
      <c r="R1857" s="7">
        <f>(sales[[#This Row],[unitPrice]]-sales[[#This Row],[unitCost]])/sales[[#This Row],[unitCost]]</f>
        <v>0.33333333333333331</v>
      </c>
      <c r="S1857" t="str">
        <f>TEXT(sales[[#This Row],[SaleDate]],"dd")</f>
        <v>18</v>
      </c>
    </row>
    <row r="1858" spans="1:19" x14ac:dyDescent="0.25">
      <c r="A1858">
        <v>934</v>
      </c>
      <c r="B1858">
        <v>3</v>
      </c>
      <c r="C1858">
        <v>43</v>
      </c>
      <c r="D1858">
        <v>5</v>
      </c>
      <c r="E1858">
        <v>5</v>
      </c>
      <c r="F1858" s="1">
        <v>45531</v>
      </c>
      <c r="G1858">
        <v>15</v>
      </c>
      <c r="H1858">
        <f>VLOOKUP(sales[[#This Row],[ProductID]],products[],4,FALSE)</f>
        <v>320</v>
      </c>
      <c r="I1858">
        <f>VLOOKUP(sales[[#This Row],[ProductID]],products[],5,FALSE)</f>
        <v>280</v>
      </c>
      <c r="J1858">
        <f>sales[[#This Row],[QuantitySold]]*sales[[#This Row],[unitPrice]]</f>
        <v>1600</v>
      </c>
      <c r="K1858">
        <f>sales[[#This Row],[TotalRevenue]]-sales[[#This Row],[DiscountApplied]]</f>
        <v>1585</v>
      </c>
      <c r="L1858" t="str">
        <f>TEXT(sales[[#This Row],[SaleDate]],"yyyy")</f>
        <v>2024</v>
      </c>
      <c r="M1858" t="str">
        <f>TEXT(sales[[#This Row],[SaleDate]],"MMM")</f>
        <v>Aug</v>
      </c>
      <c r="N1858" t="str">
        <f>TEXT(sales[[#This Row],[SaleDate]],"DDD")</f>
        <v>Tue</v>
      </c>
      <c r="O1858" t="str">
        <f t="shared" ref="O1858:O1913" si="29">"Q"&amp;ROUNDUP(MONTH(F1858)/3,0)</f>
        <v>Q3</v>
      </c>
      <c r="P1858">
        <f>sales[[#This Row],[netRevenue]]-(sales[[#This Row],[unitCost]]*sales[[#This Row],[QuantitySold]])</f>
        <v>185</v>
      </c>
      <c r="Q1858">
        <f>sales[[#This Row],[unitCost]]*sales[[#This Row],[QuantitySold]]</f>
        <v>1400</v>
      </c>
      <c r="R1858" s="7">
        <f>(sales[[#This Row],[unitPrice]]-sales[[#This Row],[unitCost]])/sales[[#This Row],[unitCost]]</f>
        <v>0.14285714285714285</v>
      </c>
      <c r="S1858" t="str">
        <f>TEXT(sales[[#This Row],[SaleDate]],"dd")</f>
        <v>27</v>
      </c>
    </row>
    <row r="1859" spans="1:19" x14ac:dyDescent="0.25">
      <c r="A1859">
        <v>941</v>
      </c>
      <c r="B1859">
        <v>1</v>
      </c>
      <c r="C1859">
        <v>30</v>
      </c>
      <c r="D1859">
        <v>5</v>
      </c>
      <c r="E1859">
        <v>5</v>
      </c>
      <c r="F1859" s="1">
        <v>45326</v>
      </c>
      <c r="G1859">
        <v>15</v>
      </c>
      <c r="H1859">
        <f>VLOOKUP(sales[[#This Row],[ProductID]],products[],4,FALSE)</f>
        <v>300</v>
      </c>
      <c r="I1859">
        <f>VLOOKUP(sales[[#This Row],[ProductID]],products[],5,FALSE)</f>
        <v>220</v>
      </c>
      <c r="J1859">
        <f>sales[[#This Row],[QuantitySold]]*sales[[#This Row],[unitPrice]]</f>
        <v>1500</v>
      </c>
      <c r="K1859">
        <f>sales[[#This Row],[TotalRevenue]]-sales[[#This Row],[DiscountApplied]]</f>
        <v>1485</v>
      </c>
      <c r="L1859" t="str">
        <f>TEXT(sales[[#This Row],[SaleDate]],"yyyy")</f>
        <v>2024</v>
      </c>
      <c r="M1859" t="str">
        <f>TEXT(sales[[#This Row],[SaleDate]],"MMM")</f>
        <v>Feb</v>
      </c>
      <c r="N1859" t="str">
        <f>TEXT(sales[[#This Row],[SaleDate]],"DDD")</f>
        <v>Sun</v>
      </c>
      <c r="O1859" t="str">
        <f t="shared" si="29"/>
        <v>Q1</v>
      </c>
      <c r="P1859">
        <f>sales[[#This Row],[netRevenue]]-(sales[[#This Row],[unitCost]]*sales[[#This Row],[QuantitySold]])</f>
        <v>385</v>
      </c>
      <c r="Q1859">
        <f>sales[[#This Row],[unitCost]]*sales[[#This Row],[QuantitySold]]</f>
        <v>1100</v>
      </c>
      <c r="R1859" s="7">
        <f>(sales[[#This Row],[unitPrice]]-sales[[#This Row],[unitCost]])/sales[[#This Row],[unitCost]]</f>
        <v>0.36363636363636365</v>
      </c>
      <c r="S1859" t="str">
        <f>TEXT(sales[[#This Row],[SaleDate]],"dd")</f>
        <v>04</v>
      </c>
    </row>
    <row r="1860" spans="1:19" x14ac:dyDescent="0.25">
      <c r="A1860">
        <v>946</v>
      </c>
      <c r="B1860">
        <v>5</v>
      </c>
      <c r="C1860">
        <v>42</v>
      </c>
      <c r="D1860">
        <v>5</v>
      </c>
      <c r="E1860">
        <v>7</v>
      </c>
      <c r="F1860" s="1">
        <v>45346</v>
      </c>
      <c r="G1860">
        <v>15</v>
      </c>
      <c r="H1860">
        <f>VLOOKUP(sales[[#This Row],[ProductID]],products[],4,FALSE)</f>
        <v>310</v>
      </c>
      <c r="I1860">
        <f>VLOOKUP(sales[[#This Row],[ProductID]],products[],5,FALSE)</f>
        <v>280</v>
      </c>
      <c r="J1860">
        <f>sales[[#This Row],[QuantitySold]]*sales[[#This Row],[unitPrice]]</f>
        <v>2170</v>
      </c>
      <c r="K1860">
        <f>sales[[#This Row],[TotalRevenue]]-sales[[#This Row],[DiscountApplied]]</f>
        <v>2155</v>
      </c>
      <c r="L1860" t="str">
        <f>TEXT(sales[[#This Row],[SaleDate]],"yyyy")</f>
        <v>2024</v>
      </c>
      <c r="M1860" t="str">
        <f>TEXT(sales[[#This Row],[SaleDate]],"MMM")</f>
        <v>Feb</v>
      </c>
      <c r="N1860" t="str">
        <f>TEXT(sales[[#This Row],[SaleDate]],"DDD")</f>
        <v>Sat</v>
      </c>
      <c r="O1860" t="str">
        <f t="shared" si="29"/>
        <v>Q1</v>
      </c>
      <c r="P1860">
        <f>sales[[#This Row],[netRevenue]]-(sales[[#This Row],[unitCost]]*sales[[#This Row],[QuantitySold]])</f>
        <v>195</v>
      </c>
      <c r="Q1860">
        <f>sales[[#This Row],[unitCost]]*sales[[#This Row],[QuantitySold]]</f>
        <v>1960</v>
      </c>
      <c r="R1860" s="7">
        <f>(sales[[#This Row],[unitPrice]]-sales[[#This Row],[unitCost]])/sales[[#This Row],[unitCost]]</f>
        <v>0.10714285714285714</v>
      </c>
      <c r="S1860" t="str">
        <f>TEXT(sales[[#This Row],[SaleDate]],"dd")</f>
        <v>24</v>
      </c>
    </row>
    <row r="1861" spans="1:19" x14ac:dyDescent="0.25">
      <c r="A1861">
        <v>965</v>
      </c>
      <c r="B1861">
        <v>4</v>
      </c>
      <c r="C1861">
        <v>24</v>
      </c>
      <c r="D1861">
        <v>5</v>
      </c>
      <c r="E1861">
        <v>11</v>
      </c>
      <c r="F1861" s="1">
        <v>45427</v>
      </c>
      <c r="G1861">
        <v>15</v>
      </c>
      <c r="H1861">
        <f>VLOOKUP(sales[[#This Row],[ProductID]],products[],4,FALSE)</f>
        <v>130</v>
      </c>
      <c r="I1861">
        <f>VLOOKUP(sales[[#This Row],[ProductID]],products[],5,FALSE)</f>
        <v>100</v>
      </c>
      <c r="J1861">
        <f>sales[[#This Row],[QuantitySold]]*sales[[#This Row],[unitPrice]]</f>
        <v>1430</v>
      </c>
      <c r="K1861">
        <f>sales[[#This Row],[TotalRevenue]]-sales[[#This Row],[DiscountApplied]]</f>
        <v>1415</v>
      </c>
      <c r="L1861" t="str">
        <f>TEXT(sales[[#This Row],[SaleDate]],"yyyy")</f>
        <v>2024</v>
      </c>
      <c r="M1861" t="str">
        <f>TEXT(sales[[#This Row],[SaleDate]],"MMM")</f>
        <v>May</v>
      </c>
      <c r="N1861" t="str">
        <f>TEXT(sales[[#This Row],[SaleDate]],"DDD")</f>
        <v>Wed</v>
      </c>
      <c r="O1861" t="str">
        <f t="shared" si="29"/>
        <v>Q2</v>
      </c>
      <c r="P1861">
        <f>sales[[#This Row],[netRevenue]]-(sales[[#This Row],[unitCost]]*sales[[#This Row],[QuantitySold]])</f>
        <v>315</v>
      </c>
      <c r="Q1861">
        <f>sales[[#This Row],[unitCost]]*sales[[#This Row],[QuantitySold]]</f>
        <v>1100</v>
      </c>
      <c r="R1861" s="7">
        <f>(sales[[#This Row],[unitPrice]]-sales[[#This Row],[unitCost]])/sales[[#This Row],[unitCost]]</f>
        <v>0.3</v>
      </c>
      <c r="S1861" t="str">
        <f>TEXT(sales[[#This Row],[SaleDate]],"dd")</f>
        <v>15</v>
      </c>
    </row>
    <row r="1862" spans="1:19" x14ac:dyDescent="0.25">
      <c r="A1862">
        <v>981</v>
      </c>
      <c r="B1862">
        <v>1</v>
      </c>
      <c r="C1862">
        <v>27</v>
      </c>
      <c r="D1862">
        <v>5</v>
      </c>
      <c r="E1862">
        <v>9</v>
      </c>
      <c r="F1862" s="1">
        <v>45542</v>
      </c>
      <c r="G1862">
        <v>15</v>
      </c>
      <c r="H1862">
        <f>VLOOKUP(sales[[#This Row],[ProductID]],products[],4,FALSE)</f>
        <v>300</v>
      </c>
      <c r="I1862">
        <f>VLOOKUP(sales[[#This Row],[ProductID]],products[],5,FALSE)</f>
        <v>220</v>
      </c>
      <c r="J1862">
        <f>sales[[#This Row],[QuantitySold]]*sales[[#This Row],[unitPrice]]</f>
        <v>2700</v>
      </c>
      <c r="K1862">
        <f>sales[[#This Row],[TotalRevenue]]-sales[[#This Row],[DiscountApplied]]</f>
        <v>2685</v>
      </c>
      <c r="L1862" t="str">
        <f>TEXT(sales[[#This Row],[SaleDate]],"yyyy")</f>
        <v>2024</v>
      </c>
      <c r="M1862" t="str">
        <f>TEXT(sales[[#This Row],[SaleDate]],"MMM")</f>
        <v>Sep</v>
      </c>
      <c r="N1862" t="str">
        <f>TEXT(sales[[#This Row],[SaleDate]],"DDD")</f>
        <v>Sat</v>
      </c>
      <c r="O1862" t="str">
        <f t="shared" si="29"/>
        <v>Q3</v>
      </c>
      <c r="P1862">
        <f>sales[[#This Row],[netRevenue]]-(sales[[#This Row],[unitCost]]*sales[[#This Row],[QuantitySold]])</f>
        <v>705</v>
      </c>
      <c r="Q1862">
        <f>sales[[#This Row],[unitCost]]*sales[[#This Row],[QuantitySold]]</f>
        <v>1980</v>
      </c>
      <c r="R1862" s="7">
        <f>(sales[[#This Row],[unitPrice]]-sales[[#This Row],[unitCost]])/sales[[#This Row],[unitCost]]</f>
        <v>0.36363636363636365</v>
      </c>
      <c r="S1862" t="str">
        <f>TEXT(sales[[#This Row],[SaleDate]],"dd")</f>
        <v>07</v>
      </c>
    </row>
    <row r="1863" spans="1:19" x14ac:dyDescent="0.25">
      <c r="A1863">
        <v>994</v>
      </c>
      <c r="B1863">
        <v>1</v>
      </c>
      <c r="C1863">
        <v>2</v>
      </c>
      <c r="D1863">
        <v>5</v>
      </c>
      <c r="E1863">
        <v>4</v>
      </c>
      <c r="F1863" s="1">
        <v>45294</v>
      </c>
      <c r="G1863">
        <v>15</v>
      </c>
      <c r="H1863">
        <f>VLOOKUP(sales[[#This Row],[ProductID]],products[],4,FALSE)</f>
        <v>300</v>
      </c>
      <c r="I1863">
        <f>VLOOKUP(sales[[#This Row],[ProductID]],products[],5,FALSE)</f>
        <v>220</v>
      </c>
      <c r="J1863">
        <f>sales[[#This Row],[QuantitySold]]*sales[[#This Row],[unitPrice]]</f>
        <v>1200</v>
      </c>
      <c r="K1863">
        <f>sales[[#This Row],[TotalRevenue]]-sales[[#This Row],[DiscountApplied]]</f>
        <v>1185</v>
      </c>
      <c r="L1863" t="str">
        <f>TEXT(sales[[#This Row],[SaleDate]],"yyyy")</f>
        <v>2024</v>
      </c>
      <c r="M1863" t="str">
        <f>TEXT(sales[[#This Row],[SaleDate]],"MMM")</f>
        <v>Jan</v>
      </c>
      <c r="N1863" t="str">
        <f>TEXT(sales[[#This Row],[SaleDate]],"DDD")</f>
        <v>Wed</v>
      </c>
      <c r="O1863" t="str">
        <f t="shared" si="29"/>
        <v>Q1</v>
      </c>
      <c r="P1863">
        <f>sales[[#This Row],[netRevenue]]-(sales[[#This Row],[unitCost]]*sales[[#This Row],[QuantitySold]])</f>
        <v>305</v>
      </c>
      <c r="Q1863">
        <f>sales[[#This Row],[unitCost]]*sales[[#This Row],[QuantitySold]]</f>
        <v>880</v>
      </c>
      <c r="R1863" s="7">
        <f>(sales[[#This Row],[unitPrice]]-sales[[#This Row],[unitCost]])/sales[[#This Row],[unitCost]]</f>
        <v>0.36363636363636365</v>
      </c>
      <c r="S1863" t="str">
        <f>TEXT(sales[[#This Row],[SaleDate]],"dd")</f>
        <v>03</v>
      </c>
    </row>
    <row r="1864" spans="1:19" x14ac:dyDescent="0.25">
      <c r="A1864">
        <v>1018</v>
      </c>
      <c r="B1864">
        <v>2</v>
      </c>
      <c r="C1864">
        <v>20</v>
      </c>
      <c r="D1864">
        <v>5</v>
      </c>
      <c r="E1864">
        <v>7</v>
      </c>
      <c r="F1864" s="1">
        <v>45415</v>
      </c>
      <c r="G1864">
        <v>15</v>
      </c>
      <c r="H1864">
        <f>VLOOKUP(sales[[#This Row],[ProductID]],products[],4,FALSE)</f>
        <v>120</v>
      </c>
      <c r="I1864">
        <f>VLOOKUP(sales[[#This Row],[ProductID]],products[],5,FALSE)</f>
        <v>90</v>
      </c>
      <c r="J1864">
        <f>sales[[#This Row],[QuantitySold]]*sales[[#This Row],[unitPrice]]</f>
        <v>840</v>
      </c>
      <c r="K1864">
        <f>sales[[#This Row],[TotalRevenue]]-sales[[#This Row],[DiscountApplied]]</f>
        <v>825</v>
      </c>
      <c r="L1864" t="str">
        <f>TEXT(sales[[#This Row],[SaleDate]],"yyyy")</f>
        <v>2024</v>
      </c>
      <c r="M1864" t="str">
        <f>TEXT(sales[[#This Row],[SaleDate]],"MMM")</f>
        <v>May</v>
      </c>
      <c r="N1864" t="str">
        <f>TEXT(sales[[#This Row],[SaleDate]],"DDD")</f>
        <v>Fri</v>
      </c>
      <c r="O1864" t="str">
        <f t="shared" si="29"/>
        <v>Q2</v>
      </c>
      <c r="P1864">
        <f>sales[[#This Row],[netRevenue]]-(sales[[#This Row],[unitCost]]*sales[[#This Row],[QuantitySold]])</f>
        <v>195</v>
      </c>
      <c r="Q1864">
        <f>sales[[#This Row],[unitCost]]*sales[[#This Row],[QuantitySold]]</f>
        <v>630</v>
      </c>
      <c r="R1864" s="7">
        <f>(sales[[#This Row],[unitPrice]]-sales[[#This Row],[unitCost]])/sales[[#This Row],[unitCost]]</f>
        <v>0.33333333333333331</v>
      </c>
      <c r="S1864" t="str">
        <f>TEXT(sales[[#This Row],[SaleDate]],"dd")</f>
        <v>03</v>
      </c>
    </row>
    <row r="1865" spans="1:19" x14ac:dyDescent="0.25">
      <c r="A1865">
        <v>1037</v>
      </c>
      <c r="B1865">
        <v>4</v>
      </c>
      <c r="C1865">
        <v>47</v>
      </c>
      <c r="D1865">
        <v>5</v>
      </c>
      <c r="E1865">
        <v>8</v>
      </c>
      <c r="F1865" s="1">
        <v>45526</v>
      </c>
      <c r="G1865">
        <v>15</v>
      </c>
      <c r="H1865">
        <f>VLOOKUP(sales[[#This Row],[ProductID]],products[],4,FALSE)</f>
        <v>130</v>
      </c>
      <c r="I1865">
        <f>VLOOKUP(sales[[#This Row],[ProductID]],products[],5,FALSE)</f>
        <v>100</v>
      </c>
      <c r="J1865">
        <f>sales[[#This Row],[QuantitySold]]*sales[[#This Row],[unitPrice]]</f>
        <v>1040</v>
      </c>
      <c r="K1865">
        <f>sales[[#This Row],[TotalRevenue]]-sales[[#This Row],[DiscountApplied]]</f>
        <v>1025</v>
      </c>
      <c r="L1865" t="str">
        <f>TEXT(sales[[#This Row],[SaleDate]],"yyyy")</f>
        <v>2024</v>
      </c>
      <c r="M1865" t="str">
        <f>TEXT(sales[[#This Row],[SaleDate]],"MMM")</f>
        <v>Aug</v>
      </c>
      <c r="N1865" t="str">
        <f>TEXT(sales[[#This Row],[SaleDate]],"DDD")</f>
        <v>Thu</v>
      </c>
      <c r="O1865" t="str">
        <f t="shared" si="29"/>
        <v>Q3</v>
      </c>
      <c r="P1865">
        <f>sales[[#This Row],[netRevenue]]-(sales[[#This Row],[unitCost]]*sales[[#This Row],[QuantitySold]])</f>
        <v>225</v>
      </c>
      <c r="Q1865">
        <f>sales[[#This Row],[unitCost]]*sales[[#This Row],[QuantitySold]]</f>
        <v>800</v>
      </c>
      <c r="R1865" s="7">
        <f>(sales[[#This Row],[unitPrice]]-sales[[#This Row],[unitCost]])/sales[[#This Row],[unitCost]]</f>
        <v>0.3</v>
      </c>
      <c r="S1865" t="str">
        <f>TEXT(sales[[#This Row],[SaleDate]],"dd")</f>
        <v>22</v>
      </c>
    </row>
    <row r="1866" spans="1:19" x14ac:dyDescent="0.25">
      <c r="A1866">
        <v>1046</v>
      </c>
      <c r="B1866">
        <v>5</v>
      </c>
      <c r="C1866">
        <v>38</v>
      </c>
      <c r="D1866">
        <v>5</v>
      </c>
      <c r="E1866">
        <v>8</v>
      </c>
      <c r="F1866" s="1">
        <v>45441</v>
      </c>
      <c r="G1866">
        <v>15</v>
      </c>
      <c r="H1866">
        <f>VLOOKUP(sales[[#This Row],[ProductID]],products[],4,FALSE)</f>
        <v>310</v>
      </c>
      <c r="I1866">
        <f>VLOOKUP(sales[[#This Row],[ProductID]],products[],5,FALSE)</f>
        <v>280</v>
      </c>
      <c r="J1866">
        <f>sales[[#This Row],[QuantitySold]]*sales[[#This Row],[unitPrice]]</f>
        <v>2480</v>
      </c>
      <c r="K1866">
        <f>sales[[#This Row],[TotalRevenue]]-sales[[#This Row],[DiscountApplied]]</f>
        <v>2465</v>
      </c>
      <c r="L1866" t="str">
        <f>TEXT(sales[[#This Row],[SaleDate]],"yyyy")</f>
        <v>2024</v>
      </c>
      <c r="M1866" t="str">
        <f>TEXT(sales[[#This Row],[SaleDate]],"MMM")</f>
        <v>May</v>
      </c>
      <c r="N1866" t="str">
        <f>TEXT(sales[[#This Row],[SaleDate]],"DDD")</f>
        <v>Wed</v>
      </c>
      <c r="O1866" t="str">
        <f t="shared" si="29"/>
        <v>Q2</v>
      </c>
      <c r="P1866">
        <f>sales[[#This Row],[netRevenue]]-(sales[[#This Row],[unitCost]]*sales[[#This Row],[QuantitySold]])</f>
        <v>225</v>
      </c>
      <c r="Q1866">
        <f>sales[[#This Row],[unitCost]]*sales[[#This Row],[QuantitySold]]</f>
        <v>2240</v>
      </c>
      <c r="R1866" s="7">
        <f>(sales[[#This Row],[unitPrice]]-sales[[#This Row],[unitCost]])/sales[[#This Row],[unitCost]]</f>
        <v>0.10714285714285714</v>
      </c>
      <c r="S1866" t="str">
        <f>TEXT(sales[[#This Row],[SaleDate]],"dd")</f>
        <v>29</v>
      </c>
    </row>
    <row r="1867" spans="1:19" x14ac:dyDescent="0.25">
      <c r="A1867">
        <v>1050</v>
      </c>
      <c r="B1867">
        <v>5</v>
      </c>
      <c r="C1867">
        <v>22</v>
      </c>
      <c r="D1867">
        <v>5</v>
      </c>
      <c r="E1867">
        <v>2</v>
      </c>
      <c r="F1867" s="1">
        <v>45405</v>
      </c>
      <c r="G1867">
        <v>15</v>
      </c>
      <c r="H1867">
        <f>VLOOKUP(sales[[#This Row],[ProductID]],products[],4,FALSE)</f>
        <v>310</v>
      </c>
      <c r="I1867">
        <f>VLOOKUP(sales[[#This Row],[ProductID]],products[],5,FALSE)</f>
        <v>280</v>
      </c>
      <c r="J1867">
        <f>sales[[#This Row],[QuantitySold]]*sales[[#This Row],[unitPrice]]</f>
        <v>620</v>
      </c>
      <c r="K1867">
        <f>sales[[#This Row],[TotalRevenue]]-sales[[#This Row],[DiscountApplied]]</f>
        <v>605</v>
      </c>
      <c r="L1867" t="str">
        <f>TEXT(sales[[#This Row],[SaleDate]],"yyyy")</f>
        <v>2024</v>
      </c>
      <c r="M1867" t="str">
        <f>TEXT(sales[[#This Row],[SaleDate]],"MMM")</f>
        <v>Apr</v>
      </c>
      <c r="N1867" t="str">
        <f>TEXT(sales[[#This Row],[SaleDate]],"DDD")</f>
        <v>Tue</v>
      </c>
      <c r="O1867" t="str">
        <f t="shared" si="29"/>
        <v>Q2</v>
      </c>
      <c r="P1867">
        <f>sales[[#This Row],[netRevenue]]-(sales[[#This Row],[unitCost]]*sales[[#This Row],[QuantitySold]])</f>
        <v>45</v>
      </c>
      <c r="Q1867">
        <f>sales[[#This Row],[unitCost]]*sales[[#This Row],[QuantitySold]]</f>
        <v>560</v>
      </c>
      <c r="R1867" s="7">
        <f>(sales[[#This Row],[unitPrice]]-sales[[#This Row],[unitCost]])/sales[[#This Row],[unitCost]]</f>
        <v>0.10714285714285714</v>
      </c>
      <c r="S1867" t="str">
        <f>TEXT(sales[[#This Row],[SaleDate]],"dd")</f>
        <v>23</v>
      </c>
    </row>
    <row r="1868" spans="1:19" x14ac:dyDescent="0.25">
      <c r="A1868">
        <v>1053</v>
      </c>
      <c r="B1868">
        <v>4</v>
      </c>
      <c r="C1868">
        <v>41</v>
      </c>
      <c r="D1868">
        <v>5</v>
      </c>
      <c r="E1868">
        <v>9</v>
      </c>
      <c r="F1868" s="1">
        <v>45606</v>
      </c>
      <c r="G1868">
        <v>15</v>
      </c>
      <c r="H1868">
        <f>VLOOKUP(sales[[#This Row],[ProductID]],products[],4,FALSE)</f>
        <v>130</v>
      </c>
      <c r="I1868">
        <f>VLOOKUP(sales[[#This Row],[ProductID]],products[],5,FALSE)</f>
        <v>100</v>
      </c>
      <c r="J1868">
        <f>sales[[#This Row],[QuantitySold]]*sales[[#This Row],[unitPrice]]</f>
        <v>1170</v>
      </c>
      <c r="K1868">
        <f>sales[[#This Row],[TotalRevenue]]-sales[[#This Row],[DiscountApplied]]</f>
        <v>1155</v>
      </c>
      <c r="L1868" t="str">
        <f>TEXT(sales[[#This Row],[SaleDate]],"yyyy")</f>
        <v>2024</v>
      </c>
      <c r="M1868" t="str">
        <f>TEXT(sales[[#This Row],[SaleDate]],"MMM")</f>
        <v>Nov</v>
      </c>
      <c r="N1868" t="str">
        <f>TEXT(sales[[#This Row],[SaleDate]],"DDD")</f>
        <v>Sun</v>
      </c>
      <c r="O1868" t="str">
        <f t="shared" si="29"/>
        <v>Q4</v>
      </c>
      <c r="P1868">
        <f>sales[[#This Row],[netRevenue]]-(sales[[#This Row],[unitCost]]*sales[[#This Row],[QuantitySold]])</f>
        <v>255</v>
      </c>
      <c r="Q1868">
        <f>sales[[#This Row],[unitCost]]*sales[[#This Row],[QuantitySold]]</f>
        <v>900</v>
      </c>
      <c r="R1868" s="7">
        <f>(sales[[#This Row],[unitPrice]]-sales[[#This Row],[unitCost]])/sales[[#This Row],[unitCost]]</f>
        <v>0.3</v>
      </c>
      <c r="S1868" t="str">
        <f>TEXT(sales[[#This Row],[SaleDate]],"dd")</f>
        <v>10</v>
      </c>
    </row>
    <row r="1869" spans="1:19" x14ac:dyDescent="0.25">
      <c r="A1869">
        <v>1054</v>
      </c>
      <c r="B1869">
        <v>3</v>
      </c>
      <c r="C1869">
        <v>22</v>
      </c>
      <c r="D1869">
        <v>5</v>
      </c>
      <c r="E1869">
        <v>10</v>
      </c>
      <c r="F1869" s="1">
        <v>45554</v>
      </c>
      <c r="G1869">
        <v>15</v>
      </c>
      <c r="H1869">
        <f>VLOOKUP(sales[[#This Row],[ProductID]],products[],4,FALSE)</f>
        <v>320</v>
      </c>
      <c r="I1869">
        <f>VLOOKUP(sales[[#This Row],[ProductID]],products[],5,FALSE)</f>
        <v>280</v>
      </c>
      <c r="J1869">
        <f>sales[[#This Row],[QuantitySold]]*sales[[#This Row],[unitPrice]]</f>
        <v>3200</v>
      </c>
      <c r="K1869">
        <f>sales[[#This Row],[TotalRevenue]]-sales[[#This Row],[DiscountApplied]]</f>
        <v>3185</v>
      </c>
      <c r="L1869" t="str">
        <f>TEXT(sales[[#This Row],[SaleDate]],"yyyy")</f>
        <v>2024</v>
      </c>
      <c r="M1869" t="str">
        <f>TEXT(sales[[#This Row],[SaleDate]],"MMM")</f>
        <v>Sep</v>
      </c>
      <c r="N1869" t="str">
        <f>TEXT(sales[[#This Row],[SaleDate]],"DDD")</f>
        <v>Thu</v>
      </c>
      <c r="O1869" t="str">
        <f t="shared" si="29"/>
        <v>Q3</v>
      </c>
      <c r="P1869">
        <f>sales[[#This Row],[netRevenue]]-(sales[[#This Row],[unitCost]]*sales[[#This Row],[QuantitySold]])</f>
        <v>385</v>
      </c>
      <c r="Q1869">
        <f>sales[[#This Row],[unitCost]]*sales[[#This Row],[QuantitySold]]</f>
        <v>2800</v>
      </c>
      <c r="R1869" s="7">
        <f>(sales[[#This Row],[unitPrice]]-sales[[#This Row],[unitCost]])/sales[[#This Row],[unitCost]]</f>
        <v>0.14285714285714285</v>
      </c>
      <c r="S1869" t="str">
        <f>TEXT(sales[[#This Row],[SaleDate]],"dd")</f>
        <v>19</v>
      </c>
    </row>
    <row r="1870" spans="1:19" x14ac:dyDescent="0.25">
      <c r="A1870">
        <v>1068</v>
      </c>
      <c r="B1870">
        <v>2</v>
      </c>
      <c r="C1870">
        <v>14</v>
      </c>
      <c r="D1870">
        <v>5</v>
      </c>
      <c r="E1870">
        <v>6</v>
      </c>
      <c r="F1870" s="1">
        <v>45488</v>
      </c>
      <c r="G1870">
        <v>15</v>
      </c>
      <c r="H1870">
        <f>VLOOKUP(sales[[#This Row],[ProductID]],products[],4,FALSE)</f>
        <v>120</v>
      </c>
      <c r="I1870">
        <f>VLOOKUP(sales[[#This Row],[ProductID]],products[],5,FALSE)</f>
        <v>90</v>
      </c>
      <c r="J1870">
        <f>sales[[#This Row],[QuantitySold]]*sales[[#This Row],[unitPrice]]</f>
        <v>720</v>
      </c>
      <c r="K1870">
        <f>sales[[#This Row],[TotalRevenue]]-sales[[#This Row],[DiscountApplied]]</f>
        <v>705</v>
      </c>
      <c r="L1870" t="str">
        <f>TEXT(sales[[#This Row],[SaleDate]],"yyyy")</f>
        <v>2024</v>
      </c>
      <c r="M1870" t="str">
        <f>TEXT(sales[[#This Row],[SaleDate]],"MMM")</f>
        <v>Jul</v>
      </c>
      <c r="N1870" t="str">
        <f>TEXT(sales[[#This Row],[SaleDate]],"DDD")</f>
        <v>Mon</v>
      </c>
      <c r="O1870" t="str">
        <f t="shared" si="29"/>
        <v>Q3</v>
      </c>
      <c r="P1870">
        <f>sales[[#This Row],[netRevenue]]-(sales[[#This Row],[unitCost]]*sales[[#This Row],[QuantitySold]])</f>
        <v>165</v>
      </c>
      <c r="Q1870">
        <f>sales[[#This Row],[unitCost]]*sales[[#This Row],[QuantitySold]]</f>
        <v>540</v>
      </c>
      <c r="R1870" s="7">
        <f>(sales[[#This Row],[unitPrice]]-sales[[#This Row],[unitCost]])/sales[[#This Row],[unitCost]]</f>
        <v>0.33333333333333331</v>
      </c>
      <c r="S1870" t="str">
        <f>TEXT(sales[[#This Row],[SaleDate]],"dd")</f>
        <v>15</v>
      </c>
    </row>
    <row r="1871" spans="1:19" x14ac:dyDescent="0.25">
      <c r="A1871">
        <v>1072</v>
      </c>
      <c r="B1871">
        <v>2</v>
      </c>
      <c r="C1871">
        <v>28</v>
      </c>
      <c r="D1871">
        <v>5</v>
      </c>
      <c r="E1871">
        <v>4</v>
      </c>
      <c r="F1871" s="1">
        <v>45361</v>
      </c>
      <c r="G1871">
        <v>15</v>
      </c>
      <c r="H1871">
        <f>VLOOKUP(sales[[#This Row],[ProductID]],products[],4,FALSE)</f>
        <v>120</v>
      </c>
      <c r="I1871">
        <f>VLOOKUP(sales[[#This Row],[ProductID]],products[],5,FALSE)</f>
        <v>90</v>
      </c>
      <c r="J1871">
        <f>sales[[#This Row],[QuantitySold]]*sales[[#This Row],[unitPrice]]</f>
        <v>480</v>
      </c>
      <c r="K1871">
        <f>sales[[#This Row],[TotalRevenue]]-sales[[#This Row],[DiscountApplied]]</f>
        <v>465</v>
      </c>
      <c r="L1871" t="str">
        <f>TEXT(sales[[#This Row],[SaleDate]],"yyyy")</f>
        <v>2024</v>
      </c>
      <c r="M1871" t="str">
        <f>TEXT(sales[[#This Row],[SaleDate]],"MMM")</f>
        <v>Mar</v>
      </c>
      <c r="N1871" t="str">
        <f>TEXT(sales[[#This Row],[SaleDate]],"DDD")</f>
        <v>Sun</v>
      </c>
      <c r="O1871" t="str">
        <f t="shared" si="29"/>
        <v>Q1</v>
      </c>
      <c r="P1871">
        <f>sales[[#This Row],[netRevenue]]-(sales[[#This Row],[unitCost]]*sales[[#This Row],[QuantitySold]])</f>
        <v>105</v>
      </c>
      <c r="Q1871">
        <f>sales[[#This Row],[unitCost]]*sales[[#This Row],[QuantitySold]]</f>
        <v>360</v>
      </c>
      <c r="R1871" s="7">
        <f>(sales[[#This Row],[unitPrice]]-sales[[#This Row],[unitCost]])/sales[[#This Row],[unitCost]]</f>
        <v>0.33333333333333331</v>
      </c>
      <c r="S1871" t="str">
        <f>TEXT(sales[[#This Row],[SaleDate]],"dd")</f>
        <v>10</v>
      </c>
    </row>
    <row r="1872" spans="1:19" x14ac:dyDescent="0.25">
      <c r="A1872">
        <v>1073</v>
      </c>
      <c r="B1872">
        <v>3</v>
      </c>
      <c r="C1872">
        <v>36</v>
      </c>
      <c r="D1872">
        <v>5</v>
      </c>
      <c r="E1872">
        <v>6</v>
      </c>
      <c r="F1872" s="1">
        <v>45544</v>
      </c>
      <c r="G1872">
        <v>15</v>
      </c>
      <c r="H1872">
        <f>VLOOKUP(sales[[#This Row],[ProductID]],products[],4,FALSE)</f>
        <v>320</v>
      </c>
      <c r="I1872">
        <f>VLOOKUP(sales[[#This Row],[ProductID]],products[],5,FALSE)</f>
        <v>280</v>
      </c>
      <c r="J1872">
        <f>sales[[#This Row],[QuantitySold]]*sales[[#This Row],[unitPrice]]</f>
        <v>1920</v>
      </c>
      <c r="K1872">
        <f>sales[[#This Row],[TotalRevenue]]-sales[[#This Row],[DiscountApplied]]</f>
        <v>1905</v>
      </c>
      <c r="L1872" t="str">
        <f>TEXT(sales[[#This Row],[SaleDate]],"yyyy")</f>
        <v>2024</v>
      </c>
      <c r="M1872" t="str">
        <f>TEXT(sales[[#This Row],[SaleDate]],"MMM")</f>
        <v>Sep</v>
      </c>
      <c r="N1872" t="str">
        <f>TEXT(sales[[#This Row],[SaleDate]],"DDD")</f>
        <v>Mon</v>
      </c>
      <c r="O1872" t="str">
        <f t="shared" si="29"/>
        <v>Q3</v>
      </c>
      <c r="P1872">
        <f>sales[[#This Row],[netRevenue]]-(sales[[#This Row],[unitCost]]*sales[[#This Row],[QuantitySold]])</f>
        <v>225</v>
      </c>
      <c r="Q1872">
        <f>sales[[#This Row],[unitCost]]*sales[[#This Row],[QuantitySold]]</f>
        <v>1680</v>
      </c>
      <c r="R1872" s="7">
        <f>(sales[[#This Row],[unitPrice]]-sales[[#This Row],[unitCost]])/sales[[#This Row],[unitCost]]</f>
        <v>0.14285714285714285</v>
      </c>
      <c r="S1872" t="str">
        <f>TEXT(sales[[#This Row],[SaleDate]],"dd")</f>
        <v>09</v>
      </c>
    </row>
    <row r="1873" spans="1:19" x14ac:dyDescent="0.25">
      <c r="A1873">
        <v>1105</v>
      </c>
      <c r="B1873">
        <v>5</v>
      </c>
      <c r="C1873">
        <v>23</v>
      </c>
      <c r="D1873">
        <v>5</v>
      </c>
      <c r="E1873">
        <v>3</v>
      </c>
      <c r="F1873" s="1">
        <v>45632</v>
      </c>
      <c r="G1873">
        <v>15</v>
      </c>
      <c r="H1873">
        <f>VLOOKUP(sales[[#This Row],[ProductID]],products[],4,FALSE)</f>
        <v>310</v>
      </c>
      <c r="I1873">
        <f>VLOOKUP(sales[[#This Row],[ProductID]],products[],5,FALSE)</f>
        <v>280</v>
      </c>
      <c r="J1873">
        <f>sales[[#This Row],[QuantitySold]]*sales[[#This Row],[unitPrice]]</f>
        <v>930</v>
      </c>
      <c r="K1873">
        <f>sales[[#This Row],[TotalRevenue]]-sales[[#This Row],[DiscountApplied]]</f>
        <v>915</v>
      </c>
      <c r="L1873" t="str">
        <f>TEXT(sales[[#This Row],[SaleDate]],"yyyy")</f>
        <v>2024</v>
      </c>
      <c r="M1873" t="str">
        <f>TEXT(sales[[#This Row],[SaleDate]],"MMM")</f>
        <v>Dec</v>
      </c>
      <c r="N1873" t="str">
        <f>TEXT(sales[[#This Row],[SaleDate]],"DDD")</f>
        <v>Fri</v>
      </c>
      <c r="O1873" t="str">
        <f t="shared" si="29"/>
        <v>Q4</v>
      </c>
      <c r="P1873">
        <f>sales[[#This Row],[netRevenue]]-(sales[[#This Row],[unitCost]]*sales[[#This Row],[QuantitySold]])</f>
        <v>75</v>
      </c>
      <c r="Q1873">
        <f>sales[[#This Row],[unitCost]]*sales[[#This Row],[QuantitySold]]</f>
        <v>840</v>
      </c>
      <c r="R1873" s="7">
        <f>(sales[[#This Row],[unitPrice]]-sales[[#This Row],[unitCost]])/sales[[#This Row],[unitCost]]</f>
        <v>0.10714285714285714</v>
      </c>
      <c r="S1873" t="str">
        <f>TEXT(sales[[#This Row],[SaleDate]],"dd")</f>
        <v>06</v>
      </c>
    </row>
    <row r="1874" spans="1:19" x14ac:dyDescent="0.25">
      <c r="A1874">
        <v>1110</v>
      </c>
      <c r="B1874">
        <v>5</v>
      </c>
      <c r="C1874">
        <v>22</v>
      </c>
      <c r="D1874">
        <v>5</v>
      </c>
      <c r="E1874">
        <v>5</v>
      </c>
      <c r="F1874" s="1">
        <v>45532</v>
      </c>
      <c r="G1874">
        <v>15</v>
      </c>
      <c r="H1874">
        <f>VLOOKUP(sales[[#This Row],[ProductID]],products[],4,FALSE)</f>
        <v>310</v>
      </c>
      <c r="I1874">
        <f>VLOOKUP(sales[[#This Row],[ProductID]],products[],5,FALSE)</f>
        <v>280</v>
      </c>
      <c r="J1874">
        <f>sales[[#This Row],[QuantitySold]]*sales[[#This Row],[unitPrice]]</f>
        <v>1550</v>
      </c>
      <c r="K1874">
        <f>sales[[#This Row],[TotalRevenue]]-sales[[#This Row],[DiscountApplied]]</f>
        <v>1535</v>
      </c>
      <c r="L1874" t="str">
        <f>TEXT(sales[[#This Row],[SaleDate]],"yyyy")</f>
        <v>2024</v>
      </c>
      <c r="M1874" t="str">
        <f>TEXT(sales[[#This Row],[SaleDate]],"MMM")</f>
        <v>Aug</v>
      </c>
      <c r="N1874" t="str">
        <f>TEXT(sales[[#This Row],[SaleDate]],"DDD")</f>
        <v>Wed</v>
      </c>
      <c r="O1874" t="str">
        <f t="shared" si="29"/>
        <v>Q3</v>
      </c>
      <c r="P1874">
        <f>sales[[#This Row],[netRevenue]]-(sales[[#This Row],[unitCost]]*sales[[#This Row],[QuantitySold]])</f>
        <v>135</v>
      </c>
      <c r="Q1874">
        <f>sales[[#This Row],[unitCost]]*sales[[#This Row],[QuantitySold]]</f>
        <v>1400</v>
      </c>
      <c r="R1874" s="7">
        <f>(sales[[#This Row],[unitPrice]]-sales[[#This Row],[unitCost]])/sales[[#This Row],[unitCost]]</f>
        <v>0.10714285714285714</v>
      </c>
      <c r="S1874" t="str">
        <f>TEXT(sales[[#This Row],[SaleDate]],"dd")</f>
        <v>28</v>
      </c>
    </row>
    <row r="1875" spans="1:19" x14ac:dyDescent="0.25">
      <c r="A1875">
        <v>1130</v>
      </c>
      <c r="B1875">
        <v>1</v>
      </c>
      <c r="C1875">
        <v>4</v>
      </c>
      <c r="D1875">
        <v>5</v>
      </c>
      <c r="E1875">
        <v>8</v>
      </c>
      <c r="F1875" s="1">
        <v>45437</v>
      </c>
      <c r="G1875">
        <v>15</v>
      </c>
      <c r="H1875">
        <f>VLOOKUP(sales[[#This Row],[ProductID]],products[],4,FALSE)</f>
        <v>300</v>
      </c>
      <c r="I1875">
        <f>VLOOKUP(sales[[#This Row],[ProductID]],products[],5,FALSE)</f>
        <v>220</v>
      </c>
      <c r="J1875">
        <f>sales[[#This Row],[QuantitySold]]*sales[[#This Row],[unitPrice]]</f>
        <v>2400</v>
      </c>
      <c r="K1875">
        <f>sales[[#This Row],[TotalRevenue]]-sales[[#This Row],[DiscountApplied]]</f>
        <v>2385</v>
      </c>
      <c r="L1875" t="str">
        <f>TEXT(sales[[#This Row],[SaleDate]],"yyyy")</f>
        <v>2024</v>
      </c>
      <c r="M1875" t="str">
        <f>TEXT(sales[[#This Row],[SaleDate]],"MMM")</f>
        <v>May</v>
      </c>
      <c r="N1875" t="str">
        <f>TEXT(sales[[#This Row],[SaleDate]],"DDD")</f>
        <v>Sat</v>
      </c>
      <c r="O1875" t="str">
        <f t="shared" si="29"/>
        <v>Q2</v>
      </c>
      <c r="P1875">
        <f>sales[[#This Row],[netRevenue]]-(sales[[#This Row],[unitCost]]*sales[[#This Row],[QuantitySold]])</f>
        <v>625</v>
      </c>
      <c r="Q1875">
        <f>sales[[#This Row],[unitCost]]*sales[[#This Row],[QuantitySold]]</f>
        <v>1760</v>
      </c>
      <c r="R1875" s="7">
        <f>(sales[[#This Row],[unitPrice]]-sales[[#This Row],[unitCost]])/sales[[#This Row],[unitCost]]</f>
        <v>0.36363636363636365</v>
      </c>
      <c r="S1875" t="str">
        <f>TEXT(sales[[#This Row],[SaleDate]],"dd")</f>
        <v>25</v>
      </c>
    </row>
    <row r="1876" spans="1:19" x14ac:dyDescent="0.25">
      <c r="A1876">
        <v>1171</v>
      </c>
      <c r="B1876">
        <v>1</v>
      </c>
      <c r="C1876">
        <v>22</v>
      </c>
      <c r="D1876">
        <v>5</v>
      </c>
      <c r="E1876">
        <v>3</v>
      </c>
      <c r="F1876" s="1">
        <v>45415</v>
      </c>
      <c r="G1876">
        <v>15</v>
      </c>
      <c r="H1876">
        <f>VLOOKUP(sales[[#This Row],[ProductID]],products[],4,FALSE)</f>
        <v>300</v>
      </c>
      <c r="I1876">
        <f>VLOOKUP(sales[[#This Row],[ProductID]],products[],5,FALSE)</f>
        <v>220</v>
      </c>
      <c r="J1876">
        <f>sales[[#This Row],[QuantitySold]]*sales[[#This Row],[unitPrice]]</f>
        <v>900</v>
      </c>
      <c r="K1876">
        <f>sales[[#This Row],[TotalRevenue]]-sales[[#This Row],[DiscountApplied]]</f>
        <v>885</v>
      </c>
      <c r="L1876" t="str">
        <f>TEXT(sales[[#This Row],[SaleDate]],"yyyy")</f>
        <v>2024</v>
      </c>
      <c r="M1876" t="str">
        <f>TEXT(sales[[#This Row],[SaleDate]],"MMM")</f>
        <v>May</v>
      </c>
      <c r="N1876" t="str">
        <f>TEXT(sales[[#This Row],[SaleDate]],"DDD")</f>
        <v>Fri</v>
      </c>
      <c r="O1876" t="str">
        <f t="shared" si="29"/>
        <v>Q2</v>
      </c>
      <c r="P1876">
        <f>sales[[#This Row],[netRevenue]]-(sales[[#This Row],[unitCost]]*sales[[#This Row],[QuantitySold]])</f>
        <v>225</v>
      </c>
      <c r="Q1876">
        <f>sales[[#This Row],[unitCost]]*sales[[#This Row],[QuantitySold]]</f>
        <v>660</v>
      </c>
      <c r="R1876" s="7">
        <f>(sales[[#This Row],[unitPrice]]-sales[[#This Row],[unitCost]])/sales[[#This Row],[unitCost]]</f>
        <v>0.36363636363636365</v>
      </c>
      <c r="S1876" t="str">
        <f>TEXT(sales[[#This Row],[SaleDate]],"dd")</f>
        <v>03</v>
      </c>
    </row>
    <row r="1877" spans="1:19" x14ac:dyDescent="0.25">
      <c r="A1877">
        <v>1202</v>
      </c>
      <c r="B1877">
        <v>3</v>
      </c>
      <c r="C1877">
        <v>44</v>
      </c>
      <c r="D1877">
        <v>5</v>
      </c>
      <c r="E1877">
        <v>1</v>
      </c>
      <c r="F1877" s="1">
        <v>45454</v>
      </c>
      <c r="G1877">
        <v>15</v>
      </c>
      <c r="H1877">
        <f>VLOOKUP(sales[[#This Row],[ProductID]],products[],4,FALSE)</f>
        <v>320</v>
      </c>
      <c r="I1877">
        <f>VLOOKUP(sales[[#This Row],[ProductID]],products[],5,FALSE)</f>
        <v>280</v>
      </c>
      <c r="J1877">
        <f>sales[[#This Row],[QuantitySold]]*sales[[#This Row],[unitPrice]]</f>
        <v>320</v>
      </c>
      <c r="K1877">
        <f>sales[[#This Row],[TotalRevenue]]-sales[[#This Row],[DiscountApplied]]</f>
        <v>305</v>
      </c>
      <c r="L1877" t="str">
        <f>TEXT(sales[[#This Row],[SaleDate]],"yyyy")</f>
        <v>2024</v>
      </c>
      <c r="M1877" t="str">
        <f>TEXT(sales[[#This Row],[SaleDate]],"MMM")</f>
        <v>Jun</v>
      </c>
      <c r="N1877" t="str">
        <f>TEXT(sales[[#This Row],[SaleDate]],"DDD")</f>
        <v>Tue</v>
      </c>
      <c r="O1877" t="str">
        <f t="shared" si="29"/>
        <v>Q2</v>
      </c>
      <c r="P1877">
        <f>sales[[#This Row],[netRevenue]]-(sales[[#This Row],[unitCost]]*sales[[#This Row],[QuantitySold]])</f>
        <v>25</v>
      </c>
      <c r="Q1877">
        <f>sales[[#This Row],[unitCost]]*sales[[#This Row],[QuantitySold]]</f>
        <v>280</v>
      </c>
      <c r="R1877" s="7">
        <f>(sales[[#This Row],[unitPrice]]-sales[[#This Row],[unitCost]])/sales[[#This Row],[unitCost]]</f>
        <v>0.14285714285714285</v>
      </c>
      <c r="S1877" t="str">
        <f>TEXT(sales[[#This Row],[SaleDate]],"dd")</f>
        <v>11</v>
      </c>
    </row>
    <row r="1878" spans="1:19" x14ac:dyDescent="0.25">
      <c r="A1878">
        <v>1207</v>
      </c>
      <c r="B1878">
        <v>4</v>
      </c>
      <c r="C1878">
        <v>15</v>
      </c>
      <c r="D1878">
        <v>5</v>
      </c>
      <c r="E1878">
        <v>8</v>
      </c>
      <c r="F1878" s="1">
        <v>45653</v>
      </c>
      <c r="G1878">
        <v>15</v>
      </c>
      <c r="H1878">
        <f>VLOOKUP(sales[[#This Row],[ProductID]],products[],4,FALSE)</f>
        <v>130</v>
      </c>
      <c r="I1878">
        <f>VLOOKUP(sales[[#This Row],[ProductID]],products[],5,FALSE)</f>
        <v>100</v>
      </c>
      <c r="J1878">
        <f>sales[[#This Row],[QuantitySold]]*sales[[#This Row],[unitPrice]]</f>
        <v>1040</v>
      </c>
      <c r="K1878">
        <f>sales[[#This Row],[TotalRevenue]]-sales[[#This Row],[DiscountApplied]]</f>
        <v>1025</v>
      </c>
      <c r="L1878" t="str">
        <f>TEXT(sales[[#This Row],[SaleDate]],"yyyy")</f>
        <v>2024</v>
      </c>
      <c r="M1878" t="str">
        <f>TEXT(sales[[#This Row],[SaleDate]],"MMM")</f>
        <v>Dec</v>
      </c>
      <c r="N1878" t="str">
        <f>TEXT(sales[[#This Row],[SaleDate]],"DDD")</f>
        <v>Fri</v>
      </c>
      <c r="O1878" t="str">
        <f t="shared" si="29"/>
        <v>Q4</v>
      </c>
      <c r="P1878">
        <f>sales[[#This Row],[netRevenue]]-(sales[[#This Row],[unitCost]]*sales[[#This Row],[QuantitySold]])</f>
        <v>225</v>
      </c>
      <c r="Q1878">
        <f>sales[[#This Row],[unitCost]]*sales[[#This Row],[QuantitySold]]</f>
        <v>800</v>
      </c>
      <c r="R1878" s="7">
        <f>(sales[[#This Row],[unitPrice]]-sales[[#This Row],[unitCost]])/sales[[#This Row],[unitCost]]</f>
        <v>0.3</v>
      </c>
      <c r="S1878" t="str">
        <f>TEXT(sales[[#This Row],[SaleDate]],"dd")</f>
        <v>27</v>
      </c>
    </row>
    <row r="1879" spans="1:19" x14ac:dyDescent="0.25">
      <c r="A1879">
        <v>1254</v>
      </c>
      <c r="B1879">
        <v>1</v>
      </c>
      <c r="C1879">
        <v>36</v>
      </c>
      <c r="D1879">
        <v>5</v>
      </c>
      <c r="E1879">
        <v>3</v>
      </c>
      <c r="F1879" s="1">
        <v>45342</v>
      </c>
      <c r="G1879">
        <v>15</v>
      </c>
      <c r="H1879">
        <f>VLOOKUP(sales[[#This Row],[ProductID]],products[],4,FALSE)</f>
        <v>300</v>
      </c>
      <c r="I1879">
        <f>VLOOKUP(sales[[#This Row],[ProductID]],products[],5,FALSE)</f>
        <v>220</v>
      </c>
      <c r="J1879">
        <f>sales[[#This Row],[QuantitySold]]*sales[[#This Row],[unitPrice]]</f>
        <v>900</v>
      </c>
      <c r="K1879">
        <f>sales[[#This Row],[TotalRevenue]]-sales[[#This Row],[DiscountApplied]]</f>
        <v>885</v>
      </c>
      <c r="L1879" t="str">
        <f>TEXT(sales[[#This Row],[SaleDate]],"yyyy")</f>
        <v>2024</v>
      </c>
      <c r="M1879" t="str">
        <f>TEXT(sales[[#This Row],[SaleDate]],"MMM")</f>
        <v>Feb</v>
      </c>
      <c r="N1879" t="str">
        <f>TEXT(sales[[#This Row],[SaleDate]],"DDD")</f>
        <v>Tue</v>
      </c>
      <c r="O1879" t="str">
        <f t="shared" si="29"/>
        <v>Q1</v>
      </c>
      <c r="P1879">
        <f>sales[[#This Row],[netRevenue]]-(sales[[#This Row],[unitCost]]*sales[[#This Row],[QuantitySold]])</f>
        <v>225</v>
      </c>
      <c r="Q1879">
        <f>sales[[#This Row],[unitCost]]*sales[[#This Row],[QuantitySold]]</f>
        <v>660</v>
      </c>
      <c r="R1879" s="7">
        <f>(sales[[#This Row],[unitPrice]]-sales[[#This Row],[unitCost]])/sales[[#This Row],[unitCost]]</f>
        <v>0.36363636363636365</v>
      </c>
      <c r="S1879" t="str">
        <f>TEXT(sales[[#This Row],[SaleDate]],"dd")</f>
        <v>20</v>
      </c>
    </row>
    <row r="1880" spans="1:19" x14ac:dyDescent="0.25">
      <c r="A1880">
        <v>1260</v>
      </c>
      <c r="B1880">
        <v>3</v>
      </c>
      <c r="C1880">
        <v>43</v>
      </c>
      <c r="D1880">
        <v>5</v>
      </c>
      <c r="E1880">
        <v>8</v>
      </c>
      <c r="F1880" s="1">
        <v>45378</v>
      </c>
      <c r="G1880">
        <v>15</v>
      </c>
      <c r="H1880">
        <f>VLOOKUP(sales[[#This Row],[ProductID]],products[],4,FALSE)</f>
        <v>320</v>
      </c>
      <c r="I1880">
        <f>VLOOKUP(sales[[#This Row],[ProductID]],products[],5,FALSE)</f>
        <v>280</v>
      </c>
      <c r="J1880">
        <f>sales[[#This Row],[QuantitySold]]*sales[[#This Row],[unitPrice]]</f>
        <v>2560</v>
      </c>
      <c r="K1880">
        <f>sales[[#This Row],[TotalRevenue]]-sales[[#This Row],[DiscountApplied]]</f>
        <v>2545</v>
      </c>
      <c r="L1880" t="str">
        <f>TEXT(sales[[#This Row],[SaleDate]],"yyyy")</f>
        <v>2024</v>
      </c>
      <c r="M1880" t="str">
        <f>TEXT(sales[[#This Row],[SaleDate]],"MMM")</f>
        <v>Mar</v>
      </c>
      <c r="N1880" t="str">
        <f>TEXT(sales[[#This Row],[SaleDate]],"DDD")</f>
        <v>Wed</v>
      </c>
      <c r="O1880" t="str">
        <f t="shared" si="29"/>
        <v>Q1</v>
      </c>
      <c r="P1880">
        <f>sales[[#This Row],[netRevenue]]-(sales[[#This Row],[unitCost]]*sales[[#This Row],[QuantitySold]])</f>
        <v>305</v>
      </c>
      <c r="Q1880">
        <f>sales[[#This Row],[unitCost]]*sales[[#This Row],[QuantitySold]]</f>
        <v>2240</v>
      </c>
      <c r="R1880" s="7">
        <f>(sales[[#This Row],[unitPrice]]-sales[[#This Row],[unitCost]])/sales[[#This Row],[unitCost]]</f>
        <v>0.14285714285714285</v>
      </c>
      <c r="S1880" t="str">
        <f>TEXT(sales[[#This Row],[SaleDate]],"dd")</f>
        <v>27</v>
      </c>
    </row>
    <row r="1881" spans="1:19" x14ac:dyDescent="0.25">
      <c r="A1881">
        <v>1300</v>
      </c>
      <c r="B1881">
        <v>5</v>
      </c>
      <c r="C1881">
        <v>43</v>
      </c>
      <c r="D1881">
        <v>5</v>
      </c>
      <c r="E1881">
        <v>6</v>
      </c>
      <c r="F1881" s="1">
        <v>45335</v>
      </c>
      <c r="G1881">
        <v>15</v>
      </c>
      <c r="H1881">
        <f>VLOOKUP(sales[[#This Row],[ProductID]],products[],4,FALSE)</f>
        <v>310</v>
      </c>
      <c r="I1881">
        <f>VLOOKUP(sales[[#This Row],[ProductID]],products[],5,FALSE)</f>
        <v>280</v>
      </c>
      <c r="J1881">
        <f>sales[[#This Row],[QuantitySold]]*sales[[#This Row],[unitPrice]]</f>
        <v>1860</v>
      </c>
      <c r="K1881">
        <f>sales[[#This Row],[TotalRevenue]]-sales[[#This Row],[DiscountApplied]]</f>
        <v>1845</v>
      </c>
      <c r="L1881" t="str">
        <f>TEXT(sales[[#This Row],[SaleDate]],"yyyy")</f>
        <v>2024</v>
      </c>
      <c r="M1881" t="str">
        <f>TEXT(sales[[#This Row],[SaleDate]],"MMM")</f>
        <v>Feb</v>
      </c>
      <c r="N1881" t="str">
        <f>TEXT(sales[[#This Row],[SaleDate]],"DDD")</f>
        <v>Tue</v>
      </c>
      <c r="O1881" t="str">
        <f t="shared" si="29"/>
        <v>Q1</v>
      </c>
      <c r="P1881">
        <f>sales[[#This Row],[netRevenue]]-(sales[[#This Row],[unitCost]]*sales[[#This Row],[QuantitySold]])</f>
        <v>165</v>
      </c>
      <c r="Q1881">
        <f>sales[[#This Row],[unitCost]]*sales[[#This Row],[QuantitySold]]</f>
        <v>1680</v>
      </c>
      <c r="R1881" s="7">
        <f>(sales[[#This Row],[unitPrice]]-sales[[#This Row],[unitCost]])/sales[[#This Row],[unitCost]]</f>
        <v>0.10714285714285714</v>
      </c>
      <c r="S1881" t="str">
        <f>TEXT(sales[[#This Row],[SaleDate]],"dd")</f>
        <v>13</v>
      </c>
    </row>
    <row r="1882" spans="1:19" x14ac:dyDescent="0.25">
      <c r="A1882">
        <v>1378</v>
      </c>
      <c r="B1882">
        <v>4</v>
      </c>
      <c r="C1882">
        <v>17</v>
      </c>
      <c r="D1882">
        <v>5</v>
      </c>
      <c r="E1882">
        <v>11</v>
      </c>
      <c r="F1882" s="1">
        <v>45354</v>
      </c>
      <c r="G1882">
        <v>15</v>
      </c>
      <c r="H1882">
        <f>VLOOKUP(sales[[#This Row],[ProductID]],products[],4,FALSE)</f>
        <v>130</v>
      </c>
      <c r="I1882">
        <f>VLOOKUP(sales[[#This Row],[ProductID]],products[],5,FALSE)</f>
        <v>100</v>
      </c>
      <c r="J1882">
        <f>sales[[#This Row],[QuantitySold]]*sales[[#This Row],[unitPrice]]</f>
        <v>1430</v>
      </c>
      <c r="K1882">
        <f>sales[[#This Row],[TotalRevenue]]-sales[[#This Row],[DiscountApplied]]</f>
        <v>1415</v>
      </c>
      <c r="L1882" t="str">
        <f>TEXT(sales[[#This Row],[SaleDate]],"yyyy")</f>
        <v>2024</v>
      </c>
      <c r="M1882" t="str">
        <f>TEXT(sales[[#This Row],[SaleDate]],"MMM")</f>
        <v>Mar</v>
      </c>
      <c r="N1882" t="str">
        <f>TEXT(sales[[#This Row],[SaleDate]],"DDD")</f>
        <v>Sun</v>
      </c>
      <c r="O1882" t="str">
        <f t="shared" si="29"/>
        <v>Q1</v>
      </c>
      <c r="P1882">
        <f>sales[[#This Row],[netRevenue]]-(sales[[#This Row],[unitCost]]*sales[[#This Row],[QuantitySold]])</f>
        <v>315</v>
      </c>
      <c r="Q1882">
        <f>sales[[#This Row],[unitCost]]*sales[[#This Row],[QuantitySold]]</f>
        <v>1100</v>
      </c>
      <c r="R1882" s="7">
        <f>(sales[[#This Row],[unitPrice]]-sales[[#This Row],[unitCost]])/sales[[#This Row],[unitCost]]</f>
        <v>0.3</v>
      </c>
      <c r="S1882" t="str">
        <f>TEXT(sales[[#This Row],[SaleDate]],"dd")</f>
        <v>03</v>
      </c>
    </row>
    <row r="1883" spans="1:19" x14ac:dyDescent="0.25">
      <c r="A1883">
        <v>1384</v>
      </c>
      <c r="B1883">
        <v>3</v>
      </c>
      <c r="C1883">
        <v>23</v>
      </c>
      <c r="D1883">
        <v>5</v>
      </c>
      <c r="E1883">
        <v>1</v>
      </c>
      <c r="F1883" s="1">
        <v>45537</v>
      </c>
      <c r="G1883">
        <v>15</v>
      </c>
      <c r="H1883">
        <f>VLOOKUP(sales[[#This Row],[ProductID]],products[],4,FALSE)</f>
        <v>320</v>
      </c>
      <c r="I1883">
        <f>VLOOKUP(sales[[#This Row],[ProductID]],products[],5,FALSE)</f>
        <v>280</v>
      </c>
      <c r="J1883">
        <f>sales[[#This Row],[QuantitySold]]*sales[[#This Row],[unitPrice]]</f>
        <v>320</v>
      </c>
      <c r="K1883">
        <f>sales[[#This Row],[TotalRevenue]]-sales[[#This Row],[DiscountApplied]]</f>
        <v>305</v>
      </c>
      <c r="L1883" t="str">
        <f>TEXT(sales[[#This Row],[SaleDate]],"yyyy")</f>
        <v>2024</v>
      </c>
      <c r="M1883" t="str">
        <f>TEXT(sales[[#This Row],[SaleDate]],"MMM")</f>
        <v>Sep</v>
      </c>
      <c r="N1883" t="str">
        <f>TEXT(sales[[#This Row],[SaleDate]],"DDD")</f>
        <v>Mon</v>
      </c>
      <c r="O1883" t="str">
        <f t="shared" si="29"/>
        <v>Q3</v>
      </c>
      <c r="P1883">
        <f>sales[[#This Row],[netRevenue]]-(sales[[#This Row],[unitCost]]*sales[[#This Row],[QuantitySold]])</f>
        <v>25</v>
      </c>
      <c r="Q1883">
        <f>sales[[#This Row],[unitCost]]*sales[[#This Row],[QuantitySold]]</f>
        <v>280</v>
      </c>
      <c r="R1883" s="7">
        <f>(sales[[#This Row],[unitPrice]]-sales[[#This Row],[unitCost]])/sales[[#This Row],[unitCost]]</f>
        <v>0.14285714285714285</v>
      </c>
      <c r="S1883" t="str">
        <f>TEXT(sales[[#This Row],[SaleDate]],"dd")</f>
        <v>02</v>
      </c>
    </row>
    <row r="1884" spans="1:19" x14ac:dyDescent="0.25">
      <c r="A1884">
        <v>1391</v>
      </c>
      <c r="B1884">
        <v>2</v>
      </c>
      <c r="C1884">
        <v>7</v>
      </c>
      <c r="D1884">
        <v>5</v>
      </c>
      <c r="E1884">
        <v>7</v>
      </c>
      <c r="F1884" s="1">
        <v>45500</v>
      </c>
      <c r="G1884">
        <v>15</v>
      </c>
      <c r="H1884">
        <f>VLOOKUP(sales[[#This Row],[ProductID]],products[],4,FALSE)</f>
        <v>120</v>
      </c>
      <c r="I1884">
        <f>VLOOKUP(sales[[#This Row],[ProductID]],products[],5,FALSE)</f>
        <v>90</v>
      </c>
      <c r="J1884">
        <f>sales[[#This Row],[QuantitySold]]*sales[[#This Row],[unitPrice]]</f>
        <v>840</v>
      </c>
      <c r="K1884">
        <f>sales[[#This Row],[TotalRevenue]]-sales[[#This Row],[DiscountApplied]]</f>
        <v>825</v>
      </c>
      <c r="L1884" t="str">
        <f>TEXT(sales[[#This Row],[SaleDate]],"yyyy")</f>
        <v>2024</v>
      </c>
      <c r="M1884" t="str">
        <f>TEXT(sales[[#This Row],[SaleDate]],"MMM")</f>
        <v>Jul</v>
      </c>
      <c r="N1884" t="str">
        <f>TEXT(sales[[#This Row],[SaleDate]],"DDD")</f>
        <v>Sat</v>
      </c>
      <c r="O1884" t="str">
        <f t="shared" si="29"/>
        <v>Q3</v>
      </c>
      <c r="P1884">
        <f>sales[[#This Row],[netRevenue]]-(sales[[#This Row],[unitCost]]*sales[[#This Row],[QuantitySold]])</f>
        <v>195</v>
      </c>
      <c r="Q1884">
        <f>sales[[#This Row],[unitCost]]*sales[[#This Row],[QuantitySold]]</f>
        <v>630</v>
      </c>
      <c r="R1884" s="7">
        <f>(sales[[#This Row],[unitPrice]]-sales[[#This Row],[unitCost]])/sales[[#This Row],[unitCost]]</f>
        <v>0.33333333333333331</v>
      </c>
      <c r="S1884" t="str">
        <f>TEXT(sales[[#This Row],[SaleDate]],"dd")</f>
        <v>27</v>
      </c>
    </row>
    <row r="1885" spans="1:19" x14ac:dyDescent="0.25">
      <c r="A1885">
        <v>1400</v>
      </c>
      <c r="B1885">
        <v>2</v>
      </c>
      <c r="C1885">
        <v>34</v>
      </c>
      <c r="D1885">
        <v>5</v>
      </c>
      <c r="E1885">
        <v>3</v>
      </c>
      <c r="F1885" s="1">
        <v>45413</v>
      </c>
      <c r="G1885">
        <v>15</v>
      </c>
      <c r="H1885">
        <f>VLOOKUP(sales[[#This Row],[ProductID]],products[],4,FALSE)</f>
        <v>120</v>
      </c>
      <c r="I1885">
        <f>VLOOKUP(sales[[#This Row],[ProductID]],products[],5,FALSE)</f>
        <v>90</v>
      </c>
      <c r="J1885">
        <f>sales[[#This Row],[QuantitySold]]*sales[[#This Row],[unitPrice]]</f>
        <v>360</v>
      </c>
      <c r="K1885">
        <f>sales[[#This Row],[TotalRevenue]]-sales[[#This Row],[DiscountApplied]]</f>
        <v>345</v>
      </c>
      <c r="L1885" t="str">
        <f>TEXT(sales[[#This Row],[SaleDate]],"yyyy")</f>
        <v>2024</v>
      </c>
      <c r="M1885" t="str">
        <f>TEXT(sales[[#This Row],[SaleDate]],"MMM")</f>
        <v>May</v>
      </c>
      <c r="N1885" t="str">
        <f>TEXT(sales[[#This Row],[SaleDate]],"DDD")</f>
        <v>Wed</v>
      </c>
      <c r="O1885" t="str">
        <f t="shared" si="29"/>
        <v>Q2</v>
      </c>
      <c r="P1885">
        <f>sales[[#This Row],[netRevenue]]-(sales[[#This Row],[unitCost]]*sales[[#This Row],[QuantitySold]])</f>
        <v>75</v>
      </c>
      <c r="Q1885">
        <f>sales[[#This Row],[unitCost]]*sales[[#This Row],[QuantitySold]]</f>
        <v>270</v>
      </c>
      <c r="R1885" s="7">
        <f>(sales[[#This Row],[unitPrice]]-sales[[#This Row],[unitCost]])/sales[[#This Row],[unitCost]]</f>
        <v>0.33333333333333331</v>
      </c>
      <c r="S1885" t="str">
        <f>TEXT(sales[[#This Row],[SaleDate]],"dd")</f>
        <v>01</v>
      </c>
    </row>
    <row r="1886" spans="1:19" x14ac:dyDescent="0.25">
      <c r="A1886">
        <v>1401</v>
      </c>
      <c r="B1886">
        <v>3</v>
      </c>
      <c r="C1886">
        <v>3</v>
      </c>
      <c r="D1886">
        <v>5</v>
      </c>
      <c r="E1886">
        <v>4</v>
      </c>
      <c r="F1886" s="1">
        <v>45375</v>
      </c>
      <c r="G1886">
        <v>15</v>
      </c>
      <c r="H1886">
        <f>VLOOKUP(sales[[#This Row],[ProductID]],products[],4,FALSE)</f>
        <v>320</v>
      </c>
      <c r="I1886">
        <f>VLOOKUP(sales[[#This Row],[ProductID]],products[],5,FALSE)</f>
        <v>280</v>
      </c>
      <c r="J1886">
        <f>sales[[#This Row],[QuantitySold]]*sales[[#This Row],[unitPrice]]</f>
        <v>1280</v>
      </c>
      <c r="K1886">
        <f>sales[[#This Row],[TotalRevenue]]-sales[[#This Row],[DiscountApplied]]</f>
        <v>1265</v>
      </c>
      <c r="L1886" t="str">
        <f>TEXT(sales[[#This Row],[SaleDate]],"yyyy")</f>
        <v>2024</v>
      </c>
      <c r="M1886" t="str">
        <f>TEXT(sales[[#This Row],[SaleDate]],"MMM")</f>
        <v>Mar</v>
      </c>
      <c r="N1886" t="str">
        <f>TEXT(sales[[#This Row],[SaleDate]],"DDD")</f>
        <v>Sun</v>
      </c>
      <c r="O1886" t="str">
        <f t="shared" si="29"/>
        <v>Q1</v>
      </c>
      <c r="P1886">
        <f>sales[[#This Row],[netRevenue]]-(sales[[#This Row],[unitCost]]*sales[[#This Row],[QuantitySold]])</f>
        <v>145</v>
      </c>
      <c r="Q1886">
        <f>sales[[#This Row],[unitCost]]*sales[[#This Row],[QuantitySold]]</f>
        <v>1120</v>
      </c>
      <c r="R1886" s="7">
        <f>(sales[[#This Row],[unitPrice]]-sales[[#This Row],[unitCost]])/sales[[#This Row],[unitCost]]</f>
        <v>0.14285714285714285</v>
      </c>
      <c r="S1886" t="str">
        <f>TEXT(sales[[#This Row],[SaleDate]],"dd")</f>
        <v>24</v>
      </c>
    </row>
    <row r="1887" spans="1:19" x14ac:dyDescent="0.25">
      <c r="A1887">
        <v>1403</v>
      </c>
      <c r="B1887">
        <v>3</v>
      </c>
      <c r="C1887">
        <v>42</v>
      </c>
      <c r="D1887">
        <v>5</v>
      </c>
      <c r="E1887">
        <v>10</v>
      </c>
      <c r="F1887" s="1">
        <v>45637</v>
      </c>
      <c r="G1887">
        <v>15</v>
      </c>
      <c r="H1887">
        <f>VLOOKUP(sales[[#This Row],[ProductID]],products[],4,FALSE)</f>
        <v>320</v>
      </c>
      <c r="I1887">
        <f>VLOOKUP(sales[[#This Row],[ProductID]],products[],5,FALSE)</f>
        <v>280</v>
      </c>
      <c r="J1887">
        <f>sales[[#This Row],[QuantitySold]]*sales[[#This Row],[unitPrice]]</f>
        <v>3200</v>
      </c>
      <c r="K1887">
        <f>sales[[#This Row],[TotalRevenue]]-sales[[#This Row],[DiscountApplied]]</f>
        <v>3185</v>
      </c>
      <c r="L1887" t="str">
        <f>TEXT(sales[[#This Row],[SaleDate]],"yyyy")</f>
        <v>2024</v>
      </c>
      <c r="M1887" t="str">
        <f>TEXT(sales[[#This Row],[SaleDate]],"MMM")</f>
        <v>Dec</v>
      </c>
      <c r="N1887" t="str">
        <f>TEXT(sales[[#This Row],[SaleDate]],"DDD")</f>
        <v>Wed</v>
      </c>
      <c r="O1887" t="str">
        <f t="shared" si="29"/>
        <v>Q4</v>
      </c>
      <c r="P1887">
        <f>sales[[#This Row],[netRevenue]]-(sales[[#This Row],[unitCost]]*sales[[#This Row],[QuantitySold]])</f>
        <v>385</v>
      </c>
      <c r="Q1887">
        <f>sales[[#This Row],[unitCost]]*sales[[#This Row],[QuantitySold]]</f>
        <v>2800</v>
      </c>
      <c r="R1887" s="7">
        <f>(sales[[#This Row],[unitPrice]]-sales[[#This Row],[unitCost]])/sales[[#This Row],[unitCost]]</f>
        <v>0.14285714285714285</v>
      </c>
      <c r="S1887" t="str">
        <f>TEXT(sales[[#This Row],[SaleDate]],"dd")</f>
        <v>11</v>
      </c>
    </row>
    <row r="1888" spans="1:19" x14ac:dyDescent="0.25">
      <c r="A1888">
        <v>1412</v>
      </c>
      <c r="B1888">
        <v>3</v>
      </c>
      <c r="C1888">
        <v>2</v>
      </c>
      <c r="D1888">
        <v>5</v>
      </c>
      <c r="E1888">
        <v>10</v>
      </c>
      <c r="F1888" s="1">
        <v>45414</v>
      </c>
      <c r="G1888">
        <v>15</v>
      </c>
      <c r="H1888">
        <f>VLOOKUP(sales[[#This Row],[ProductID]],products[],4,FALSE)</f>
        <v>320</v>
      </c>
      <c r="I1888">
        <f>VLOOKUP(sales[[#This Row],[ProductID]],products[],5,FALSE)</f>
        <v>280</v>
      </c>
      <c r="J1888">
        <f>sales[[#This Row],[QuantitySold]]*sales[[#This Row],[unitPrice]]</f>
        <v>3200</v>
      </c>
      <c r="K1888">
        <f>sales[[#This Row],[TotalRevenue]]-sales[[#This Row],[DiscountApplied]]</f>
        <v>3185</v>
      </c>
      <c r="L1888" t="str">
        <f>TEXT(sales[[#This Row],[SaleDate]],"yyyy")</f>
        <v>2024</v>
      </c>
      <c r="M1888" t="str">
        <f>TEXT(sales[[#This Row],[SaleDate]],"MMM")</f>
        <v>May</v>
      </c>
      <c r="N1888" t="str">
        <f>TEXT(sales[[#This Row],[SaleDate]],"DDD")</f>
        <v>Thu</v>
      </c>
      <c r="O1888" t="str">
        <f t="shared" si="29"/>
        <v>Q2</v>
      </c>
      <c r="P1888">
        <f>sales[[#This Row],[netRevenue]]-(sales[[#This Row],[unitCost]]*sales[[#This Row],[QuantitySold]])</f>
        <v>385</v>
      </c>
      <c r="Q1888">
        <f>sales[[#This Row],[unitCost]]*sales[[#This Row],[QuantitySold]]</f>
        <v>2800</v>
      </c>
      <c r="R1888" s="7">
        <f>(sales[[#This Row],[unitPrice]]-sales[[#This Row],[unitCost]])/sales[[#This Row],[unitCost]]</f>
        <v>0.14285714285714285</v>
      </c>
      <c r="S1888" t="str">
        <f>TEXT(sales[[#This Row],[SaleDate]],"dd")</f>
        <v>02</v>
      </c>
    </row>
    <row r="1889" spans="1:19" x14ac:dyDescent="0.25">
      <c r="A1889">
        <v>1457</v>
      </c>
      <c r="B1889">
        <v>5</v>
      </c>
      <c r="C1889">
        <v>25</v>
      </c>
      <c r="D1889">
        <v>5</v>
      </c>
      <c r="E1889">
        <v>5</v>
      </c>
      <c r="F1889" s="1">
        <v>45379</v>
      </c>
      <c r="G1889">
        <v>15</v>
      </c>
      <c r="H1889">
        <f>VLOOKUP(sales[[#This Row],[ProductID]],products[],4,FALSE)</f>
        <v>310</v>
      </c>
      <c r="I1889">
        <f>VLOOKUP(sales[[#This Row],[ProductID]],products[],5,FALSE)</f>
        <v>280</v>
      </c>
      <c r="J1889">
        <f>sales[[#This Row],[QuantitySold]]*sales[[#This Row],[unitPrice]]</f>
        <v>1550</v>
      </c>
      <c r="K1889">
        <f>sales[[#This Row],[TotalRevenue]]-sales[[#This Row],[DiscountApplied]]</f>
        <v>1535</v>
      </c>
      <c r="L1889" t="str">
        <f>TEXT(sales[[#This Row],[SaleDate]],"yyyy")</f>
        <v>2024</v>
      </c>
      <c r="M1889" t="str">
        <f>TEXT(sales[[#This Row],[SaleDate]],"MMM")</f>
        <v>Mar</v>
      </c>
      <c r="N1889" t="str">
        <f>TEXT(sales[[#This Row],[SaleDate]],"DDD")</f>
        <v>Thu</v>
      </c>
      <c r="O1889" t="str">
        <f t="shared" si="29"/>
        <v>Q1</v>
      </c>
      <c r="P1889">
        <f>sales[[#This Row],[netRevenue]]-(sales[[#This Row],[unitCost]]*sales[[#This Row],[QuantitySold]])</f>
        <v>135</v>
      </c>
      <c r="Q1889">
        <f>sales[[#This Row],[unitCost]]*sales[[#This Row],[QuantitySold]]</f>
        <v>1400</v>
      </c>
      <c r="R1889" s="7">
        <f>(sales[[#This Row],[unitPrice]]-sales[[#This Row],[unitCost]])/sales[[#This Row],[unitCost]]</f>
        <v>0.10714285714285714</v>
      </c>
      <c r="S1889" t="str">
        <f>TEXT(sales[[#This Row],[SaleDate]],"dd")</f>
        <v>28</v>
      </c>
    </row>
    <row r="1890" spans="1:19" x14ac:dyDescent="0.25">
      <c r="A1890">
        <v>1460</v>
      </c>
      <c r="B1890">
        <v>1</v>
      </c>
      <c r="C1890">
        <v>39</v>
      </c>
      <c r="D1890">
        <v>5</v>
      </c>
      <c r="E1890">
        <v>2</v>
      </c>
      <c r="F1890" s="1">
        <v>45399</v>
      </c>
      <c r="G1890">
        <v>15</v>
      </c>
      <c r="H1890">
        <f>VLOOKUP(sales[[#This Row],[ProductID]],products[],4,FALSE)</f>
        <v>300</v>
      </c>
      <c r="I1890">
        <f>VLOOKUP(sales[[#This Row],[ProductID]],products[],5,FALSE)</f>
        <v>220</v>
      </c>
      <c r="J1890">
        <f>sales[[#This Row],[QuantitySold]]*sales[[#This Row],[unitPrice]]</f>
        <v>600</v>
      </c>
      <c r="K1890">
        <f>sales[[#This Row],[TotalRevenue]]-sales[[#This Row],[DiscountApplied]]</f>
        <v>585</v>
      </c>
      <c r="L1890" t="str">
        <f>TEXT(sales[[#This Row],[SaleDate]],"yyyy")</f>
        <v>2024</v>
      </c>
      <c r="M1890" t="str">
        <f>TEXT(sales[[#This Row],[SaleDate]],"MMM")</f>
        <v>Apr</v>
      </c>
      <c r="N1890" t="str">
        <f>TEXT(sales[[#This Row],[SaleDate]],"DDD")</f>
        <v>Wed</v>
      </c>
      <c r="O1890" t="str">
        <f t="shared" si="29"/>
        <v>Q2</v>
      </c>
      <c r="P1890">
        <f>sales[[#This Row],[netRevenue]]-(sales[[#This Row],[unitCost]]*sales[[#This Row],[QuantitySold]])</f>
        <v>145</v>
      </c>
      <c r="Q1890">
        <f>sales[[#This Row],[unitCost]]*sales[[#This Row],[QuantitySold]]</f>
        <v>440</v>
      </c>
      <c r="R1890" s="7">
        <f>(sales[[#This Row],[unitPrice]]-sales[[#This Row],[unitCost]])/sales[[#This Row],[unitCost]]</f>
        <v>0.36363636363636365</v>
      </c>
      <c r="S1890" t="str">
        <f>TEXT(sales[[#This Row],[SaleDate]],"dd")</f>
        <v>17</v>
      </c>
    </row>
    <row r="1891" spans="1:19" x14ac:dyDescent="0.25">
      <c r="A1891">
        <v>1462</v>
      </c>
      <c r="B1891">
        <v>5</v>
      </c>
      <c r="C1891">
        <v>5</v>
      </c>
      <c r="D1891">
        <v>5</v>
      </c>
      <c r="E1891">
        <v>5</v>
      </c>
      <c r="F1891" s="1">
        <v>45539</v>
      </c>
      <c r="G1891">
        <v>15</v>
      </c>
      <c r="H1891">
        <f>VLOOKUP(sales[[#This Row],[ProductID]],products[],4,FALSE)</f>
        <v>310</v>
      </c>
      <c r="I1891">
        <f>VLOOKUP(sales[[#This Row],[ProductID]],products[],5,FALSE)</f>
        <v>280</v>
      </c>
      <c r="J1891">
        <f>sales[[#This Row],[QuantitySold]]*sales[[#This Row],[unitPrice]]</f>
        <v>1550</v>
      </c>
      <c r="K1891">
        <f>sales[[#This Row],[TotalRevenue]]-sales[[#This Row],[DiscountApplied]]</f>
        <v>1535</v>
      </c>
      <c r="L1891" t="str">
        <f>TEXT(sales[[#This Row],[SaleDate]],"yyyy")</f>
        <v>2024</v>
      </c>
      <c r="M1891" t="str">
        <f>TEXT(sales[[#This Row],[SaleDate]],"MMM")</f>
        <v>Sep</v>
      </c>
      <c r="N1891" t="str">
        <f>TEXT(sales[[#This Row],[SaleDate]],"DDD")</f>
        <v>Wed</v>
      </c>
      <c r="O1891" t="str">
        <f t="shared" si="29"/>
        <v>Q3</v>
      </c>
      <c r="P1891">
        <f>sales[[#This Row],[netRevenue]]-(sales[[#This Row],[unitCost]]*sales[[#This Row],[QuantitySold]])</f>
        <v>135</v>
      </c>
      <c r="Q1891">
        <f>sales[[#This Row],[unitCost]]*sales[[#This Row],[QuantitySold]]</f>
        <v>1400</v>
      </c>
      <c r="R1891" s="7">
        <f>(sales[[#This Row],[unitPrice]]-sales[[#This Row],[unitCost]])/sales[[#This Row],[unitCost]]</f>
        <v>0.10714285714285714</v>
      </c>
      <c r="S1891" t="str">
        <f>TEXT(sales[[#This Row],[SaleDate]],"dd")</f>
        <v>04</v>
      </c>
    </row>
    <row r="1892" spans="1:19" x14ac:dyDescent="0.25">
      <c r="A1892">
        <v>1497</v>
      </c>
      <c r="B1892">
        <v>5</v>
      </c>
      <c r="C1892">
        <v>16</v>
      </c>
      <c r="D1892">
        <v>5</v>
      </c>
      <c r="E1892">
        <v>4</v>
      </c>
      <c r="F1892" s="1">
        <v>45513</v>
      </c>
      <c r="G1892">
        <v>15</v>
      </c>
      <c r="H1892">
        <f>VLOOKUP(sales[[#This Row],[ProductID]],products[],4,FALSE)</f>
        <v>310</v>
      </c>
      <c r="I1892">
        <f>VLOOKUP(sales[[#This Row],[ProductID]],products[],5,FALSE)</f>
        <v>280</v>
      </c>
      <c r="J1892">
        <f>sales[[#This Row],[QuantitySold]]*sales[[#This Row],[unitPrice]]</f>
        <v>1240</v>
      </c>
      <c r="K1892">
        <f>sales[[#This Row],[TotalRevenue]]-sales[[#This Row],[DiscountApplied]]</f>
        <v>1225</v>
      </c>
      <c r="L1892" t="str">
        <f>TEXT(sales[[#This Row],[SaleDate]],"yyyy")</f>
        <v>2024</v>
      </c>
      <c r="M1892" t="str">
        <f>TEXT(sales[[#This Row],[SaleDate]],"MMM")</f>
        <v>Aug</v>
      </c>
      <c r="N1892" t="str">
        <f>TEXT(sales[[#This Row],[SaleDate]],"DDD")</f>
        <v>Fri</v>
      </c>
      <c r="O1892" t="str">
        <f t="shared" si="29"/>
        <v>Q3</v>
      </c>
      <c r="P1892">
        <f>sales[[#This Row],[netRevenue]]-(sales[[#This Row],[unitCost]]*sales[[#This Row],[QuantitySold]])</f>
        <v>105</v>
      </c>
      <c r="Q1892">
        <f>sales[[#This Row],[unitCost]]*sales[[#This Row],[QuantitySold]]</f>
        <v>1120</v>
      </c>
      <c r="R1892" s="7">
        <f>(sales[[#This Row],[unitPrice]]-sales[[#This Row],[unitCost]])/sales[[#This Row],[unitCost]]</f>
        <v>0.10714285714285714</v>
      </c>
      <c r="S1892" t="str">
        <f>TEXT(sales[[#This Row],[SaleDate]],"dd")</f>
        <v>09</v>
      </c>
    </row>
    <row r="1893" spans="1:19" x14ac:dyDescent="0.25">
      <c r="A1893">
        <v>1512</v>
      </c>
      <c r="B1893">
        <v>1</v>
      </c>
      <c r="C1893">
        <v>9</v>
      </c>
      <c r="D1893">
        <v>5</v>
      </c>
      <c r="E1893">
        <v>3</v>
      </c>
      <c r="F1893" s="1">
        <v>45567</v>
      </c>
      <c r="G1893">
        <v>15</v>
      </c>
      <c r="H1893">
        <f>VLOOKUP(sales[[#This Row],[ProductID]],products[],4,FALSE)</f>
        <v>300</v>
      </c>
      <c r="I1893">
        <f>VLOOKUP(sales[[#This Row],[ProductID]],products[],5,FALSE)</f>
        <v>220</v>
      </c>
      <c r="J1893">
        <f>sales[[#This Row],[QuantitySold]]*sales[[#This Row],[unitPrice]]</f>
        <v>900</v>
      </c>
      <c r="K1893">
        <f>sales[[#This Row],[TotalRevenue]]-sales[[#This Row],[DiscountApplied]]</f>
        <v>885</v>
      </c>
      <c r="L1893" t="str">
        <f>TEXT(sales[[#This Row],[SaleDate]],"yyyy")</f>
        <v>2024</v>
      </c>
      <c r="M1893" t="str">
        <f>TEXT(sales[[#This Row],[SaleDate]],"MMM")</f>
        <v>Oct</v>
      </c>
      <c r="N1893" t="str">
        <f>TEXT(sales[[#This Row],[SaleDate]],"DDD")</f>
        <v>Wed</v>
      </c>
      <c r="O1893" t="str">
        <f t="shared" si="29"/>
        <v>Q4</v>
      </c>
      <c r="P1893">
        <f>sales[[#This Row],[netRevenue]]-(sales[[#This Row],[unitCost]]*sales[[#This Row],[QuantitySold]])</f>
        <v>225</v>
      </c>
      <c r="Q1893">
        <f>sales[[#This Row],[unitCost]]*sales[[#This Row],[QuantitySold]]</f>
        <v>660</v>
      </c>
      <c r="R1893" s="7">
        <f>(sales[[#This Row],[unitPrice]]-sales[[#This Row],[unitCost]])/sales[[#This Row],[unitCost]]</f>
        <v>0.36363636363636365</v>
      </c>
      <c r="S1893" t="str">
        <f>TEXT(sales[[#This Row],[SaleDate]],"dd")</f>
        <v>02</v>
      </c>
    </row>
    <row r="1894" spans="1:19" x14ac:dyDescent="0.25">
      <c r="A1894">
        <v>1528</v>
      </c>
      <c r="B1894">
        <v>4</v>
      </c>
      <c r="C1894">
        <v>8</v>
      </c>
      <c r="D1894">
        <v>5</v>
      </c>
      <c r="E1894">
        <v>10</v>
      </c>
      <c r="F1894" s="1">
        <v>45555</v>
      </c>
      <c r="G1894">
        <v>15</v>
      </c>
      <c r="H1894">
        <f>VLOOKUP(sales[[#This Row],[ProductID]],products[],4,FALSE)</f>
        <v>130</v>
      </c>
      <c r="I1894">
        <f>VLOOKUP(sales[[#This Row],[ProductID]],products[],5,FALSE)</f>
        <v>100</v>
      </c>
      <c r="J1894">
        <f>sales[[#This Row],[QuantitySold]]*sales[[#This Row],[unitPrice]]</f>
        <v>1300</v>
      </c>
      <c r="K1894">
        <f>sales[[#This Row],[TotalRevenue]]-sales[[#This Row],[DiscountApplied]]</f>
        <v>1285</v>
      </c>
      <c r="L1894" t="str">
        <f>TEXT(sales[[#This Row],[SaleDate]],"yyyy")</f>
        <v>2024</v>
      </c>
      <c r="M1894" t="str">
        <f>TEXT(sales[[#This Row],[SaleDate]],"MMM")</f>
        <v>Sep</v>
      </c>
      <c r="N1894" t="str">
        <f>TEXT(sales[[#This Row],[SaleDate]],"DDD")</f>
        <v>Fri</v>
      </c>
      <c r="O1894" t="str">
        <f t="shared" si="29"/>
        <v>Q3</v>
      </c>
      <c r="P1894">
        <f>sales[[#This Row],[netRevenue]]-(sales[[#This Row],[unitCost]]*sales[[#This Row],[QuantitySold]])</f>
        <v>285</v>
      </c>
      <c r="Q1894">
        <f>sales[[#This Row],[unitCost]]*sales[[#This Row],[QuantitySold]]</f>
        <v>1000</v>
      </c>
      <c r="R1894" s="7">
        <f>(sales[[#This Row],[unitPrice]]-sales[[#This Row],[unitCost]])/sales[[#This Row],[unitCost]]</f>
        <v>0.3</v>
      </c>
      <c r="S1894" t="str">
        <f>TEXT(sales[[#This Row],[SaleDate]],"dd")</f>
        <v>20</v>
      </c>
    </row>
    <row r="1895" spans="1:19" x14ac:dyDescent="0.25">
      <c r="A1895">
        <v>1532</v>
      </c>
      <c r="B1895">
        <v>5</v>
      </c>
      <c r="C1895">
        <v>22</v>
      </c>
      <c r="D1895">
        <v>5</v>
      </c>
      <c r="E1895">
        <v>8</v>
      </c>
      <c r="F1895" s="1">
        <v>45451</v>
      </c>
      <c r="G1895">
        <v>15</v>
      </c>
      <c r="H1895">
        <f>VLOOKUP(sales[[#This Row],[ProductID]],products[],4,FALSE)</f>
        <v>310</v>
      </c>
      <c r="I1895">
        <f>VLOOKUP(sales[[#This Row],[ProductID]],products[],5,FALSE)</f>
        <v>280</v>
      </c>
      <c r="J1895">
        <f>sales[[#This Row],[QuantitySold]]*sales[[#This Row],[unitPrice]]</f>
        <v>2480</v>
      </c>
      <c r="K1895">
        <f>sales[[#This Row],[TotalRevenue]]-sales[[#This Row],[DiscountApplied]]</f>
        <v>2465</v>
      </c>
      <c r="L1895" t="str">
        <f>TEXT(sales[[#This Row],[SaleDate]],"yyyy")</f>
        <v>2024</v>
      </c>
      <c r="M1895" t="str">
        <f>TEXT(sales[[#This Row],[SaleDate]],"MMM")</f>
        <v>Jun</v>
      </c>
      <c r="N1895" t="str">
        <f>TEXT(sales[[#This Row],[SaleDate]],"DDD")</f>
        <v>Sat</v>
      </c>
      <c r="O1895" t="str">
        <f t="shared" si="29"/>
        <v>Q2</v>
      </c>
      <c r="P1895">
        <f>sales[[#This Row],[netRevenue]]-(sales[[#This Row],[unitCost]]*sales[[#This Row],[QuantitySold]])</f>
        <v>225</v>
      </c>
      <c r="Q1895">
        <f>sales[[#This Row],[unitCost]]*sales[[#This Row],[QuantitySold]]</f>
        <v>2240</v>
      </c>
      <c r="R1895" s="7">
        <f>(sales[[#This Row],[unitPrice]]-sales[[#This Row],[unitCost]])/sales[[#This Row],[unitCost]]</f>
        <v>0.10714285714285714</v>
      </c>
      <c r="S1895" t="str">
        <f>TEXT(sales[[#This Row],[SaleDate]],"dd")</f>
        <v>08</v>
      </c>
    </row>
    <row r="1896" spans="1:19" x14ac:dyDescent="0.25">
      <c r="A1896">
        <v>1608</v>
      </c>
      <c r="B1896">
        <v>5</v>
      </c>
      <c r="C1896">
        <v>33</v>
      </c>
      <c r="D1896">
        <v>5</v>
      </c>
      <c r="E1896">
        <v>11</v>
      </c>
      <c r="F1896" s="1">
        <v>45509</v>
      </c>
      <c r="G1896">
        <v>15</v>
      </c>
      <c r="H1896">
        <f>VLOOKUP(sales[[#This Row],[ProductID]],products[],4,FALSE)</f>
        <v>310</v>
      </c>
      <c r="I1896">
        <f>VLOOKUP(sales[[#This Row],[ProductID]],products[],5,FALSE)</f>
        <v>280</v>
      </c>
      <c r="J1896">
        <f>sales[[#This Row],[QuantitySold]]*sales[[#This Row],[unitPrice]]</f>
        <v>3410</v>
      </c>
      <c r="K1896">
        <f>sales[[#This Row],[TotalRevenue]]-sales[[#This Row],[DiscountApplied]]</f>
        <v>3395</v>
      </c>
      <c r="L1896" t="str">
        <f>TEXT(sales[[#This Row],[SaleDate]],"yyyy")</f>
        <v>2024</v>
      </c>
      <c r="M1896" t="str">
        <f>TEXT(sales[[#This Row],[SaleDate]],"MMM")</f>
        <v>Aug</v>
      </c>
      <c r="N1896" t="str">
        <f>TEXT(sales[[#This Row],[SaleDate]],"DDD")</f>
        <v>Mon</v>
      </c>
      <c r="O1896" t="str">
        <f t="shared" si="29"/>
        <v>Q3</v>
      </c>
      <c r="P1896">
        <f>sales[[#This Row],[netRevenue]]-(sales[[#This Row],[unitCost]]*sales[[#This Row],[QuantitySold]])</f>
        <v>315</v>
      </c>
      <c r="Q1896">
        <f>sales[[#This Row],[unitCost]]*sales[[#This Row],[QuantitySold]]</f>
        <v>3080</v>
      </c>
      <c r="R1896" s="7">
        <f>(sales[[#This Row],[unitPrice]]-sales[[#This Row],[unitCost]])/sales[[#This Row],[unitCost]]</f>
        <v>0.10714285714285714</v>
      </c>
      <c r="S1896" t="str">
        <f>TEXT(sales[[#This Row],[SaleDate]],"dd")</f>
        <v>05</v>
      </c>
    </row>
    <row r="1897" spans="1:19" x14ac:dyDescent="0.25">
      <c r="A1897">
        <v>1625</v>
      </c>
      <c r="B1897">
        <v>1</v>
      </c>
      <c r="C1897">
        <v>12</v>
      </c>
      <c r="D1897">
        <v>5</v>
      </c>
      <c r="E1897">
        <v>10</v>
      </c>
      <c r="F1897" s="1">
        <v>45635</v>
      </c>
      <c r="G1897">
        <v>15</v>
      </c>
      <c r="H1897">
        <f>VLOOKUP(sales[[#This Row],[ProductID]],products[],4,FALSE)</f>
        <v>300</v>
      </c>
      <c r="I1897">
        <f>VLOOKUP(sales[[#This Row],[ProductID]],products[],5,FALSE)</f>
        <v>220</v>
      </c>
      <c r="J1897">
        <f>sales[[#This Row],[QuantitySold]]*sales[[#This Row],[unitPrice]]</f>
        <v>3000</v>
      </c>
      <c r="K1897">
        <f>sales[[#This Row],[TotalRevenue]]-sales[[#This Row],[DiscountApplied]]</f>
        <v>2985</v>
      </c>
      <c r="L1897" t="str">
        <f>TEXT(sales[[#This Row],[SaleDate]],"yyyy")</f>
        <v>2024</v>
      </c>
      <c r="M1897" t="str">
        <f>TEXT(sales[[#This Row],[SaleDate]],"MMM")</f>
        <v>Dec</v>
      </c>
      <c r="N1897" t="str">
        <f>TEXT(sales[[#This Row],[SaleDate]],"DDD")</f>
        <v>Mon</v>
      </c>
      <c r="O1897" t="str">
        <f t="shared" si="29"/>
        <v>Q4</v>
      </c>
      <c r="P1897">
        <f>sales[[#This Row],[netRevenue]]-(sales[[#This Row],[unitCost]]*sales[[#This Row],[QuantitySold]])</f>
        <v>785</v>
      </c>
      <c r="Q1897">
        <f>sales[[#This Row],[unitCost]]*sales[[#This Row],[QuantitySold]]</f>
        <v>2200</v>
      </c>
      <c r="R1897" s="7">
        <f>(sales[[#This Row],[unitPrice]]-sales[[#This Row],[unitCost]])/sales[[#This Row],[unitCost]]</f>
        <v>0.36363636363636365</v>
      </c>
      <c r="S1897" t="str">
        <f>TEXT(sales[[#This Row],[SaleDate]],"dd")</f>
        <v>09</v>
      </c>
    </row>
    <row r="1898" spans="1:19" x14ac:dyDescent="0.25">
      <c r="A1898">
        <v>1628</v>
      </c>
      <c r="B1898">
        <v>1</v>
      </c>
      <c r="C1898">
        <v>24</v>
      </c>
      <c r="D1898">
        <v>5</v>
      </c>
      <c r="E1898">
        <v>2</v>
      </c>
      <c r="F1898" s="1">
        <v>45317</v>
      </c>
      <c r="G1898">
        <v>15</v>
      </c>
      <c r="H1898">
        <f>VLOOKUP(sales[[#This Row],[ProductID]],products[],4,FALSE)</f>
        <v>300</v>
      </c>
      <c r="I1898">
        <f>VLOOKUP(sales[[#This Row],[ProductID]],products[],5,FALSE)</f>
        <v>220</v>
      </c>
      <c r="J1898">
        <f>sales[[#This Row],[QuantitySold]]*sales[[#This Row],[unitPrice]]</f>
        <v>600</v>
      </c>
      <c r="K1898">
        <f>sales[[#This Row],[TotalRevenue]]-sales[[#This Row],[DiscountApplied]]</f>
        <v>585</v>
      </c>
      <c r="L1898" t="str">
        <f>TEXT(sales[[#This Row],[SaleDate]],"yyyy")</f>
        <v>2024</v>
      </c>
      <c r="M1898" t="str">
        <f>TEXT(sales[[#This Row],[SaleDate]],"MMM")</f>
        <v>Jan</v>
      </c>
      <c r="N1898" t="str">
        <f>TEXT(sales[[#This Row],[SaleDate]],"DDD")</f>
        <v>Fri</v>
      </c>
      <c r="O1898" t="str">
        <f t="shared" si="29"/>
        <v>Q1</v>
      </c>
      <c r="P1898">
        <f>sales[[#This Row],[netRevenue]]-(sales[[#This Row],[unitCost]]*sales[[#This Row],[QuantitySold]])</f>
        <v>145</v>
      </c>
      <c r="Q1898">
        <f>sales[[#This Row],[unitCost]]*sales[[#This Row],[QuantitySold]]</f>
        <v>440</v>
      </c>
      <c r="R1898" s="7">
        <f>(sales[[#This Row],[unitPrice]]-sales[[#This Row],[unitCost]])/sales[[#This Row],[unitCost]]</f>
        <v>0.36363636363636365</v>
      </c>
      <c r="S1898" t="str">
        <f>TEXT(sales[[#This Row],[SaleDate]],"dd")</f>
        <v>26</v>
      </c>
    </row>
    <row r="1899" spans="1:19" x14ac:dyDescent="0.25">
      <c r="A1899">
        <v>1638</v>
      </c>
      <c r="B1899">
        <v>5</v>
      </c>
      <c r="C1899">
        <v>32</v>
      </c>
      <c r="D1899">
        <v>5</v>
      </c>
      <c r="E1899">
        <v>4</v>
      </c>
      <c r="F1899" s="1">
        <v>45443</v>
      </c>
      <c r="G1899">
        <v>15</v>
      </c>
      <c r="H1899">
        <f>VLOOKUP(sales[[#This Row],[ProductID]],products[],4,FALSE)</f>
        <v>310</v>
      </c>
      <c r="I1899">
        <f>VLOOKUP(sales[[#This Row],[ProductID]],products[],5,FALSE)</f>
        <v>280</v>
      </c>
      <c r="J1899">
        <f>sales[[#This Row],[QuantitySold]]*sales[[#This Row],[unitPrice]]</f>
        <v>1240</v>
      </c>
      <c r="K1899">
        <f>sales[[#This Row],[TotalRevenue]]-sales[[#This Row],[DiscountApplied]]</f>
        <v>1225</v>
      </c>
      <c r="L1899" t="str">
        <f>TEXT(sales[[#This Row],[SaleDate]],"yyyy")</f>
        <v>2024</v>
      </c>
      <c r="M1899" t="str">
        <f>TEXT(sales[[#This Row],[SaleDate]],"MMM")</f>
        <v>May</v>
      </c>
      <c r="N1899" t="str">
        <f>TEXT(sales[[#This Row],[SaleDate]],"DDD")</f>
        <v>Fri</v>
      </c>
      <c r="O1899" t="str">
        <f t="shared" si="29"/>
        <v>Q2</v>
      </c>
      <c r="P1899">
        <f>sales[[#This Row],[netRevenue]]-(sales[[#This Row],[unitCost]]*sales[[#This Row],[QuantitySold]])</f>
        <v>105</v>
      </c>
      <c r="Q1899">
        <f>sales[[#This Row],[unitCost]]*sales[[#This Row],[QuantitySold]]</f>
        <v>1120</v>
      </c>
      <c r="R1899" s="7">
        <f>(sales[[#This Row],[unitPrice]]-sales[[#This Row],[unitCost]])/sales[[#This Row],[unitCost]]</f>
        <v>0.10714285714285714</v>
      </c>
      <c r="S1899" t="str">
        <f>TEXT(sales[[#This Row],[SaleDate]],"dd")</f>
        <v>31</v>
      </c>
    </row>
    <row r="1900" spans="1:19" x14ac:dyDescent="0.25">
      <c r="A1900">
        <v>1684</v>
      </c>
      <c r="B1900">
        <v>5</v>
      </c>
      <c r="C1900">
        <v>32</v>
      </c>
      <c r="D1900">
        <v>5</v>
      </c>
      <c r="E1900">
        <v>2</v>
      </c>
      <c r="F1900" s="1">
        <v>45325</v>
      </c>
      <c r="G1900">
        <v>15</v>
      </c>
      <c r="H1900">
        <f>VLOOKUP(sales[[#This Row],[ProductID]],products[],4,FALSE)</f>
        <v>310</v>
      </c>
      <c r="I1900">
        <f>VLOOKUP(sales[[#This Row],[ProductID]],products[],5,FALSE)</f>
        <v>280</v>
      </c>
      <c r="J1900">
        <f>sales[[#This Row],[QuantitySold]]*sales[[#This Row],[unitPrice]]</f>
        <v>620</v>
      </c>
      <c r="K1900">
        <f>sales[[#This Row],[TotalRevenue]]-sales[[#This Row],[DiscountApplied]]</f>
        <v>605</v>
      </c>
      <c r="L1900" t="str">
        <f>TEXT(sales[[#This Row],[SaleDate]],"yyyy")</f>
        <v>2024</v>
      </c>
      <c r="M1900" t="str">
        <f>TEXT(sales[[#This Row],[SaleDate]],"MMM")</f>
        <v>Feb</v>
      </c>
      <c r="N1900" t="str">
        <f>TEXT(sales[[#This Row],[SaleDate]],"DDD")</f>
        <v>Sat</v>
      </c>
      <c r="O1900" t="str">
        <f t="shared" si="29"/>
        <v>Q1</v>
      </c>
      <c r="P1900">
        <f>sales[[#This Row],[netRevenue]]-(sales[[#This Row],[unitCost]]*sales[[#This Row],[QuantitySold]])</f>
        <v>45</v>
      </c>
      <c r="Q1900">
        <f>sales[[#This Row],[unitCost]]*sales[[#This Row],[QuantitySold]]</f>
        <v>560</v>
      </c>
      <c r="R1900" s="7">
        <f>(sales[[#This Row],[unitPrice]]-sales[[#This Row],[unitCost]])/sales[[#This Row],[unitCost]]</f>
        <v>0.10714285714285714</v>
      </c>
      <c r="S1900" t="str">
        <f>TEXT(sales[[#This Row],[SaleDate]],"dd")</f>
        <v>03</v>
      </c>
    </row>
    <row r="1901" spans="1:19" x14ac:dyDescent="0.25">
      <c r="A1901">
        <v>1725</v>
      </c>
      <c r="B1901">
        <v>3</v>
      </c>
      <c r="C1901">
        <v>11</v>
      </c>
      <c r="D1901">
        <v>5</v>
      </c>
      <c r="E1901">
        <v>9</v>
      </c>
      <c r="F1901" s="1">
        <v>45312</v>
      </c>
      <c r="G1901">
        <v>15</v>
      </c>
      <c r="H1901">
        <f>VLOOKUP(sales[[#This Row],[ProductID]],products[],4,FALSE)</f>
        <v>320</v>
      </c>
      <c r="I1901">
        <f>VLOOKUP(sales[[#This Row],[ProductID]],products[],5,FALSE)</f>
        <v>280</v>
      </c>
      <c r="J1901">
        <f>sales[[#This Row],[QuantitySold]]*sales[[#This Row],[unitPrice]]</f>
        <v>2880</v>
      </c>
      <c r="K1901">
        <f>sales[[#This Row],[TotalRevenue]]-sales[[#This Row],[DiscountApplied]]</f>
        <v>2865</v>
      </c>
      <c r="L1901" t="str">
        <f>TEXT(sales[[#This Row],[SaleDate]],"yyyy")</f>
        <v>2024</v>
      </c>
      <c r="M1901" t="str">
        <f>TEXT(sales[[#This Row],[SaleDate]],"MMM")</f>
        <v>Jan</v>
      </c>
      <c r="N1901" t="str">
        <f>TEXT(sales[[#This Row],[SaleDate]],"DDD")</f>
        <v>Sun</v>
      </c>
      <c r="O1901" t="str">
        <f t="shared" si="29"/>
        <v>Q1</v>
      </c>
      <c r="P1901">
        <f>sales[[#This Row],[netRevenue]]-(sales[[#This Row],[unitCost]]*sales[[#This Row],[QuantitySold]])</f>
        <v>345</v>
      </c>
      <c r="Q1901">
        <f>sales[[#This Row],[unitCost]]*sales[[#This Row],[QuantitySold]]</f>
        <v>2520</v>
      </c>
      <c r="R1901" s="7">
        <f>(sales[[#This Row],[unitPrice]]-sales[[#This Row],[unitCost]])/sales[[#This Row],[unitCost]]</f>
        <v>0.14285714285714285</v>
      </c>
      <c r="S1901" t="str">
        <f>TEXT(sales[[#This Row],[SaleDate]],"dd")</f>
        <v>21</v>
      </c>
    </row>
    <row r="1902" spans="1:19" x14ac:dyDescent="0.25">
      <c r="A1902">
        <v>1735</v>
      </c>
      <c r="B1902">
        <v>3</v>
      </c>
      <c r="C1902">
        <v>42</v>
      </c>
      <c r="D1902">
        <v>5</v>
      </c>
      <c r="E1902">
        <v>7</v>
      </c>
      <c r="F1902" s="1">
        <v>45576</v>
      </c>
      <c r="G1902">
        <v>15</v>
      </c>
      <c r="H1902">
        <f>VLOOKUP(sales[[#This Row],[ProductID]],products[],4,FALSE)</f>
        <v>320</v>
      </c>
      <c r="I1902">
        <f>VLOOKUP(sales[[#This Row],[ProductID]],products[],5,FALSE)</f>
        <v>280</v>
      </c>
      <c r="J1902">
        <f>sales[[#This Row],[QuantitySold]]*sales[[#This Row],[unitPrice]]</f>
        <v>2240</v>
      </c>
      <c r="K1902">
        <f>sales[[#This Row],[TotalRevenue]]-sales[[#This Row],[DiscountApplied]]</f>
        <v>2225</v>
      </c>
      <c r="L1902" t="str">
        <f>TEXT(sales[[#This Row],[SaleDate]],"yyyy")</f>
        <v>2024</v>
      </c>
      <c r="M1902" t="str">
        <f>TEXT(sales[[#This Row],[SaleDate]],"MMM")</f>
        <v>Oct</v>
      </c>
      <c r="N1902" t="str">
        <f>TEXT(sales[[#This Row],[SaleDate]],"DDD")</f>
        <v>Fri</v>
      </c>
      <c r="O1902" t="str">
        <f t="shared" si="29"/>
        <v>Q4</v>
      </c>
      <c r="P1902">
        <f>sales[[#This Row],[netRevenue]]-(sales[[#This Row],[unitCost]]*sales[[#This Row],[QuantitySold]])</f>
        <v>265</v>
      </c>
      <c r="Q1902">
        <f>sales[[#This Row],[unitCost]]*sales[[#This Row],[QuantitySold]]</f>
        <v>1960</v>
      </c>
      <c r="R1902" s="7">
        <f>(sales[[#This Row],[unitPrice]]-sales[[#This Row],[unitCost]])/sales[[#This Row],[unitCost]]</f>
        <v>0.14285714285714285</v>
      </c>
      <c r="S1902" t="str">
        <f>TEXT(sales[[#This Row],[SaleDate]],"dd")</f>
        <v>11</v>
      </c>
    </row>
    <row r="1903" spans="1:19" x14ac:dyDescent="0.25">
      <c r="A1903">
        <v>1737</v>
      </c>
      <c r="B1903">
        <v>5</v>
      </c>
      <c r="C1903">
        <v>4</v>
      </c>
      <c r="D1903">
        <v>5</v>
      </c>
      <c r="E1903">
        <v>11</v>
      </c>
      <c r="F1903" s="1">
        <v>45435</v>
      </c>
      <c r="G1903">
        <v>15</v>
      </c>
      <c r="H1903">
        <f>VLOOKUP(sales[[#This Row],[ProductID]],products[],4,FALSE)</f>
        <v>310</v>
      </c>
      <c r="I1903">
        <f>VLOOKUP(sales[[#This Row],[ProductID]],products[],5,FALSE)</f>
        <v>280</v>
      </c>
      <c r="J1903">
        <f>sales[[#This Row],[QuantitySold]]*sales[[#This Row],[unitPrice]]</f>
        <v>3410</v>
      </c>
      <c r="K1903">
        <f>sales[[#This Row],[TotalRevenue]]-sales[[#This Row],[DiscountApplied]]</f>
        <v>3395</v>
      </c>
      <c r="L1903" t="str">
        <f>TEXT(sales[[#This Row],[SaleDate]],"yyyy")</f>
        <v>2024</v>
      </c>
      <c r="M1903" t="str">
        <f>TEXT(sales[[#This Row],[SaleDate]],"MMM")</f>
        <v>May</v>
      </c>
      <c r="N1903" t="str">
        <f>TEXT(sales[[#This Row],[SaleDate]],"DDD")</f>
        <v>Thu</v>
      </c>
      <c r="O1903" t="str">
        <f t="shared" si="29"/>
        <v>Q2</v>
      </c>
      <c r="P1903">
        <f>sales[[#This Row],[netRevenue]]-(sales[[#This Row],[unitCost]]*sales[[#This Row],[QuantitySold]])</f>
        <v>315</v>
      </c>
      <c r="Q1903">
        <f>sales[[#This Row],[unitCost]]*sales[[#This Row],[QuantitySold]]</f>
        <v>3080</v>
      </c>
      <c r="R1903" s="7">
        <f>(sales[[#This Row],[unitPrice]]-sales[[#This Row],[unitCost]])/sales[[#This Row],[unitCost]]</f>
        <v>0.10714285714285714</v>
      </c>
      <c r="S1903" t="str">
        <f>TEXT(sales[[#This Row],[SaleDate]],"dd")</f>
        <v>23</v>
      </c>
    </row>
    <row r="1904" spans="1:19" x14ac:dyDescent="0.25">
      <c r="A1904">
        <v>1750</v>
      </c>
      <c r="B1904">
        <v>3</v>
      </c>
      <c r="C1904">
        <v>25</v>
      </c>
      <c r="D1904">
        <v>5</v>
      </c>
      <c r="E1904">
        <v>4</v>
      </c>
      <c r="F1904" s="1">
        <v>45297</v>
      </c>
      <c r="G1904">
        <v>15</v>
      </c>
      <c r="H1904">
        <f>VLOOKUP(sales[[#This Row],[ProductID]],products[],4,FALSE)</f>
        <v>320</v>
      </c>
      <c r="I1904">
        <f>VLOOKUP(sales[[#This Row],[ProductID]],products[],5,FALSE)</f>
        <v>280</v>
      </c>
      <c r="J1904">
        <f>sales[[#This Row],[QuantitySold]]*sales[[#This Row],[unitPrice]]</f>
        <v>1280</v>
      </c>
      <c r="K1904">
        <f>sales[[#This Row],[TotalRevenue]]-sales[[#This Row],[DiscountApplied]]</f>
        <v>1265</v>
      </c>
      <c r="L1904" t="str">
        <f>TEXT(sales[[#This Row],[SaleDate]],"yyyy")</f>
        <v>2024</v>
      </c>
      <c r="M1904" t="str">
        <f>TEXT(sales[[#This Row],[SaleDate]],"MMM")</f>
        <v>Jan</v>
      </c>
      <c r="N1904" t="str">
        <f>TEXT(sales[[#This Row],[SaleDate]],"DDD")</f>
        <v>Sat</v>
      </c>
      <c r="O1904" t="str">
        <f t="shared" si="29"/>
        <v>Q1</v>
      </c>
      <c r="P1904">
        <f>sales[[#This Row],[netRevenue]]-(sales[[#This Row],[unitCost]]*sales[[#This Row],[QuantitySold]])</f>
        <v>145</v>
      </c>
      <c r="Q1904">
        <f>sales[[#This Row],[unitCost]]*sales[[#This Row],[QuantitySold]]</f>
        <v>1120</v>
      </c>
      <c r="R1904" s="7">
        <f>(sales[[#This Row],[unitPrice]]-sales[[#This Row],[unitCost]])/sales[[#This Row],[unitCost]]</f>
        <v>0.14285714285714285</v>
      </c>
      <c r="S1904" t="str">
        <f>TEXT(sales[[#This Row],[SaleDate]],"dd")</f>
        <v>06</v>
      </c>
    </row>
    <row r="1905" spans="1:19" x14ac:dyDescent="0.25">
      <c r="A1905">
        <v>1768</v>
      </c>
      <c r="B1905">
        <v>2</v>
      </c>
      <c r="C1905">
        <v>32</v>
      </c>
      <c r="D1905">
        <v>5</v>
      </c>
      <c r="E1905">
        <v>6</v>
      </c>
      <c r="F1905" s="1">
        <v>45331</v>
      </c>
      <c r="G1905">
        <v>15</v>
      </c>
      <c r="H1905">
        <f>VLOOKUP(sales[[#This Row],[ProductID]],products[],4,FALSE)</f>
        <v>120</v>
      </c>
      <c r="I1905">
        <f>VLOOKUP(sales[[#This Row],[ProductID]],products[],5,FALSE)</f>
        <v>90</v>
      </c>
      <c r="J1905">
        <f>sales[[#This Row],[QuantitySold]]*sales[[#This Row],[unitPrice]]</f>
        <v>720</v>
      </c>
      <c r="K1905">
        <f>sales[[#This Row],[TotalRevenue]]-sales[[#This Row],[DiscountApplied]]</f>
        <v>705</v>
      </c>
      <c r="L1905" t="str">
        <f>TEXT(sales[[#This Row],[SaleDate]],"yyyy")</f>
        <v>2024</v>
      </c>
      <c r="M1905" t="str">
        <f>TEXT(sales[[#This Row],[SaleDate]],"MMM")</f>
        <v>Feb</v>
      </c>
      <c r="N1905" t="str">
        <f>TEXT(sales[[#This Row],[SaleDate]],"DDD")</f>
        <v>Fri</v>
      </c>
      <c r="O1905" t="str">
        <f t="shared" si="29"/>
        <v>Q1</v>
      </c>
      <c r="P1905">
        <f>sales[[#This Row],[netRevenue]]-(sales[[#This Row],[unitCost]]*sales[[#This Row],[QuantitySold]])</f>
        <v>165</v>
      </c>
      <c r="Q1905">
        <f>sales[[#This Row],[unitCost]]*sales[[#This Row],[QuantitySold]]</f>
        <v>540</v>
      </c>
      <c r="R1905" s="7">
        <f>(sales[[#This Row],[unitPrice]]-sales[[#This Row],[unitCost]])/sales[[#This Row],[unitCost]]</f>
        <v>0.33333333333333331</v>
      </c>
      <c r="S1905" t="str">
        <f>TEXT(sales[[#This Row],[SaleDate]],"dd")</f>
        <v>09</v>
      </c>
    </row>
    <row r="1906" spans="1:19" x14ac:dyDescent="0.25">
      <c r="A1906">
        <v>1770</v>
      </c>
      <c r="B1906">
        <v>3</v>
      </c>
      <c r="C1906">
        <v>11</v>
      </c>
      <c r="D1906">
        <v>5</v>
      </c>
      <c r="E1906">
        <v>1</v>
      </c>
      <c r="F1906" s="1">
        <v>45311</v>
      </c>
      <c r="G1906">
        <v>15</v>
      </c>
      <c r="H1906">
        <f>VLOOKUP(sales[[#This Row],[ProductID]],products[],4,FALSE)</f>
        <v>320</v>
      </c>
      <c r="I1906">
        <f>VLOOKUP(sales[[#This Row],[ProductID]],products[],5,FALSE)</f>
        <v>280</v>
      </c>
      <c r="J1906">
        <f>sales[[#This Row],[QuantitySold]]*sales[[#This Row],[unitPrice]]</f>
        <v>320</v>
      </c>
      <c r="K1906">
        <f>sales[[#This Row],[TotalRevenue]]-sales[[#This Row],[DiscountApplied]]</f>
        <v>305</v>
      </c>
      <c r="L1906" t="str">
        <f>TEXT(sales[[#This Row],[SaleDate]],"yyyy")</f>
        <v>2024</v>
      </c>
      <c r="M1906" t="str">
        <f>TEXT(sales[[#This Row],[SaleDate]],"MMM")</f>
        <v>Jan</v>
      </c>
      <c r="N1906" t="str">
        <f>TEXT(sales[[#This Row],[SaleDate]],"DDD")</f>
        <v>Sat</v>
      </c>
      <c r="O1906" t="str">
        <f t="shared" si="29"/>
        <v>Q1</v>
      </c>
      <c r="P1906">
        <f>sales[[#This Row],[netRevenue]]-(sales[[#This Row],[unitCost]]*sales[[#This Row],[QuantitySold]])</f>
        <v>25</v>
      </c>
      <c r="Q1906">
        <f>sales[[#This Row],[unitCost]]*sales[[#This Row],[QuantitySold]]</f>
        <v>280</v>
      </c>
      <c r="R1906" s="7">
        <f>(sales[[#This Row],[unitPrice]]-sales[[#This Row],[unitCost]])/sales[[#This Row],[unitCost]]</f>
        <v>0.14285714285714285</v>
      </c>
      <c r="S1906" t="str">
        <f>TEXT(sales[[#This Row],[SaleDate]],"dd")</f>
        <v>20</v>
      </c>
    </row>
    <row r="1907" spans="1:19" x14ac:dyDescent="0.25">
      <c r="A1907">
        <v>1774</v>
      </c>
      <c r="B1907">
        <v>3</v>
      </c>
      <c r="C1907">
        <v>14</v>
      </c>
      <c r="D1907">
        <v>5</v>
      </c>
      <c r="E1907">
        <v>7</v>
      </c>
      <c r="F1907" s="1">
        <v>45425</v>
      </c>
      <c r="G1907">
        <v>15</v>
      </c>
      <c r="H1907">
        <f>VLOOKUP(sales[[#This Row],[ProductID]],products[],4,FALSE)</f>
        <v>320</v>
      </c>
      <c r="I1907">
        <f>VLOOKUP(sales[[#This Row],[ProductID]],products[],5,FALSE)</f>
        <v>280</v>
      </c>
      <c r="J1907">
        <f>sales[[#This Row],[QuantitySold]]*sales[[#This Row],[unitPrice]]</f>
        <v>2240</v>
      </c>
      <c r="K1907">
        <f>sales[[#This Row],[TotalRevenue]]-sales[[#This Row],[DiscountApplied]]</f>
        <v>2225</v>
      </c>
      <c r="L1907" t="str">
        <f>TEXT(sales[[#This Row],[SaleDate]],"yyyy")</f>
        <v>2024</v>
      </c>
      <c r="M1907" t="str">
        <f>TEXT(sales[[#This Row],[SaleDate]],"MMM")</f>
        <v>May</v>
      </c>
      <c r="N1907" t="str">
        <f>TEXT(sales[[#This Row],[SaleDate]],"DDD")</f>
        <v>Mon</v>
      </c>
      <c r="O1907" t="str">
        <f t="shared" si="29"/>
        <v>Q2</v>
      </c>
      <c r="P1907">
        <f>sales[[#This Row],[netRevenue]]-(sales[[#This Row],[unitCost]]*sales[[#This Row],[QuantitySold]])</f>
        <v>265</v>
      </c>
      <c r="Q1907">
        <f>sales[[#This Row],[unitCost]]*sales[[#This Row],[QuantitySold]]</f>
        <v>1960</v>
      </c>
      <c r="R1907" s="7">
        <f>(sales[[#This Row],[unitPrice]]-sales[[#This Row],[unitCost]])/sales[[#This Row],[unitCost]]</f>
        <v>0.14285714285714285</v>
      </c>
      <c r="S1907" t="str">
        <f>TEXT(sales[[#This Row],[SaleDate]],"dd")</f>
        <v>13</v>
      </c>
    </row>
    <row r="1908" spans="1:19" x14ac:dyDescent="0.25">
      <c r="A1908">
        <v>1776</v>
      </c>
      <c r="B1908">
        <v>5</v>
      </c>
      <c r="C1908">
        <v>42</v>
      </c>
      <c r="D1908">
        <v>5</v>
      </c>
      <c r="E1908">
        <v>10</v>
      </c>
      <c r="F1908" s="1">
        <v>45484</v>
      </c>
      <c r="G1908">
        <v>15</v>
      </c>
      <c r="H1908">
        <f>VLOOKUP(sales[[#This Row],[ProductID]],products[],4,FALSE)</f>
        <v>310</v>
      </c>
      <c r="I1908">
        <f>VLOOKUP(sales[[#This Row],[ProductID]],products[],5,FALSE)</f>
        <v>280</v>
      </c>
      <c r="J1908">
        <f>sales[[#This Row],[QuantitySold]]*sales[[#This Row],[unitPrice]]</f>
        <v>3100</v>
      </c>
      <c r="K1908">
        <f>sales[[#This Row],[TotalRevenue]]-sales[[#This Row],[DiscountApplied]]</f>
        <v>3085</v>
      </c>
      <c r="L1908" t="str">
        <f>TEXT(sales[[#This Row],[SaleDate]],"yyyy")</f>
        <v>2024</v>
      </c>
      <c r="M1908" t="str">
        <f>TEXT(sales[[#This Row],[SaleDate]],"MMM")</f>
        <v>Jul</v>
      </c>
      <c r="N1908" t="str">
        <f>TEXT(sales[[#This Row],[SaleDate]],"DDD")</f>
        <v>Thu</v>
      </c>
      <c r="O1908" t="str">
        <f t="shared" si="29"/>
        <v>Q3</v>
      </c>
      <c r="P1908">
        <f>sales[[#This Row],[netRevenue]]-(sales[[#This Row],[unitCost]]*sales[[#This Row],[QuantitySold]])</f>
        <v>285</v>
      </c>
      <c r="Q1908">
        <f>sales[[#This Row],[unitCost]]*sales[[#This Row],[QuantitySold]]</f>
        <v>2800</v>
      </c>
      <c r="R1908" s="7">
        <f>(sales[[#This Row],[unitPrice]]-sales[[#This Row],[unitCost]])/sales[[#This Row],[unitCost]]</f>
        <v>0.10714285714285714</v>
      </c>
      <c r="S1908" t="str">
        <f>TEXT(sales[[#This Row],[SaleDate]],"dd")</f>
        <v>11</v>
      </c>
    </row>
    <row r="1909" spans="1:19" x14ac:dyDescent="0.25">
      <c r="A1909">
        <v>1782</v>
      </c>
      <c r="B1909">
        <v>1</v>
      </c>
      <c r="C1909">
        <v>30</v>
      </c>
      <c r="D1909">
        <v>5</v>
      </c>
      <c r="E1909">
        <v>2</v>
      </c>
      <c r="F1909" s="1">
        <v>45387</v>
      </c>
      <c r="G1909">
        <v>15</v>
      </c>
      <c r="H1909">
        <f>VLOOKUP(sales[[#This Row],[ProductID]],products[],4,FALSE)</f>
        <v>300</v>
      </c>
      <c r="I1909">
        <f>VLOOKUP(sales[[#This Row],[ProductID]],products[],5,FALSE)</f>
        <v>220</v>
      </c>
      <c r="J1909">
        <f>sales[[#This Row],[QuantitySold]]*sales[[#This Row],[unitPrice]]</f>
        <v>600</v>
      </c>
      <c r="K1909">
        <f>sales[[#This Row],[TotalRevenue]]-sales[[#This Row],[DiscountApplied]]</f>
        <v>585</v>
      </c>
      <c r="L1909" t="str">
        <f>TEXT(sales[[#This Row],[SaleDate]],"yyyy")</f>
        <v>2024</v>
      </c>
      <c r="M1909" t="str">
        <f>TEXT(sales[[#This Row],[SaleDate]],"MMM")</f>
        <v>Apr</v>
      </c>
      <c r="N1909" t="str">
        <f>TEXT(sales[[#This Row],[SaleDate]],"DDD")</f>
        <v>Fri</v>
      </c>
      <c r="O1909" t="str">
        <f t="shared" si="29"/>
        <v>Q2</v>
      </c>
      <c r="P1909">
        <f>sales[[#This Row],[netRevenue]]-(sales[[#This Row],[unitCost]]*sales[[#This Row],[QuantitySold]])</f>
        <v>145</v>
      </c>
      <c r="Q1909">
        <f>sales[[#This Row],[unitCost]]*sales[[#This Row],[QuantitySold]]</f>
        <v>440</v>
      </c>
      <c r="R1909" s="7">
        <f>(sales[[#This Row],[unitPrice]]-sales[[#This Row],[unitCost]])/sales[[#This Row],[unitCost]]</f>
        <v>0.36363636363636365</v>
      </c>
      <c r="S1909" t="str">
        <f>TEXT(sales[[#This Row],[SaleDate]],"dd")</f>
        <v>05</v>
      </c>
    </row>
    <row r="1910" spans="1:19" x14ac:dyDescent="0.25">
      <c r="A1910">
        <v>1784</v>
      </c>
      <c r="B1910">
        <v>3</v>
      </c>
      <c r="C1910">
        <v>49</v>
      </c>
      <c r="D1910">
        <v>5</v>
      </c>
      <c r="E1910">
        <v>1</v>
      </c>
      <c r="F1910" s="1">
        <v>45605</v>
      </c>
      <c r="G1910">
        <v>15</v>
      </c>
      <c r="H1910">
        <f>VLOOKUP(sales[[#This Row],[ProductID]],products[],4,FALSE)</f>
        <v>320</v>
      </c>
      <c r="I1910">
        <f>VLOOKUP(sales[[#This Row],[ProductID]],products[],5,FALSE)</f>
        <v>280</v>
      </c>
      <c r="J1910">
        <f>sales[[#This Row],[QuantitySold]]*sales[[#This Row],[unitPrice]]</f>
        <v>320</v>
      </c>
      <c r="K1910">
        <f>sales[[#This Row],[TotalRevenue]]-sales[[#This Row],[DiscountApplied]]</f>
        <v>305</v>
      </c>
      <c r="L1910" t="str">
        <f>TEXT(sales[[#This Row],[SaleDate]],"yyyy")</f>
        <v>2024</v>
      </c>
      <c r="M1910" t="str">
        <f>TEXT(sales[[#This Row],[SaleDate]],"MMM")</f>
        <v>Nov</v>
      </c>
      <c r="N1910" t="str">
        <f>TEXT(sales[[#This Row],[SaleDate]],"DDD")</f>
        <v>Sat</v>
      </c>
      <c r="O1910" t="str">
        <f t="shared" si="29"/>
        <v>Q4</v>
      </c>
      <c r="P1910">
        <f>sales[[#This Row],[netRevenue]]-(sales[[#This Row],[unitCost]]*sales[[#This Row],[QuantitySold]])</f>
        <v>25</v>
      </c>
      <c r="Q1910">
        <f>sales[[#This Row],[unitCost]]*sales[[#This Row],[QuantitySold]]</f>
        <v>280</v>
      </c>
      <c r="R1910" s="7">
        <f>(sales[[#This Row],[unitPrice]]-sales[[#This Row],[unitCost]])/sales[[#This Row],[unitCost]]</f>
        <v>0.14285714285714285</v>
      </c>
      <c r="S1910" t="str">
        <f>TEXT(sales[[#This Row],[SaleDate]],"dd")</f>
        <v>09</v>
      </c>
    </row>
    <row r="1911" spans="1:19" x14ac:dyDescent="0.25">
      <c r="A1911">
        <v>1785</v>
      </c>
      <c r="B1911">
        <v>4</v>
      </c>
      <c r="C1911">
        <v>33</v>
      </c>
      <c r="D1911">
        <v>5</v>
      </c>
      <c r="E1911">
        <v>1</v>
      </c>
      <c r="F1911" s="1">
        <v>45444</v>
      </c>
      <c r="G1911">
        <v>15</v>
      </c>
      <c r="H1911">
        <f>VLOOKUP(sales[[#This Row],[ProductID]],products[],4,FALSE)</f>
        <v>130</v>
      </c>
      <c r="I1911">
        <f>VLOOKUP(sales[[#This Row],[ProductID]],products[],5,FALSE)</f>
        <v>100</v>
      </c>
      <c r="J1911">
        <f>sales[[#This Row],[QuantitySold]]*sales[[#This Row],[unitPrice]]</f>
        <v>130</v>
      </c>
      <c r="K1911">
        <f>sales[[#This Row],[TotalRevenue]]-sales[[#This Row],[DiscountApplied]]</f>
        <v>115</v>
      </c>
      <c r="L1911" t="str">
        <f>TEXT(sales[[#This Row],[SaleDate]],"yyyy")</f>
        <v>2024</v>
      </c>
      <c r="M1911" t="str">
        <f>TEXT(sales[[#This Row],[SaleDate]],"MMM")</f>
        <v>Jun</v>
      </c>
      <c r="N1911" t="str">
        <f>TEXT(sales[[#This Row],[SaleDate]],"DDD")</f>
        <v>Sat</v>
      </c>
      <c r="O1911" t="str">
        <f t="shared" si="29"/>
        <v>Q2</v>
      </c>
      <c r="P1911">
        <f>sales[[#This Row],[netRevenue]]-(sales[[#This Row],[unitCost]]*sales[[#This Row],[QuantitySold]])</f>
        <v>15</v>
      </c>
      <c r="Q1911">
        <f>sales[[#This Row],[unitCost]]*sales[[#This Row],[QuantitySold]]</f>
        <v>100</v>
      </c>
      <c r="R1911" s="7">
        <f>(sales[[#This Row],[unitPrice]]-sales[[#This Row],[unitCost]])/sales[[#This Row],[unitCost]]</f>
        <v>0.3</v>
      </c>
      <c r="S1911" t="str">
        <f>TEXT(sales[[#This Row],[SaleDate]],"dd")</f>
        <v>01</v>
      </c>
    </row>
    <row r="1912" spans="1:19" x14ac:dyDescent="0.25">
      <c r="A1912">
        <v>1867</v>
      </c>
      <c r="B1912">
        <v>3</v>
      </c>
      <c r="C1912">
        <v>33</v>
      </c>
      <c r="D1912">
        <v>5</v>
      </c>
      <c r="E1912">
        <v>4</v>
      </c>
      <c r="F1912" s="1">
        <v>45366</v>
      </c>
      <c r="G1912">
        <v>15</v>
      </c>
      <c r="H1912">
        <f>VLOOKUP(sales[[#This Row],[ProductID]],products[],4,FALSE)</f>
        <v>320</v>
      </c>
      <c r="I1912">
        <f>VLOOKUP(sales[[#This Row],[ProductID]],products[],5,FALSE)</f>
        <v>280</v>
      </c>
      <c r="J1912">
        <f>sales[[#This Row],[QuantitySold]]*sales[[#This Row],[unitPrice]]</f>
        <v>1280</v>
      </c>
      <c r="K1912">
        <f>sales[[#This Row],[TotalRevenue]]-sales[[#This Row],[DiscountApplied]]</f>
        <v>1265</v>
      </c>
      <c r="L1912" t="str">
        <f>TEXT(sales[[#This Row],[SaleDate]],"yyyy")</f>
        <v>2024</v>
      </c>
      <c r="M1912" t="str">
        <f>TEXT(sales[[#This Row],[SaleDate]],"MMM")</f>
        <v>Mar</v>
      </c>
      <c r="N1912" t="str">
        <f>TEXT(sales[[#This Row],[SaleDate]],"DDD")</f>
        <v>Fri</v>
      </c>
      <c r="O1912" t="str">
        <f t="shared" si="29"/>
        <v>Q1</v>
      </c>
      <c r="P1912">
        <f>sales[[#This Row],[netRevenue]]-(sales[[#This Row],[unitCost]]*sales[[#This Row],[QuantitySold]])</f>
        <v>145</v>
      </c>
      <c r="Q1912">
        <f>sales[[#This Row],[unitCost]]*sales[[#This Row],[QuantitySold]]</f>
        <v>1120</v>
      </c>
      <c r="R1912" s="7">
        <f>(sales[[#This Row],[unitPrice]]-sales[[#This Row],[unitCost]])/sales[[#This Row],[unitCost]]</f>
        <v>0.14285714285714285</v>
      </c>
      <c r="S1912" t="str">
        <f>TEXT(sales[[#This Row],[SaleDate]],"dd")</f>
        <v>15</v>
      </c>
    </row>
    <row r="1913" spans="1:19" x14ac:dyDescent="0.25">
      <c r="A1913">
        <v>1876</v>
      </c>
      <c r="B1913">
        <v>4</v>
      </c>
      <c r="C1913">
        <v>45</v>
      </c>
      <c r="D1913">
        <v>5</v>
      </c>
      <c r="E1913">
        <v>9</v>
      </c>
      <c r="F1913" s="1">
        <v>45460</v>
      </c>
      <c r="G1913">
        <v>15</v>
      </c>
      <c r="H1913">
        <f>VLOOKUP(sales[[#This Row],[ProductID]],products[],4,FALSE)</f>
        <v>130</v>
      </c>
      <c r="I1913">
        <f>VLOOKUP(sales[[#This Row],[ProductID]],products[],5,FALSE)</f>
        <v>100</v>
      </c>
      <c r="J1913">
        <f>sales[[#This Row],[QuantitySold]]*sales[[#This Row],[unitPrice]]</f>
        <v>1170</v>
      </c>
      <c r="K1913">
        <f>sales[[#This Row],[TotalRevenue]]-sales[[#This Row],[DiscountApplied]]</f>
        <v>1155</v>
      </c>
      <c r="L1913" t="str">
        <f>TEXT(sales[[#This Row],[SaleDate]],"yyyy")</f>
        <v>2024</v>
      </c>
      <c r="M1913" t="str">
        <f>TEXT(sales[[#This Row],[SaleDate]],"MMM")</f>
        <v>Jun</v>
      </c>
      <c r="N1913" t="str">
        <f>TEXT(sales[[#This Row],[SaleDate]],"DDD")</f>
        <v>Mon</v>
      </c>
      <c r="O1913" t="str">
        <f t="shared" si="29"/>
        <v>Q2</v>
      </c>
      <c r="P1913">
        <f>sales[[#This Row],[netRevenue]]-(sales[[#This Row],[unitCost]]*sales[[#This Row],[QuantitySold]])</f>
        <v>255</v>
      </c>
      <c r="Q1913">
        <f>sales[[#This Row],[unitCost]]*sales[[#This Row],[QuantitySold]]</f>
        <v>900</v>
      </c>
      <c r="R1913" s="7">
        <f>(sales[[#This Row],[unitPrice]]-sales[[#This Row],[unitCost]])/sales[[#This Row],[unitCost]]</f>
        <v>0.3</v>
      </c>
      <c r="S1913" t="str">
        <f>TEXT(sales[[#This Row],[SaleDate]],"dd")</f>
        <v>17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5A18-C823-4E80-9411-7CBD9AFC1A8C}">
  <dimension ref="A1:F1454"/>
  <sheetViews>
    <sheetView workbookViewId="0">
      <selection sqref="A1:F1454"/>
    </sheetView>
  </sheetViews>
  <sheetFormatPr defaultRowHeight="15" x14ac:dyDescent="0.25"/>
  <cols>
    <col min="1" max="1" width="12.85546875" bestFit="1" customWidth="1"/>
    <col min="2" max="2" width="8.85546875" bestFit="1" customWidth="1"/>
    <col min="3" max="3" width="20.140625" bestFit="1" customWidth="1"/>
    <col min="4" max="4" width="15.140625" bestFit="1" customWidth="1"/>
    <col min="5" max="5" width="19" bestFit="1" customWidth="1"/>
    <col min="6" max="6" width="14.85546875" bestFit="1" customWidth="1"/>
  </cols>
  <sheetData>
    <row r="1" spans="1:6" x14ac:dyDescent="0.25">
      <c r="A1" t="s">
        <v>190</v>
      </c>
      <c r="B1" t="s">
        <v>186</v>
      </c>
      <c r="C1" t="s">
        <v>191</v>
      </c>
      <c r="D1" t="s">
        <v>192</v>
      </c>
      <c r="E1" t="s">
        <v>193</v>
      </c>
      <c r="F1" t="s">
        <v>194</v>
      </c>
    </row>
    <row r="2" spans="1:6" x14ac:dyDescent="0.25">
      <c r="A2">
        <v>13</v>
      </c>
      <c r="B2">
        <v>15</v>
      </c>
      <c r="C2">
        <v>2</v>
      </c>
      <c r="D2" s="1">
        <v>44927</v>
      </c>
      <c r="E2">
        <v>5</v>
      </c>
      <c r="F2">
        <v>27</v>
      </c>
    </row>
    <row r="3" spans="1:6" x14ac:dyDescent="0.25">
      <c r="A3">
        <v>27</v>
      </c>
      <c r="B3">
        <v>34</v>
      </c>
      <c r="C3">
        <v>2</v>
      </c>
      <c r="D3" s="1">
        <v>45005</v>
      </c>
      <c r="E3">
        <v>5</v>
      </c>
      <c r="F3">
        <v>53</v>
      </c>
    </row>
    <row r="4" spans="1:6" x14ac:dyDescent="0.25">
      <c r="A4">
        <v>37</v>
      </c>
      <c r="B4">
        <v>48</v>
      </c>
      <c r="C4">
        <v>2</v>
      </c>
      <c r="D4" s="1">
        <v>45087</v>
      </c>
      <c r="E4">
        <v>5</v>
      </c>
      <c r="F4">
        <v>92</v>
      </c>
    </row>
    <row r="5" spans="1:6" x14ac:dyDescent="0.25">
      <c r="A5">
        <v>64</v>
      </c>
      <c r="B5">
        <v>84</v>
      </c>
      <c r="C5">
        <v>2</v>
      </c>
      <c r="D5" s="1">
        <v>44949</v>
      </c>
      <c r="E5">
        <v>5</v>
      </c>
      <c r="F5">
        <v>32</v>
      </c>
    </row>
    <row r="6" spans="1:6" x14ac:dyDescent="0.25">
      <c r="A6">
        <v>69</v>
      </c>
      <c r="B6">
        <v>90</v>
      </c>
      <c r="C6">
        <v>2</v>
      </c>
      <c r="D6" s="1">
        <v>45094</v>
      </c>
      <c r="E6">
        <v>5</v>
      </c>
      <c r="F6">
        <v>60</v>
      </c>
    </row>
    <row r="7" spans="1:6" x14ac:dyDescent="0.25">
      <c r="A7">
        <v>79</v>
      </c>
      <c r="B7">
        <v>106</v>
      </c>
      <c r="C7">
        <v>2</v>
      </c>
      <c r="D7" s="1">
        <v>45159</v>
      </c>
      <c r="E7">
        <v>5</v>
      </c>
      <c r="F7">
        <v>25</v>
      </c>
    </row>
    <row r="8" spans="1:6" x14ac:dyDescent="0.25">
      <c r="A8">
        <v>81</v>
      </c>
      <c r="B8">
        <v>108</v>
      </c>
      <c r="C8">
        <v>2</v>
      </c>
      <c r="D8" s="1">
        <v>45107</v>
      </c>
      <c r="E8">
        <v>5</v>
      </c>
      <c r="F8">
        <v>34</v>
      </c>
    </row>
    <row r="9" spans="1:6" x14ac:dyDescent="0.25">
      <c r="A9">
        <v>82</v>
      </c>
      <c r="B9">
        <v>109</v>
      </c>
      <c r="C9">
        <v>2</v>
      </c>
      <c r="D9" s="1">
        <v>44930</v>
      </c>
      <c r="E9">
        <v>5</v>
      </c>
      <c r="F9">
        <v>68</v>
      </c>
    </row>
    <row r="10" spans="1:6" x14ac:dyDescent="0.25">
      <c r="A10">
        <v>88</v>
      </c>
      <c r="B10">
        <v>118</v>
      </c>
      <c r="C10">
        <v>2</v>
      </c>
      <c r="D10" s="1">
        <v>45176</v>
      </c>
      <c r="E10">
        <v>5</v>
      </c>
      <c r="F10">
        <v>88</v>
      </c>
    </row>
    <row r="11" spans="1:6" x14ac:dyDescent="0.25">
      <c r="A11">
        <v>94</v>
      </c>
      <c r="B11">
        <v>125</v>
      </c>
      <c r="C11">
        <v>2</v>
      </c>
      <c r="D11" s="1">
        <v>45191</v>
      </c>
      <c r="E11">
        <v>5</v>
      </c>
      <c r="F11">
        <v>90</v>
      </c>
    </row>
    <row r="12" spans="1:6" x14ac:dyDescent="0.25">
      <c r="A12">
        <v>95</v>
      </c>
      <c r="B12">
        <v>126</v>
      </c>
      <c r="C12">
        <v>2</v>
      </c>
      <c r="D12" s="1">
        <v>44958</v>
      </c>
      <c r="E12">
        <v>5</v>
      </c>
      <c r="F12">
        <v>90</v>
      </c>
    </row>
    <row r="13" spans="1:6" x14ac:dyDescent="0.25">
      <c r="A13">
        <v>102</v>
      </c>
      <c r="B13">
        <v>134</v>
      </c>
      <c r="C13">
        <v>2</v>
      </c>
      <c r="D13" s="1">
        <v>45085</v>
      </c>
      <c r="E13">
        <v>5</v>
      </c>
      <c r="F13">
        <v>31</v>
      </c>
    </row>
    <row r="14" spans="1:6" x14ac:dyDescent="0.25">
      <c r="A14">
        <v>105</v>
      </c>
      <c r="B14">
        <v>138</v>
      </c>
      <c r="C14">
        <v>2</v>
      </c>
      <c r="D14" s="1">
        <v>45180</v>
      </c>
      <c r="E14">
        <v>5</v>
      </c>
      <c r="F14">
        <v>58</v>
      </c>
    </row>
    <row r="15" spans="1:6" x14ac:dyDescent="0.25">
      <c r="A15">
        <v>114</v>
      </c>
      <c r="B15">
        <v>148</v>
      </c>
      <c r="C15">
        <v>2</v>
      </c>
      <c r="D15" s="1">
        <v>45096</v>
      </c>
      <c r="E15">
        <v>5</v>
      </c>
      <c r="F15">
        <v>67</v>
      </c>
    </row>
    <row r="16" spans="1:6" x14ac:dyDescent="0.25">
      <c r="A16">
        <v>147</v>
      </c>
      <c r="B16">
        <v>187</v>
      </c>
      <c r="C16">
        <v>2</v>
      </c>
      <c r="D16" s="1">
        <v>45145</v>
      </c>
      <c r="E16">
        <v>5</v>
      </c>
      <c r="F16">
        <v>55</v>
      </c>
    </row>
    <row r="17" spans="1:6" x14ac:dyDescent="0.25">
      <c r="A17">
        <v>148</v>
      </c>
      <c r="B17">
        <v>188</v>
      </c>
      <c r="C17">
        <v>2</v>
      </c>
      <c r="D17" s="1">
        <v>44998</v>
      </c>
      <c r="E17">
        <v>5</v>
      </c>
      <c r="F17">
        <v>84</v>
      </c>
    </row>
    <row r="18" spans="1:6" x14ac:dyDescent="0.25">
      <c r="A18">
        <v>152</v>
      </c>
      <c r="B18">
        <v>193</v>
      </c>
      <c r="C18">
        <v>2</v>
      </c>
      <c r="D18" s="1">
        <v>45000</v>
      </c>
      <c r="E18">
        <v>5</v>
      </c>
      <c r="F18">
        <v>61</v>
      </c>
    </row>
    <row r="19" spans="1:6" x14ac:dyDescent="0.25">
      <c r="A19">
        <v>156</v>
      </c>
      <c r="B19">
        <v>199</v>
      </c>
      <c r="C19">
        <v>2</v>
      </c>
      <c r="D19" s="1">
        <v>45177</v>
      </c>
      <c r="E19">
        <v>5</v>
      </c>
      <c r="F19">
        <v>93</v>
      </c>
    </row>
    <row r="20" spans="1:6" x14ac:dyDescent="0.25">
      <c r="A20">
        <v>164</v>
      </c>
      <c r="B20">
        <v>207</v>
      </c>
      <c r="C20">
        <v>2</v>
      </c>
      <c r="D20" s="1">
        <v>45048</v>
      </c>
      <c r="E20">
        <v>5</v>
      </c>
      <c r="F20">
        <v>88</v>
      </c>
    </row>
    <row r="21" spans="1:6" x14ac:dyDescent="0.25">
      <c r="A21">
        <v>166</v>
      </c>
      <c r="B21">
        <v>210</v>
      </c>
      <c r="C21">
        <v>2</v>
      </c>
      <c r="D21" s="1">
        <v>44966</v>
      </c>
      <c r="E21">
        <v>5</v>
      </c>
      <c r="F21">
        <v>32</v>
      </c>
    </row>
    <row r="22" spans="1:6" x14ac:dyDescent="0.25">
      <c r="A22">
        <v>176</v>
      </c>
      <c r="B22">
        <v>224</v>
      </c>
      <c r="C22">
        <v>2</v>
      </c>
      <c r="D22" s="1">
        <v>45087</v>
      </c>
      <c r="E22">
        <v>5</v>
      </c>
      <c r="F22">
        <v>50</v>
      </c>
    </row>
    <row r="23" spans="1:6" x14ac:dyDescent="0.25">
      <c r="A23">
        <v>183</v>
      </c>
      <c r="B23">
        <v>237</v>
      </c>
      <c r="C23">
        <v>2</v>
      </c>
      <c r="D23" s="1">
        <v>45008</v>
      </c>
      <c r="E23">
        <v>5</v>
      </c>
      <c r="F23">
        <v>50</v>
      </c>
    </row>
    <row r="24" spans="1:6" x14ac:dyDescent="0.25">
      <c r="A24">
        <v>191</v>
      </c>
      <c r="B24">
        <v>249</v>
      </c>
      <c r="C24">
        <v>2</v>
      </c>
      <c r="D24" s="1">
        <v>45119</v>
      </c>
      <c r="E24">
        <v>5</v>
      </c>
      <c r="F24">
        <v>93</v>
      </c>
    </row>
    <row r="25" spans="1:6" x14ac:dyDescent="0.25">
      <c r="A25">
        <v>192</v>
      </c>
      <c r="B25">
        <v>250</v>
      </c>
      <c r="C25">
        <v>2</v>
      </c>
      <c r="D25" s="1">
        <v>45168</v>
      </c>
      <c r="E25">
        <v>5</v>
      </c>
      <c r="F25">
        <v>87</v>
      </c>
    </row>
    <row r="26" spans="1:6" x14ac:dyDescent="0.25">
      <c r="A26">
        <v>214</v>
      </c>
      <c r="B26">
        <v>284</v>
      </c>
      <c r="C26">
        <v>2</v>
      </c>
      <c r="D26" s="1">
        <v>45169</v>
      </c>
      <c r="E26">
        <v>5</v>
      </c>
      <c r="F26">
        <v>61</v>
      </c>
    </row>
    <row r="27" spans="1:6" x14ac:dyDescent="0.25">
      <c r="A27">
        <v>217</v>
      </c>
      <c r="B27">
        <v>288</v>
      </c>
      <c r="C27">
        <v>2</v>
      </c>
      <c r="D27" s="1">
        <v>44984</v>
      </c>
      <c r="E27">
        <v>5</v>
      </c>
      <c r="F27">
        <v>24</v>
      </c>
    </row>
    <row r="28" spans="1:6" x14ac:dyDescent="0.25">
      <c r="A28">
        <v>220</v>
      </c>
      <c r="B28">
        <v>292</v>
      </c>
      <c r="C28">
        <v>2</v>
      </c>
      <c r="D28" s="1">
        <v>45185</v>
      </c>
      <c r="E28">
        <v>5</v>
      </c>
      <c r="F28">
        <v>32</v>
      </c>
    </row>
    <row r="29" spans="1:6" x14ac:dyDescent="0.25">
      <c r="A29">
        <v>223</v>
      </c>
      <c r="B29">
        <v>296</v>
      </c>
      <c r="C29">
        <v>2</v>
      </c>
      <c r="D29" s="1">
        <v>45150</v>
      </c>
      <c r="E29">
        <v>5</v>
      </c>
      <c r="F29">
        <v>38</v>
      </c>
    </row>
    <row r="30" spans="1:6" x14ac:dyDescent="0.25">
      <c r="A30">
        <v>231</v>
      </c>
      <c r="B30">
        <v>309</v>
      </c>
      <c r="C30">
        <v>2</v>
      </c>
      <c r="D30" s="1">
        <v>45235</v>
      </c>
      <c r="E30">
        <v>5</v>
      </c>
      <c r="F30">
        <v>36</v>
      </c>
    </row>
    <row r="31" spans="1:6" x14ac:dyDescent="0.25">
      <c r="A31">
        <v>241</v>
      </c>
      <c r="B31">
        <v>322</v>
      </c>
      <c r="C31">
        <v>2</v>
      </c>
      <c r="D31" s="1">
        <v>45187</v>
      </c>
      <c r="E31">
        <v>5</v>
      </c>
      <c r="F31">
        <v>55</v>
      </c>
    </row>
    <row r="32" spans="1:6" x14ac:dyDescent="0.25">
      <c r="A32">
        <v>246</v>
      </c>
      <c r="B32">
        <v>329</v>
      </c>
      <c r="C32">
        <v>2</v>
      </c>
      <c r="D32" s="1">
        <v>45157</v>
      </c>
      <c r="E32">
        <v>5</v>
      </c>
      <c r="F32">
        <v>34</v>
      </c>
    </row>
    <row r="33" spans="1:6" x14ac:dyDescent="0.25">
      <c r="A33">
        <v>248</v>
      </c>
      <c r="B33">
        <v>331</v>
      </c>
      <c r="C33">
        <v>2</v>
      </c>
      <c r="D33" s="1">
        <v>44975</v>
      </c>
      <c r="E33">
        <v>5</v>
      </c>
      <c r="F33">
        <v>82</v>
      </c>
    </row>
    <row r="34" spans="1:6" x14ac:dyDescent="0.25">
      <c r="A34">
        <v>251</v>
      </c>
      <c r="B34">
        <v>336</v>
      </c>
      <c r="C34">
        <v>2</v>
      </c>
      <c r="D34" s="1">
        <v>45178</v>
      </c>
      <c r="E34">
        <v>5</v>
      </c>
      <c r="F34">
        <v>51</v>
      </c>
    </row>
    <row r="35" spans="1:6" x14ac:dyDescent="0.25">
      <c r="A35">
        <v>252</v>
      </c>
      <c r="B35">
        <v>338</v>
      </c>
      <c r="C35">
        <v>2</v>
      </c>
      <c r="D35" s="1">
        <v>45266</v>
      </c>
      <c r="E35">
        <v>5</v>
      </c>
      <c r="F35">
        <v>93</v>
      </c>
    </row>
    <row r="36" spans="1:6" x14ac:dyDescent="0.25">
      <c r="A36">
        <v>261</v>
      </c>
      <c r="B36">
        <v>353</v>
      </c>
      <c r="C36">
        <v>2</v>
      </c>
      <c r="D36" s="1">
        <v>45081</v>
      </c>
      <c r="E36">
        <v>5</v>
      </c>
      <c r="F36">
        <v>37</v>
      </c>
    </row>
    <row r="37" spans="1:6" x14ac:dyDescent="0.25">
      <c r="A37">
        <v>274</v>
      </c>
      <c r="B37">
        <v>368</v>
      </c>
      <c r="C37">
        <v>2</v>
      </c>
      <c r="D37" s="1">
        <v>45155</v>
      </c>
      <c r="E37">
        <v>5</v>
      </c>
      <c r="F37">
        <v>23</v>
      </c>
    </row>
    <row r="38" spans="1:6" x14ac:dyDescent="0.25">
      <c r="A38">
        <v>275</v>
      </c>
      <c r="B38">
        <v>369</v>
      </c>
      <c r="C38">
        <v>2</v>
      </c>
      <c r="D38" s="1">
        <v>45287</v>
      </c>
      <c r="E38">
        <v>5</v>
      </c>
      <c r="F38">
        <v>86</v>
      </c>
    </row>
    <row r="39" spans="1:6" x14ac:dyDescent="0.25">
      <c r="A39">
        <v>278</v>
      </c>
      <c r="B39">
        <v>372</v>
      </c>
      <c r="C39">
        <v>2</v>
      </c>
      <c r="D39" s="1">
        <v>45178</v>
      </c>
      <c r="E39">
        <v>5</v>
      </c>
      <c r="F39">
        <v>84</v>
      </c>
    </row>
    <row r="40" spans="1:6" x14ac:dyDescent="0.25">
      <c r="A40">
        <v>279</v>
      </c>
      <c r="B40">
        <v>374</v>
      </c>
      <c r="C40">
        <v>2</v>
      </c>
      <c r="D40" s="1">
        <v>45192</v>
      </c>
      <c r="E40">
        <v>5</v>
      </c>
      <c r="F40">
        <v>54</v>
      </c>
    </row>
    <row r="41" spans="1:6" x14ac:dyDescent="0.25">
      <c r="A41">
        <v>291</v>
      </c>
      <c r="B41">
        <v>390</v>
      </c>
      <c r="C41">
        <v>2</v>
      </c>
      <c r="D41" s="1">
        <v>44971</v>
      </c>
      <c r="E41">
        <v>5</v>
      </c>
      <c r="F41">
        <v>89</v>
      </c>
    </row>
    <row r="42" spans="1:6" x14ac:dyDescent="0.25">
      <c r="A42">
        <v>295</v>
      </c>
      <c r="B42">
        <v>395</v>
      </c>
      <c r="C42">
        <v>2</v>
      </c>
      <c r="D42" s="1">
        <v>44998</v>
      </c>
      <c r="E42">
        <v>5</v>
      </c>
      <c r="F42">
        <v>96</v>
      </c>
    </row>
    <row r="43" spans="1:6" x14ac:dyDescent="0.25">
      <c r="A43">
        <v>304</v>
      </c>
      <c r="B43">
        <v>407</v>
      </c>
      <c r="C43">
        <v>2</v>
      </c>
      <c r="D43" s="1">
        <v>45037</v>
      </c>
      <c r="E43">
        <v>5</v>
      </c>
      <c r="F43">
        <v>84</v>
      </c>
    </row>
    <row r="44" spans="1:6" x14ac:dyDescent="0.25">
      <c r="A44">
        <v>308</v>
      </c>
      <c r="B44">
        <v>411</v>
      </c>
      <c r="C44">
        <v>2</v>
      </c>
      <c r="D44" s="1">
        <v>45106</v>
      </c>
      <c r="E44">
        <v>5</v>
      </c>
      <c r="F44">
        <v>83</v>
      </c>
    </row>
    <row r="45" spans="1:6" x14ac:dyDescent="0.25">
      <c r="A45">
        <v>310</v>
      </c>
      <c r="B45">
        <v>414</v>
      </c>
      <c r="C45">
        <v>2</v>
      </c>
      <c r="D45" s="1">
        <v>45130</v>
      </c>
      <c r="E45">
        <v>5</v>
      </c>
      <c r="F45">
        <v>97</v>
      </c>
    </row>
    <row r="46" spans="1:6" x14ac:dyDescent="0.25">
      <c r="A46">
        <v>323</v>
      </c>
      <c r="B46">
        <v>433</v>
      </c>
      <c r="C46">
        <v>2</v>
      </c>
      <c r="D46" s="1">
        <v>45081</v>
      </c>
      <c r="E46">
        <v>5</v>
      </c>
      <c r="F46">
        <v>62</v>
      </c>
    </row>
    <row r="47" spans="1:6" x14ac:dyDescent="0.25">
      <c r="A47">
        <v>329</v>
      </c>
      <c r="B47">
        <v>442</v>
      </c>
      <c r="C47">
        <v>2</v>
      </c>
      <c r="D47" s="1">
        <v>45151</v>
      </c>
      <c r="E47">
        <v>5</v>
      </c>
      <c r="F47">
        <v>95</v>
      </c>
    </row>
    <row r="48" spans="1:6" x14ac:dyDescent="0.25">
      <c r="A48">
        <v>331</v>
      </c>
      <c r="B48">
        <v>444</v>
      </c>
      <c r="C48">
        <v>2</v>
      </c>
      <c r="D48" s="1">
        <v>45176</v>
      </c>
      <c r="E48">
        <v>5</v>
      </c>
      <c r="F48">
        <v>98</v>
      </c>
    </row>
    <row r="49" spans="1:6" x14ac:dyDescent="0.25">
      <c r="A49">
        <v>337</v>
      </c>
      <c r="B49">
        <v>450</v>
      </c>
      <c r="C49">
        <v>2</v>
      </c>
      <c r="D49" s="1">
        <v>45239</v>
      </c>
      <c r="E49">
        <v>5</v>
      </c>
      <c r="F49">
        <v>21</v>
      </c>
    </row>
    <row r="50" spans="1:6" x14ac:dyDescent="0.25">
      <c r="A50">
        <v>344</v>
      </c>
      <c r="B50">
        <v>458</v>
      </c>
      <c r="C50">
        <v>2</v>
      </c>
      <c r="D50" s="1">
        <v>45026</v>
      </c>
      <c r="E50">
        <v>5</v>
      </c>
      <c r="F50">
        <v>88</v>
      </c>
    </row>
    <row r="51" spans="1:6" x14ac:dyDescent="0.25">
      <c r="A51">
        <v>348</v>
      </c>
      <c r="B51">
        <v>464</v>
      </c>
      <c r="C51">
        <v>2</v>
      </c>
      <c r="D51" s="1">
        <v>45027</v>
      </c>
      <c r="E51">
        <v>5</v>
      </c>
      <c r="F51">
        <v>26</v>
      </c>
    </row>
    <row r="52" spans="1:6" x14ac:dyDescent="0.25">
      <c r="A52">
        <v>359</v>
      </c>
      <c r="B52">
        <v>477</v>
      </c>
      <c r="C52">
        <v>2</v>
      </c>
      <c r="D52" s="1">
        <v>45217</v>
      </c>
      <c r="E52">
        <v>5</v>
      </c>
      <c r="F52">
        <v>68</v>
      </c>
    </row>
    <row r="53" spans="1:6" x14ac:dyDescent="0.25">
      <c r="A53">
        <v>366</v>
      </c>
      <c r="B53">
        <v>485</v>
      </c>
      <c r="C53">
        <v>2</v>
      </c>
      <c r="D53" s="1">
        <v>45016</v>
      </c>
      <c r="E53">
        <v>5</v>
      </c>
      <c r="F53">
        <v>34</v>
      </c>
    </row>
    <row r="54" spans="1:6" x14ac:dyDescent="0.25">
      <c r="A54">
        <v>388</v>
      </c>
      <c r="B54">
        <v>515</v>
      </c>
      <c r="C54">
        <v>2</v>
      </c>
      <c r="D54" s="1">
        <v>44972</v>
      </c>
      <c r="E54">
        <v>5</v>
      </c>
      <c r="F54">
        <v>85</v>
      </c>
    </row>
    <row r="55" spans="1:6" x14ac:dyDescent="0.25">
      <c r="A55">
        <v>391</v>
      </c>
      <c r="B55">
        <v>518</v>
      </c>
      <c r="C55">
        <v>2</v>
      </c>
      <c r="D55" s="1">
        <v>44941</v>
      </c>
      <c r="E55">
        <v>5</v>
      </c>
      <c r="F55">
        <v>90</v>
      </c>
    </row>
    <row r="56" spans="1:6" x14ac:dyDescent="0.25">
      <c r="A56">
        <v>392</v>
      </c>
      <c r="B56">
        <v>519</v>
      </c>
      <c r="C56">
        <v>2</v>
      </c>
      <c r="D56" s="1">
        <v>45258</v>
      </c>
      <c r="E56">
        <v>5</v>
      </c>
      <c r="F56">
        <v>86</v>
      </c>
    </row>
    <row r="57" spans="1:6" x14ac:dyDescent="0.25">
      <c r="A57">
        <v>393</v>
      </c>
      <c r="B57">
        <v>520</v>
      </c>
      <c r="C57">
        <v>2</v>
      </c>
      <c r="D57" s="1">
        <v>45040</v>
      </c>
      <c r="E57">
        <v>5</v>
      </c>
      <c r="F57">
        <v>28</v>
      </c>
    </row>
    <row r="58" spans="1:6" x14ac:dyDescent="0.25">
      <c r="A58">
        <v>397</v>
      </c>
      <c r="B58">
        <v>526</v>
      </c>
      <c r="C58">
        <v>2</v>
      </c>
      <c r="D58" s="1">
        <v>44999</v>
      </c>
      <c r="E58">
        <v>5</v>
      </c>
      <c r="F58">
        <v>25</v>
      </c>
    </row>
    <row r="59" spans="1:6" x14ac:dyDescent="0.25">
      <c r="A59">
        <v>411</v>
      </c>
      <c r="B59">
        <v>544</v>
      </c>
      <c r="C59">
        <v>2</v>
      </c>
      <c r="D59" s="1">
        <v>45290</v>
      </c>
      <c r="E59">
        <v>5</v>
      </c>
      <c r="F59">
        <v>20</v>
      </c>
    </row>
    <row r="60" spans="1:6" x14ac:dyDescent="0.25">
      <c r="A60">
        <v>426</v>
      </c>
      <c r="B60">
        <v>567</v>
      </c>
      <c r="C60">
        <v>2</v>
      </c>
      <c r="D60" s="1">
        <v>44928</v>
      </c>
      <c r="E60">
        <v>5</v>
      </c>
      <c r="F60">
        <v>38</v>
      </c>
    </row>
    <row r="61" spans="1:6" x14ac:dyDescent="0.25">
      <c r="A61">
        <v>427</v>
      </c>
      <c r="B61">
        <v>568</v>
      </c>
      <c r="C61">
        <v>2</v>
      </c>
      <c r="D61" s="1">
        <v>45121</v>
      </c>
      <c r="E61">
        <v>5</v>
      </c>
      <c r="F61">
        <v>39</v>
      </c>
    </row>
    <row r="62" spans="1:6" x14ac:dyDescent="0.25">
      <c r="A62">
        <v>446</v>
      </c>
      <c r="B62">
        <v>591</v>
      </c>
      <c r="C62">
        <v>2</v>
      </c>
      <c r="D62" s="1">
        <v>44986</v>
      </c>
      <c r="E62">
        <v>5</v>
      </c>
      <c r="F62">
        <v>39</v>
      </c>
    </row>
    <row r="63" spans="1:6" x14ac:dyDescent="0.25">
      <c r="A63">
        <v>468</v>
      </c>
      <c r="B63">
        <v>624</v>
      </c>
      <c r="C63">
        <v>2</v>
      </c>
      <c r="D63" s="1">
        <v>44942</v>
      </c>
      <c r="E63">
        <v>5</v>
      </c>
      <c r="F63">
        <v>91</v>
      </c>
    </row>
    <row r="64" spans="1:6" x14ac:dyDescent="0.25">
      <c r="A64">
        <v>480</v>
      </c>
      <c r="B64">
        <v>641</v>
      </c>
      <c r="C64">
        <v>2</v>
      </c>
      <c r="D64" s="1">
        <v>45097</v>
      </c>
      <c r="E64">
        <v>5</v>
      </c>
      <c r="F64">
        <v>23</v>
      </c>
    </row>
    <row r="65" spans="1:6" x14ac:dyDescent="0.25">
      <c r="A65">
        <v>481</v>
      </c>
      <c r="B65">
        <v>642</v>
      </c>
      <c r="C65">
        <v>2</v>
      </c>
      <c r="D65" s="1">
        <v>45034</v>
      </c>
      <c r="E65">
        <v>5</v>
      </c>
      <c r="F65">
        <v>25</v>
      </c>
    </row>
    <row r="66" spans="1:6" x14ac:dyDescent="0.25">
      <c r="A66">
        <v>493</v>
      </c>
      <c r="B66">
        <v>657</v>
      </c>
      <c r="C66">
        <v>2</v>
      </c>
      <c r="D66" s="1">
        <v>45065</v>
      </c>
      <c r="E66">
        <v>5</v>
      </c>
      <c r="F66">
        <v>32</v>
      </c>
    </row>
    <row r="67" spans="1:6" x14ac:dyDescent="0.25">
      <c r="A67">
        <v>511</v>
      </c>
      <c r="B67">
        <v>684</v>
      </c>
      <c r="C67">
        <v>2</v>
      </c>
      <c r="D67" s="1">
        <v>45004</v>
      </c>
      <c r="E67">
        <v>5</v>
      </c>
      <c r="F67">
        <v>50</v>
      </c>
    </row>
    <row r="68" spans="1:6" x14ac:dyDescent="0.25">
      <c r="A68">
        <v>517</v>
      </c>
      <c r="B68">
        <v>690</v>
      </c>
      <c r="C68">
        <v>2</v>
      </c>
      <c r="D68" s="1">
        <v>44967</v>
      </c>
      <c r="E68">
        <v>5</v>
      </c>
      <c r="F68">
        <v>38</v>
      </c>
    </row>
    <row r="69" spans="1:6" x14ac:dyDescent="0.25">
      <c r="A69">
        <v>518</v>
      </c>
      <c r="B69">
        <v>691</v>
      </c>
      <c r="C69">
        <v>2</v>
      </c>
      <c r="D69" s="1">
        <v>45285</v>
      </c>
      <c r="E69">
        <v>5</v>
      </c>
      <c r="F69">
        <v>39</v>
      </c>
    </row>
    <row r="70" spans="1:6" x14ac:dyDescent="0.25">
      <c r="A70">
        <v>536</v>
      </c>
      <c r="B70">
        <v>714</v>
      </c>
      <c r="C70">
        <v>2</v>
      </c>
      <c r="D70" s="1">
        <v>45170</v>
      </c>
      <c r="E70">
        <v>5</v>
      </c>
      <c r="F70">
        <v>90</v>
      </c>
    </row>
    <row r="71" spans="1:6" x14ac:dyDescent="0.25">
      <c r="A71">
        <v>542</v>
      </c>
      <c r="B71">
        <v>720</v>
      </c>
      <c r="C71">
        <v>2</v>
      </c>
      <c r="D71" s="1">
        <v>45237</v>
      </c>
      <c r="E71">
        <v>5</v>
      </c>
      <c r="F71">
        <v>24</v>
      </c>
    </row>
    <row r="72" spans="1:6" x14ac:dyDescent="0.25">
      <c r="A72">
        <v>552</v>
      </c>
      <c r="B72">
        <v>733</v>
      </c>
      <c r="C72">
        <v>2</v>
      </c>
      <c r="D72" s="1">
        <v>45132</v>
      </c>
      <c r="E72">
        <v>5</v>
      </c>
      <c r="F72">
        <v>92</v>
      </c>
    </row>
    <row r="73" spans="1:6" x14ac:dyDescent="0.25">
      <c r="A73">
        <v>553</v>
      </c>
      <c r="B73">
        <v>734</v>
      </c>
      <c r="C73">
        <v>2</v>
      </c>
      <c r="D73" s="1">
        <v>45055</v>
      </c>
      <c r="E73">
        <v>5</v>
      </c>
      <c r="F73">
        <v>28</v>
      </c>
    </row>
    <row r="74" spans="1:6" x14ac:dyDescent="0.25">
      <c r="A74">
        <v>568</v>
      </c>
      <c r="B74">
        <v>758</v>
      </c>
      <c r="C74">
        <v>2</v>
      </c>
      <c r="D74" s="1">
        <v>45158</v>
      </c>
      <c r="E74">
        <v>5</v>
      </c>
      <c r="F74">
        <v>93</v>
      </c>
    </row>
    <row r="75" spans="1:6" x14ac:dyDescent="0.25">
      <c r="A75">
        <v>574</v>
      </c>
      <c r="B75">
        <v>766</v>
      </c>
      <c r="C75">
        <v>2</v>
      </c>
      <c r="D75" s="1">
        <v>45048</v>
      </c>
      <c r="E75">
        <v>5</v>
      </c>
      <c r="F75">
        <v>23</v>
      </c>
    </row>
    <row r="76" spans="1:6" x14ac:dyDescent="0.25">
      <c r="A76">
        <v>578</v>
      </c>
      <c r="B76">
        <v>770</v>
      </c>
      <c r="C76">
        <v>2</v>
      </c>
      <c r="D76" s="1">
        <v>45142</v>
      </c>
      <c r="E76">
        <v>5</v>
      </c>
      <c r="F76">
        <v>64</v>
      </c>
    </row>
    <row r="77" spans="1:6" x14ac:dyDescent="0.25">
      <c r="A77">
        <v>594</v>
      </c>
      <c r="B77">
        <v>789</v>
      </c>
      <c r="C77">
        <v>2</v>
      </c>
      <c r="D77" s="1">
        <v>44931</v>
      </c>
      <c r="E77">
        <v>5</v>
      </c>
      <c r="F77">
        <v>36</v>
      </c>
    </row>
    <row r="78" spans="1:6" x14ac:dyDescent="0.25">
      <c r="A78">
        <v>596</v>
      </c>
      <c r="B78">
        <v>793</v>
      </c>
      <c r="C78">
        <v>2</v>
      </c>
      <c r="D78" s="1">
        <v>45080</v>
      </c>
      <c r="E78">
        <v>5</v>
      </c>
      <c r="F78">
        <v>69</v>
      </c>
    </row>
    <row r="79" spans="1:6" x14ac:dyDescent="0.25">
      <c r="A79">
        <v>599</v>
      </c>
      <c r="B79">
        <v>796</v>
      </c>
      <c r="C79">
        <v>2</v>
      </c>
      <c r="D79" s="1">
        <v>44996</v>
      </c>
      <c r="E79">
        <v>5</v>
      </c>
      <c r="F79">
        <v>86</v>
      </c>
    </row>
    <row r="80" spans="1:6" x14ac:dyDescent="0.25">
      <c r="A80">
        <v>602</v>
      </c>
      <c r="B80">
        <v>800</v>
      </c>
      <c r="C80">
        <v>2</v>
      </c>
      <c r="D80" s="1">
        <v>45009</v>
      </c>
      <c r="E80">
        <v>5</v>
      </c>
      <c r="F80">
        <v>51</v>
      </c>
    </row>
    <row r="81" spans="1:6" x14ac:dyDescent="0.25">
      <c r="A81">
        <v>603</v>
      </c>
      <c r="B81">
        <v>801</v>
      </c>
      <c r="C81">
        <v>2</v>
      </c>
      <c r="D81" s="1">
        <v>45038</v>
      </c>
      <c r="E81">
        <v>5</v>
      </c>
      <c r="F81">
        <v>39</v>
      </c>
    </row>
    <row r="82" spans="1:6" x14ac:dyDescent="0.25">
      <c r="A82">
        <v>609</v>
      </c>
      <c r="B82">
        <v>809</v>
      </c>
      <c r="C82">
        <v>2</v>
      </c>
      <c r="D82" s="1">
        <v>45171</v>
      </c>
      <c r="E82">
        <v>5</v>
      </c>
      <c r="F82">
        <v>25</v>
      </c>
    </row>
    <row r="83" spans="1:6" x14ac:dyDescent="0.25">
      <c r="A83">
        <v>610</v>
      </c>
      <c r="B83">
        <v>810</v>
      </c>
      <c r="C83">
        <v>2</v>
      </c>
      <c r="D83" s="1">
        <v>45266</v>
      </c>
      <c r="E83">
        <v>5</v>
      </c>
      <c r="F83">
        <v>96</v>
      </c>
    </row>
    <row r="84" spans="1:6" x14ac:dyDescent="0.25">
      <c r="A84">
        <v>614</v>
      </c>
      <c r="B84">
        <v>814</v>
      </c>
      <c r="C84">
        <v>2</v>
      </c>
      <c r="D84" s="1">
        <v>45089</v>
      </c>
      <c r="E84">
        <v>5</v>
      </c>
      <c r="F84">
        <v>86</v>
      </c>
    </row>
    <row r="85" spans="1:6" x14ac:dyDescent="0.25">
      <c r="A85">
        <v>628</v>
      </c>
      <c r="B85">
        <v>831</v>
      </c>
      <c r="C85">
        <v>2</v>
      </c>
      <c r="D85" s="1">
        <v>45224</v>
      </c>
      <c r="E85">
        <v>5</v>
      </c>
      <c r="F85">
        <v>22</v>
      </c>
    </row>
    <row r="86" spans="1:6" x14ac:dyDescent="0.25">
      <c r="A86">
        <v>630</v>
      </c>
      <c r="B86">
        <v>834</v>
      </c>
      <c r="C86">
        <v>2</v>
      </c>
      <c r="D86" s="1">
        <v>45154</v>
      </c>
      <c r="E86">
        <v>5</v>
      </c>
      <c r="F86">
        <v>50</v>
      </c>
    </row>
    <row r="87" spans="1:6" x14ac:dyDescent="0.25">
      <c r="A87">
        <v>631</v>
      </c>
      <c r="B87">
        <v>835</v>
      </c>
      <c r="C87">
        <v>2</v>
      </c>
      <c r="D87" s="1">
        <v>44993</v>
      </c>
      <c r="E87">
        <v>5</v>
      </c>
      <c r="F87">
        <v>57</v>
      </c>
    </row>
    <row r="88" spans="1:6" x14ac:dyDescent="0.25">
      <c r="A88">
        <v>646</v>
      </c>
      <c r="B88">
        <v>854</v>
      </c>
      <c r="C88">
        <v>2</v>
      </c>
      <c r="D88" s="1">
        <v>45266</v>
      </c>
      <c r="E88">
        <v>5</v>
      </c>
      <c r="F88">
        <v>88</v>
      </c>
    </row>
    <row r="89" spans="1:6" x14ac:dyDescent="0.25">
      <c r="A89">
        <v>647</v>
      </c>
      <c r="B89">
        <v>857</v>
      </c>
      <c r="C89">
        <v>2</v>
      </c>
      <c r="D89" s="1">
        <v>45011</v>
      </c>
      <c r="E89">
        <v>5</v>
      </c>
      <c r="F89">
        <v>33</v>
      </c>
    </row>
    <row r="90" spans="1:6" x14ac:dyDescent="0.25">
      <c r="A90">
        <v>648</v>
      </c>
      <c r="B90">
        <v>858</v>
      </c>
      <c r="C90">
        <v>2</v>
      </c>
      <c r="D90" s="1">
        <v>45154</v>
      </c>
      <c r="E90">
        <v>5</v>
      </c>
      <c r="F90">
        <v>21</v>
      </c>
    </row>
    <row r="91" spans="1:6" x14ac:dyDescent="0.25">
      <c r="A91">
        <v>650</v>
      </c>
      <c r="B91">
        <v>860</v>
      </c>
      <c r="C91">
        <v>2</v>
      </c>
      <c r="D91" s="1">
        <v>45048</v>
      </c>
      <c r="E91">
        <v>5</v>
      </c>
      <c r="F91">
        <v>25</v>
      </c>
    </row>
    <row r="92" spans="1:6" x14ac:dyDescent="0.25">
      <c r="A92">
        <v>656</v>
      </c>
      <c r="B92">
        <v>870</v>
      </c>
      <c r="C92">
        <v>2</v>
      </c>
      <c r="D92" s="1">
        <v>45100</v>
      </c>
      <c r="E92">
        <v>5</v>
      </c>
      <c r="F92">
        <v>61</v>
      </c>
    </row>
    <row r="93" spans="1:6" x14ac:dyDescent="0.25">
      <c r="A93">
        <v>659</v>
      </c>
      <c r="B93">
        <v>875</v>
      </c>
      <c r="C93">
        <v>2</v>
      </c>
      <c r="D93" s="1">
        <v>44940</v>
      </c>
      <c r="E93">
        <v>5</v>
      </c>
      <c r="F93">
        <v>84</v>
      </c>
    </row>
    <row r="94" spans="1:6" x14ac:dyDescent="0.25">
      <c r="A94">
        <v>663</v>
      </c>
      <c r="B94">
        <v>879</v>
      </c>
      <c r="C94">
        <v>2</v>
      </c>
      <c r="D94" s="1">
        <v>45061</v>
      </c>
      <c r="E94">
        <v>5</v>
      </c>
      <c r="F94">
        <v>39</v>
      </c>
    </row>
    <row r="95" spans="1:6" x14ac:dyDescent="0.25">
      <c r="A95">
        <v>669</v>
      </c>
      <c r="B95">
        <v>888</v>
      </c>
      <c r="C95">
        <v>2</v>
      </c>
      <c r="D95" s="1">
        <v>45059</v>
      </c>
      <c r="E95">
        <v>5</v>
      </c>
      <c r="F95">
        <v>24</v>
      </c>
    </row>
    <row r="96" spans="1:6" x14ac:dyDescent="0.25">
      <c r="A96">
        <v>685</v>
      </c>
      <c r="B96">
        <v>911</v>
      </c>
      <c r="C96">
        <v>2</v>
      </c>
      <c r="D96" s="1">
        <v>44984</v>
      </c>
      <c r="E96">
        <v>5</v>
      </c>
      <c r="F96">
        <v>86</v>
      </c>
    </row>
    <row r="97" spans="1:6" x14ac:dyDescent="0.25">
      <c r="A97">
        <v>694</v>
      </c>
      <c r="B97">
        <v>922</v>
      </c>
      <c r="C97">
        <v>2</v>
      </c>
      <c r="D97" s="1">
        <v>45426</v>
      </c>
      <c r="E97">
        <v>5</v>
      </c>
      <c r="F97">
        <v>20</v>
      </c>
    </row>
    <row r="98" spans="1:6" x14ac:dyDescent="0.25">
      <c r="A98">
        <v>695</v>
      </c>
      <c r="B98">
        <v>923</v>
      </c>
      <c r="C98">
        <v>2</v>
      </c>
      <c r="D98" s="1">
        <v>45431</v>
      </c>
      <c r="E98">
        <v>5</v>
      </c>
      <c r="F98">
        <v>62</v>
      </c>
    </row>
    <row r="99" spans="1:6" x14ac:dyDescent="0.25">
      <c r="A99">
        <v>700</v>
      </c>
      <c r="B99">
        <v>931</v>
      </c>
      <c r="C99">
        <v>2</v>
      </c>
      <c r="D99" s="1">
        <v>45460</v>
      </c>
      <c r="E99">
        <v>5</v>
      </c>
      <c r="F99">
        <v>23</v>
      </c>
    </row>
    <row r="100" spans="1:6" x14ac:dyDescent="0.25">
      <c r="A100">
        <v>705</v>
      </c>
      <c r="B100">
        <v>937</v>
      </c>
      <c r="C100">
        <v>2</v>
      </c>
      <c r="D100" s="1">
        <v>45452</v>
      </c>
      <c r="E100">
        <v>5</v>
      </c>
      <c r="F100">
        <v>20</v>
      </c>
    </row>
    <row r="101" spans="1:6" x14ac:dyDescent="0.25">
      <c r="A101">
        <v>708</v>
      </c>
      <c r="B101">
        <v>940</v>
      </c>
      <c r="C101">
        <v>2</v>
      </c>
      <c r="D101" s="1">
        <v>45618</v>
      </c>
      <c r="E101">
        <v>5</v>
      </c>
      <c r="F101">
        <v>81</v>
      </c>
    </row>
    <row r="102" spans="1:6" x14ac:dyDescent="0.25">
      <c r="A102">
        <v>713</v>
      </c>
      <c r="B102">
        <v>946</v>
      </c>
      <c r="C102">
        <v>2</v>
      </c>
      <c r="D102" s="1">
        <v>45346</v>
      </c>
      <c r="E102">
        <v>5</v>
      </c>
      <c r="F102">
        <v>80</v>
      </c>
    </row>
    <row r="103" spans="1:6" x14ac:dyDescent="0.25">
      <c r="A103">
        <v>714</v>
      </c>
      <c r="B103">
        <v>948</v>
      </c>
      <c r="C103">
        <v>2</v>
      </c>
      <c r="D103" s="1">
        <v>45424</v>
      </c>
      <c r="E103">
        <v>5</v>
      </c>
      <c r="F103">
        <v>89</v>
      </c>
    </row>
    <row r="104" spans="1:6" x14ac:dyDescent="0.25">
      <c r="A104">
        <v>718</v>
      </c>
      <c r="B104">
        <v>952</v>
      </c>
      <c r="C104">
        <v>2</v>
      </c>
      <c r="D104" s="1">
        <v>45480</v>
      </c>
      <c r="E104">
        <v>5</v>
      </c>
      <c r="F104">
        <v>61</v>
      </c>
    </row>
    <row r="105" spans="1:6" x14ac:dyDescent="0.25">
      <c r="A105">
        <v>725</v>
      </c>
      <c r="B105">
        <v>961</v>
      </c>
      <c r="C105">
        <v>2</v>
      </c>
      <c r="D105" s="1">
        <v>45413</v>
      </c>
      <c r="E105">
        <v>5</v>
      </c>
      <c r="F105">
        <v>85</v>
      </c>
    </row>
    <row r="106" spans="1:6" x14ac:dyDescent="0.25">
      <c r="A106">
        <v>729</v>
      </c>
      <c r="B106">
        <v>966</v>
      </c>
      <c r="C106">
        <v>2</v>
      </c>
      <c r="D106" s="1">
        <v>45570</v>
      </c>
      <c r="E106">
        <v>5</v>
      </c>
      <c r="F106">
        <v>85</v>
      </c>
    </row>
    <row r="107" spans="1:6" x14ac:dyDescent="0.25">
      <c r="A107">
        <v>730</v>
      </c>
      <c r="B107">
        <v>967</v>
      </c>
      <c r="C107">
        <v>2</v>
      </c>
      <c r="D107" s="1">
        <v>45442</v>
      </c>
      <c r="E107">
        <v>5</v>
      </c>
      <c r="F107">
        <v>67</v>
      </c>
    </row>
    <row r="108" spans="1:6" x14ac:dyDescent="0.25">
      <c r="A108">
        <v>732</v>
      </c>
      <c r="B108">
        <v>970</v>
      </c>
      <c r="C108">
        <v>2</v>
      </c>
      <c r="D108" s="1">
        <v>45412</v>
      </c>
      <c r="E108">
        <v>5</v>
      </c>
      <c r="F108">
        <v>89</v>
      </c>
    </row>
    <row r="109" spans="1:6" x14ac:dyDescent="0.25">
      <c r="A109">
        <v>733</v>
      </c>
      <c r="B109">
        <v>971</v>
      </c>
      <c r="C109">
        <v>2</v>
      </c>
      <c r="D109" s="1">
        <v>45406</v>
      </c>
      <c r="E109">
        <v>5</v>
      </c>
      <c r="F109">
        <v>52</v>
      </c>
    </row>
    <row r="110" spans="1:6" x14ac:dyDescent="0.25">
      <c r="A110">
        <v>740</v>
      </c>
      <c r="B110">
        <v>980</v>
      </c>
      <c r="C110">
        <v>2</v>
      </c>
      <c r="D110" s="1">
        <v>45458</v>
      </c>
      <c r="E110">
        <v>5</v>
      </c>
      <c r="F110">
        <v>50</v>
      </c>
    </row>
    <row r="111" spans="1:6" x14ac:dyDescent="0.25">
      <c r="A111">
        <v>750</v>
      </c>
      <c r="B111">
        <v>994</v>
      </c>
      <c r="C111">
        <v>2</v>
      </c>
      <c r="D111" s="1">
        <v>45294</v>
      </c>
      <c r="E111">
        <v>5</v>
      </c>
      <c r="F111">
        <v>51</v>
      </c>
    </row>
    <row r="112" spans="1:6" x14ac:dyDescent="0.25">
      <c r="A112">
        <v>752</v>
      </c>
      <c r="B112">
        <v>997</v>
      </c>
      <c r="C112">
        <v>2</v>
      </c>
      <c r="D112" s="1">
        <v>45631</v>
      </c>
      <c r="E112">
        <v>5</v>
      </c>
      <c r="F112">
        <v>66</v>
      </c>
    </row>
    <row r="113" spans="1:6" x14ac:dyDescent="0.25">
      <c r="A113">
        <v>753</v>
      </c>
      <c r="B113">
        <v>999</v>
      </c>
      <c r="C113">
        <v>2</v>
      </c>
      <c r="D113" s="1">
        <v>45478</v>
      </c>
      <c r="E113">
        <v>5</v>
      </c>
      <c r="F113">
        <v>33</v>
      </c>
    </row>
    <row r="114" spans="1:6" x14ac:dyDescent="0.25">
      <c r="A114">
        <v>755</v>
      </c>
      <c r="B114">
        <v>1001</v>
      </c>
      <c r="C114">
        <v>2</v>
      </c>
      <c r="D114" s="1">
        <v>45599</v>
      </c>
      <c r="E114">
        <v>5</v>
      </c>
      <c r="F114">
        <v>30</v>
      </c>
    </row>
    <row r="115" spans="1:6" x14ac:dyDescent="0.25">
      <c r="A115">
        <v>770</v>
      </c>
      <c r="B115">
        <v>1022</v>
      </c>
      <c r="C115">
        <v>2</v>
      </c>
      <c r="D115" s="1">
        <v>45440</v>
      </c>
      <c r="E115">
        <v>5</v>
      </c>
      <c r="F115">
        <v>88</v>
      </c>
    </row>
    <row r="116" spans="1:6" x14ac:dyDescent="0.25">
      <c r="A116">
        <v>772</v>
      </c>
      <c r="B116">
        <v>1027</v>
      </c>
      <c r="C116">
        <v>2</v>
      </c>
      <c r="D116" s="1">
        <v>45487</v>
      </c>
      <c r="E116">
        <v>5</v>
      </c>
      <c r="F116">
        <v>89</v>
      </c>
    </row>
    <row r="117" spans="1:6" x14ac:dyDescent="0.25">
      <c r="A117">
        <v>773</v>
      </c>
      <c r="B117">
        <v>1028</v>
      </c>
      <c r="C117">
        <v>2</v>
      </c>
      <c r="D117" s="1">
        <v>45529</v>
      </c>
      <c r="E117">
        <v>5</v>
      </c>
      <c r="F117">
        <v>87</v>
      </c>
    </row>
    <row r="118" spans="1:6" x14ac:dyDescent="0.25">
      <c r="A118">
        <v>785</v>
      </c>
      <c r="B118">
        <v>1043</v>
      </c>
      <c r="C118">
        <v>2</v>
      </c>
      <c r="D118" s="1">
        <v>45445</v>
      </c>
      <c r="E118">
        <v>5</v>
      </c>
      <c r="F118">
        <v>96</v>
      </c>
    </row>
    <row r="119" spans="1:6" x14ac:dyDescent="0.25">
      <c r="A119">
        <v>792</v>
      </c>
      <c r="B119">
        <v>1051</v>
      </c>
      <c r="C119">
        <v>2</v>
      </c>
      <c r="D119" s="1">
        <v>45635</v>
      </c>
      <c r="E119">
        <v>5</v>
      </c>
      <c r="F119">
        <v>29</v>
      </c>
    </row>
    <row r="120" spans="1:6" x14ac:dyDescent="0.25">
      <c r="A120">
        <v>794</v>
      </c>
      <c r="B120">
        <v>1054</v>
      </c>
      <c r="C120">
        <v>2</v>
      </c>
      <c r="D120" s="1">
        <v>45554</v>
      </c>
      <c r="E120">
        <v>5</v>
      </c>
      <c r="F120">
        <v>87</v>
      </c>
    </row>
    <row r="121" spans="1:6" x14ac:dyDescent="0.25">
      <c r="A121">
        <v>801</v>
      </c>
      <c r="B121">
        <v>1061</v>
      </c>
      <c r="C121">
        <v>2</v>
      </c>
      <c r="D121" s="1">
        <v>45587</v>
      </c>
      <c r="E121">
        <v>5</v>
      </c>
      <c r="F121">
        <v>60</v>
      </c>
    </row>
    <row r="122" spans="1:6" x14ac:dyDescent="0.25">
      <c r="A122">
        <v>811</v>
      </c>
      <c r="B122">
        <v>1072</v>
      </c>
      <c r="C122">
        <v>2</v>
      </c>
      <c r="D122" s="1">
        <v>45361</v>
      </c>
      <c r="E122">
        <v>5</v>
      </c>
      <c r="F122">
        <v>85</v>
      </c>
    </row>
    <row r="123" spans="1:6" x14ac:dyDescent="0.25">
      <c r="A123">
        <v>813</v>
      </c>
      <c r="B123">
        <v>1074</v>
      </c>
      <c r="C123">
        <v>2</v>
      </c>
      <c r="D123" s="1">
        <v>45306</v>
      </c>
      <c r="E123">
        <v>5</v>
      </c>
      <c r="F123">
        <v>39</v>
      </c>
    </row>
    <row r="124" spans="1:6" x14ac:dyDescent="0.25">
      <c r="A124">
        <v>829</v>
      </c>
      <c r="B124">
        <v>1094</v>
      </c>
      <c r="C124">
        <v>2</v>
      </c>
      <c r="D124" s="1">
        <v>45459</v>
      </c>
      <c r="E124">
        <v>5</v>
      </c>
      <c r="F124">
        <v>34</v>
      </c>
    </row>
    <row r="125" spans="1:6" x14ac:dyDescent="0.25">
      <c r="A125">
        <v>831</v>
      </c>
      <c r="B125">
        <v>1096</v>
      </c>
      <c r="C125">
        <v>2</v>
      </c>
      <c r="D125" s="1">
        <v>45535</v>
      </c>
      <c r="E125">
        <v>5</v>
      </c>
      <c r="F125">
        <v>52</v>
      </c>
    </row>
    <row r="126" spans="1:6" x14ac:dyDescent="0.25">
      <c r="A126">
        <v>837</v>
      </c>
      <c r="B126">
        <v>1104</v>
      </c>
      <c r="C126">
        <v>2</v>
      </c>
      <c r="D126" s="1">
        <v>45352</v>
      </c>
      <c r="E126">
        <v>5</v>
      </c>
      <c r="F126">
        <v>88</v>
      </c>
    </row>
    <row r="127" spans="1:6" x14ac:dyDescent="0.25">
      <c r="A127">
        <v>838</v>
      </c>
      <c r="B127">
        <v>1105</v>
      </c>
      <c r="C127">
        <v>2</v>
      </c>
      <c r="D127" s="1">
        <v>45632</v>
      </c>
      <c r="E127">
        <v>5</v>
      </c>
      <c r="F127">
        <v>35</v>
      </c>
    </row>
    <row r="128" spans="1:6" x14ac:dyDescent="0.25">
      <c r="A128">
        <v>870</v>
      </c>
      <c r="B128">
        <v>1148</v>
      </c>
      <c r="C128">
        <v>2</v>
      </c>
      <c r="D128" s="1">
        <v>45378</v>
      </c>
      <c r="E128">
        <v>5</v>
      </c>
      <c r="F128">
        <v>56</v>
      </c>
    </row>
    <row r="129" spans="1:6" x14ac:dyDescent="0.25">
      <c r="A129">
        <v>881</v>
      </c>
      <c r="B129">
        <v>1160</v>
      </c>
      <c r="C129">
        <v>2</v>
      </c>
      <c r="D129" s="1">
        <v>45615</v>
      </c>
      <c r="E129">
        <v>5</v>
      </c>
      <c r="F129">
        <v>93</v>
      </c>
    </row>
    <row r="130" spans="1:6" x14ac:dyDescent="0.25">
      <c r="A130">
        <v>884</v>
      </c>
      <c r="B130">
        <v>1164</v>
      </c>
      <c r="C130">
        <v>2</v>
      </c>
      <c r="D130" s="1">
        <v>45514</v>
      </c>
      <c r="E130">
        <v>5</v>
      </c>
      <c r="F130">
        <v>59</v>
      </c>
    </row>
    <row r="131" spans="1:6" x14ac:dyDescent="0.25">
      <c r="A131">
        <v>897</v>
      </c>
      <c r="B131">
        <v>1187</v>
      </c>
      <c r="C131">
        <v>2</v>
      </c>
      <c r="D131" s="1">
        <v>45628</v>
      </c>
      <c r="E131">
        <v>5</v>
      </c>
      <c r="F131">
        <v>83</v>
      </c>
    </row>
    <row r="132" spans="1:6" x14ac:dyDescent="0.25">
      <c r="A132">
        <v>914</v>
      </c>
      <c r="B132">
        <v>1205</v>
      </c>
      <c r="C132">
        <v>2</v>
      </c>
      <c r="D132" s="1">
        <v>45356</v>
      </c>
      <c r="E132">
        <v>5</v>
      </c>
      <c r="F132">
        <v>62</v>
      </c>
    </row>
    <row r="133" spans="1:6" x14ac:dyDescent="0.25">
      <c r="A133">
        <v>917</v>
      </c>
      <c r="B133">
        <v>1209</v>
      </c>
      <c r="C133">
        <v>2</v>
      </c>
      <c r="D133" s="1">
        <v>45655</v>
      </c>
      <c r="E133">
        <v>5</v>
      </c>
      <c r="F133">
        <v>52</v>
      </c>
    </row>
    <row r="134" spans="1:6" x14ac:dyDescent="0.25">
      <c r="A134">
        <v>926</v>
      </c>
      <c r="B134">
        <v>1219</v>
      </c>
      <c r="C134">
        <v>2</v>
      </c>
      <c r="D134" s="1">
        <v>45496</v>
      </c>
      <c r="E134">
        <v>5</v>
      </c>
      <c r="F134">
        <v>22</v>
      </c>
    </row>
    <row r="135" spans="1:6" x14ac:dyDescent="0.25">
      <c r="A135">
        <v>938</v>
      </c>
      <c r="B135">
        <v>1237</v>
      </c>
      <c r="C135">
        <v>2</v>
      </c>
      <c r="D135" s="1">
        <v>45360</v>
      </c>
      <c r="E135">
        <v>5</v>
      </c>
      <c r="F135">
        <v>68</v>
      </c>
    </row>
    <row r="136" spans="1:6" x14ac:dyDescent="0.25">
      <c r="A136">
        <v>946</v>
      </c>
      <c r="B136">
        <v>1246</v>
      </c>
      <c r="C136">
        <v>2</v>
      </c>
      <c r="D136" s="1">
        <v>45576</v>
      </c>
      <c r="E136">
        <v>5</v>
      </c>
      <c r="F136">
        <v>20</v>
      </c>
    </row>
    <row r="137" spans="1:6" x14ac:dyDescent="0.25">
      <c r="A137">
        <v>987</v>
      </c>
      <c r="B137">
        <v>1300</v>
      </c>
      <c r="C137">
        <v>2</v>
      </c>
      <c r="D137" s="1">
        <v>45335</v>
      </c>
      <c r="E137">
        <v>5</v>
      </c>
      <c r="F137">
        <v>95</v>
      </c>
    </row>
    <row r="138" spans="1:6" x14ac:dyDescent="0.25">
      <c r="A138">
        <v>990</v>
      </c>
      <c r="B138">
        <v>1304</v>
      </c>
      <c r="C138">
        <v>2</v>
      </c>
      <c r="D138" s="1">
        <v>45539</v>
      </c>
      <c r="E138">
        <v>5</v>
      </c>
      <c r="F138">
        <v>62</v>
      </c>
    </row>
    <row r="139" spans="1:6" x14ac:dyDescent="0.25">
      <c r="A139">
        <v>993</v>
      </c>
      <c r="B139">
        <v>1307</v>
      </c>
      <c r="C139">
        <v>2</v>
      </c>
      <c r="D139" s="1">
        <v>45296</v>
      </c>
      <c r="E139">
        <v>5</v>
      </c>
      <c r="F139">
        <v>96</v>
      </c>
    </row>
    <row r="140" spans="1:6" x14ac:dyDescent="0.25">
      <c r="A140">
        <v>996</v>
      </c>
      <c r="B140">
        <v>1311</v>
      </c>
      <c r="C140">
        <v>2</v>
      </c>
      <c r="D140" s="1">
        <v>45403</v>
      </c>
      <c r="E140">
        <v>5</v>
      </c>
      <c r="F140">
        <v>57</v>
      </c>
    </row>
    <row r="141" spans="1:6" x14ac:dyDescent="0.25">
      <c r="A141">
        <v>1001</v>
      </c>
      <c r="B141">
        <v>1318</v>
      </c>
      <c r="C141">
        <v>2</v>
      </c>
      <c r="D141" s="1">
        <v>45519</v>
      </c>
      <c r="E141">
        <v>5</v>
      </c>
      <c r="F141">
        <v>98</v>
      </c>
    </row>
    <row r="142" spans="1:6" x14ac:dyDescent="0.25">
      <c r="A142">
        <v>1006</v>
      </c>
      <c r="B142">
        <v>1324</v>
      </c>
      <c r="C142">
        <v>2</v>
      </c>
      <c r="D142" s="1">
        <v>45492</v>
      </c>
      <c r="E142">
        <v>5</v>
      </c>
      <c r="F142">
        <v>95</v>
      </c>
    </row>
    <row r="143" spans="1:6" x14ac:dyDescent="0.25">
      <c r="A143">
        <v>1014</v>
      </c>
      <c r="B143">
        <v>1334</v>
      </c>
      <c r="C143">
        <v>2</v>
      </c>
      <c r="D143" s="1">
        <v>45348</v>
      </c>
      <c r="E143">
        <v>5</v>
      </c>
      <c r="F143">
        <v>88</v>
      </c>
    </row>
    <row r="144" spans="1:6" x14ac:dyDescent="0.25">
      <c r="A144">
        <v>1019</v>
      </c>
      <c r="B144">
        <v>1339</v>
      </c>
      <c r="C144">
        <v>2</v>
      </c>
      <c r="D144" s="1">
        <v>45554</v>
      </c>
      <c r="E144">
        <v>5</v>
      </c>
      <c r="F144">
        <v>50</v>
      </c>
    </row>
    <row r="145" spans="1:6" x14ac:dyDescent="0.25">
      <c r="A145">
        <v>1021</v>
      </c>
      <c r="B145">
        <v>1341</v>
      </c>
      <c r="C145">
        <v>2</v>
      </c>
      <c r="D145" s="1">
        <v>45556</v>
      </c>
      <c r="E145">
        <v>5</v>
      </c>
      <c r="F145">
        <v>97</v>
      </c>
    </row>
    <row r="146" spans="1:6" x14ac:dyDescent="0.25">
      <c r="A146">
        <v>1035</v>
      </c>
      <c r="B146">
        <v>1356</v>
      </c>
      <c r="C146">
        <v>2</v>
      </c>
      <c r="D146" s="1">
        <v>45300</v>
      </c>
      <c r="E146">
        <v>5</v>
      </c>
      <c r="F146">
        <v>38</v>
      </c>
    </row>
    <row r="147" spans="1:6" x14ac:dyDescent="0.25">
      <c r="A147">
        <v>1036</v>
      </c>
      <c r="B147">
        <v>1357</v>
      </c>
      <c r="C147">
        <v>2</v>
      </c>
      <c r="D147" s="1">
        <v>45474</v>
      </c>
      <c r="E147">
        <v>5</v>
      </c>
      <c r="F147">
        <v>87</v>
      </c>
    </row>
    <row r="148" spans="1:6" x14ac:dyDescent="0.25">
      <c r="A148">
        <v>1042</v>
      </c>
      <c r="B148">
        <v>1365</v>
      </c>
      <c r="C148">
        <v>2</v>
      </c>
      <c r="D148" s="1">
        <v>45653</v>
      </c>
      <c r="E148">
        <v>5</v>
      </c>
      <c r="F148">
        <v>95</v>
      </c>
    </row>
    <row r="149" spans="1:6" x14ac:dyDescent="0.25">
      <c r="A149">
        <v>1045</v>
      </c>
      <c r="B149">
        <v>1370</v>
      </c>
      <c r="C149">
        <v>2</v>
      </c>
      <c r="D149" s="1">
        <v>45337</v>
      </c>
      <c r="E149">
        <v>5</v>
      </c>
      <c r="F149">
        <v>93</v>
      </c>
    </row>
    <row r="150" spans="1:6" x14ac:dyDescent="0.25">
      <c r="A150">
        <v>1053</v>
      </c>
      <c r="B150">
        <v>1379</v>
      </c>
      <c r="C150">
        <v>2</v>
      </c>
      <c r="D150" s="1">
        <v>45356</v>
      </c>
      <c r="E150">
        <v>5</v>
      </c>
      <c r="F150">
        <v>81</v>
      </c>
    </row>
    <row r="151" spans="1:6" x14ac:dyDescent="0.25">
      <c r="A151">
        <v>1056</v>
      </c>
      <c r="B151">
        <v>1382</v>
      </c>
      <c r="C151">
        <v>2</v>
      </c>
      <c r="D151" s="1">
        <v>45340</v>
      </c>
      <c r="E151">
        <v>5</v>
      </c>
      <c r="F151">
        <v>83</v>
      </c>
    </row>
    <row r="152" spans="1:6" x14ac:dyDescent="0.25">
      <c r="A152">
        <v>1058</v>
      </c>
      <c r="B152">
        <v>1384</v>
      </c>
      <c r="C152">
        <v>2</v>
      </c>
      <c r="D152" s="1">
        <v>45537</v>
      </c>
      <c r="E152">
        <v>5</v>
      </c>
      <c r="F152">
        <v>99</v>
      </c>
    </row>
    <row r="153" spans="1:6" x14ac:dyDescent="0.25">
      <c r="A153">
        <v>1069</v>
      </c>
      <c r="B153">
        <v>1400</v>
      </c>
      <c r="C153">
        <v>2</v>
      </c>
      <c r="D153" s="1">
        <v>45413</v>
      </c>
      <c r="E153">
        <v>5</v>
      </c>
      <c r="F153">
        <v>89</v>
      </c>
    </row>
    <row r="154" spans="1:6" x14ac:dyDescent="0.25">
      <c r="A154">
        <v>1070</v>
      </c>
      <c r="B154">
        <v>1401</v>
      </c>
      <c r="C154">
        <v>2</v>
      </c>
      <c r="D154" s="1">
        <v>45375</v>
      </c>
      <c r="E154">
        <v>5</v>
      </c>
      <c r="F154">
        <v>85</v>
      </c>
    </row>
    <row r="155" spans="1:6" x14ac:dyDescent="0.25">
      <c r="A155">
        <v>1077</v>
      </c>
      <c r="B155">
        <v>1410</v>
      </c>
      <c r="C155">
        <v>2</v>
      </c>
      <c r="D155" s="1">
        <v>45342</v>
      </c>
      <c r="E155">
        <v>5</v>
      </c>
      <c r="F155">
        <v>21</v>
      </c>
    </row>
    <row r="156" spans="1:6" x14ac:dyDescent="0.25">
      <c r="A156">
        <v>1104</v>
      </c>
      <c r="B156">
        <v>1447</v>
      </c>
      <c r="C156">
        <v>2</v>
      </c>
      <c r="D156" s="1">
        <v>45367</v>
      </c>
      <c r="E156">
        <v>5</v>
      </c>
      <c r="F156">
        <v>95</v>
      </c>
    </row>
    <row r="157" spans="1:6" x14ac:dyDescent="0.25">
      <c r="A157">
        <v>1105</v>
      </c>
      <c r="B157">
        <v>1448</v>
      </c>
      <c r="C157">
        <v>2</v>
      </c>
      <c r="D157" s="1">
        <v>45629</v>
      </c>
      <c r="E157">
        <v>5</v>
      </c>
      <c r="F157">
        <v>24</v>
      </c>
    </row>
    <row r="158" spans="1:6" x14ac:dyDescent="0.25">
      <c r="A158">
        <v>1109</v>
      </c>
      <c r="B158">
        <v>1454</v>
      </c>
      <c r="C158">
        <v>2</v>
      </c>
      <c r="D158" s="1">
        <v>45430</v>
      </c>
      <c r="E158">
        <v>5</v>
      </c>
      <c r="F158">
        <v>33</v>
      </c>
    </row>
    <row r="159" spans="1:6" x14ac:dyDescent="0.25">
      <c r="A159">
        <v>1122</v>
      </c>
      <c r="B159">
        <v>1469</v>
      </c>
      <c r="C159">
        <v>2</v>
      </c>
      <c r="D159" s="1">
        <v>45603</v>
      </c>
      <c r="E159">
        <v>5</v>
      </c>
      <c r="F159">
        <v>32</v>
      </c>
    </row>
    <row r="160" spans="1:6" x14ac:dyDescent="0.25">
      <c r="A160">
        <v>1129</v>
      </c>
      <c r="B160">
        <v>1478</v>
      </c>
      <c r="C160">
        <v>2</v>
      </c>
      <c r="D160" s="1">
        <v>45339</v>
      </c>
      <c r="E160">
        <v>5</v>
      </c>
      <c r="F160">
        <v>85</v>
      </c>
    </row>
    <row r="161" spans="1:6" x14ac:dyDescent="0.25">
      <c r="A161">
        <v>1134</v>
      </c>
      <c r="B161">
        <v>1483</v>
      </c>
      <c r="C161">
        <v>2</v>
      </c>
      <c r="D161" s="1">
        <v>45577</v>
      </c>
      <c r="E161">
        <v>5</v>
      </c>
      <c r="F161">
        <v>60</v>
      </c>
    </row>
    <row r="162" spans="1:6" x14ac:dyDescent="0.25">
      <c r="A162">
        <v>1148</v>
      </c>
      <c r="B162">
        <v>1498</v>
      </c>
      <c r="C162">
        <v>2</v>
      </c>
      <c r="D162" s="1">
        <v>45445</v>
      </c>
      <c r="E162">
        <v>5</v>
      </c>
      <c r="F162">
        <v>80</v>
      </c>
    </row>
    <row r="163" spans="1:6" x14ac:dyDescent="0.25">
      <c r="A163">
        <v>1160</v>
      </c>
      <c r="B163">
        <v>1512</v>
      </c>
      <c r="C163">
        <v>2</v>
      </c>
      <c r="D163" s="1">
        <v>45567</v>
      </c>
      <c r="E163">
        <v>5</v>
      </c>
      <c r="F163">
        <v>33</v>
      </c>
    </row>
    <row r="164" spans="1:6" x14ac:dyDescent="0.25">
      <c r="A164">
        <v>1164</v>
      </c>
      <c r="B164">
        <v>1520</v>
      </c>
      <c r="C164">
        <v>2</v>
      </c>
      <c r="D164" s="1">
        <v>45311</v>
      </c>
      <c r="E164">
        <v>5</v>
      </c>
      <c r="F164">
        <v>38</v>
      </c>
    </row>
    <row r="165" spans="1:6" x14ac:dyDescent="0.25">
      <c r="A165">
        <v>1167</v>
      </c>
      <c r="B165">
        <v>1524</v>
      </c>
      <c r="C165">
        <v>2</v>
      </c>
      <c r="D165" s="1">
        <v>45358</v>
      </c>
      <c r="E165">
        <v>5</v>
      </c>
      <c r="F165">
        <v>60</v>
      </c>
    </row>
    <row r="166" spans="1:6" x14ac:dyDescent="0.25">
      <c r="A166">
        <v>1174</v>
      </c>
      <c r="B166">
        <v>1532</v>
      </c>
      <c r="C166">
        <v>2</v>
      </c>
      <c r="D166" s="1">
        <v>45451</v>
      </c>
      <c r="E166">
        <v>5</v>
      </c>
      <c r="F166">
        <v>89</v>
      </c>
    </row>
    <row r="167" spans="1:6" x14ac:dyDescent="0.25">
      <c r="A167">
        <v>1177</v>
      </c>
      <c r="B167">
        <v>1535</v>
      </c>
      <c r="C167">
        <v>2</v>
      </c>
      <c r="D167" s="1">
        <v>45612</v>
      </c>
      <c r="E167">
        <v>5</v>
      </c>
      <c r="F167">
        <v>80</v>
      </c>
    </row>
    <row r="168" spans="1:6" x14ac:dyDescent="0.25">
      <c r="A168">
        <v>1178</v>
      </c>
      <c r="B168">
        <v>1536</v>
      </c>
      <c r="C168">
        <v>2</v>
      </c>
      <c r="D168" s="1">
        <v>45627</v>
      </c>
      <c r="E168">
        <v>5</v>
      </c>
      <c r="F168">
        <v>50</v>
      </c>
    </row>
    <row r="169" spans="1:6" x14ac:dyDescent="0.25">
      <c r="A169">
        <v>1184</v>
      </c>
      <c r="B169">
        <v>1543</v>
      </c>
      <c r="C169">
        <v>2</v>
      </c>
      <c r="D169" s="1">
        <v>45325</v>
      </c>
      <c r="E169">
        <v>5</v>
      </c>
      <c r="F169">
        <v>88</v>
      </c>
    </row>
    <row r="170" spans="1:6" x14ac:dyDescent="0.25">
      <c r="A170">
        <v>1193</v>
      </c>
      <c r="B170">
        <v>1557</v>
      </c>
      <c r="C170">
        <v>2</v>
      </c>
      <c r="D170" s="1">
        <v>45583</v>
      </c>
      <c r="E170">
        <v>5</v>
      </c>
      <c r="F170">
        <v>84</v>
      </c>
    </row>
    <row r="171" spans="1:6" x14ac:dyDescent="0.25">
      <c r="A171">
        <v>1198</v>
      </c>
      <c r="B171">
        <v>1567</v>
      </c>
      <c r="C171">
        <v>2</v>
      </c>
      <c r="D171" s="1">
        <v>45497</v>
      </c>
      <c r="E171">
        <v>5</v>
      </c>
      <c r="F171">
        <v>29</v>
      </c>
    </row>
    <row r="172" spans="1:6" x14ac:dyDescent="0.25">
      <c r="A172">
        <v>1205</v>
      </c>
      <c r="B172">
        <v>1574</v>
      </c>
      <c r="C172">
        <v>2</v>
      </c>
      <c r="D172" s="1">
        <v>45403</v>
      </c>
      <c r="E172">
        <v>5</v>
      </c>
      <c r="F172">
        <v>93</v>
      </c>
    </row>
    <row r="173" spans="1:6" x14ac:dyDescent="0.25">
      <c r="A173">
        <v>1207</v>
      </c>
      <c r="B173">
        <v>1576</v>
      </c>
      <c r="C173">
        <v>2</v>
      </c>
      <c r="D173" s="1">
        <v>45342</v>
      </c>
      <c r="E173">
        <v>5</v>
      </c>
      <c r="F173">
        <v>36</v>
      </c>
    </row>
    <row r="174" spans="1:6" x14ac:dyDescent="0.25">
      <c r="A174">
        <v>1210</v>
      </c>
      <c r="B174">
        <v>1579</v>
      </c>
      <c r="C174">
        <v>2</v>
      </c>
      <c r="D174" s="1">
        <v>45428</v>
      </c>
      <c r="E174">
        <v>5</v>
      </c>
      <c r="F174">
        <v>66</v>
      </c>
    </row>
    <row r="175" spans="1:6" x14ac:dyDescent="0.25">
      <c r="A175">
        <v>1213</v>
      </c>
      <c r="B175">
        <v>1583</v>
      </c>
      <c r="C175">
        <v>2</v>
      </c>
      <c r="D175" s="1">
        <v>45588</v>
      </c>
      <c r="E175">
        <v>5</v>
      </c>
      <c r="F175">
        <v>80</v>
      </c>
    </row>
    <row r="176" spans="1:6" x14ac:dyDescent="0.25">
      <c r="A176">
        <v>1218</v>
      </c>
      <c r="B176">
        <v>1590</v>
      </c>
      <c r="C176">
        <v>2</v>
      </c>
      <c r="D176" s="1">
        <v>45547</v>
      </c>
      <c r="E176">
        <v>5</v>
      </c>
      <c r="F176">
        <v>82</v>
      </c>
    </row>
    <row r="177" spans="1:6" x14ac:dyDescent="0.25">
      <c r="A177">
        <v>1221</v>
      </c>
      <c r="B177">
        <v>1595</v>
      </c>
      <c r="C177">
        <v>2</v>
      </c>
      <c r="D177" s="1">
        <v>45481</v>
      </c>
      <c r="E177">
        <v>5</v>
      </c>
      <c r="F177">
        <v>33</v>
      </c>
    </row>
    <row r="178" spans="1:6" x14ac:dyDescent="0.25">
      <c r="A178">
        <v>1232</v>
      </c>
      <c r="B178">
        <v>1608</v>
      </c>
      <c r="C178">
        <v>2</v>
      </c>
      <c r="D178" s="1">
        <v>45509</v>
      </c>
      <c r="E178">
        <v>5</v>
      </c>
      <c r="F178">
        <v>26</v>
      </c>
    </row>
    <row r="179" spans="1:6" x14ac:dyDescent="0.25">
      <c r="A179">
        <v>1243</v>
      </c>
      <c r="B179">
        <v>1624</v>
      </c>
      <c r="C179">
        <v>2</v>
      </c>
      <c r="D179" s="1">
        <v>45580</v>
      </c>
      <c r="E179">
        <v>5</v>
      </c>
      <c r="F179">
        <v>21</v>
      </c>
    </row>
    <row r="180" spans="1:6" x14ac:dyDescent="0.25">
      <c r="A180">
        <v>1245</v>
      </c>
      <c r="B180">
        <v>1628</v>
      </c>
      <c r="C180">
        <v>2</v>
      </c>
      <c r="D180" s="1">
        <v>45317</v>
      </c>
      <c r="E180">
        <v>5</v>
      </c>
      <c r="F180">
        <v>27</v>
      </c>
    </row>
    <row r="181" spans="1:6" x14ac:dyDescent="0.25">
      <c r="A181">
        <v>1260</v>
      </c>
      <c r="B181">
        <v>1648</v>
      </c>
      <c r="C181">
        <v>2</v>
      </c>
      <c r="D181" s="1">
        <v>45473</v>
      </c>
      <c r="E181">
        <v>5</v>
      </c>
      <c r="F181">
        <v>22</v>
      </c>
    </row>
    <row r="182" spans="1:6" x14ac:dyDescent="0.25">
      <c r="A182">
        <v>1266</v>
      </c>
      <c r="B182">
        <v>1655</v>
      </c>
      <c r="C182">
        <v>2</v>
      </c>
      <c r="D182" s="1">
        <v>45304</v>
      </c>
      <c r="E182">
        <v>5</v>
      </c>
      <c r="F182">
        <v>22</v>
      </c>
    </row>
    <row r="183" spans="1:6" x14ac:dyDescent="0.25">
      <c r="A183">
        <v>1267</v>
      </c>
      <c r="B183">
        <v>1656</v>
      </c>
      <c r="C183">
        <v>2</v>
      </c>
      <c r="D183" s="1">
        <v>45424</v>
      </c>
      <c r="E183">
        <v>5</v>
      </c>
      <c r="F183">
        <v>24</v>
      </c>
    </row>
    <row r="184" spans="1:6" x14ac:dyDescent="0.25">
      <c r="A184">
        <v>1271</v>
      </c>
      <c r="B184">
        <v>1660</v>
      </c>
      <c r="C184">
        <v>2</v>
      </c>
      <c r="D184" s="1">
        <v>45553</v>
      </c>
      <c r="E184">
        <v>5</v>
      </c>
      <c r="F184">
        <v>84</v>
      </c>
    </row>
    <row r="185" spans="1:6" x14ac:dyDescent="0.25">
      <c r="A185">
        <v>1279</v>
      </c>
      <c r="B185">
        <v>1671</v>
      </c>
      <c r="C185">
        <v>2</v>
      </c>
      <c r="D185" s="1">
        <v>45463</v>
      </c>
      <c r="E185">
        <v>5</v>
      </c>
      <c r="F185">
        <v>83</v>
      </c>
    </row>
    <row r="186" spans="1:6" x14ac:dyDescent="0.25">
      <c r="A186">
        <v>1290</v>
      </c>
      <c r="B186">
        <v>1693</v>
      </c>
      <c r="C186">
        <v>2</v>
      </c>
      <c r="D186" s="1">
        <v>45403</v>
      </c>
      <c r="E186">
        <v>5</v>
      </c>
      <c r="F186">
        <v>81</v>
      </c>
    </row>
    <row r="187" spans="1:6" x14ac:dyDescent="0.25">
      <c r="A187">
        <v>1293</v>
      </c>
      <c r="B187">
        <v>1696</v>
      </c>
      <c r="C187">
        <v>2</v>
      </c>
      <c r="D187" s="1">
        <v>45625</v>
      </c>
      <c r="E187">
        <v>5</v>
      </c>
      <c r="F187">
        <v>37</v>
      </c>
    </row>
    <row r="188" spans="1:6" x14ac:dyDescent="0.25">
      <c r="A188">
        <v>1322</v>
      </c>
      <c r="B188">
        <v>1742</v>
      </c>
      <c r="C188">
        <v>2</v>
      </c>
      <c r="D188" s="1">
        <v>45301</v>
      </c>
      <c r="E188">
        <v>5</v>
      </c>
      <c r="F188">
        <v>87</v>
      </c>
    </row>
    <row r="189" spans="1:6" x14ac:dyDescent="0.25">
      <c r="A189">
        <v>1327</v>
      </c>
      <c r="B189">
        <v>1750</v>
      </c>
      <c r="C189">
        <v>2</v>
      </c>
      <c r="D189" s="1">
        <v>45297</v>
      </c>
      <c r="E189">
        <v>5</v>
      </c>
      <c r="F189">
        <v>86</v>
      </c>
    </row>
    <row r="190" spans="1:6" x14ac:dyDescent="0.25">
      <c r="A190">
        <v>1331</v>
      </c>
      <c r="B190">
        <v>1757</v>
      </c>
      <c r="C190">
        <v>2</v>
      </c>
      <c r="D190" s="1">
        <v>45359</v>
      </c>
      <c r="E190">
        <v>5</v>
      </c>
      <c r="F190">
        <v>86</v>
      </c>
    </row>
    <row r="191" spans="1:6" x14ac:dyDescent="0.25">
      <c r="A191">
        <v>1337</v>
      </c>
      <c r="B191">
        <v>1766</v>
      </c>
      <c r="C191">
        <v>2</v>
      </c>
      <c r="D191" s="1">
        <v>45520</v>
      </c>
      <c r="E191">
        <v>5</v>
      </c>
      <c r="F191">
        <v>38</v>
      </c>
    </row>
    <row r="192" spans="1:6" x14ac:dyDescent="0.25">
      <c r="A192">
        <v>1340</v>
      </c>
      <c r="B192">
        <v>1771</v>
      </c>
      <c r="C192">
        <v>2</v>
      </c>
      <c r="D192" s="1">
        <v>45629</v>
      </c>
      <c r="E192">
        <v>5</v>
      </c>
      <c r="F192">
        <v>96</v>
      </c>
    </row>
    <row r="193" spans="1:6" x14ac:dyDescent="0.25">
      <c r="A193">
        <v>1346</v>
      </c>
      <c r="B193">
        <v>1778</v>
      </c>
      <c r="C193">
        <v>2</v>
      </c>
      <c r="D193" s="1">
        <v>45498</v>
      </c>
      <c r="E193">
        <v>5</v>
      </c>
      <c r="F193">
        <v>92</v>
      </c>
    </row>
    <row r="194" spans="1:6" x14ac:dyDescent="0.25">
      <c r="A194">
        <v>1354</v>
      </c>
      <c r="B194">
        <v>1787</v>
      </c>
      <c r="C194">
        <v>2</v>
      </c>
      <c r="D194" s="1">
        <v>45303</v>
      </c>
      <c r="E194">
        <v>5</v>
      </c>
      <c r="F194">
        <v>92</v>
      </c>
    </row>
    <row r="195" spans="1:6" x14ac:dyDescent="0.25">
      <c r="A195">
        <v>1359</v>
      </c>
      <c r="B195">
        <v>1792</v>
      </c>
      <c r="C195">
        <v>2</v>
      </c>
      <c r="D195" s="1">
        <v>45531</v>
      </c>
      <c r="E195">
        <v>5</v>
      </c>
      <c r="F195">
        <v>30</v>
      </c>
    </row>
    <row r="196" spans="1:6" x14ac:dyDescent="0.25">
      <c r="A196">
        <v>1366</v>
      </c>
      <c r="B196">
        <v>1800</v>
      </c>
      <c r="C196">
        <v>2</v>
      </c>
      <c r="D196" s="1">
        <v>45413</v>
      </c>
      <c r="E196">
        <v>5</v>
      </c>
      <c r="F196">
        <v>20</v>
      </c>
    </row>
    <row r="197" spans="1:6" x14ac:dyDescent="0.25">
      <c r="A197">
        <v>1392</v>
      </c>
      <c r="B197">
        <v>1833</v>
      </c>
      <c r="C197">
        <v>2</v>
      </c>
      <c r="D197" s="1">
        <v>45327</v>
      </c>
      <c r="E197">
        <v>5</v>
      </c>
      <c r="F197">
        <v>52</v>
      </c>
    </row>
    <row r="198" spans="1:6" x14ac:dyDescent="0.25">
      <c r="A198">
        <v>1410</v>
      </c>
      <c r="B198">
        <v>1856</v>
      </c>
      <c r="C198">
        <v>2</v>
      </c>
      <c r="D198" s="1">
        <v>45441</v>
      </c>
      <c r="E198">
        <v>5</v>
      </c>
      <c r="F198">
        <v>52</v>
      </c>
    </row>
    <row r="199" spans="1:6" x14ac:dyDescent="0.25">
      <c r="A199">
        <v>1419</v>
      </c>
      <c r="B199">
        <v>1867</v>
      </c>
      <c r="C199">
        <v>2</v>
      </c>
      <c r="D199" s="1">
        <v>45366</v>
      </c>
      <c r="E199">
        <v>5</v>
      </c>
      <c r="F199">
        <v>22</v>
      </c>
    </row>
    <row r="200" spans="1:6" x14ac:dyDescent="0.25">
      <c r="A200">
        <v>1436</v>
      </c>
      <c r="B200">
        <v>1889</v>
      </c>
      <c r="C200">
        <v>2</v>
      </c>
      <c r="D200" s="1">
        <v>45517</v>
      </c>
      <c r="E200">
        <v>5</v>
      </c>
      <c r="F200">
        <v>86</v>
      </c>
    </row>
    <row r="201" spans="1:6" x14ac:dyDescent="0.25">
      <c r="A201">
        <v>1438</v>
      </c>
      <c r="B201">
        <v>1892</v>
      </c>
      <c r="C201">
        <v>2</v>
      </c>
      <c r="D201" s="1">
        <v>45535</v>
      </c>
      <c r="E201">
        <v>5</v>
      </c>
      <c r="F201">
        <v>95</v>
      </c>
    </row>
    <row r="202" spans="1:6" x14ac:dyDescent="0.25">
      <c r="A202">
        <v>3</v>
      </c>
      <c r="B202">
        <v>3</v>
      </c>
      <c r="C202">
        <v>3</v>
      </c>
      <c r="D202" s="1">
        <v>44951</v>
      </c>
      <c r="E202">
        <v>5</v>
      </c>
      <c r="F202">
        <v>34</v>
      </c>
    </row>
    <row r="203" spans="1:6" x14ac:dyDescent="0.25">
      <c r="A203">
        <v>30</v>
      </c>
      <c r="B203">
        <v>37</v>
      </c>
      <c r="C203">
        <v>3</v>
      </c>
      <c r="D203" s="1">
        <v>45059</v>
      </c>
      <c r="E203">
        <v>5</v>
      </c>
      <c r="F203">
        <v>83</v>
      </c>
    </row>
    <row r="204" spans="1:6" x14ac:dyDescent="0.25">
      <c r="A204">
        <v>34</v>
      </c>
      <c r="B204">
        <v>44</v>
      </c>
      <c r="C204">
        <v>3</v>
      </c>
      <c r="D204" s="1">
        <v>45268</v>
      </c>
      <c r="E204">
        <v>5</v>
      </c>
      <c r="F204">
        <v>61</v>
      </c>
    </row>
    <row r="205" spans="1:6" x14ac:dyDescent="0.25">
      <c r="A205">
        <v>65</v>
      </c>
      <c r="B205">
        <v>85</v>
      </c>
      <c r="C205">
        <v>3</v>
      </c>
      <c r="D205" s="1">
        <v>45186</v>
      </c>
      <c r="E205">
        <v>5</v>
      </c>
      <c r="F205">
        <v>64</v>
      </c>
    </row>
    <row r="206" spans="1:6" x14ac:dyDescent="0.25">
      <c r="A206">
        <v>86</v>
      </c>
      <c r="B206">
        <v>114</v>
      </c>
      <c r="C206">
        <v>3</v>
      </c>
      <c r="D206" s="1">
        <v>45287</v>
      </c>
      <c r="E206">
        <v>5</v>
      </c>
      <c r="F206">
        <v>83</v>
      </c>
    </row>
    <row r="207" spans="1:6" x14ac:dyDescent="0.25">
      <c r="A207">
        <v>87</v>
      </c>
      <c r="B207">
        <v>115</v>
      </c>
      <c r="C207">
        <v>3</v>
      </c>
      <c r="D207" s="1">
        <v>45283</v>
      </c>
      <c r="E207">
        <v>5</v>
      </c>
      <c r="F207">
        <v>90</v>
      </c>
    </row>
    <row r="208" spans="1:6" x14ac:dyDescent="0.25">
      <c r="A208">
        <v>91</v>
      </c>
      <c r="B208">
        <v>122</v>
      </c>
      <c r="C208">
        <v>3</v>
      </c>
      <c r="D208" s="1">
        <v>45156</v>
      </c>
      <c r="E208">
        <v>5</v>
      </c>
      <c r="F208">
        <v>55</v>
      </c>
    </row>
    <row r="209" spans="1:6" x14ac:dyDescent="0.25">
      <c r="A209">
        <v>99</v>
      </c>
      <c r="B209">
        <v>130</v>
      </c>
      <c r="C209">
        <v>3</v>
      </c>
      <c r="D209" s="1">
        <v>45019</v>
      </c>
      <c r="E209">
        <v>5</v>
      </c>
      <c r="F209">
        <v>82</v>
      </c>
    </row>
    <row r="210" spans="1:6" x14ac:dyDescent="0.25">
      <c r="A210">
        <v>104</v>
      </c>
      <c r="B210">
        <v>137</v>
      </c>
      <c r="C210">
        <v>3</v>
      </c>
      <c r="D210" s="1">
        <v>45205</v>
      </c>
      <c r="E210">
        <v>5</v>
      </c>
      <c r="F210">
        <v>94</v>
      </c>
    </row>
    <row r="211" spans="1:6" x14ac:dyDescent="0.25">
      <c r="A211">
        <v>107</v>
      </c>
      <c r="B211">
        <v>140</v>
      </c>
      <c r="C211">
        <v>3</v>
      </c>
      <c r="D211" s="1">
        <v>45150</v>
      </c>
      <c r="E211">
        <v>5</v>
      </c>
      <c r="F211">
        <v>86</v>
      </c>
    </row>
    <row r="212" spans="1:6" x14ac:dyDescent="0.25">
      <c r="A212">
        <v>109</v>
      </c>
      <c r="B212">
        <v>142</v>
      </c>
      <c r="C212">
        <v>3</v>
      </c>
      <c r="D212" s="1">
        <v>45236</v>
      </c>
      <c r="E212">
        <v>5</v>
      </c>
      <c r="F212">
        <v>57</v>
      </c>
    </row>
    <row r="213" spans="1:6" x14ac:dyDescent="0.25">
      <c r="A213">
        <v>123</v>
      </c>
      <c r="B213">
        <v>160</v>
      </c>
      <c r="C213">
        <v>3</v>
      </c>
      <c r="D213" s="1">
        <v>45041</v>
      </c>
      <c r="E213">
        <v>5</v>
      </c>
      <c r="F213">
        <v>61</v>
      </c>
    </row>
    <row r="214" spans="1:6" x14ac:dyDescent="0.25">
      <c r="A214">
        <v>127</v>
      </c>
      <c r="B214">
        <v>164</v>
      </c>
      <c r="C214">
        <v>3</v>
      </c>
      <c r="D214" s="1">
        <v>45061</v>
      </c>
      <c r="E214">
        <v>5</v>
      </c>
      <c r="F214">
        <v>59</v>
      </c>
    </row>
    <row r="215" spans="1:6" x14ac:dyDescent="0.25">
      <c r="A215">
        <v>128</v>
      </c>
      <c r="B215">
        <v>165</v>
      </c>
      <c r="C215">
        <v>3</v>
      </c>
      <c r="D215" s="1">
        <v>45038</v>
      </c>
      <c r="E215">
        <v>5</v>
      </c>
      <c r="F215">
        <v>60</v>
      </c>
    </row>
    <row r="216" spans="1:6" x14ac:dyDescent="0.25">
      <c r="A216">
        <v>133</v>
      </c>
      <c r="B216">
        <v>172</v>
      </c>
      <c r="C216">
        <v>3</v>
      </c>
      <c r="D216" s="1">
        <v>45019</v>
      </c>
      <c r="E216">
        <v>5</v>
      </c>
      <c r="F216">
        <v>36</v>
      </c>
    </row>
    <row r="217" spans="1:6" x14ac:dyDescent="0.25">
      <c r="A217">
        <v>139</v>
      </c>
      <c r="B217">
        <v>178</v>
      </c>
      <c r="C217">
        <v>3</v>
      </c>
      <c r="D217" s="1">
        <v>44969</v>
      </c>
      <c r="E217">
        <v>5</v>
      </c>
      <c r="F217">
        <v>80</v>
      </c>
    </row>
    <row r="218" spans="1:6" x14ac:dyDescent="0.25">
      <c r="A218">
        <v>142</v>
      </c>
      <c r="B218">
        <v>181</v>
      </c>
      <c r="C218">
        <v>3</v>
      </c>
      <c r="D218" s="1">
        <v>45267</v>
      </c>
      <c r="E218">
        <v>5</v>
      </c>
      <c r="F218">
        <v>97</v>
      </c>
    </row>
    <row r="219" spans="1:6" x14ac:dyDescent="0.25">
      <c r="A219">
        <v>145</v>
      </c>
      <c r="B219">
        <v>185</v>
      </c>
      <c r="C219">
        <v>3</v>
      </c>
      <c r="D219" s="1">
        <v>45235</v>
      </c>
      <c r="E219">
        <v>5</v>
      </c>
      <c r="F219">
        <v>84</v>
      </c>
    </row>
    <row r="220" spans="1:6" x14ac:dyDescent="0.25">
      <c r="A220">
        <v>160</v>
      </c>
      <c r="B220">
        <v>203</v>
      </c>
      <c r="C220">
        <v>3</v>
      </c>
      <c r="D220" s="1">
        <v>45060</v>
      </c>
      <c r="E220">
        <v>5</v>
      </c>
      <c r="F220">
        <v>34</v>
      </c>
    </row>
    <row r="221" spans="1:6" x14ac:dyDescent="0.25">
      <c r="A221">
        <v>178</v>
      </c>
      <c r="B221">
        <v>230</v>
      </c>
      <c r="C221">
        <v>3</v>
      </c>
      <c r="D221" s="1">
        <v>45087</v>
      </c>
      <c r="E221">
        <v>5</v>
      </c>
      <c r="F221">
        <v>91</v>
      </c>
    </row>
    <row r="222" spans="1:6" x14ac:dyDescent="0.25">
      <c r="A222">
        <v>194</v>
      </c>
      <c r="B222">
        <v>254</v>
      </c>
      <c r="C222">
        <v>3</v>
      </c>
      <c r="D222" s="1">
        <v>44989</v>
      </c>
      <c r="E222">
        <v>5</v>
      </c>
      <c r="F222">
        <v>84</v>
      </c>
    </row>
    <row r="223" spans="1:6" x14ac:dyDescent="0.25">
      <c r="A223">
        <v>201</v>
      </c>
      <c r="B223">
        <v>267</v>
      </c>
      <c r="C223">
        <v>3</v>
      </c>
      <c r="D223" s="1">
        <v>45189</v>
      </c>
      <c r="E223">
        <v>5</v>
      </c>
      <c r="F223">
        <v>91</v>
      </c>
    </row>
    <row r="224" spans="1:6" x14ac:dyDescent="0.25">
      <c r="A224">
        <v>202</v>
      </c>
      <c r="B224">
        <v>268</v>
      </c>
      <c r="C224">
        <v>3</v>
      </c>
      <c r="D224" s="1">
        <v>45038</v>
      </c>
      <c r="E224">
        <v>5</v>
      </c>
      <c r="F224">
        <v>94</v>
      </c>
    </row>
    <row r="225" spans="1:6" x14ac:dyDescent="0.25">
      <c r="A225">
        <v>205</v>
      </c>
      <c r="B225">
        <v>271</v>
      </c>
      <c r="C225">
        <v>3</v>
      </c>
      <c r="D225" s="1">
        <v>45159</v>
      </c>
      <c r="E225">
        <v>5</v>
      </c>
      <c r="F225">
        <v>99</v>
      </c>
    </row>
    <row r="226" spans="1:6" x14ac:dyDescent="0.25">
      <c r="A226">
        <v>206</v>
      </c>
      <c r="B226">
        <v>272</v>
      </c>
      <c r="C226">
        <v>3</v>
      </c>
      <c r="D226" s="1">
        <v>45066</v>
      </c>
      <c r="E226">
        <v>5</v>
      </c>
      <c r="F226">
        <v>91</v>
      </c>
    </row>
    <row r="227" spans="1:6" x14ac:dyDescent="0.25">
      <c r="A227">
        <v>207</v>
      </c>
      <c r="B227">
        <v>273</v>
      </c>
      <c r="C227">
        <v>3</v>
      </c>
      <c r="D227" s="1">
        <v>44936</v>
      </c>
      <c r="E227">
        <v>5</v>
      </c>
      <c r="F227">
        <v>26</v>
      </c>
    </row>
    <row r="228" spans="1:6" x14ac:dyDescent="0.25">
      <c r="A228">
        <v>209</v>
      </c>
      <c r="B228">
        <v>278</v>
      </c>
      <c r="C228">
        <v>3</v>
      </c>
      <c r="D228" s="1">
        <v>45078</v>
      </c>
      <c r="E228">
        <v>5</v>
      </c>
      <c r="F228">
        <v>88</v>
      </c>
    </row>
    <row r="229" spans="1:6" x14ac:dyDescent="0.25">
      <c r="A229">
        <v>215</v>
      </c>
      <c r="B229">
        <v>286</v>
      </c>
      <c r="C229">
        <v>3</v>
      </c>
      <c r="D229" s="1">
        <v>45091</v>
      </c>
      <c r="E229">
        <v>5</v>
      </c>
      <c r="F229">
        <v>98</v>
      </c>
    </row>
    <row r="230" spans="1:6" x14ac:dyDescent="0.25">
      <c r="A230">
        <v>221</v>
      </c>
      <c r="B230">
        <v>293</v>
      </c>
      <c r="C230">
        <v>3</v>
      </c>
      <c r="D230" s="1">
        <v>45036</v>
      </c>
      <c r="E230">
        <v>5</v>
      </c>
      <c r="F230">
        <v>33</v>
      </c>
    </row>
    <row r="231" spans="1:6" x14ac:dyDescent="0.25">
      <c r="A231">
        <v>222</v>
      </c>
      <c r="B231">
        <v>294</v>
      </c>
      <c r="C231">
        <v>3</v>
      </c>
      <c r="D231" s="1">
        <v>44935</v>
      </c>
      <c r="E231">
        <v>5</v>
      </c>
      <c r="F231">
        <v>64</v>
      </c>
    </row>
    <row r="232" spans="1:6" x14ac:dyDescent="0.25">
      <c r="A232">
        <v>236</v>
      </c>
      <c r="B232">
        <v>317</v>
      </c>
      <c r="C232">
        <v>3</v>
      </c>
      <c r="D232" s="1">
        <v>44977</v>
      </c>
      <c r="E232">
        <v>5</v>
      </c>
      <c r="F232">
        <v>82</v>
      </c>
    </row>
    <row r="233" spans="1:6" x14ac:dyDescent="0.25">
      <c r="A233">
        <v>239</v>
      </c>
      <c r="B233">
        <v>320</v>
      </c>
      <c r="C233">
        <v>3</v>
      </c>
      <c r="D233" s="1">
        <v>45273</v>
      </c>
      <c r="E233">
        <v>5</v>
      </c>
      <c r="F233">
        <v>29</v>
      </c>
    </row>
    <row r="234" spans="1:6" x14ac:dyDescent="0.25">
      <c r="A234">
        <v>254</v>
      </c>
      <c r="B234">
        <v>343</v>
      </c>
      <c r="C234">
        <v>3</v>
      </c>
      <c r="D234" s="1">
        <v>45287</v>
      </c>
      <c r="E234">
        <v>5</v>
      </c>
      <c r="F234">
        <v>34</v>
      </c>
    </row>
    <row r="235" spans="1:6" x14ac:dyDescent="0.25">
      <c r="A235">
        <v>255</v>
      </c>
      <c r="B235">
        <v>345</v>
      </c>
      <c r="C235">
        <v>3</v>
      </c>
      <c r="D235" s="1">
        <v>45004</v>
      </c>
      <c r="E235">
        <v>5</v>
      </c>
      <c r="F235">
        <v>51</v>
      </c>
    </row>
    <row r="236" spans="1:6" x14ac:dyDescent="0.25">
      <c r="A236">
        <v>269</v>
      </c>
      <c r="B236">
        <v>363</v>
      </c>
      <c r="C236">
        <v>3</v>
      </c>
      <c r="D236" s="1">
        <v>45048</v>
      </c>
      <c r="E236">
        <v>5</v>
      </c>
      <c r="F236">
        <v>22</v>
      </c>
    </row>
    <row r="237" spans="1:6" x14ac:dyDescent="0.25">
      <c r="A237">
        <v>271</v>
      </c>
      <c r="B237">
        <v>365</v>
      </c>
      <c r="C237">
        <v>3</v>
      </c>
      <c r="D237" s="1">
        <v>45288</v>
      </c>
      <c r="E237">
        <v>5</v>
      </c>
      <c r="F237">
        <v>33</v>
      </c>
    </row>
    <row r="238" spans="1:6" x14ac:dyDescent="0.25">
      <c r="A238">
        <v>280</v>
      </c>
      <c r="B238">
        <v>375</v>
      </c>
      <c r="C238">
        <v>3</v>
      </c>
      <c r="D238" s="1">
        <v>45241</v>
      </c>
      <c r="E238">
        <v>5</v>
      </c>
      <c r="F238">
        <v>93</v>
      </c>
    </row>
    <row r="239" spans="1:6" x14ac:dyDescent="0.25">
      <c r="A239">
        <v>293</v>
      </c>
      <c r="B239">
        <v>392</v>
      </c>
      <c r="C239">
        <v>3</v>
      </c>
      <c r="D239" s="1">
        <v>45094</v>
      </c>
      <c r="E239">
        <v>5</v>
      </c>
      <c r="F239">
        <v>29</v>
      </c>
    </row>
    <row r="240" spans="1:6" x14ac:dyDescent="0.25">
      <c r="A240">
        <v>298</v>
      </c>
      <c r="B240">
        <v>398</v>
      </c>
      <c r="C240">
        <v>3</v>
      </c>
      <c r="D240" s="1">
        <v>45234</v>
      </c>
      <c r="E240">
        <v>5</v>
      </c>
      <c r="F240">
        <v>85</v>
      </c>
    </row>
    <row r="241" spans="1:6" x14ac:dyDescent="0.25">
      <c r="A241">
        <v>307</v>
      </c>
      <c r="B241">
        <v>410</v>
      </c>
      <c r="C241">
        <v>3</v>
      </c>
      <c r="D241" s="1">
        <v>45038</v>
      </c>
      <c r="E241">
        <v>5</v>
      </c>
      <c r="F241">
        <v>61</v>
      </c>
    </row>
    <row r="242" spans="1:6" x14ac:dyDescent="0.25">
      <c r="A242">
        <v>312</v>
      </c>
      <c r="B242">
        <v>418</v>
      </c>
      <c r="C242">
        <v>3</v>
      </c>
      <c r="D242" s="1">
        <v>45281</v>
      </c>
      <c r="E242">
        <v>5</v>
      </c>
      <c r="F242">
        <v>89</v>
      </c>
    </row>
    <row r="243" spans="1:6" x14ac:dyDescent="0.25">
      <c r="A243">
        <v>317</v>
      </c>
      <c r="B243">
        <v>424</v>
      </c>
      <c r="C243">
        <v>3</v>
      </c>
      <c r="D243" s="1">
        <v>45142</v>
      </c>
      <c r="E243">
        <v>5</v>
      </c>
      <c r="F243">
        <v>51</v>
      </c>
    </row>
    <row r="244" spans="1:6" x14ac:dyDescent="0.25">
      <c r="A244">
        <v>320</v>
      </c>
      <c r="B244">
        <v>428</v>
      </c>
      <c r="C244">
        <v>3</v>
      </c>
      <c r="D244" s="1">
        <v>45137</v>
      </c>
      <c r="E244">
        <v>5</v>
      </c>
      <c r="F244">
        <v>28</v>
      </c>
    </row>
    <row r="245" spans="1:6" x14ac:dyDescent="0.25">
      <c r="A245">
        <v>345</v>
      </c>
      <c r="B245">
        <v>459</v>
      </c>
      <c r="C245">
        <v>3</v>
      </c>
      <c r="D245" s="1">
        <v>45071</v>
      </c>
      <c r="E245">
        <v>5</v>
      </c>
      <c r="F245">
        <v>57</v>
      </c>
    </row>
    <row r="246" spans="1:6" x14ac:dyDescent="0.25">
      <c r="A246">
        <v>350</v>
      </c>
      <c r="B246">
        <v>466</v>
      </c>
      <c r="C246">
        <v>3</v>
      </c>
      <c r="D246" s="1">
        <v>45244</v>
      </c>
      <c r="E246">
        <v>5</v>
      </c>
      <c r="F246">
        <v>96</v>
      </c>
    </row>
    <row r="247" spans="1:6" x14ac:dyDescent="0.25">
      <c r="A247">
        <v>352</v>
      </c>
      <c r="B247">
        <v>470</v>
      </c>
      <c r="C247">
        <v>3</v>
      </c>
      <c r="D247" s="1">
        <v>45095</v>
      </c>
      <c r="E247">
        <v>5</v>
      </c>
      <c r="F247">
        <v>34</v>
      </c>
    </row>
    <row r="248" spans="1:6" x14ac:dyDescent="0.25">
      <c r="A248">
        <v>357</v>
      </c>
      <c r="B248">
        <v>475</v>
      </c>
      <c r="C248">
        <v>3</v>
      </c>
      <c r="D248" s="1">
        <v>44938</v>
      </c>
      <c r="E248">
        <v>5</v>
      </c>
      <c r="F248">
        <v>35</v>
      </c>
    </row>
    <row r="249" spans="1:6" x14ac:dyDescent="0.25">
      <c r="A249">
        <v>365</v>
      </c>
      <c r="B249">
        <v>484</v>
      </c>
      <c r="C249">
        <v>3</v>
      </c>
      <c r="D249" s="1">
        <v>44946</v>
      </c>
      <c r="E249">
        <v>5</v>
      </c>
      <c r="F249">
        <v>99</v>
      </c>
    </row>
    <row r="250" spans="1:6" x14ac:dyDescent="0.25">
      <c r="A250">
        <v>374</v>
      </c>
      <c r="B250">
        <v>494</v>
      </c>
      <c r="C250">
        <v>3</v>
      </c>
      <c r="D250" s="1">
        <v>44941</v>
      </c>
      <c r="E250">
        <v>5</v>
      </c>
      <c r="F250">
        <v>88</v>
      </c>
    </row>
    <row r="251" spans="1:6" x14ac:dyDescent="0.25">
      <c r="A251">
        <v>377</v>
      </c>
      <c r="B251">
        <v>498</v>
      </c>
      <c r="C251">
        <v>3</v>
      </c>
      <c r="D251" s="1">
        <v>45244</v>
      </c>
      <c r="E251">
        <v>5</v>
      </c>
      <c r="F251">
        <v>86</v>
      </c>
    </row>
    <row r="252" spans="1:6" x14ac:dyDescent="0.25">
      <c r="A252">
        <v>384</v>
      </c>
      <c r="B252">
        <v>508</v>
      </c>
      <c r="C252">
        <v>3</v>
      </c>
      <c r="D252" s="1">
        <v>45275</v>
      </c>
      <c r="E252">
        <v>5</v>
      </c>
      <c r="F252">
        <v>33</v>
      </c>
    </row>
    <row r="253" spans="1:6" x14ac:dyDescent="0.25">
      <c r="A253">
        <v>407</v>
      </c>
      <c r="B253">
        <v>539</v>
      </c>
      <c r="C253">
        <v>3</v>
      </c>
      <c r="D253" s="1">
        <v>45187</v>
      </c>
      <c r="E253">
        <v>5</v>
      </c>
      <c r="F253">
        <v>50</v>
      </c>
    </row>
    <row r="254" spans="1:6" x14ac:dyDescent="0.25">
      <c r="A254">
        <v>409</v>
      </c>
      <c r="B254">
        <v>541</v>
      </c>
      <c r="C254">
        <v>3</v>
      </c>
      <c r="D254" s="1">
        <v>44992</v>
      </c>
      <c r="E254">
        <v>5</v>
      </c>
      <c r="F254">
        <v>25</v>
      </c>
    </row>
    <row r="255" spans="1:6" x14ac:dyDescent="0.25">
      <c r="A255">
        <v>448</v>
      </c>
      <c r="B255">
        <v>596</v>
      </c>
      <c r="C255">
        <v>3</v>
      </c>
      <c r="D255" s="1">
        <v>45014</v>
      </c>
      <c r="E255">
        <v>5</v>
      </c>
      <c r="F255">
        <v>26</v>
      </c>
    </row>
    <row r="256" spans="1:6" x14ac:dyDescent="0.25">
      <c r="A256">
        <v>452</v>
      </c>
      <c r="B256">
        <v>600</v>
      </c>
      <c r="C256">
        <v>3</v>
      </c>
      <c r="D256" s="1">
        <v>45131</v>
      </c>
      <c r="E256">
        <v>5</v>
      </c>
      <c r="F256">
        <v>29</v>
      </c>
    </row>
    <row r="257" spans="1:6" x14ac:dyDescent="0.25">
      <c r="A257">
        <v>462</v>
      </c>
      <c r="B257">
        <v>615</v>
      </c>
      <c r="C257">
        <v>3</v>
      </c>
      <c r="D257" s="1">
        <v>45185</v>
      </c>
      <c r="E257">
        <v>5</v>
      </c>
      <c r="F257">
        <v>87</v>
      </c>
    </row>
    <row r="258" spans="1:6" x14ac:dyDescent="0.25">
      <c r="A258">
        <v>473</v>
      </c>
      <c r="B258">
        <v>629</v>
      </c>
      <c r="C258">
        <v>3</v>
      </c>
      <c r="D258" s="1">
        <v>45149</v>
      </c>
      <c r="E258">
        <v>5</v>
      </c>
      <c r="F258">
        <v>26</v>
      </c>
    </row>
    <row r="259" spans="1:6" x14ac:dyDescent="0.25">
      <c r="A259">
        <v>476</v>
      </c>
      <c r="B259">
        <v>633</v>
      </c>
      <c r="C259">
        <v>3</v>
      </c>
      <c r="D259" s="1">
        <v>45176</v>
      </c>
      <c r="E259">
        <v>5</v>
      </c>
      <c r="F259">
        <v>39</v>
      </c>
    </row>
    <row r="260" spans="1:6" x14ac:dyDescent="0.25">
      <c r="A260">
        <v>492</v>
      </c>
      <c r="B260">
        <v>656</v>
      </c>
      <c r="C260">
        <v>3</v>
      </c>
      <c r="D260" s="1">
        <v>44952</v>
      </c>
      <c r="E260">
        <v>5</v>
      </c>
      <c r="F260">
        <v>89</v>
      </c>
    </row>
    <row r="261" spans="1:6" x14ac:dyDescent="0.25">
      <c r="A261">
        <v>494</v>
      </c>
      <c r="B261">
        <v>658</v>
      </c>
      <c r="C261">
        <v>3</v>
      </c>
      <c r="D261" s="1">
        <v>45077</v>
      </c>
      <c r="E261">
        <v>5</v>
      </c>
      <c r="F261">
        <v>34</v>
      </c>
    </row>
    <row r="262" spans="1:6" x14ac:dyDescent="0.25">
      <c r="A262">
        <v>496</v>
      </c>
      <c r="B262">
        <v>662</v>
      </c>
      <c r="C262">
        <v>3</v>
      </c>
      <c r="D262" s="1">
        <v>45182</v>
      </c>
      <c r="E262">
        <v>5</v>
      </c>
      <c r="F262">
        <v>27</v>
      </c>
    </row>
    <row r="263" spans="1:6" x14ac:dyDescent="0.25">
      <c r="A263">
        <v>501</v>
      </c>
      <c r="B263">
        <v>669</v>
      </c>
      <c r="C263">
        <v>3</v>
      </c>
      <c r="D263" s="1">
        <v>45111</v>
      </c>
      <c r="E263">
        <v>5</v>
      </c>
      <c r="F263">
        <v>38</v>
      </c>
    </row>
    <row r="264" spans="1:6" x14ac:dyDescent="0.25">
      <c r="A264">
        <v>504</v>
      </c>
      <c r="B264">
        <v>672</v>
      </c>
      <c r="C264">
        <v>3</v>
      </c>
      <c r="D264" s="1">
        <v>45043</v>
      </c>
      <c r="E264">
        <v>5</v>
      </c>
      <c r="F264">
        <v>94</v>
      </c>
    </row>
    <row r="265" spans="1:6" x14ac:dyDescent="0.25">
      <c r="A265">
        <v>507</v>
      </c>
      <c r="B265">
        <v>680</v>
      </c>
      <c r="C265">
        <v>3</v>
      </c>
      <c r="D265" s="1">
        <v>44930</v>
      </c>
      <c r="E265">
        <v>5</v>
      </c>
      <c r="F265">
        <v>22</v>
      </c>
    </row>
    <row r="266" spans="1:6" x14ac:dyDescent="0.25">
      <c r="A266">
        <v>514</v>
      </c>
      <c r="B266">
        <v>687</v>
      </c>
      <c r="C266">
        <v>3</v>
      </c>
      <c r="D266" s="1">
        <v>45037</v>
      </c>
      <c r="E266">
        <v>5</v>
      </c>
      <c r="F266">
        <v>82</v>
      </c>
    </row>
    <row r="267" spans="1:6" x14ac:dyDescent="0.25">
      <c r="A267">
        <v>530</v>
      </c>
      <c r="B267">
        <v>706</v>
      </c>
      <c r="C267">
        <v>3</v>
      </c>
      <c r="D267" s="1">
        <v>44957</v>
      </c>
      <c r="E267">
        <v>5</v>
      </c>
      <c r="F267">
        <v>93</v>
      </c>
    </row>
    <row r="268" spans="1:6" x14ac:dyDescent="0.25">
      <c r="A268">
        <v>535</v>
      </c>
      <c r="B268">
        <v>713</v>
      </c>
      <c r="C268">
        <v>3</v>
      </c>
      <c r="D268" s="1">
        <v>45212</v>
      </c>
      <c r="E268">
        <v>5</v>
      </c>
      <c r="F268">
        <v>57</v>
      </c>
    </row>
    <row r="269" spans="1:6" x14ac:dyDescent="0.25">
      <c r="A269">
        <v>537</v>
      </c>
      <c r="B269">
        <v>715</v>
      </c>
      <c r="C269">
        <v>3</v>
      </c>
      <c r="D269" s="1">
        <v>44927</v>
      </c>
      <c r="E269">
        <v>5</v>
      </c>
      <c r="F269">
        <v>60</v>
      </c>
    </row>
    <row r="270" spans="1:6" x14ac:dyDescent="0.25">
      <c r="A270">
        <v>539</v>
      </c>
      <c r="B270">
        <v>717</v>
      </c>
      <c r="C270">
        <v>3</v>
      </c>
      <c r="D270" s="1">
        <v>45076</v>
      </c>
      <c r="E270">
        <v>5</v>
      </c>
      <c r="F270">
        <v>89</v>
      </c>
    </row>
    <row r="271" spans="1:6" x14ac:dyDescent="0.25">
      <c r="A271">
        <v>546</v>
      </c>
      <c r="B271">
        <v>725</v>
      </c>
      <c r="C271">
        <v>3</v>
      </c>
      <c r="D271" s="1">
        <v>45196</v>
      </c>
      <c r="E271">
        <v>5</v>
      </c>
      <c r="F271">
        <v>39</v>
      </c>
    </row>
    <row r="272" spans="1:6" x14ac:dyDescent="0.25">
      <c r="A272">
        <v>554</v>
      </c>
      <c r="B272">
        <v>736</v>
      </c>
      <c r="C272">
        <v>3</v>
      </c>
      <c r="D272" s="1">
        <v>44958</v>
      </c>
      <c r="E272">
        <v>5</v>
      </c>
      <c r="F272">
        <v>91</v>
      </c>
    </row>
    <row r="273" spans="1:6" x14ac:dyDescent="0.25">
      <c r="A273">
        <v>557</v>
      </c>
      <c r="B273">
        <v>741</v>
      </c>
      <c r="C273">
        <v>3</v>
      </c>
      <c r="D273" s="1">
        <v>45107</v>
      </c>
      <c r="E273">
        <v>5</v>
      </c>
      <c r="F273">
        <v>24</v>
      </c>
    </row>
    <row r="274" spans="1:6" x14ac:dyDescent="0.25">
      <c r="A274">
        <v>560</v>
      </c>
      <c r="B274">
        <v>747</v>
      </c>
      <c r="C274">
        <v>3</v>
      </c>
      <c r="D274" s="1">
        <v>45260</v>
      </c>
      <c r="E274">
        <v>5</v>
      </c>
      <c r="F274">
        <v>87</v>
      </c>
    </row>
    <row r="275" spans="1:6" x14ac:dyDescent="0.25">
      <c r="A275">
        <v>583</v>
      </c>
      <c r="B275">
        <v>776</v>
      </c>
      <c r="C275">
        <v>3</v>
      </c>
      <c r="D275" s="1">
        <v>45064</v>
      </c>
      <c r="E275">
        <v>5</v>
      </c>
      <c r="F275">
        <v>20</v>
      </c>
    </row>
    <row r="276" spans="1:6" x14ac:dyDescent="0.25">
      <c r="A276">
        <v>587</v>
      </c>
      <c r="B276">
        <v>780</v>
      </c>
      <c r="C276">
        <v>3</v>
      </c>
      <c r="D276" s="1">
        <v>45046</v>
      </c>
      <c r="E276">
        <v>5</v>
      </c>
      <c r="F276">
        <v>21</v>
      </c>
    </row>
    <row r="277" spans="1:6" x14ac:dyDescent="0.25">
      <c r="A277">
        <v>589</v>
      </c>
      <c r="B277">
        <v>782</v>
      </c>
      <c r="C277">
        <v>3</v>
      </c>
      <c r="D277" s="1">
        <v>45066</v>
      </c>
      <c r="E277">
        <v>5</v>
      </c>
      <c r="F277">
        <v>64</v>
      </c>
    </row>
    <row r="278" spans="1:6" x14ac:dyDescent="0.25">
      <c r="A278">
        <v>590</v>
      </c>
      <c r="B278">
        <v>784</v>
      </c>
      <c r="C278">
        <v>3</v>
      </c>
      <c r="D278" s="1">
        <v>45012</v>
      </c>
      <c r="E278">
        <v>5</v>
      </c>
      <c r="F278">
        <v>33</v>
      </c>
    </row>
    <row r="279" spans="1:6" x14ac:dyDescent="0.25">
      <c r="A279">
        <v>593</v>
      </c>
      <c r="B279">
        <v>787</v>
      </c>
      <c r="C279">
        <v>3</v>
      </c>
      <c r="D279" s="1">
        <v>45003</v>
      </c>
      <c r="E279">
        <v>5</v>
      </c>
      <c r="F279">
        <v>89</v>
      </c>
    </row>
    <row r="280" spans="1:6" x14ac:dyDescent="0.25">
      <c r="A280">
        <v>617</v>
      </c>
      <c r="B280">
        <v>817</v>
      </c>
      <c r="C280">
        <v>3</v>
      </c>
      <c r="D280" s="1">
        <v>45063</v>
      </c>
      <c r="E280">
        <v>5</v>
      </c>
      <c r="F280">
        <v>39</v>
      </c>
    </row>
    <row r="281" spans="1:6" x14ac:dyDescent="0.25">
      <c r="A281">
        <v>627</v>
      </c>
      <c r="B281">
        <v>830</v>
      </c>
      <c r="C281">
        <v>3</v>
      </c>
      <c r="D281" s="1">
        <v>45188</v>
      </c>
      <c r="E281">
        <v>5</v>
      </c>
      <c r="F281">
        <v>90</v>
      </c>
    </row>
    <row r="282" spans="1:6" x14ac:dyDescent="0.25">
      <c r="A282">
        <v>634</v>
      </c>
      <c r="B282">
        <v>840</v>
      </c>
      <c r="C282">
        <v>3</v>
      </c>
      <c r="D282" s="1">
        <v>45237</v>
      </c>
      <c r="E282">
        <v>5</v>
      </c>
      <c r="F282">
        <v>33</v>
      </c>
    </row>
    <row r="283" spans="1:6" x14ac:dyDescent="0.25">
      <c r="A283">
        <v>636</v>
      </c>
      <c r="B283">
        <v>842</v>
      </c>
      <c r="C283">
        <v>3</v>
      </c>
      <c r="D283" s="1">
        <v>45037</v>
      </c>
      <c r="E283">
        <v>5</v>
      </c>
      <c r="F283">
        <v>28</v>
      </c>
    </row>
    <row r="284" spans="1:6" x14ac:dyDescent="0.25">
      <c r="A284">
        <v>640</v>
      </c>
      <c r="B284">
        <v>847</v>
      </c>
      <c r="C284">
        <v>3</v>
      </c>
      <c r="D284" s="1">
        <v>45122</v>
      </c>
      <c r="E284">
        <v>5</v>
      </c>
      <c r="F284">
        <v>54</v>
      </c>
    </row>
    <row r="285" spans="1:6" x14ac:dyDescent="0.25">
      <c r="A285">
        <v>643</v>
      </c>
      <c r="B285">
        <v>850</v>
      </c>
      <c r="C285">
        <v>3</v>
      </c>
      <c r="D285" s="1">
        <v>45202</v>
      </c>
      <c r="E285">
        <v>5</v>
      </c>
      <c r="F285">
        <v>30</v>
      </c>
    </row>
    <row r="286" spans="1:6" x14ac:dyDescent="0.25">
      <c r="A286">
        <v>651</v>
      </c>
      <c r="B286">
        <v>861</v>
      </c>
      <c r="C286">
        <v>3</v>
      </c>
      <c r="D286" s="1">
        <v>45028</v>
      </c>
      <c r="E286">
        <v>5</v>
      </c>
      <c r="F286">
        <v>88</v>
      </c>
    </row>
    <row r="287" spans="1:6" x14ac:dyDescent="0.25">
      <c r="A287">
        <v>666</v>
      </c>
      <c r="B287">
        <v>883</v>
      </c>
      <c r="C287">
        <v>3</v>
      </c>
      <c r="D287" s="1">
        <v>44945</v>
      </c>
      <c r="E287">
        <v>5</v>
      </c>
      <c r="F287">
        <v>54</v>
      </c>
    </row>
    <row r="288" spans="1:6" x14ac:dyDescent="0.25">
      <c r="A288">
        <v>667</v>
      </c>
      <c r="B288">
        <v>885</v>
      </c>
      <c r="C288">
        <v>3</v>
      </c>
      <c r="D288" s="1">
        <v>45112</v>
      </c>
      <c r="E288">
        <v>5</v>
      </c>
      <c r="F288">
        <v>87</v>
      </c>
    </row>
    <row r="289" spans="1:6" x14ac:dyDescent="0.25">
      <c r="A289">
        <v>671</v>
      </c>
      <c r="B289">
        <v>890</v>
      </c>
      <c r="C289">
        <v>3</v>
      </c>
      <c r="D289" s="1">
        <v>45211</v>
      </c>
      <c r="E289">
        <v>5</v>
      </c>
      <c r="F289">
        <v>31</v>
      </c>
    </row>
    <row r="290" spans="1:6" x14ac:dyDescent="0.25">
      <c r="A290">
        <v>672</v>
      </c>
      <c r="B290">
        <v>891</v>
      </c>
      <c r="C290">
        <v>3</v>
      </c>
      <c r="D290" s="1">
        <v>45232</v>
      </c>
      <c r="E290">
        <v>5</v>
      </c>
      <c r="F290">
        <v>65</v>
      </c>
    </row>
    <row r="291" spans="1:6" x14ac:dyDescent="0.25">
      <c r="A291">
        <v>674</v>
      </c>
      <c r="B291">
        <v>894</v>
      </c>
      <c r="C291">
        <v>3</v>
      </c>
      <c r="D291" s="1">
        <v>44977</v>
      </c>
      <c r="E291">
        <v>5</v>
      </c>
      <c r="F291">
        <v>23</v>
      </c>
    </row>
    <row r="292" spans="1:6" x14ac:dyDescent="0.25">
      <c r="A292">
        <v>684</v>
      </c>
      <c r="B292">
        <v>910</v>
      </c>
      <c r="C292">
        <v>3</v>
      </c>
      <c r="D292" s="1">
        <v>45281</v>
      </c>
      <c r="E292">
        <v>5</v>
      </c>
      <c r="F292">
        <v>63</v>
      </c>
    </row>
    <row r="293" spans="1:6" x14ac:dyDescent="0.25">
      <c r="A293">
        <v>692</v>
      </c>
      <c r="B293">
        <v>920</v>
      </c>
      <c r="C293">
        <v>3</v>
      </c>
      <c r="D293" s="1">
        <v>45592</v>
      </c>
      <c r="E293">
        <v>5</v>
      </c>
      <c r="F293">
        <v>36</v>
      </c>
    </row>
    <row r="294" spans="1:6" x14ac:dyDescent="0.25">
      <c r="A294">
        <v>696</v>
      </c>
      <c r="B294">
        <v>924</v>
      </c>
      <c r="C294">
        <v>3</v>
      </c>
      <c r="D294" s="1">
        <v>45435</v>
      </c>
      <c r="E294">
        <v>5</v>
      </c>
      <c r="F294">
        <v>99</v>
      </c>
    </row>
    <row r="295" spans="1:6" x14ac:dyDescent="0.25">
      <c r="A295">
        <v>704</v>
      </c>
      <c r="B295">
        <v>936</v>
      </c>
      <c r="C295">
        <v>3</v>
      </c>
      <c r="D295" s="1">
        <v>45611</v>
      </c>
      <c r="E295">
        <v>5</v>
      </c>
      <c r="F295">
        <v>84</v>
      </c>
    </row>
    <row r="296" spans="1:6" x14ac:dyDescent="0.25">
      <c r="A296">
        <v>707</v>
      </c>
      <c r="B296">
        <v>939</v>
      </c>
      <c r="C296">
        <v>3</v>
      </c>
      <c r="D296" s="1">
        <v>45477</v>
      </c>
      <c r="E296">
        <v>5</v>
      </c>
      <c r="F296">
        <v>24</v>
      </c>
    </row>
    <row r="297" spans="1:6" x14ac:dyDescent="0.25">
      <c r="A297">
        <v>709</v>
      </c>
      <c r="B297">
        <v>941</v>
      </c>
      <c r="C297">
        <v>3</v>
      </c>
      <c r="D297" s="1">
        <v>45326</v>
      </c>
      <c r="E297">
        <v>5</v>
      </c>
      <c r="F297">
        <v>98</v>
      </c>
    </row>
    <row r="298" spans="1:6" x14ac:dyDescent="0.25">
      <c r="A298">
        <v>712</v>
      </c>
      <c r="B298">
        <v>944</v>
      </c>
      <c r="C298">
        <v>3</v>
      </c>
      <c r="D298" s="1">
        <v>45300</v>
      </c>
      <c r="E298">
        <v>5</v>
      </c>
      <c r="F298">
        <v>58</v>
      </c>
    </row>
    <row r="299" spans="1:6" x14ac:dyDescent="0.25">
      <c r="A299">
        <v>738</v>
      </c>
      <c r="B299">
        <v>978</v>
      </c>
      <c r="C299">
        <v>3</v>
      </c>
      <c r="D299" s="1">
        <v>45359</v>
      </c>
      <c r="E299">
        <v>5</v>
      </c>
      <c r="F299">
        <v>90</v>
      </c>
    </row>
    <row r="300" spans="1:6" x14ac:dyDescent="0.25">
      <c r="A300">
        <v>745</v>
      </c>
      <c r="B300">
        <v>988</v>
      </c>
      <c r="C300">
        <v>3</v>
      </c>
      <c r="D300" s="1">
        <v>45385</v>
      </c>
      <c r="E300">
        <v>5</v>
      </c>
      <c r="F300">
        <v>24</v>
      </c>
    </row>
    <row r="301" spans="1:6" x14ac:dyDescent="0.25">
      <c r="A301">
        <v>747</v>
      </c>
      <c r="B301">
        <v>991</v>
      </c>
      <c r="C301">
        <v>3</v>
      </c>
      <c r="D301" s="1">
        <v>45303</v>
      </c>
      <c r="E301">
        <v>5</v>
      </c>
      <c r="F301">
        <v>38</v>
      </c>
    </row>
    <row r="302" spans="1:6" x14ac:dyDescent="0.25">
      <c r="A302">
        <v>749</v>
      </c>
      <c r="B302">
        <v>993</v>
      </c>
      <c r="C302">
        <v>3</v>
      </c>
      <c r="D302" s="1">
        <v>45624</v>
      </c>
      <c r="E302">
        <v>5</v>
      </c>
      <c r="F302">
        <v>87</v>
      </c>
    </row>
    <row r="303" spans="1:6" x14ac:dyDescent="0.25">
      <c r="A303">
        <v>756</v>
      </c>
      <c r="B303">
        <v>1002</v>
      </c>
      <c r="C303">
        <v>3</v>
      </c>
      <c r="D303" s="1">
        <v>45520</v>
      </c>
      <c r="E303">
        <v>5</v>
      </c>
      <c r="F303">
        <v>38</v>
      </c>
    </row>
    <row r="304" spans="1:6" x14ac:dyDescent="0.25">
      <c r="A304">
        <v>781</v>
      </c>
      <c r="B304">
        <v>1037</v>
      </c>
      <c r="C304">
        <v>3</v>
      </c>
      <c r="D304" s="1">
        <v>45526</v>
      </c>
      <c r="E304">
        <v>5</v>
      </c>
      <c r="F304">
        <v>90</v>
      </c>
    </row>
    <row r="305" spans="1:6" x14ac:dyDescent="0.25">
      <c r="A305">
        <v>791</v>
      </c>
      <c r="B305">
        <v>1050</v>
      </c>
      <c r="C305">
        <v>3</v>
      </c>
      <c r="D305" s="1">
        <v>45405</v>
      </c>
      <c r="E305">
        <v>5</v>
      </c>
      <c r="F305">
        <v>51</v>
      </c>
    </row>
    <row r="306" spans="1:6" x14ac:dyDescent="0.25">
      <c r="A306">
        <v>804</v>
      </c>
      <c r="B306">
        <v>1064</v>
      </c>
      <c r="C306">
        <v>3</v>
      </c>
      <c r="D306" s="1">
        <v>45568</v>
      </c>
      <c r="E306">
        <v>5</v>
      </c>
      <c r="F306">
        <v>80</v>
      </c>
    </row>
    <row r="307" spans="1:6" x14ac:dyDescent="0.25">
      <c r="A307">
        <v>806</v>
      </c>
      <c r="B307">
        <v>1066</v>
      </c>
      <c r="C307">
        <v>3</v>
      </c>
      <c r="D307" s="1">
        <v>45470</v>
      </c>
      <c r="E307">
        <v>5</v>
      </c>
      <c r="F307">
        <v>51</v>
      </c>
    </row>
    <row r="308" spans="1:6" x14ac:dyDescent="0.25">
      <c r="A308">
        <v>807</v>
      </c>
      <c r="B308">
        <v>1067</v>
      </c>
      <c r="C308">
        <v>3</v>
      </c>
      <c r="D308" s="1">
        <v>45348</v>
      </c>
      <c r="E308">
        <v>5</v>
      </c>
      <c r="F308">
        <v>90</v>
      </c>
    </row>
    <row r="309" spans="1:6" x14ac:dyDescent="0.25">
      <c r="A309">
        <v>808</v>
      </c>
      <c r="B309">
        <v>1068</v>
      </c>
      <c r="C309">
        <v>3</v>
      </c>
      <c r="D309" s="1">
        <v>45488</v>
      </c>
      <c r="E309">
        <v>5</v>
      </c>
      <c r="F309">
        <v>34</v>
      </c>
    </row>
    <row r="310" spans="1:6" x14ac:dyDescent="0.25">
      <c r="A310">
        <v>812</v>
      </c>
      <c r="B310">
        <v>1073</v>
      </c>
      <c r="C310">
        <v>3</v>
      </c>
      <c r="D310" s="1">
        <v>45544</v>
      </c>
      <c r="E310">
        <v>5</v>
      </c>
      <c r="F310">
        <v>99</v>
      </c>
    </row>
    <row r="311" spans="1:6" x14ac:dyDescent="0.25">
      <c r="A311">
        <v>815</v>
      </c>
      <c r="B311">
        <v>1078</v>
      </c>
      <c r="C311">
        <v>3</v>
      </c>
      <c r="D311" s="1">
        <v>45343</v>
      </c>
      <c r="E311">
        <v>5</v>
      </c>
      <c r="F311">
        <v>66</v>
      </c>
    </row>
    <row r="312" spans="1:6" x14ac:dyDescent="0.25">
      <c r="A312">
        <v>845</v>
      </c>
      <c r="B312">
        <v>1113</v>
      </c>
      <c r="C312">
        <v>3</v>
      </c>
      <c r="D312" s="1">
        <v>45603</v>
      </c>
      <c r="E312">
        <v>5</v>
      </c>
      <c r="F312">
        <v>95</v>
      </c>
    </row>
    <row r="313" spans="1:6" x14ac:dyDescent="0.25">
      <c r="A313">
        <v>865</v>
      </c>
      <c r="B313">
        <v>1143</v>
      </c>
      <c r="C313">
        <v>3</v>
      </c>
      <c r="D313" s="1">
        <v>45592</v>
      </c>
      <c r="E313">
        <v>5</v>
      </c>
      <c r="F313">
        <v>82</v>
      </c>
    </row>
    <row r="314" spans="1:6" x14ac:dyDescent="0.25">
      <c r="A314">
        <v>886</v>
      </c>
      <c r="B314">
        <v>1172</v>
      </c>
      <c r="C314">
        <v>3</v>
      </c>
      <c r="D314" s="1">
        <v>45531</v>
      </c>
      <c r="E314">
        <v>5</v>
      </c>
      <c r="F314">
        <v>94</v>
      </c>
    </row>
    <row r="315" spans="1:6" x14ac:dyDescent="0.25">
      <c r="A315">
        <v>901</v>
      </c>
      <c r="B315">
        <v>1192</v>
      </c>
      <c r="C315">
        <v>3</v>
      </c>
      <c r="D315" s="1">
        <v>45545</v>
      </c>
      <c r="E315">
        <v>5</v>
      </c>
      <c r="F315">
        <v>82</v>
      </c>
    </row>
    <row r="316" spans="1:6" x14ac:dyDescent="0.25">
      <c r="A316">
        <v>902</v>
      </c>
      <c r="B316">
        <v>1193</v>
      </c>
      <c r="C316">
        <v>3</v>
      </c>
      <c r="D316" s="1">
        <v>45575</v>
      </c>
      <c r="E316">
        <v>5</v>
      </c>
      <c r="F316">
        <v>98</v>
      </c>
    </row>
    <row r="317" spans="1:6" x14ac:dyDescent="0.25">
      <c r="A317">
        <v>913</v>
      </c>
      <c r="B317">
        <v>1204</v>
      </c>
      <c r="C317">
        <v>3</v>
      </c>
      <c r="D317" s="1">
        <v>45414</v>
      </c>
      <c r="E317">
        <v>5</v>
      </c>
      <c r="F317">
        <v>25</v>
      </c>
    </row>
    <row r="318" spans="1:6" x14ac:dyDescent="0.25">
      <c r="A318">
        <v>921</v>
      </c>
      <c r="B318">
        <v>1213</v>
      </c>
      <c r="C318">
        <v>3</v>
      </c>
      <c r="D318" s="1">
        <v>45632</v>
      </c>
      <c r="E318">
        <v>5</v>
      </c>
      <c r="F318">
        <v>99</v>
      </c>
    </row>
    <row r="319" spans="1:6" x14ac:dyDescent="0.25">
      <c r="A319">
        <v>923</v>
      </c>
      <c r="B319">
        <v>1216</v>
      </c>
      <c r="C319">
        <v>3</v>
      </c>
      <c r="D319" s="1">
        <v>45444</v>
      </c>
      <c r="E319">
        <v>5</v>
      </c>
      <c r="F319">
        <v>54</v>
      </c>
    </row>
    <row r="320" spans="1:6" x14ac:dyDescent="0.25">
      <c r="A320">
        <v>924</v>
      </c>
      <c r="B320">
        <v>1217</v>
      </c>
      <c r="C320">
        <v>3</v>
      </c>
      <c r="D320" s="1">
        <v>45491</v>
      </c>
      <c r="E320">
        <v>5</v>
      </c>
      <c r="F320">
        <v>90</v>
      </c>
    </row>
    <row r="321" spans="1:6" x14ac:dyDescent="0.25">
      <c r="A321">
        <v>925</v>
      </c>
      <c r="B321">
        <v>1218</v>
      </c>
      <c r="C321">
        <v>3</v>
      </c>
      <c r="D321" s="1">
        <v>45309</v>
      </c>
      <c r="E321">
        <v>5</v>
      </c>
      <c r="F321">
        <v>82</v>
      </c>
    </row>
    <row r="322" spans="1:6" x14ac:dyDescent="0.25">
      <c r="A322">
        <v>934</v>
      </c>
      <c r="B322">
        <v>1231</v>
      </c>
      <c r="C322">
        <v>3</v>
      </c>
      <c r="D322" s="1">
        <v>45476</v>
      </c>
      <c r="E322">
        <v>5</v>
      </c>
      <c r="F322">
        <v>86</v>
      </c>
    </row>
    <row r="323" spans="1:6" x14ac:dyDescent="0.25">
      <c r="A323">
        <v>944</v>
      </c>
      <c r="B323">
        <v>1244</v>
      </c>
      <c r="C323">
        <v>3</v>
      </c>
      <c r="D323" s="1">
        <v>45630</v>
      </c>
      <c r="E323">
        <v>5</v>
      </c>
      <c r="F323">
        <v>69</v>
      </c>
    </row>
    <row r="324" spans="1:6" x14ac:dyDescent="0.25">
      <c r="A324">
        <v>950</v>
      </c>
      <c r="B324">
        <v>1250</v>
      </c>
      <c r="C324">
        <v>3</v>
      </c>
      <c r="D324" s="1">
        <v>45554</v>
      </c>
      <c r="E324">
        <v>5</v>
      </c>
      <c r="F324">
        <v>57</v>
      </c>
    </row>
    <row r="325" spans="1:6" x14ac:dyDescent="0.25">
      <c r="A325">
        <v>953</v>
      </c>
      <c r="B325">
        <v>1254</v>
      </c>
      <c r="C325">
        <v>3</v>
      </c>
      <c r="D325" s="1">
        <v>45342</v>
      </c>
      <c r="E325">
        <v>5</v>
      </c>
      <c r="F325">
        <v>87</v>
      </c>
    </row>
    <row r="326" spans="1:6" x14ac:dyDescent="0.25">
      <c r="A326">
        <v>965</v>
      </c>
      <c r="B326">
        <v>1268</v>
      </c>
      <c r="C326">
        <v>3</v>
      </c>
      <c r="D326" s="1">
        <v>45496</v>
      </c>
      <c r="E326">
        <v>5</v>
      </c>
      <c r="F326">
        <v>81</v>
      </c>
    </row>
    <row r="327" spans="1:6" x14ac:dyDescent="0.25">
      <c r="A327">
        <v>967</v>
      </c>
      <c r="B327">
        <v>1272</v>
      </c>
      <c r="C327">
        <v>3</v>
      </c>
      <c r="D327" s="1">
        <v>45408</v>
      </c>
      <c r="E327">
        <v>5</v>
      </c>
      <c r="F327">
        <v>34</v>
      </c>
    </row>
    <row r="328" spans="1:6" x14ac:dyDescent="0.25">
      <c r="A328">
        <v>970</v>
      </c>
      <c r="B328">
        <v>1278</v>
      </c>
      <c r="C328">
        <v>3</v>
      </c>
      <c r="D328" s="1">
        <v>45528</v>
      </c>
      <c r="E328">
        <v>5</v>
      </c>
      <c r="F328">
        <v>68</v>
      </c>
    </row>
    <row r="329" spans="1:6" x14ac:dyDescent="0.25">
      <c r="A329">
        <v>1000</v>
      </c>
      <c r="B329">
        <v>1316</v>
      </c>
      <c r="C329">
        <v>3</v>
      </c>
      <c r="D329" s="1">
        <v>45389</v>
      </c>
      <c r="E329">
        <v>5</v>
      </c>
      <c r="F329">
        <v>96</v>
      </c>
    </row>
    <row r="330" spans="1:6" x14ac:dyDescent="0.25">
      <c r="A330">
        <v>1007</v>
      </c>
      <c r="B330">
        <v>1325</v>
      </c>
      <c r="C330">
        <v>3</v>
      </c>
      <c r="D330" s="1">
        <v>45309</v>
      </c>
      <c r="E330">
        <v>5</v>
      </c>
      <c r="F330">
        <v>65</v>
      </c>
    </row>
    <row r="331" spans="1:6" x14ac:dyDescent="0.25">
      <c r="A331">
        <v>1017</v>
      </c>
      <c r="B331">
        <v>1337</v>
      </c>
      <c r="C331">
        <v>3</v>
      </c>
      <c r="D331" s="1">
        <v>45618</v>
      </c>
      <c r="E331">
        <v>5</v>
      </c>
      <c r="F331">
        <v>62</v>
      </c>
    </row>
    <row r="332" spans="1:6" x14ac:dyDescent="0.25">
      <c r="A332">
        <v>1022</v>
      </c>
      <c r="B332">
        <v>1342</v>
      </c>
      <c r="C332">
        <v>3</v>
      </c>
      <c r="D332" s="1">
        <v>45314</v>
      </c>
      <c r="E332">
        <v>5</v>
      </c>
      <c r="F332">
        <v>35</v>
      </c>
    </row>
    <row r="333" spans="1:6" x14ac:dyDescent="0.25">
      <c r="A333">
        <v>1027</v>
      </c>
      <c r="B333">
        <v>1347</v>
      </c>
      <c r="C333">
        <v>3</v>
      </c>
      <c r="D333" s="1">
        <v>45367</v>
      </c>
      <c r="E333">
        <v>5</v>
      </c>
      <c r="F333">
        <v>92</v>
      </c>
    </row>
    <row r="334" spans="1:6" x14ac:dyDescent="0.25">
      <c r="A334">
        <v>1041</v>
      </c>
      <c r="B334">
        <v>1364</v>
      </c>
      <c r="C334">
        <v>3</v>
      </c>
      <c r="D334" s="1">
        <v>45537</v>
      </c>
      <c r="E334">
        <v>5</v>
      </c>
      <c r="F334">
        <v>80</v>
      </c>
    </row>
    <row r="335" spans="1:6" x14ac:dyDescent="0.25">
      <c r="A335">
        <v>1048</v>
      </c>
      <c r="B335">
        <v>1373</v>
      </c>
      <c r="C335">
        <v>3</v>
      </c>
      <c r="D335" s="1">
        <v>45455</v>
      </c>
      <c r="E335">
        <v>5</v>
      </c>
      <c r="F335">
        <v>54</v>
      </c>
    </row>
    <row r="336" spans="1:6" x14ac:dyDescent="0.25">
      <c r="A336">
        <v>1052</v>
      </c>
      <c r="B336">
        <v>1378</v>
      </c>
      <c r="C336">
        <v>3</v>
      </c>
      <c r="D336" s="1">
        <v>45354</v>
      </c>
      <c r="E336">
        <v>5</v>
      </c>
      <c r="F336">
        <v>65</v>
      </c>
    </row>
    <row r="337" spans="1:6" x14ac:dyDescent="0.25">
      <c r="A337">
        <v>1062</v>
      </c>
      <c r="B337">
        <v>1391</v>
      </c>
      <c r="C337">
        <v>3</v>
      </c>
      <c r="D337" s="1">
        <v>45500</v>
      </c>
      <c r="E337">
        <v>5</v>
      </c>
      <c r="F337">
        <v>90</v>
      </c>
    </row>
    <row r="338" spans="1:6" x14ac:dyDescent="0.25">
      <c r="A338">
        <v>1079</v>
      </c>
      <c r="B338">
        <v>1412</v>
      </c>
      <c r="C338">
        <v>3</v>
      </c>
      <c r="D338" s="1">
        <v>45414</v>
      </c>
      <c r="E338">
        <v>5</v>
      </c>
      <c r="F338">
        <v>90</v>
      </c>
    </row>
    <row r="339" spans="1:6" x14ac:dyDescent="0.25">
      <c r="A339">
        <v>1092</v>
      </c>
      <c r="B339">
        <v>1428</v>
      </c>
      <c r="C339">
        <v>3</v>
      </c>
      <c r="D339" s="1">
        <v>45395</v>
      </c>
      <c r="E339">
        <v>5</v>
      </c>
      <c r="F339">
        <v>30</v>
      </c>
    </row>
    <row r="340" spans="1:6" x14ac:dyDescent="0.25">
      <c r="A340">
        <v>1094</v>
      </c>
      <c r="B340">
        <v>1432</v>
      </c>
      <c r="C340">
        <v>3</v>
      </c>
      <c r="D340" s="1">
        <v>45473</v>
      </c>
      <c r="E340">
        <v>5</v>
      </c>
      <c r="F340">
        <v>33</v>
      </c>
    </row>
    <row r="341" spans="1:6" x14ac:dyDescent="0.25">
      <c r="A341">
        <v>1103</v>
      </c>
      <c r="B341">
        <v>1446</v>
      </c>
      <c r="C341">
        <v>3</v>
      </c>
      <c r="D341" s="1">
        <v>45516</v>
      </c>
      <c r="E341">
        <v>5</v>
      </c>
      <c r="F341">
        <v>93</v>
      </c>
    </row>
    <row r="342" spans="1:6" x14ac:dyDescent="0.25">
      <c r="A342">
        <v>1113</v>
      </c>
      <c r="B342">
        <v>1460</v>
      </c>
      <c r="C342">
        <v>3</v>
      </c>
      <c r="D342" s="1">
        <v>45399</v>
      </c>
      <c r="E342">
        <v>5</v>
      </c>
      <c r="F342">
        <v>26</v>
      </c>
    </row>
    <row r="343" spans="1:6" x14ac:dyDescent="0.25">
      <c r="A343">
        <v>1115</v>
      </c>
      <c r="B343">
        <v>1462</v>
      </c>
      <c r="C343">
        <v>3</v>
      </c>
      <c r="D343" s="1">
        <v>45539</v>
      </c>
      <c r="E343">
        <v>5</v>
      </c>
      <c r="F343">
        <v>31</v>
      </c>
    </row>
    <row r="344" spans="1:6" x14ac:dyDescent="0.25">
      <c r="A344">
        <v>1123</v>
      </c>
      <c r="B344">
        <v>1470</v>
      </c>
      <c r="C344">
        <v>3</v>
      </c>
      <c r="D344" s="1">
        <v>45295</v>
      </c>
      <c r="E344">
        <v>5</v>
      </c>
      <c r="F344">
        <v>90</v>
      </c>
    </row>
    <row r="345" spans="1:6" x14ac:dyDescent="0.25">
      <c r="A345">
        <v>1125</v>
      </c>
      <c r="B345">
        <v>1472</v>
      </c>
      <c r="C345">
        <v>3</v>
      </c>
      <c r="D345" s="1">
        <v>45641</v>
      </c>
      <c r="E345">
        <v>5</v>
      </c>
      <c r="F345">
        <v>83</v>
      </c>
    </row>
    <row r="346" spans="1:6" x14ac:dyDescent="0.25">
      <c r="A346">
        <v>1126</v>
      </c>
      <c r="B346">
        <v>1473</v>
      </c>
      <c r="C346">
        <v>3</v>
      </c>
      <c r="D346" s="1">
        <v>45581</v>
      </c>
      <c r="E346">
        <v>5</v>
      </c>
      <c r="F346">
        <v>22</v>
      </c>
    </row>
    <row r="347" spans="1:6" x14ac:dyDescent="0.25">
      <c r="A347">
        <v>1130</v>
      </c>
      <c r="B347">
        <v>1479</v>
      </c>
      <c r="C347">
        <v>3</v>
      </c>
      <c r="D347" s="1">
        <v>45395</v>
      </c>
      <c r="E347">
        <v>5</v>
      </c>
      <c r="F347">
        <v>39</v>
      </c>
    </row>
    <row r="348" spans="1:6" x14ac:dyDescent="0.25">
      <c r="A348">
        <v>1135</v>
      </c>
      <c r="B348">
        <v>1484</v>
      </c>
      <c r="C348">
        <v>3</v>
      </c>
      <c r="D348" s="1">
        <v>45384</v>
      </c>
      <c r="E348">
        <v>5</v>
      </c>
      <c r="F348">
        <v>57</v>
      </c>
    </row>
    <row r="349" spans="1:6" x14ac:dyDescent="0.25">
      <c r="A349">
        <v>1138</v>
      </c>
      <c r="B349">
        <v>1487</v>
      </c>
      <c r="C349">
        <v>3</v>
      </c>
      <c r="D349" s="1">
        <v>45355</v>
      </c>
      <c r="E349">
        <v>5</v>
      </c>
      <c r="F349">
        <v>93</v>
      </c>
    </row>
    <row r="350" spans="1:6" x14ac:dyDescent="0.25">
      <c r="A350">
        <v>1143</v>
      </c>
      <c r="B350">
        <v>1493</v>
      </c>
      <c r="C350">
        <v>3</v>
      </c>
      <c r="D350" s="1">
        <v>45429</v>
      </c>
      <c r="E350">
        <v>5</v>
      </c>
      <c r="F350">
        <v>92</v>
      </c>
    </row>
    <row r="351" spans="1:6" x14ac:dyDescent="0.25">
      <c r="A351">
        <v>1154</v>
      </c>
      <c r="B351">
        <v>1506</v>
      </c>
      <c r="C351">
        <v>3</v>
      </c>
      <c r="D351" s="1">
        <v>45555</v>
      </c>
      <c r="E351">
        <v>5</v>
      </c>
      <c r="F351">
        <v>58</v>
      </c>
    </row>
    <row r="352" spans="1:6" x14ac:dyDescent="0.25">
      <c r="A352">
        <v>1156</v>
      </c>
      <c r="B352">
        <v>1508</v>
      </c>
      <c r="C352">
        <v>3</v>
      </c>
      <c r="D352" s="1">
        <v>45399</v>
      </c>
      <c r="E352">
        <v>5</v>
      </c>
      <c r="F352">
        <v>98</v>
      </c>
    </row>
    <row r="353" spans="1:6" x14ac:dyDescent="0.25">
      <c r="A353">
        <v>1159</v>
      </c>
      <c r="B353">
        <v>1511</v>
      </c>
      <c r="C353">
        <v>3</v>
      </c>
      <c r="D353" s="1">
        <v>45560</v>
      </c>
      <c r="E353">
        <v>5</v>
      </c>
      <c r="F353">
        <v>99</v>
      </c>
    </row>
    <row r="354" spans="1:6" x14ac:dyDescent="0.25">
      <c r="A354">
        <v>1171</v>
      </c>
      <c r="B354">
        <v>1528</v>
      </c>
      <c r="C354">
        <v>3</v>
      </c>
      <c r="D354" s="1">
        <v>45555</v>
      </c>
      <c r="E354">
        <v>5</v>
      </c>
      <c r="F354">
        <v>97</v>
      </c>
    </row>
    <row r="355" spans="1:6" x14ac:dyDescent="0.25">
      <c r="A355">
        <v>1176</v>
      </c>
      <c r="B355">
        <v>1534</v>
      </c>
      <c r="C355">
        <v>3</v>
      </c>
      <c r="D355" s="1">
        <v>45400</v>
      </c>
      <c r="E355">
        <v>5</v>
      </c>
      <c r="F355">
        <v>32</v>
      </c>
    </row>
    <row r="356" spans="1:6" x14ac:dyDescent="0.25">
      <c r="A356">
        <v>1183</v>
      </c>
      <c r="B356">
        <v>1542</v>
      </c>
      <c r="C356">
        <v>3</v>
      </c>
      <c r="D356" s="1">
        <v>45622</v>
      </c>
      <c r="E356">
        <v>5</v>
      </c>
      <c r="F356">
        <v>20</v>
      </c>
    </row>
    <row r="357" spans="1:6" x14ac:dyDescent="0.25">
      <c r="A357">
        <v>1187</v>
      </c>
      <c r="B357">
        <v>1546</v>
      </c>
      <c r="C357">
        <v>3</v>
      </c>
      <c r="D357" s="1">
        <v>45560</v>
      </c>
      <c r="E357">
        <v>5</v>
      </c>
      <c r="F357">
        <v>35</v>
      </c>
    </row>
    <row r="358" spans="1:6" x14ac:dyDescent="0.25">
      <c r="A358">
        <v>1208</v>
      </c>
      <c r="B358">
        <v>1577</v>
      </c>
      <c r="C358">
        <v>3</v>
      </c>
      <c r="D358" s="1">
        <v>45451</v>
      </c>
      <c r="E358">
        <v>5</v>
      </c>
      <c r="F358">
        <v>64</v>
      </c>
    </row>
    <row r="359" spans="1:6" x14ac:dyDescent="0.25">
      <c r="A359">
        <v>1227</v>
      </c>
      <c r="B359">
        <v>1603</v>
      </c>
      <c r="C359">
        <v>3</v>
      </c>
      <c r="D359" s="1">
        <v>45598</v>
      </c>
      <c r="E359">
        <v>5</v>
      </c>
      <c r="F359">
        <v>32</v>
      </c>
    </row>
    <row r="360" spans="1:6" x14ac:dyDescent="0.25">
      <c r="A360">
        <v>1228</v>
      </c>
      <c r="B360">
        <v>1604</v>
      </c>
      <c r="C360">
        <v>3</v>
      </c>
      <c r="D360" s="1">
        <v>45640</v>
      </c>
      <c r="E360">
        <v>5</v>
      </c>
      <c r="F360">
        <v>24</v>
      </c>
    </row>
    <row r="361" spans="1:6" x14ac:dyDescent="0.25">
      <c r="A361">
        <v>1230</v>
      </c>
      <c r="B361">
        <v>1606</v>
      </c>
      <c r="C361">
        <v>3</v>
      </c>
      <c r="D361" s="1">
        <v>45408</v>
      </c>
      <c r="E361">
        <v>5</v>
      </c>
      <c r="F361">
        <v>63</v>
      </c>
    </row>
    <row r="362" spans="1:6" x14ac:dyDescent="0.25">
      <c r="A362">
        <v>1239</v>
      </c>
      <c r="B362">
        <v>1618</v>
      </c>
      <c r="C362">
        <v>3</v>
      </c>
      <c r="D362" s="1">
        <v>45527</v>
      </c>
      <c r="E362">
        <v>5</v>
      </c>
      <c r="F362">
        <v>80</v>
      </c>
    </row>
    <row r="363" spans="1:6" x14ac:dyDescent="0.25">
      <c r="A363">
        <v>1242</v>
      </c>
      <c r="B363">
        <v>1623</v>
      </c>
      <c r="C363">
        <v>3</v>
      </c>
      <c r="D363" s="1">
        <v>45434</v>
      </c>
      <c r="E363">
        <v>5</v>
      </c>
      <c r="F363">
        <v>90</v>
      </c>
    </row>
    <row r="364" spans="1:6" x14ac:dyDescent="0.25">
      <c r="A364">
        <v>1253</v>
      </c>
      <c r="B364">
        <v>1638</v>
      </c>
      <c r="C364">
        <v>3</v>
      </c>
      <c r="D364" s="1">
        <v>45443</v>
      </c>
      <c r="E364">
        <v>5</v>
      </c>
      <c r="F364">
        <v>24</v>
      </c>
    </row>
    <row r="365" spans="1:6" x14ac:dyDescent="0.25">
      <c r="A365">
        <v>1255</v>
      </c>
      <c r="B365">
        <v>1640</v>
      </c>
      <c r="C365">
        <v>3</v>
      </c>
      <c r="D365" s="1">
        <v>45598</v>
      </c>
      <c r="E365">
        <v>5</v>
      </c>
      <c r="F365">
        <v>88</v>
      </c>
    </row>
    <row r="366" spans="1:6" x14ac:dyDescent="0.25">
      <c r="A366">
        <v>1262</v>
      </c>
      <c r="B366">
        <v>1651</v>
      </c>
      <c r="C366">
        <v>3</v>
      </c>
      <c r="D366" s="1">
        <v>45322</v>
      </c>
      <c r="E366">
        <v>5</v>
      </c>
      <c r="F366">
        <v>89</v>
      </c>
    </row>
    <row r="367" spans="1:6" x14ac:dyDescent="0.25">
      <c r="A367">
        <v>1263</v>
      </c>
      <c r="B367">
        <v>1652</v>
      </c>
      <c r="C367">
        <v>3</v>
      </c>
      <c r="D367" s="1">
        <v>45380</v>
      </c>
      <c r="E367">
        <v>5</v>
      </c>
      <c r="F367">
        <v>85</v>
      </c>
    </row>
    <row r="368" spans="1:6" x14ac:dyDescent="0.25">
      <c r="A368">
        <v>1264</v>
      </c>
      <c r="B368">
        <v>1653</v>
      </c>
      <c r="C368">
        <v>3</v>
      </c>
      <c r="D368" s="1">
        <v>45397</v>
      </c>
      <c r="E368">
        <v>5</v>
      </c>
      <c r="F368">
        <v>84</v>
      </c>
    </row>
    <row r="369" spans="1:6" x14ac:dyDescent="0.25">
      <c r="A369">
        <v>1268</v>
      </c>
      <c r="B369">
        <v>1657</v>
      </c>
      <c r="C369">
        <v>3</v>
      </c>
      <c r="D369" s="1">
        <v>45484</v>
      </c>
      <c r="E369">
        <v>5</v>
      </c>
      <c r="F369">
        <v>53</v>
      </c>
    </row>
    <row r="370" spans="1:6" x14ac:dyDescent="0.25">
      <c r="A370">
        <v>1270</v>
      </c>
      <c r="B370">
        <v>1659</v>
      </c>
      <c r="C370">
        <v>3</v>
      </c>
      <c r="D370" s="1">
        <v>45411</v>
      </c>
      <c r="E370">
        <v>5</v>
      </c>
      <c r="F370">
        <v>53</v>
      </c>
    </row>
    <row r="371" spans="1:6" x14ac:dyDescent="0.25">
      <c r="A371">
        <v>1277</v>
      </c>
      <c r="B371">
        <v>1666</v>
      </c>
      <c r="C371">
        <v>3</v>
      </c>
      <c r="D371" s="1">
        <v>45493</v>
      </c>
      <c r="E371">
        <v>5</v>
      </c>
      <c r="F371">
        <v>90</v>
      </c>
    </row>
    <row r="372" spans="1:6" x14ac:dyDescent="0.25">
      <c r="A372">
        <v>1294</v>
      </c>
      <c r="B372">
        <v>1699</v>
      </c>
      <c r="C372">
        <v>3</v>
      </c>
      <c r="D372" s="1">
        <v>45512</v>
      </c>
      <c r="E372">
        <v>5</v>
      </c>
      <c r="F372">
        <v>22</v>
      </c>
    </row>
    <row r="373" spans="1:6" x14ac:dyDescent="0.25">
      <c r="A373">
        <v>1301</v>
      </c>
      <c r="B373">
        <v>1709</v>
      </c>
      <c r="C373">
        <v>3</v>
      </c>
      <c r="D373" s="1">
        <v>45590</v>
      </c>
      <c r="E373">
        <v>5</v>
      </c>
      <c r="F373">
        <v>66</v>
      </c>
    </row>
    <row r="374" spans="1:6" x14ac:dyDescent="0.25">
      <c r="A374">
        <v>1308</v>
      </c>
      <c r="B374">
        <v>1722</v>
      </c>
      <c r="C374">
        <v>3</v>
      </c>
      <c r="D374" s="1">
        <v>45487</v>
      </c>
      <c r="E374">
        <v>5</v>
      </c>
      <c r="F374">
        <v>54</v>
      </c>
    </row>
    <row r="375" spans="1:6" x14ac:dyDescent="0.25">
      <c r="A375">
        <v>1310</v>
      </c>
      <c r="B375">
        <v>1724</v>
      </c>
      <c r="C375">
        <v>3</v>
      </c>
      <c r="D375" s="1">
        <v>45432</v>
      </c>
      <c r="E375">
        <v>5</v>
      </c>
      <c r="F375">
        <v>89</v>
      </c>
    </row>
    <row r="376" spans="1:6" x14ac:dyDescent="0.25">
      <c r="A376">
        <v>1311</v>
      </c>
      <c r="B376">
        <v>1725</v>
      </c>
      <c r="C376">
        <v>3</v>
      </c>
      <c r="D376" s="1">
        <v>45312</v>
      </c>
      <c r="E376">
        <v>5</v>
      </c>
      <c r="F376">
        <v>85</v>
      </c>
    </row>
    <row r="377" spans="1:6" x14ac:dyDescent="0.25">
      <c r="A377">
        <v>1312</v>
      </c>
      <c r="B377">
        <v>1727</v>
      </c>
      <c r="C377">
        <v>3</v>
      </c>
      <c r="D377" s="1">
        <v>45295</v>
      </c>
      <c r="E377">
        <v>5</v>
      </c>
      <c r="F377">
        <v>55</v>
      </c>
    </row>
    <row r="378" spans="1:6" x14ac:dyDescent="0.25">
      <c r="A378">
        <v>1320</v>
      </c>
      <c r="B378">
        <v>1740</v>
      </c>
      <c r="C378">
        <v>3</v>
      </c>
      <c r="D378" s="1">
        <v>45586</v>
      </c>
      <c r="E378">
        <v>5</v>
      </c>
      <c r="F378">
        <v>23</v>
      </c>
    </row>
    <row r="379" spans="1:6" x14ac:dyDescent="0.25">
      <c r="A379">
        <v>1323</v>
      </c>
      <c r="B379">
        <v>1744</v>
      </c>
      <c r="C379">
        <v>3</v>
      </c>
      <c r="D379" s="1">
        <v>45304</v>
      </c>
      <c r="E379">
        <v>5</v>
      </c>
      <c r="F379">
        <v>20</v>
      </c>
    </row>
    <row r="380" spans="1:6" x14ac:dyDescent="0.25">
      <c r="A380">
        <v>1324</v>
      </c>
      <c r="B380">
        <v>1746</v>
      </c>
      <c r="C380">
        <v>3</v>
      </c>
      <c r="D380" s="1">
        <v>45422</v>
      </c>
      <c r="E380">
        <v>5</v>
      </c>
      <c r="F380">
        <v>35</v>
      </c>
    </row>
    <row r="381" spans="1:6" x14ac:dyDescent="0.25">
      <c r="A381">
        <v>1325</v>
      </c>
      <c r="B381">
        <v>1747</v>
      </c>
      <c r="C381">
        <v>3</v>
      </c>
      <c r="D381" s="1">
        <v>45312</v>
      </c>
      <c r="E381">
        <v>5</v>
      </c>
      <c r="F381">
        <v>28</v>
      </c>
    </row>
    <row r="382" spans="1:6" x14ac:dyDescent="0.25">
      <c r="A382">
        <v>1339</v>
      </c>
      <c r="B382">
        <v>1770</v>
      </c>
      <c r="C382">
        <v>3</v>
      </c>
      <c r="D382" s="1">
        <v>45311</v>
      </c>
      <c r="E382">
        <v>5</v>
      </c>
      <c r="F382">
        <v>20</v>
      </c>
    </row>
    <row r="383" spans="1:6" x14ac:dyDescent="0.25">
      <c r="A383">
        <v>1344</v>
      </c>
      <c r="B383">
        <v>1776</v>
      </c>
      <c r="C383">
        <v>3</v>
      </c>
      <c r="D383" s="1">
        <v>45484</v>
      </c>
      <c r="E383">
        <v>5</v>
      </c>
      <c r="F383">
        <v>32</v>
      </c>
    </row>
    <row r="384" spans="1:6" x14ac:dyDescent="0.25">
      <c r="A384">
        <v>1351</v>
      </c>
      <c r="B384">
        <v>1784</v>
      </c>
      <c r="C384">
        <v>3</v>
      </c>
      <c r="D384" s="1">
        <v>45605</v>
      </c>
      <c r="E384">
        <v>5</v>
      </c>
      <c r="F384">
        <v>28</v>
      </c>
    </row>
    <row r="385" spans="1:6" x14ac:dyDescent="0.25">
      <c r="A385">
        <v>1360</v>
      </c>
      <c r="B385">
        <v>1793</v>
      </c>
      <c r="C385">
        <v>3</v>
      </c>
      <c r="D385" s="1">
        <v>45506</v>
      </c>
      <c r="E385">
        <v>5</v>
      </c>
      <c r="F385">
        <v>59</v>
      </c>
    </row>
    <row r="386" spans="1:6" x14ac:dyDescent="0.25">
      <c r="A386">
        <v>1362</v>
      </c>
      <c r="B386">
        <v>1796</v>
      </c>
      <c r="C386">
        <v>3</v>
      </c>
      <c r="D386" s="1">
        <v>45480</v>
      </c>
      <c r="E386">
        <v>5</v>
      </c>
      <c r="F386">
        <v>99</v>
      </c>
    </row>
    <row r="387" spans="1:6" x14ac:dyDescent="0.25">
      <c r="A387">
        <v>1364</v>
      </c>
      <c r="B387">
        <v>1798</v>
      </c>
      <c r="C387">
        <v>3</v>
      </c>
      <c r="D387" s="1">
        <v>45386</v>
      </c>
      <c r="E387">
        <v>5</v>
      </c>
      <c r="F387">
        <v>20</v>
      </c>
    </row>
    <row r="388" spans="1:6" x14ac:dyDescent="0.25">
      <c r="A388">
        <v>1371</v>
      </c>
      <c r="B388">
        <v>1807</v>
      </c>
      <c r="C388">
        <v>3</v>
      </c>
      <c r="D388" s="1">
        <v>45517</v>
      </c>
      <c r="E388">
        <v>5</v>
      </c>
      <c r="F388">
        <v>68</v>
      </c>
    </row>
    <row r="389" spans="1:6" x14ac:dyDescent="0.25">
      <c r="A389">
        <v>1372</v>
      </c>
      <c r="B389">
        <v>1808</v>
      </c>
      <c r="C389">
        <v>3</v>
      </c>
      <c r="D389" s="1">
        <v>45311</v>
      </c>
      <c r="E389">
        <v>5</v>
      </c>
      <c r="F389">
        <v>89</v>
      </c>
    </row>
    <row r="390" spans="1:6" x14ac:dyDescent="0.25">
      <c r="A390">
        <v>1383</v>
      </c>
      <c r="B390">
        <v>1820</v>
      </c>
      <c r="C390">
        <v>3</v>
      </c>
      <c r="D390" s="1">
        <v>45304</v>
      </c>
      <c r="E390">
        <v>5</v>
      </c>
      <c r="F390">
        <v>52</v>
      </c>
    </row>
    <row r="391" spans="1:6" x14ac:dyDescent="0.25">
      <c r="A391">
        <v>1390</v>
      </c>
      <c r="B391">
        <v>1830</v>
      </c>
      <c r="C391">
        <v>3</v>
      </c>
      <c r="D391" s="1">
        <v>45538</v>
      </c>
      <c r="E391">
        <v>5</v>
      </c>
      <c r="F391">
        <v>53</v>
      </c>
    </row>
    <row r="392" spans="1:6" x14ac:dyDescent="0.25">
      <c r="A392">
        <v>1396</v>
      </c>
      <c r="B392">
        <v>1838</v>
      </c>
      <c r="C392">
        <v>3</v>
      </c>
      <c r="D392" s="1">
        <v>45337</v>
      </c>
      <c r="E392">
        <v>5</v>
      </c>
      <c r="F392">
        <v>51</v>
      </c>
    </row>
    <row r="393" spans="1:6" x14ac:dyDescent="0.25">
      <c r="A393">
        <v>1399</v>
      </c>
      <c r="B393">
        <v>1842</v>
      </c>
      <c r="C393">
        <v>3</v>
      </c>
      <c r="D393" s="1">
        <v>45418</v>
      </c>
      <c r="E393">
        <v>5</v>
      </c>
      <c r="F393">
        <v>93</v>
      </c>
    </row>
    <row r="394" spans="1:6" x14ac:dyDescent="0.25">
      <c r="A394">
        <v>1406</v>
      </c>
      <c r="B394">
        <v>1852</v>
      </c>
      <c r="C394">
        <v>3</v>
      </c>
      <c r="D394" s="1">
        <v>45367</v>
      </c>
      <c r="E394">
        <v>5</v>
      </c>
      <c r="F394">
        <v>83</v>
      </c>
    </row>
    <row r="395" spans="1:6" x14ac:dyDescent="0.25">
      <c r="A395">
        <v>1416</v>
      </c>
      <c r="B395">
        <v>1864</v>
      </c>
      <c r="C395">
        <v>3</v>
      </c>
      <c r="D395" s="1">
        <v>45391</v>
      </c>
      <c r="E395">
        <v>5</v>
      </c>
      <c r="F395">
        <v>81</v>
      </c>
    </row>
    <row r="396" spans="1:6" x14ac:dyDescent="0.25">
      <c r="A396">
        <v>1422</v>
      </c>
      <c r="B396">
        <v>1870</v>
      </c>
      <c r="C396">
        <v>3</v>
      </c>
      <c r="D396" s="1">
        <v>45450</v>
      </c>
      <c r="E396">
        <v>5</v>
      </c>
      <c r="F396">
        <v>89</v>
      </c>
    </row>
    <row r="397" spans="1:6" x14ac:dyDescent="0.25">
      <c r="A397">
        <v>1426</v>
      </c>
      <c r="B397">
        <v>1875</v>
      </c>
      <c r="C397">
        <v>3</v>
      </c>
      <c r="D397" s="1">
        <v>45306</v>
      </c>
      <c r="E397">
        <v>5</v>
      </c>
      <c r="F397">
        <v>97</v>
      </c>
    </row>
    <row r="398" spans="1:6" x14ac:dyDescent="0.25">
      <c r="A398">
        <v>1429</v>
      </c>
      <c r="B398">
        <v>1880</v>
      </c>
      <c r="C398">
        <v>3</v>
      </c>
      <c r="D398" s="1">
        <v>45383</v>
      </c>
      <c r="E398">
        <v>5</v>
      </c>
      <c r="F398">
        <v>89</v>
      </c>
    </row>
    <row r="399" spans="1:6" x14ac:dyDescent="0.25">
      <c r="A399">
        <v>1434</v>
      </c>
      <c r="B399">
        <v>1887</v>
      </c>
      <c r="C399">
        <v>3</v>
      </c>
      <c r="D399" s="1">
        <v>45611</v>
      </c>
      <c r="E399">
        <v>5</v>
      </c>
      <c r="F399">
        <v>37</v>
      </c>
    </row>
    <row r="400" spans="1:6" x14ac:dyDescent="0.25">
      <c r="A400">
        <v>10</v>
      </c>
      <c r="B400">
        <v>12</v>
      </c>
      <c r="C400">
        <v>1</v>
      </c>
      <c r="D400" s="1">
        <v>45270</v>
      </c>
      <c r="E400">
        <v>5</v>
      </c>
      <c r="F400">
        <v>33</v>
      </c>
    </row>
    <row r="401" spans="1:6" x14ac:dyDescent="0.25">
      <c r="A401">
        <v>15</v>
      </c>
      <c r="B401">
        <v>19</v>
      </c>
      <c r="C401">
        <v>1</v>
      </c>
      <c r="D401" s="1">
        <v>45191</v>
      </c>
      <c r="E401">
        <v>5</v>
      </c>
      <c r="F401">
        <v>91</v>
      </c>
    </row>
    <row r="402" spans="1:6" x14ac:dyDescent="0.25">
      <c r="A402">
        <v>28</v>
      </c>
      <c r="B402">
        <v>35</v>
      </c>
      <c r="C402">
        <v>1</v>
      </c>
      <c r="D402" s="1">
        <v>45032</v>
      </c>
      <c r="E402">
        <v>5</v>
      </c>
      <c r="F402">
        <v>53</v>
      </c>
    </row>
    <row r="403" spans="1:6" x14ac:dyDescent="0.25">
      <c r="A403">
        <v>39</v>
      </c>
      <c r="B403">
        <v>50</v>
      </c>
      <c r="C403">
        <v>1</v>
      </c>
      <c r="D403" s="1">
        <v>45253</v>
      </c>
      <c r="E403">
        <v>5</v>
      </c>
      <c r="F403">
        <v>95</v>
      </c>
    </row>
    <row r="404" spans="1:6" x14ac:dyDescent="0.25">
      <c r="A404">
        <v>43</v>
      </c>
      <c r="B404">
        <v>55</v>
      </c>
      <c r="C404">
        <v>1</v>
      </c>
      <c r="D404" s="1">
        <v>45072</v>
      </c>
      <c r="E404">
        <v>5</v>
      </c>
      <c r="F404">
        <v>89</v>
      </c>
    </row>
    <row r="405" spans="1:6" x14ac:dyDescent="0.25">
      <c r="A405">
        <v>44</v>
      </c>
      <c r="B405">
        <v>56</v>
      </c>
      <c r="C405">
        <v>1</v>
      </c>
      <c r="D405" s="1">
        <v>44935</v>
      </c>
      <c r="E405">
        <v>5</v>
      </c>
      <c r="F405">
        <v>68</v>
      </c>
    </row>
    <row r="406" spans="1:6" x14ac:dyDescent="0.25">
      <c r="A406">
        <v>53</v>
      </c>
      <c r="B406">
        <v>67</v>
      </c>
      <c r="C406">
        <v>1</v>
      </c>
      <c r="D406" s="1">
        <v>45137</v>
      </c>
      <c r="E406">
        <v>5</v>
      </c>
      <c r="F406">
        <v>94</v>
      </c>
    </row>
    <row r="407" spans="1:6" x14ac:dyDescent="0.25">
      <c r="A407">
        <v>58</v>
      </c>
      <c r="B407">
        <v>74</v>
      </c>
      <c r="C407">
        <v>1</v>
      </c>
      <c r="D407" s="1">
        <v>44934</v>
      </c>
      <c r="E407">
        <v>5</v>
      </c>
      <c r="F407">
        <v>28</v>
      </c>
    </row>
    <row r="408" spans="1:6" x14ac:dyDescent="0.25">
      <c r="A408">
        <v>62</v>
      </c>
      <c r="B408">
        <v>82</v>
      </c>
      <c r="C408">
        <v>1</v>
      </c>
      <c r="D408" s="1">
        <v>45166</v>
      </c>
      <c r="E408">
        <v>5</v>
      </c>
      <c r="F408">
        <v>91</v>
      </c>
    </row>
    <row r="409" spans="1:6" x14ac:dyDescent="0.25">
      <c r="A409">
        <v>77</v>
      </c>
      <c r="B409">
        <v>103</v>
      </c>
      <c r="C409">
        <v>1</v>
      </c>
      <c r="D409" s="1">
        <v>45003</v>
      </c>
      <c r="E409">
        <v>5</v>
      </c>
      <c r="F409">
        <v>93</v>
      </c>
    </row>
    <row r="410" spans="1:6" x14ac:dyDescent="0.25">
      <c r="A410">
        <v>89</v>
      </c>
      <c r="B410">
        <v>120</v>
      </c>
      <c r="C410">
        <v>1</v>
      </c>
      <c r="D410" s="1">
        <v>45175</v>
      </c>
      <c r="E410">
        <v>5</v>
      </c>
      <c r="F410">
        <v>26</v>
      </c>
    </row>
    <row r="411" spans="1:6" x14ac:dyDescent="0.25">
      <c r="A411">
        <v>90</v>
      </c>
      <c r="B411">
        <v>121</v>
      </c>
      <c r="C411">
        <v>1</v>
      </c>
      <c r="D411" s="1">
        <v>45078</v>
      </c>
      <c r="E411">
        <v>5</v>
      </c>
      <c r="F411">
        <v>97</v>
      </c>
    </row>
    <row r="412" spans="1:6" x14ac:dyDescent="0.25">
      <c r="A412">
        <v>92</v>
      </c>
      <c r="B412">
        <v>123</v>
      </c>
      <c r="C412">
        <v>1</v>
      </c>
      <c r="D412" s="1">
        <v>45142</v>
      </c>
      <c r="E412">
        <v>5</v>
      </c>
      <c r="F412">
        <v>98</v>
      </c>
    </row>
    <row r="413" spans="1:6" x14ac:dyDescent="0.25">
      <c r="A413">
        <v>96</v>
      </c>
      <c r="B413">
        <v>127</v>
      </c>
      <c r="C413">
        <v>1</v>
      </c>
      <c r="D413" s="1">
        <v>45048</v>
      </c>
      <c r="E413">
        <v>5</v>
      </c>
      <c r="F413">
        <v>96</v>
      </c>
    </row>
    <row r="414" spans="1:6" x14ac:dyDescent="0.25">
      <c r="A414">
        <v>119</v>
      </c>
      <c r="B414">
        <v>154</v>
      </c>
      <c r="C414">
        <v>1</v>
      </c>
      <c r="D414" s="1">
        <v>45190</v>
      </c>
      <c r="E414">
        <v>5</v>
      </c>
      <c r="F414">
        <v>85</v>
      </c>
    </row>
    <row r="415" spans="1:6" x14ac:dyDescent="0.25">
      <c r="A415">
        <v>120</v>
      </c>
      <c r="B415">
        <v>155</v>
      </c>
      <c r="C415">
        <v>1</v>
      </c>
      <c r="D415" s="1">
        <v>44949</v>
      </c>
      <c r="E415">
        <v>5</v>
      </c>
      <c r="F415">
        <v>52</v>
      </c>
    </row>
    <row r="416" spans="1:6" x14ac:dyDescent="0.25">
      <c r="A416">
        <v>122</v>
      </c>
      <c r="B416">
        <v>159</v>
      </c>
      <c r="C416">
        <v>1</v>
      </c>
      <c r="D416" s="1">
        <v>45264</v>
      </c>
      <c r="E416">
        <v>5</v>
      </c>
      <c r="F416">
        <v>57</v>
      </c>
    </row>
    <row r="417" spans="1:6" x14ac:dyDescent="0.25">
      <c r="A417">
        <v>129</v>
      </c>
      <c r="B417">
        <v>166</v>
      </c>
      <c r="C417">
        <v>1</v>
      </c>
      <c r="D417" s="1">
        <v>44999</v>
      </c>
      <c r="E417">
        <v>5</v>
      </c>
      <c r="F417">
        <v>28</v>
      </c>
    </row>
    <row r="418" spans="1:6" x14ac:dyDescent="0.25">
      <c r="A418">
        <v>140</v>
      </c>
      <c r="B418">
        <v>179</v>
      </c>
      <c r="C418">
        <v>1</v>
      </c>
      <c r="D418" s="1">
        <v>45064</v>
      </c>
      <c r="E418">
        <v>5</v>
      </c>
      <c r="F418">
        <v>33</v>
      </c>
    </row>
    <row r="419" spans="1:6" x14ac:dyDescent="0.25">
      <c r="A419">
        <v>144</v>
      </c>
      <c r="B419">
        <v>184</v>
      </c>
      <c r="C419">
        <v>1</v>
      </c>
      <c r="D419" s="1">
        <v>45035</v>
      </c>
      <c r="E419">
        <v>5</v>
      </c>
      <c r="F419">
        <v>58</v>
      </c>
    </row>
    <row r="420" spans="1:6" x14ac:dyDescent="0.25">
      <c r="A420">
        <v>146</v>
      </c>
      <c r="B420">
        <v>186</v>
      </c>
      <c r="C420">
        <v>1</v>
      </c>
      <c r="D420" s="1">
        <v>45137</v>
      </c>
      <c r="E420">
        <v>5</v>
      </c>
      <c r="F420">
        <v>99</v>
      </c>
    </row>
    <row r="421" spans="1:6" x14ac:dyDescent="0.25">
      <c r="A421">
        <v>150</v>
      </c>
      <c r="B421">
        <v>191</v>
      </c>
      <c r="C421">
        <v>1</v>
      </c>
      <c r="D421" s="1">
        <v>45277</v>
      </c>
      <c r="E421">
        <v>5</v>
      </c>
      <c r="F421">
        <v>26</v>
      </c>
    </row>
    <row r="422" spans="1:6" x14ac:dyDescent="0.25">
      <c r="A422">
        <v>168</v>
      </c>
      <c r="B422">
        <v>213</v>
      </c>
      <c r="C422">
        <v>1</v>
      </c>
      <c r="D422" s="1">
        <v>45100</v>
      </c>
      <c r="E422">
        <v>5</v>
      </c>
      <c r="F422">
        <v>87</v>
      </c>
    </row>
    <row r="423" spans="1:6" x14ac:dyDescent="0.25">
      <c r="A423">
        <v>173</v>
      </c>
      <c r="B423">
        <v>220</v>
      </c>
      <c r="C423">
        <v>1</v>
      </c>
      <c r="D423" s="1">
        <v>45265</v>
      </c>
      <c r="E423">
        <v>5</v>
      </c>
      <c r="F423">
        <v>38</v>
      </c>
    </row>
    <row r="424" spans="1:6" x14ac:dyDescent="0.25">
      <c r="A424">
        <v>182</v>
      </c>
      <c r="B424">
        <v>235</v>
      </c>
      <c r="C424">
        <v>1</v>
      </c>
      <c r="D424" s="1">
        <v>45172</v>
      </c>
      <c r="E424">
        <v>5</v>
      </c>
      <c r="F424">
        <v>67</v>
      </c>
    </row>
    <row r="425" spans="1:6" x14ac:dyDescent="0.25">
      <c r="A425">
        <v>189</v>
      </c>
      <c r="B425">
        <v>245</v>
      </c>
      <c r="C425">
        <v>1</v>
      </c>
      <c r="D425" s="1">
        <v>45019</v>
      </c>
      <c r="E425">
        <v>5</v>
      </c>
      <c r="F425">
        <v>89</v>
      </c>
    </row>
    <row r="426" spans="1:6" x14ac:dyDescent="0.25">
      <c r="A426">
        <v>195</v>
      </c>
      <c r="B426">
        <v>255</v>
      </c>
      <c r="C426">
        <v>1</v>
      </c>
      <c r="D426" s="1">
        <v>45026</v>
      </c>
      <c r="E426">
        <v>5</v>
      </c>
      <c r="F426">
        <v>86</v>
      </c>
    </row>
    <row r="427" spans="1:6" x14ac:dyDescent="0.25">
      <c r="A427">
        <v>203</v>
      </c>
      <c r="B427">
        <v>269</v>
      </c>
      <c r="C427">
        <v>1</v>
      </c>
      <c r="D427" s="1">
        <v>45103</v>
      </c>
      <c r="E427">
        <v>5</v>
      </c>
      <c r="F427">
        <v>96</v>
      </c>
    </row>
    <row r="428" spans="1:6" x14ac:dyDescent="0.25">
      <c r="A428">
        <v>208</v>
      </c>
      <c r="B428">
        <v>276</v>
      </c>
      <c r="C428">
        <v>1</v>
      </c>
      <c r="D428" s="1">
        <v>45237</v>
      </c>
      <c r="E428">
        <v>5</v>
      </c>
      <c r="F428">
        <v>98</v>
      </c>
    </row>
    <row r="429" spans="1:6" x14ac:dyDescent="0.25">
      <c r="A429">
        <v>224</v>
      </c>
      <c r="B429">
        <v>297</v>
      </c>
      <c r="C429">
        <v>1</v>
      </c>
      <c r="D429" s="1">
        <v>44948</v>
      </c>
      <c r="E429">
        <v>5</v>
      </c>
      <c r="F429">
        <v>91</v>
      </c>
    </row>
    <row r="430" spans="1:6" x14ac:dyDescent="0.25">
      <c r="A430">
        <v>237</v>
      </c>
      <c r="B430">
        <v>318</v>
      </c>
      <c r="C430">
        <v>1</v>
      </c>
      <c r="D430" s="1">
        <v>45178</v>
      </c>
      <c r="E430">
        <v>5</v>
      </c>
      <c r="F430">
        <v>37</v>
      </c>
    </row>
    <row r="431" spans="1:6" x14ac:dyDescent="0.25">
      <c r="A431">
        <v>250</v>
      </c>
      <c r="B431">
        <v>335</v>
      </c>
      <c r="C431">
        <v>1</v>
      </c>
      <c r="D431" s="1">
        <v>45225</v>
      </c>
      <c r="E431">
        <v>5</v>
      </c>
      <c r="F431">
        <v>99</v>
      </c>
    </row>
    <row r="432" spans="1:6" x14ac:dyDescent="0.25">
      <c r="A432">
        <v>266</v>
      </c>
      <c r="B432">
        <v>359</v>
      </c>
      <c r="C432">
        <v>1</v>
      </c>
      <c r="D432" s="1">
        <v>44954</v>
      </c>
      <c r="E432">
        <v>5</v>
      </c>
      <c r="F432">
        <v>20</v>
      </c>
    </row>
    <row r="433" spans="1:6" x14ac:dyDescent="0.25">
      <c r="A433">
        <v>267</v>
      </c>
      <c r="B433">
        <v>360</v>
      </c>
      <c r="C433">
        <v>1</v>
      </c>
      <c r="D433" s="1">
        <v>44981</v>
      </c>
      <c r="E433">
        <v>5</v>
      </c>
      <c r="F433">
        <v>52</v>
      </c>
    </row>
    <row r="434" spans="1:6" x14ac:dyDescent="0.25">
      <c r="A434">
        <v>281</v>
      </c>
      <c r="B434">
        <v>376</v>
      </c>
      <c r="C434">
        <v>1</v>
      </c>
      <c r="D434" s="1">
        <v>45204</v>
      </c>
      <c r="E434">
        <v>5</v>
      </c>
      <c r="F434">
        <v>20</v>
      </c>
    </row>
    <row r="435" spans="1:6" x14ac:dyDescent="0.25">
      <c r="A435">
        <v>282</v>
      </c>
      <c r="B435">
        <v>377</v>
      </c>
      <c r="C435">
        <v>1</v>
      </c>
      <c r="D435" s="1">
        <v>45071</v>
      </c>
      <c r="E435">
        <v>5</v>
      </c>
      <c r="F435">
        <v>97</v>
      </c>
    </row>
    <row r="436" spans="1:6" x14ac:dyDescent="0.25">
      <c r="A436">
        <v>286</v>
      </c>
      <c r="B436">
        <v>381</v>
      </c>
      <c r="C436">
        <v>1</v>
      </c>
      <c r="D436" s="1">
        <v>44964</v>
      </c>
      <c r="E436">
        <v>5</v>
      </c>
      <c r="F436">
        <v>91</v>
      </c>
    </row>
    <row r="437" spans="1:6" x14ac:dyDescent="0.25">
      <c r="A437">
        <v>287</v>
      </c>
      <c r="B437">
        <v>382</v>
      </c>
      <c r="C437">
        <v>1</v>
      </c>
      <c r="D437" s="1">
        <v>44986</v>
      </c>
      <c r="E437">
        <v>5</v>
      </c>
      <c r="F437">
        <v>28</v>
      </c>
    </row>
    <row r="438" spans="1:6" x14ac:dyDescent="0.25">
      <c r="A438">
        <v>368</v>
      </c>
      <c r="B438">
        <v>487</v>
      </c>
      <c r="C438">
        <v>1</v>
      </c>
      <c r="D438" s="1">
        <v>45277</v>
      </c>
      <c r="E438">
        <v>5</v>
      </c>
      <c r="F438">
        <v>95</v>
      </c>
    </row>
    <row r="439" spans="1:6" x14ac:dyDescent="0.25">
      <c r="A439">
        <v>372</v>
      </c>
      <c r="B439">
        <v>491</v>
      </c>
      <c r="C439">
        <v>1</v>
      </c>
      <c r="D439" s="1">
        <v>45104</v>
      </c>
      <c r="E439">
        <v>5</v>
      </c>
      <c r="F439">
        <v>80</v>
      </c>
    </row>
    <row r="440" spans="1:6" x14ac:dyDescent="0.25">
      <c r="A440">
        <v>373</v>
      </c>
      <c r="B440">
        <v>493</v>
      </c>
      <c r="C440">
        <v>1</v>
      </c>
      <c r="D440" s="1">
        <v>45230</v>
      </c>
      <c r="E440">
        <v>5</v>
      </c>
      <c r="F440">
        <v>51</v>
      </c>
    </row>
    <row r="441" spans="1:6" x14ac:dyDescent="0.25">
      <c r="A441">
        <v>379</v>
      </c>
      <c r="B441">
        <v>502</v>
      </c>
      <c r="C441">
        <v>1</v>
      </c>
      <c r="D441" s="1">
        <v>45221</v>
      </c>
      <c r="E441">
        <v>5</v>
      </c>
      <c r="F441">
        <v>98</v>
      </c>
    </row>
    <row r="442" spans="1:6" x14ac:dyDescent="0.25">
      <c r="A442">
        <v>386</v>
      </c>
      <c r="B442">
        <v>510</v>
      </c>
      <c r="C442">
        <v>1</v>
      </c>
      <c r="D442" s="1">
        <v>45119</v>
      </c>
      <c r="E442">
        <v>5</v>
      </c>
      <c r="F442">
        <v>69</v>
      </c>
    </row>
    <row r="443" spans="1:6" x14ac:dyDescent="0.25">
      <c r="A443">
        <v>414</v>
      </c>
      <c r="B443">
        <v>551</v>
      </c>
      <c r="C443">
        <v>1</v>
      </c>
      <c r="D443" s="1">
        <v>45274</v>
      </c>
      <c r="E443">
        <v>5</v>
      </c>
      <c r="F443">
        <v>33</v>
      </c>
    </row>
    <row r="444" spans="1:6" x14ac:dyDescent="0.25">
      <c r="A444">
        <v>415</v>
      </c>
      <c r="B444">
        <v>552</v>
      </c>
      <c r="C444">
        <v>1</v>
      </c>
      <c r="D444" s="1">
        <v>45222</v>
      </c>
      <c r="E444">
        <v>5</v>
      </c>
      <c r="F444">
        <v>99</v>
      </c>
    </row>
    <row r="445" spans="1:6" x14ac:dyDescent="0.25">
      <c r="A445">
        <v>416</v>
      </c>
      <c r="B445">
        <v>553</v>
      </c>
      <c r="C445">
        <v>1</v>
      </c>
      <c r="D445" s="1">
        <v>45171</v>
      </c>
      <c r="E445">
        <v>5</v>
      </c>
      <c r="F445">
        <v>37</v>
      </c>
    </row>
    <row r="446" spans="1:6" x14ac:dyDescent="0.25">
      <c r="A446">
        <v>418</v>
      </c>
      <c r="B446">
        <v>555</v>
      </c>
      <c r="C446">
        <v>1</v>
      </c>
      <c r="D446" s="1">
        <v>45022</v>
      </c>
      <c r="E446">
        <v>5</v>
      </c>
      <c r="F446">
        <v>66</v>
      </c>
    </row>
    <row r="447" spans="1:6" x14ac:dyDescent="0.25">
      <c r="A447">
        <v>421</v>
      </c>
      <c r="B447">
        <v>559</v>
      </c>
      <c r="C447">
        <v>1</v>
      </c>
      <c r="D447" s="1">
        <v>45187</v>
      </c>
      <c r="E447">
        <v>5</v>
      </c>
      <c r="F447">
        <v>39</v>
      </c>
    </row>
    <row r="448" spans="1:6" x14ac:dyDescent="0.25">
      <c r="A448">
        <v>424</v>
      </c>
      <c r="B448">
        <v>563</v>
      </c>
      <c r="C448">
        <v>1</v>
      </c>
      <c r="D448" s="1">
        <v>45152</v>
      </c>
      <c r="E448">
        <v>5</v>
      </c>
      <c r="F448">
        <v>97</v>
      </c>
    </row>
    <row r="449" spans="1:6" x14ac:dyDescent="0.25">
      <c r="A449">
        <v>432</v>
      </c>
      <c r="B449">
        <v>575</v>
      </c>
      <c r="C449">
        <v>1</v>
      </c>
      <c r="D449" s="1">
        <v>45243</v>
      </c>
      <c r="E449">
        <v>5</v>
      </c>
      <c r="F449">
        <v>30</v>
      </c>
    </row>
    <row r="450" spans="1:6" x14ac:dyDescent="0.25">
      <c r="A450">
        <v>434</v>
      </c>
      <c r="B450">
        <v>577</v>
      </c>
      <c r="C450">
        <v>1</v>
      </c>
      <c r="D450" s="1">
        <v>44935</v>
      </c>
      <c r="E450">
        <v>5</v>
      </c>
      <c r="F450">
        <v>26</v>
      </c>
    </row>
    <row r="451" spans="1:6" x14ac:dyDescent="0.25">
      <c r="A451">
        <v>449</v>
      </c>
      <c r="B451">
        <v>597</v>
      </c>
      <c r="C451">
        <v>1</v>
      </c>
      <c r="D451" s="1">
        <v>45288</v>
      </c>
      <c r="E451">
        <v>5</v>
      </c>
      <c r="F451">
        <v>87</v>
      </c>
    </row>
    <row r="452" spans="1:6" x14ac:dyDescent="0.25">
      <c r="A452">
        <v>457</v>
      </c>
      <c r="B452">
        <v>607</v>
      </c>
      <c r="C452">
        <v>1</v>
      </c>
      <c r="D452" s="1">
        <v>45013</v>
      </c>
      <c r="E452">
        <v>5</v>
      </c>
      <c r="F452">
        <v>82</v>
      </c>
    </row>
    <row r="453" spans="1:6" x14ac:dyDescent="0.25">
      <c r="A453">
        <v>458</v>
      </c>
      <c r="B453">
        <v>608</v>
      </c>
      <c r="C453">
        <v>1</v>
      </c>
      <c r="D453" s="1">
        <v>45243</v>
      </c>
      <c r="E453">
        <v>5</v>
      </c>
      <c r="F453">
        <v>80</v>
      </c>
    </row>
    <row r="454" spans="1:6" x14ac:dyDescent="0.25">
      <c r="A454">
        <v>463</v>
      </c>
      <c r="B454">
        <v>616</v>
      </c>
      <c r="C454">
        <v>1</v>
      </c>
      <c r="D454" s="1">
        <v>44933</v>
      </c>
      <c r="E454">
        <v>5</v>
      </c>
      <c r="F454">
        <v>29</v>
      </c>
    </row>
    <row r="455" spans="1:6" x14ac:dyDescent="0.25">
      <c r="A455">
        <v>471</v>
      </c>
      <c r="B455">
        <v>627</v>
      </c>
      <c r="C455">
        <v>1</v>
      </c>
      <c r="D455" s="1">
        <v>44988</v>
      </c>
      <c r="E455">
        <v>5</v>
      </c>
      <c r="F455">
        <v>82</v>
      </c>
    </row>
    <row r="456" spans="1:6" x14ac:dyDescent="0.25">
      <c r="A456">
        <v>479</v>
      </c>
      <c r="B456">
        <v>638</v>
      </c>
      <c r="C456">
        <v>1</v>
      </c>
      <c r="D456" s="1">
        <v>45008</v>
      </c>
      <c r="E456">
        <v>5</v>
      </c>
      <c r="F456">
        <v>59</v>
      </c>
    </row>
    <row r="457" spans="1:6" x14ac:dyDescent="0.25">
      <c r="A457">
        <v>497</v>
      </c>
      <c r="B457">
        <v>665</v>
      </c>
      <c r="C457">
        <v>1</v>
      </c>
      <c r="D457" s="1">
        <v>45101</v>
      </c>
      <c r="E457">
        <v>5</v>
      </c>
      <c r="F457">
        <v>32</v>
      </c>
    </row>
    <row r="458" spans="1:6" x14ac:dyDescent="0.25">
      <c r="A458">
        <v>509</v>
      </c>
      <c r="B458">
        <v>682</v>
      </c>
      <c r="C458">
        <v>1</v>
      </c>
      <c r="D458" s="1">
        <v>45007</v>
      </c>
      <c r="E458">
        <v>5</v>
      </c>
      <c r="F458">
        <v>82</v>
      </c>
    </row>
    <row r="459" spans="1:6" x14ac:dyDescent="0.25">
      <c r="A459">
        <v>510</v>
      </c>
      <c r="B459">
        <v>683</v>
      </c>
      <c r="C459">
        <v>1</v>
      </c>
      <c r="D459" s="1">
        <v>45270</v>
      </c>
      <c r="E459">
        <v>5</v>
      </c>
      <c r="F459">
        <v>36</v>
      </c>
    </row>
    <row r="460" spans="1:6" x14ac:dyDescent="0.25">
      <c r="A460">
        <v>523</v>
      </c>
      <c r="B460">
        <v>696</v>
      </c>
      <c r="C460">
        <v>1</v>
      </c>
      <c r="D460" s="1">
        <v>45237</v>
      </c>
      <c r="E460">
        <v>5</v>
      </c>
      <c r="F460">
        <v>50</v>
      </c>
    </row>
    <row r="461" spans="1:6" x14ac:dyDescent="0.25">
      <c r="A461">
        <v>524</v>
      </c>
      <c r="B461">
        <v>698</v>
      </c>
      <c r="C461">
        <v>1</v>
      </c>
      <c r="D461" s="1">
        <v>45137</v>
      </c>
      <c r="E461">
        <v>5</v>
      </c>
      <c r="F461">
        <v>85</v>
      </c>
    </row>
    <row r="462" spans="1:6" x14ac:dyDescent="0.25">
      <c r="A462">
        <v>531</v>
      </c>
      <c r="B462">
        <v>707</v>
      </c>
      <c r="C462">
        <v>1</v>
      </c>
      <c r="D462" s="1">
        <v>45158</v>
      </c>
      <c r="E462">
        <v>5</v>
      </c>
      <c r="F462">
        <v>80</v>
      </c>
    </row>
    <row r="463" spans="1:6" x14ac:dyDescent="0.25">
      <c r="A463">
        <v>538</v>
      </c>
      <c r="B463">
        <v>716</v>
      </c>
      <c r="C463">
        <v>1</v>
      </c>
      <c r="D463" s="1">
        <v>44991</v>
      </c>
      <c r="E463">
        <v>5</v>
      </c>
      <c r="F463">
        <v>84</v>
      </c>
    </row>
    <row r="464" spans="1:6" x14ac:dyDescent="0.25">
      <c r="A464">
        <v>561</v>
      </c>
      <c r="B464">
        <v>748</v>
      </c>
      <c r="C464">
        <v>1</v>
      </c>
      <c r="D464" s="1">
        <v>45207</v>
      </c>
      <c r="E464">
        <v>5</v>
      </c>
      <c r="F464">
        <v>31</v>
      </c>
    </row>
    <row r="465" spans="1:6" x14ac:dyDescent="0.25">
      <c r="A465">
        <v>562</v>
      </c>
      <c r="B465">
        <v>749</v>
      </c>
      <c r="C465">
        <v>1</v>
      </c>
      <c r="D465" s="1">
        <v>45289</v>
      </c>
      <c r="E465">
        <v>5</v>
      </c>
      <c r="F465">
        <v>61</v>
      </c>
    </row>
    <row r="466" spans="1:6" x14ac:dyDescent="0.25">
      <c r="A466">
        <v>571</v>
      </c>
      <c r="B466">
        <v>763</v>
      </c>
      <c r="C466">
        <v>1</v>
      </c>
      <c r="D466" s="1">
        <v>45112</v>
      </c>
      <c r="E466">
        <v>5</v>
      </c>
      <c r="F466">
        <v>82</v>
      </c>
    </row>
    <row r="467" spans="1:6" x14ac:dyDescent="0.25">
      <c r="A467">
        <v>575</v>
      </c>
      <c r="B467">
        <v>767</v>
      </c>
      <c r="C467">
        <v>1</v>
      </c>
      <c r="D467" s="1">
        <v>45253</v>
      </c>
      <c r="E467">
        <v>5</v>
      </c>
      <c r="F467">
        <v>68</v>
      </c>
    </row>
    <row r="468" spans="1:6" x14ac:dyDescent="0.25">
      <c r="A468">
        <v>585</v>
      </c>
      <c r="B468">
        <v>778</v>
      </c>
      <c r="C468">
        <v>1</v>
      </c>
      <c r="D468" s="1">
        <v>45097</v>
      </c>
      <c r="E468">
        <v>5</v>
      </c>
      <c r="F468">
        <v>83</v>
      </c>
    </row>
    <row r="469" spans="1:6" x14ac:dyDescent="0.25">
      <c r="A469">
        <v>598</v>
      </c>
      <c r="B469">
        <v>795</v>
      </c>
      <c r="C469">
        <v>1</v>
      </c>
      <c r="D469" s="1">
        <v>44999</v>
      </c>
      <c r="E469">
        <v>5</v>
      </c>
      <c r="F469">
        <v>83</v>
      </c>
    </row>
    <row r="470" spans="1:6" x14ac:dyDescent="0.25">
      <c r="A470">
        <v>606</v>
      </c>
      <c r="B470">
        <v>805</v>
      </c>
      <c r="C470">
        <v>1</v>
      </c>
      <c r="D470" s="1">
        <v>44994</v>
      </c>
      <c r="E470">
        <v>5</v>
      </c>
      <c r="F470">
        <v>88</v>
      </c>
    </row>
    <row r="471" spans="1:6" x14ac:dyDescent="0.25">
      <c r="A471">
        <v>607</v>
      </c>
      <c r="B471">
        <v>806</v>
      </c>
      <c r="C471">
        <v>1</v>
      </c>
      <c r="D471" s="1">
        <v>45249</v>
      </c>
      <c r="E471">
        <v>5</v>
      </c>
      <c r="F471">
        <v>86</v>
      </c>
    </row>
    <row r="472" spans="1:6" x14ac:dyDescent="0.25">
      <c r="A472">
        <v>611</v>
      </c>
      <c r="B472">
        <v>811</v>
      </c>
      <c r="C472">
        <v>1</v>
      </c>
      <c r="D472" s="1">
        <v>45101</v>
      </c>
      <c r="E472">
        <v>5</v>
      </c>
      <c r="F472">
        <v>56</v>
      </c>
    </row>
    <row r="473" spans="1:6" x14ac:dyDescent="0.25">
      <c r="A473">
        <v>613</v>
      </c>
      <c r="B473">
        <v>813</v>
      </c>
      <c r="C473">
        <v>1</v>
      </c>
      <c r="D473" s="1">
        <v>45273</v>
      </c>
      <c r="E473">
        <v>5</v>
      </c>
      <c r="F473">
        <v>82</v>
      </c>
    </row>
    <row r="474" spans="1:6" x14ac:dyDescent="0.25">
      <c r="A474">
        <v>622</v>
      </c>
      <c r="B474">
        <v>823</v>
      </c>
      <c r="C474">
        <v>1</v>
      </c>
      <c r="D474" s="1">
        <v>45108</v>
      </c>
      <c r="E474">
        <v>5</v>
      </c>
      <c r="F474">
        <v>62</v>
      </c>
    </row>
    <row r="475" spans="1:6" x14ac:dyDescent="0.25">
      <c r="A475">
        <v>638</v>
      </c>
      <c r="B475">
        <v>844</v>
      </c>
      <c r="C475">
        <v>1</v>
      </c>
      <c r="D475" s="1">
        <v>45141</v>
      </c>
      <c r="E475">
        <v>5</v>
      </c>
      <c r="F475">
        <v>23</v>
      </c>
    </row>
    <row r="476" spans="1:6" x14ac:dyDescent="0.25">
      <c r="A476">
        <v>645</v>
      </c>
      <c r="B476">
        <v>853</v>
      </c>
      <c r="C476">
        <v>1</v>
      </c>
      <c r="D476" s="1">
        <v>45241</v>
      </c>
      <c r="E476">
        <v>5</v>
      </c>
      <c r="F476">
        <v>96</v>
      </c>
    </row>
    <row r="477" spans="1:6" x14ac:dyDescent="0.25">
      <c r="A477">
        <v>652</v>
      </c>
      <c r="B477">
        <v>862</v>
      </c>
      <c r="C477">
        <v>1</v>
      </c>
      <c r="D477" s="1">
        <v>45198</v>
      </c>
      <c r="E477">
        <v>5</v>
      </c>
      <c r="F477">
        <v>22</v>
      </c>
    </row>
    <row r="478" spans="1:6" x14ac:dyDescent="0.25">
      <c r="A478">
        <v>653</v>
      </c>
      <c r="B478">
        <v>864</v>
      </c>
      <c r="C478">
        <v>1</v>
      </c>
      <c r="D478" s="1">
        <v>44999</v>
      </c>
      <c r="E478">
        <v>5</v>
      </c>
      <c r="F478">
        <v>81</v>
      </c>
    </row>
    <row r="479" spans="1:6" x14ac:dyDescent="0.25">
      <c r="A479">
        <v>654</v>
      </c>
      <c r="B479">
        <v>865</v>
      </c>
      <c r="C479">
        <v>1</v>
      </c>
      <c r="D479" s="1">
        <v>45137</v>
      </c>
      <c r="E479">
        <v>5</v>
      </c>
      <c r="F479">
        <v>56</v>
      </c>
    </row>
    <row r="480" spans="1:6" x14ac:dyDescent="0.25">
      <c r="A480">
        <v>678</v>
      </c>
      <c r="B480">
        <v>901</v>
      </c>
      <c r="C480">
        <v>1</v>
      </c>
      <c r="D480" s="1">
        <v>44965</v>
      </c>
      <c r="E480">
        <v>5</v>
      </c>
      <c r="F480">
        <v>81</v>
      </c>
    </row>
    <row r="481" spans="1:6" x14ac:dyDescent="0.25">
      <c r="A481">
        <v>688</v>
      </c>
      <c r="B481">
        <v>915</v>
      </c>
      <c r="C481">
        <v>1</v>
      </c>
      <c r="D481" s="1">
        <v>45552</v>
      </c>
      <c r="E481">
        <v>5</v>
      </c>
      <c r="F481">
        <v>89</v>
      </c>
    </row>
    <row r="482" spans="1:6" x14ac:dyDescent="0.25">
      <c r="A482">
        <v>689</v>
      </c>
      <c r="B482">
        <v>916</v>
      </c>
      <c r="C482">
        <v>1</v>
      </c>
      <c r="D482" s="1">
        <v>45607</v>
      </c>
      <c r="E482">
        <v>5</v>
      </c>
      <c r="F482">
        <v>59</v>
      </c>
    </row>
    <row r="483" spans="1:6" x14ac:dyDescent="0.25">
      <c r="A483">
        <v>690</v>
      </c>
      <c r="B483">
        <v>918</v>
      </c>
      <c r="C483">
        <v>1</v>
      </c>
      <c r="D483" s="1">
        <v>45630</v>
      </c>
      <c r="E483">
        <v>5</v>
      </c>
      <c r="F483">
        <v>57</v>
      </c>
    </row>
    <row r="484" spans="1:6" x14ac:dyDescent="0.25">
      <c r="A484">
        <v>699</v>
      </c>
      <c r="B484">
        <v>930</v>
      </c>
      <c r="C484">
        <v>1</v>
      </c>
      <c r="D484" s="1">
        <v>45529</v>
      </c>
      <c r="E484">
        <v>5</v>
      </c>
      <c r="F484">
        <v>85</v>
      </c>
    </row>
    <row r="485" spans="1:6" x14ac:dyDescent="0.25">
      <c r="A485">
        <v>703</v>
      </c>
      <c r="B485">
        <v>934</v>
      </c>
      <c r="C485">
        <v>1</v>
      </c>
      <c r="D485" s="1">
        <v>45531</v>
      </c>
      <c r="E485">
        <v>5</v>
      </c>
      <c r="F485">
        <v>24</v>
      </c>
    </row>
    <row r="486" spans="1:6" x14ac:dyDescent="0.25">
      <c r="A486">
        <v>719</v>
      </c>
      <c r="B486">
        <v>953</v>
      </c>
      <c r="C486">
        <v>1</v>
      </c>
      <c r="D486" s="1">
        <v>45528</v>
      </c>
      <c r="E486">
        <v>5</v>
      </c>
      <c r="F486">
        <v>66</v>
      </c>
    </row>
    <row r="487" spans="1:6" x14ac:dyDescent="0.25">
      <c r="A487">
        <v>727</v>
      </c>
      <c r="B487">
        <v>964</v>
      </c>
      <c r="C487">
        <v>1</v>
      </c>
      <c r="D487" s="1">
        <v>45575</v>
      </c>
      <c r="E487">
        <v>5</v>
      </c>
      <c r="F487">
        <v>60</v>
      </c>
    </row>
    <row r="488" spans="1:6" x14ac:dyDescent="0.25">
      <c r="A488">
        <v>728</v>
      </c>
      <c r="B488">
        <v>965</v>
      </c>
      <c r="C488">
        <v>1</v>
      </c>
      <c r="D488" s="1">
        <v>45427</v>
      </c>
      <c r="E488">
        <v>5</v>
      </c>
      <c r="F488">
        <v>54</v>
      </c>
    </row>
    <row r="489" spans="1:6" x14ac:dyDescent="0.25">
      <c r="A489">
        <v>731</v>
      </c>
      <c r="B489">
        <v>968</v>
      </c>
      <c r="C489">
        <v>1</v>
      </c>
      <c r="D489" s="1">
        <v>45331</v>
      </c>
      <c r="E489">
        <v>5</v>
      </c>
      <c r="F489">
        <v>67</v>
      </c>
    </row>
    <row r="490" spans="1:6" x14ac:dyDescent="0.25">
      <c r="A490">
        <v>736</v>
      </c>
      <c r="B490">
        <v>975</v>
      </c>
      <c r="C490">
        <v>1</v>
      </c>
      <c r="D490" s="1">
        <v>45409</v>
      </c>
      <c r="E490">
        <v>5</v>
      </c>
      <c r="F490">
        <v>90</v>
      </c>
    </row>
    <row r="491" spans="1:6" x14ac:dyDescent="0.25">
      <c r="A491">
        <v>761</v>
      </c>
      <c r="B491">
        <v>1008</v>
      </c>
      <c r="C491">
        <v>1</v>
      </c>
      <c r="D491" s="1">
        <v>45308</v>
      </c>
      <c r="E491">
        <v>5</v>
      </c>
      <c r="F491">
        <v>57</v>
      </c>
    </row>
    <row r="492" spans="1:6" x14ac:dyDescent="0.25">
      <c r="A492">
        <v>765</v>
      </c>
      <c r="B492">
        <v>1013</v>
      </c>
      <c r="C492">
        <v>1</v>
      </c>
      <c r="D492" s="1">
        <v>45309</v>
      </c>
      <c r="E492">
        <v>5</v>
      </c>
      <c r="F492">
        <v>87</v>
      </c>
    </row>
    <row r="493" spans="1:6" x14ac:dyDescent="0.25">
      <c r="A493">
        <v>790</v>
      </c>
      <c r="B493">
        <v>1049</v>
      </c>
      <c r="C493">
        <v>1</v>
      </c>
      <c r="D493" s="1">
        <v>45365</v>
      </c>
      <c r="E493">
        <v>5</v>
      </c>
      <c r="F493">
        <v>33</v>
      </c>
    </row>
    <row r="494" spans="1:6" x14ac:dyDescent="0.25">
      <c r="A494">
        <v>796</v>
      </c>
      <c r="B494">
        <v>1056</v>
      </c>
      <c r="C494">
        <v>1</v>
      </c>
      <c r="D494" s="1">
        <v>45434</v>
      </c>
      <c r="E494">
        <v>5</v>
      </c>
      <c r="F494">
        <v>93</v>
      </c>
    </row>
    <row r="495" spans="1:6" x14ac:dyDescent="0.25">
      <c r="A495">
        <v>797</v>
      </c>
      <c r="B495">
        <v>1057</v>
      </c>
      <c r="C495">
        <v>1</v>
      </c>
      <c r="D495" s="1">
        <v>45548</v>
      </c>
      <c r="E495">
        <v>5</v>
      </c>
      <c r="F495">
        <v>99</v>
      </c>
    </row>
    <row r="496" spans="1:6" x14ac:dyDescent="0.25">
      <c r="A496">
        <v>799</v>
      </c>
      <c r="B496">
        <v>1059</v>
      </c>
      <c r="C496">
        <v>1</v>
      </c>
      <c r="D496" s="1">
        <v>45395</v>
      </c>
      <c r="E496">
        <v>5</v>
      </c>
      <c r="F496">
        <v>96</v>
      </c>
    </row>
    <row r="497" spans="1:6" x14ac:dyDescent="0.25">
      <c r="A497">
        <v>805</v>
      </c>
      <c r="B497">
        <v>1065</v>
      </c>
      <c r="C497">
        <v>1</v>
      </c>
      <c r="D497" s="1">
        <v>45484</v>
      </c>
      <c r="E497">
        <v>5</v>
      </c>
      <c r="F497">
        <v>32</v>
      </c>
    </row>
    <row r="498" spans="1:6" x14ac:dyDescent="0.25">
      <c r="A498">
        <v>818</v>
      </c>
      <c r="B498">
        <v>1082</v>
      </c>
      <c r="C498">
        <v>1</v>
      </c>
      <c r="D498" s="1">
        <v>45463</v>
      </c>
      <c r="E498">
        <v>5</v>
      </c>
      <c r="F498">
        <v>80</v>
      </c>
    </row>
    <row r="499" spans="1:6" x14ac:dyDescent="0.25">
      <c r="A499">
        <v>820</v>
      </c>
      <c r="B499">
        <v>1084</v>
      </c>
      <c r="C499">
        <v>1</v>
      </c>
      <c r="D499" s="1">
        <v>45378</v>
      </c>
      <c r="E499">
        <v>5</v>
      </c>
      <c r="F499">
        <v>80</v>
      </c>
    </row>
    <row r="500" spans="1:6" x14ac:dyDescent="0.25">
      <c r="A500">
        <v>823</v>
      </c>
      <c r="B500">
        <v>1087</v>
      </c>
      <c r="C500">
        <v>1</v>
      </c>
      <c r="D500" s="1">
        <v>45554</v>
      </c>
      <c r="E500">
        <v>5</v>
      </c>
      <c r="F500">
        <v>33</v>
      </c>
    </row>
    <row r="501" spans="1:6" x14ac:dyDescent="0.25">
      <c r="A501">
        <v>825</v>
      </c>
      <c r="B501">
        <v>1089</v>
      </c>
      <c r="C501">
        <v>1</v>
      </c>
      <c r="D501" s="1">
        <v>45475</v>
      </c>
      <c r="E501">
        <v>5</v>
      </c>
      <c r="F501">
        <v>50</v>
      </c>
    </row>
    <row r="502" spans="1:6" x14ac:dyDescent="0.25">
      <c r="A502">
        <v>835</v>
      </c>
      <c r="B502">
        <v>1102</v>
      </c>
      <c r="C502">
        <v>1</v>
      </c>
      <c r="D502" s="1">
        <v>45556</v>
      </c>
      <c r="E502">
        <v>5</v>
      </c>
      <c r="F502">
        <v>90</v>
      </c>
    </row>
    <row r="503" spans="1:6" x14ac:dyDescent="0.25">
      <c r="A503">
        <v>840</v>
      </c>
      <c r="B503">
        <v>1108</v>
      </c>
      <c r="C503">
        <v>1</v>
      </c>
      <c r="D503" s="1">
        <v>45543</v>
      </c>
      <c r="E503">
        <v>5</v>
      </c>
      <c r="F503">
        <v>82</v>
      </c>
    </row>
    <row r="504" spans="1:6" x14ac:dyDescent="0.25">
      <c r="A504">
        <v>842</v>
      </c>
      <c r="B504">
        <v>1110</v>
      </c>
      <c r="C504">
        <v>1</v>
      </c>
      <c r="D504" s="1">
        <v>45532</v>
      </c>
      <c r="E504">
        <v>5</v>
      </c>
      <c r="F504">
        <v>88</v>
      </c>
    </row>
    <row r="505" spans="1:6" x14ac:dyDescent="0.25">
      <c r="A505">
        <v>848</v>
      </c>
      <c r="B505">
        <v>1116</v>
      </c>
      <c r="C505">
        <v>1</v>
      </c>
      <c r="D505" s="1">
        <v>45356</v>
      </c>
      <c r="E505">
        <v>5</v>
      </c>
      <c r="F505">
        <v>23</v>
      </c>
    </row>
    <row r="506" spans="1:6" x14ac:dyDescent="0.25">
      <c r="A506">
        <v>849</v>
      </c>
      <c r="B506">
        <v>1118</v>
      </c>
      <c r="C506">
        <v>1</v>
      </c>
      <c r="D506" s="1">
        <v>45353</v>
      </c>
      <c r="E506">
        <v>5</v>
      </c>
      <c r="F506">
        <v>22</v>
      </c>
    </row>
    <row r="507" spans="1:6" x14ac:dyDescent="0.25">
      <c r="A507">
        <v>850</v>
      </c>
      <c r="B507">
        <v>1119</v>
      </c>
      <c r="C507">
        <v>1</v>
      </c>
      <c r="D507" s="1">
        <v>45512</v>
      </c>
      <c r="E507">
        <v>5</v>
      </c>
      <c r="F507">
        <v>34</v>
      </c>
    </row>
    <row r="508" spans="1:6" x14ac:dyDescent="0.25">
      <c r="A508">
        <v>851</v>
      </c>
      <c r="B508">
        <v>1120</v>
      </c>
      <c r="C508">
        <v>1</v>
      </c>
      <c r="D508" s="1">
        <v>45442</v>
      </c>
      <c r="E508">
        <v>5</v>
      </c>
      <c r="F508">
        <v>53</v>
      </c>
    </row>
    <row r="509" spans="1:6" x14ac:dyDescent="0.25">
      <c r="A509">
        <v>854</v>
      </c>
      <c r="B509">
        <v>1124</v>
      </c>
      <c r="C509">
        <v>1</v>
      </c>
      <c r="D509" s="1">
        <v>45444</v>
      </c>
      <c r="E509">
        <v>5</v>
      </c>
      <c r="F509">
        <v>80</v>
      </c>
    </row>
    <row r="510" spans="1:6" x14ac:dyDescent="0.25">
      <c r="A510">
        <v>871</v>
      </c>
      <c r="B510">
        <v>1149</v>
      </c>
      <c r="C510">
        <v>1</v>
      </c>
      <c r="D510" s="1">
        <v>45360</v>
      </c>
      <c r="E510">
        <v>5</v>
      </c>
      <c r="F510">
        <v>30</v>
      </c>
    </row>
    <row r="511" spans="1:6" x14ac:dyDescent="0.25">
      <c r="A511">
        <v>879</v>
      </c>
      <c r="B511">
        <v>1158</v>
      </c>
      <c r="C511">
        <v>1</v>
      </c>
      <c r="D511" s="1">
        <v>45357</v>
      </c>
      <c r="E511">
        <v>5</v>
      </c>
      <c r="F511">
        <v>90</v>
      </c>
    </row>
    <row r="512" spans="1:6" x14ac:dyDescent="0.25">
      <c r="A512">
        <v>885</v>
      </c>
      <c r="B512">
        <v>1166</v>
      </c>
      <c r="C512">
        <v>1</v>
      </c>
      <c r="D512" s="1">
        <v>45475</v>
      </c>
      <c r="E512">
        <v>5</v>
      </c>
      <c r="F512">
        <v>69</v>
      </c>
    </row>
    <row r="513" spans="1:6" x14ac:dyDescent="0.25">
      <c r="A513">
        <v>890</v>
      </c>
      <c r="B513">
        <v>1176</v>
      </c>
      <c r="C513">
        <v>1</v>
      </c>
      <c r="D513" s="1">
        <v>45443</v>
      </c>
      <c r="E513">
        <v>5</v>
      </c>
      <c r="F513">
        <v>91</v>
      </c>
    </row>
    <row r="514" spans="1:6" x14ac:dyDescent="0.25">
      <c r="A514">
        <v>899</v>
      </c>
      <c r="B514">
        <v>1189</v>
      </c>
      <c r="C514">
        <v>1</v>
      </c>
      <c r="D514" s="1">
        <v>45429</v>
      </c>
      <c r="E514">
        <v>5</v>
      </c>
      <c r="F514">
        <v>51</v>
      </c>
    </row>
    <row r="515" spans="1:6" x14ac:dyDescent="0.25">
      <c r="A515">
        <v>907</v>
      </c>
      <c r="B515">
        <v>1198</v>
      </c>
      <c r="C515">
        <v>1</v>
      </c>
      <c r="D515" s="1">
        <v>45369</v>
      </c>
      <c r="E515">
        <v>5</v>
      </c>
      <c r="F515">
        <v>98</v>
      </c>
    </row>
    <row r="516" spans="1:6" x14ac:dyDescent="0.25">
      <c r="A516">
        <v>908</v>
      </c>
      <c r="B516">
        <v>1199</v>
      </c>
      <c r="C516">
        <v>1</v>
      </c>
      <c r="D516" s="1">
        <v>45358</v>
      </c>
      <c r="E516">
        <v>5</v>
      </c>
      <c r="F516">
        <v>89</v>
      </c>
    </row>
    <row r="517" spans="1:6" x14ac:dyDescent="0.25">
      <c r="A517">
        <v>909</v>
      </c>
      <c r="B517">
        <v>1200</v>
      </c>
      <c r="C517">
        <v>1</v>
      </c>
      <c r="D517" s="1">
        <v>45374</v>
      </c>
      <c r="E517">
        <v>5</v>
      </c>
      <c r="F517">
        <v>95</v>
      </c>
    </row>
    <row r="518" spans="1:6" x14ac:dyDescent="0.25">
      <c r="A518">
        <v>911</v>
      </c>
      <c r="B518">
        <v>1202</v>
      </c>
      <c r="C518">
        <v>1</v>
      </c>
      <c r="D518" s="1">
        <v>45454</v>
      </c>
      <c r="E518">
        <v>5</v>
      </c>
      <c r="F518">
        <v>81</v>
      </c>
    </row>
    <row r="519" spans="1:6" x14ac:dyDescent="0.25">
      <c r="A519">
        <v>918</v>
      </c>
      <c r="B519">
        <v>1210</v>
      </c>
      <c r="C519">
        <v>1</v>
      </c>
      <c r="D519" s="1">
        <v>45529</v>
      </c>
      <c r="E519">
        <v>5</v>
      </c>
      <c r="F519">
        <v>99</v>
      </c>
    </row>
    <row r="520" spans="1:6" x14ac:dyDescent="0.25">
      <c r="A520">
        <v>928</v>
      </c>
      <c r="B520">
        <v>1221</v>
      </c>
      <c r="C520">
        <v>1</v>
      </c>
      <c r="D520" s="1">
        <v>45560</v>
      </c>
      <c r="E520">
        <v>5</v>
      </c>
      <c r="F520">
        <v>89</v>
      </c>
    </row>
    <row r="521" spans="1:6" x14ac:dyDescent="0.25">
      <c r="A521">
        <v>930</v>
      </c>
      <c r="B521">
        <v>1224</v>
      </c>
      <c r="C521">
        <v>1</v>
      </c>
      <c r="D521" s="1">
        <v>45421</v>
      </c>
      <c r="E521">
        <v>5</v>
      </c>
      <c r="F521">
        <v>50</v>
      </c>
    </row>
    <row r="522" spans="1:6" x14ac:dyDescent="0.25">
      <c r="A522">
        <v>942</v>
      </c>
      <c r="B522">
        <v>1242</v>
      </c>
      <c r="C522">
        <v>1</v>
      </c>
      <c r="D522" s="1">
        <v>45510</v>
      </c>
      <c r="E522">
        <v>5</v>
      </c>
      <c r="F522">
        <v>55</v>
      </c>
    </row>
    <row r="523" spans="1:6" x14ac:dyDescent="0.25">
      <c r="A523">
        <v>947</v>
      </c>
      <c r="B523">
        <v>1247</v>
      </c>
      <c r="C523">
        <v>1</v>
      </c>
      <c r="D523" s="1">
        <v>45522</v>
      </c>
      <c r="E523">
        <v>5</v>
      </c>
      <c r="F523">
        <v>31</v>
      </c>
    </row>
    <row r="524" spans="1:6" x14ac:dyDescent="0.25">
      <c r="A524">
        <v>958</v>
      </c>
      <c r="B524">
        <v>1260</v>
      </c>
      <c r="C524">
        <v>1</v>
      </c>
      <c r="D524" s="1">
        <v>45378</v>
      </c>
      <c r="E524">
        <v>5</v>
      </c>
      <c r="F524">
        <v>89</v>
      </c>
    </row>
    <row r="525" spans="1:6" x14ac:dyDescent="0.25">
      <c r="A525">
        <v>963</v>
      </c>
      <c r="B525">
        <v>1266</v>
      </c>
      <c r="C525">
        <v>1</v>
      </c>
      <c r="D525" s="1">
        <v>45430</v>
      </c>
      <c r="E525">
        <v>5</v>
      </c>
      <c r="F525">
        <v>91</v>
      </c>
    </row>
    <row r="526" spans="1:6" x14ac:dyDescent="0.25">
      <c r="A526">
        <v>973</v>
      </c>
      <c r="B526">
        <v>1284</v>
      </c>
      <c r="C526">
        <v>1</v>
      </c>
      <c r="D526" s="1">
        <v>45310</v>
      </c>
      <c r="E526">
        <v>5</v>
      </c>
      <c r="F526">
        <v>96</v>
      </c>
    </row>
    <row r="527" spans="1:6" x14ac:dyDescent="0.25">
      <c r="A527">
        <v>976</v>
      </c>
      <c r="B527">
        <v>1289</v>
      </c>
      <c r="C527">
        <v>1</v>
      </c>
      <c r="D527" s="1">
        <v>45458</v>
      </c>
      <c r="E527">
        <v>5</v>
      </c>
      <c r="F527">
        <v>31</v>
      </c>
    </row>
    <row r="528" spans="1:6" x14ac:dyDescent="0.25">
      <c r="A528">
        <v>981</v>
      </c>
      <c r="B528">
        <v>1294</v>
      </c>
      <c r="C528">
        <v>1</v>
      </c>
      <c r="D528" s="1">
        <v>45294</v>
      </c>
      <c r="E528">
        <v>5</v>
      </c>
      <c r="F528">
        <v>20</v>
      </c>
    </row>
    <row r="529" spans="1:6" x14ac:dyDescent="0.25">
      <c r="A529">
        <v>985</v>
      </c>
      <c r="B529">
        <v>1298</v>
      </c>
      <c r="C529">
        <v>1</v>
      </c>
      <c r="D529" s="1">
        <v>45654</v>
      </c>
      <c r="E529">
        <v>5</v>
      </c>
      <c r="F529">
        <v>98</v>
      </c>
    </row>
    <row r="530" spans="1:6" x14ac:dyDescent="0.25">
      <c r="A530">
        <v>988</v>
      </c>
      <c r="B530">
        <v>1302</v>
      </c>
      <c r="C530">
        <v>1</v>
      </c>
      <c r="D530" s="1">
        <v>45294</v>
      </c>
      <c r="E530">
        <v>5</v>
      </c>
      <c r="F530">
        <v>95</v>
      </c>
    </row>
    <row r="531" spans="1:6" x14ac:dyDescent="0.25">
      <c r="A531">
        <v>1012</v>
      </c>
      <c r="B531">
        <v>1331</v>
      </c>
      <c r="C531">
        <v>1</v>
      </c>
      <c r="D531" s="1">
        <v>45601</v>
      </c>
      <c r="E531">
        <v>5</v>
      </c>
      <c r="F531">
        <v>54</v>
      </c>
    </row>
    <row r="532" spans="1:6" x14ac:dyDescent="0.25">
      <c r="A532">
        <v>1013</v>
      </c>
      <c r="B532">
        <v>1333</v>
      </c>
      <c r="C532">
        <v>1</v>
      </c>
      <c r="D532" s="1">
        <v>45559</v>
      </c>
      <c r="E532">
        <v>5</v>
      </c>
      <c r="F532">
        <v>35</v>
      </c>
    </row>
    <row r="533" spans="1:6" x14ac:dyDescent="0.25">
      <c r="A533">
        <v>1023</v>
      </c>
      <c r="B533">
        <v>1343</v>
      </c>
      <c r="C533">
        <v>1</v>
      </c>
      <c r="D533" s="1">
        <v>45589</v>
      </c>
      <c r="E533">
        <v>5</v>
      </c>
      <c r="F533">
        <v>98</v>
      </c>
    </row>
    <row r="534" spans="1:6" x14ac:dyDescent="0.25">
      <c r="A534">
        <v>1043</v>
      </c>
      <c r="B534">
        <v>1366</v>
      </c>
      <c r="C534">
        <v>1</v>
      </c>
      <c r="D534" s="1">
        <v>45628</v>
      </c>
      <c r="E534">
        <v>5</v>
      </c>
      <c r="F534">
        <v>37</v>
      </c>
    </row>
    <row r="535" spans="1:6" x14ac:dyDescent="0.25">
      <c r="A535">
        <v>1044</v>
      </c>
      <c r="B535">
        <v>1367</v>
      </c>
      <c r="C535">
        <v>1</v>
      </c>
      <c r="D535" s="1">
        <v>45429</v>
      </c>
      <c r="E535">
        <v>5</v>
      </c>
      <c r="F535">
        <v>96</v>
      </c>
    </row>
    <row r="536" spans="1:6" x14ac:dyDescent="0.25">
      <c r="A536">
        <v>1060</v>
      </c>
      <c r="B536">
        <v>1386</v>
      </c>
      <c r="C536">
        <v>1</v>
      </c>
      <c r="D536" s="1">
        <v>45429</v>
      </c>
      <c r="E536">
        <v>5</v>
      </c>
      <c r="F536">
        <v>26</v>
      </c>
    </row>
    <row r="537" spans="1:6" x14ac:dyDescent="0.25">
      <c r="A537">
        <v>1067</v>
      </c>
      <c r="B537">
        <v>1398</v>
      </c>
      <c r="C537">
        <v>1</v>
      </c>
      <c r="D537" s="1">
        <v>45410</v>
      </c>
      <c r="E537">
        <v>5</v>
      </c>
      <c r="F537">
        <v>80</v>
      </c>
    </row>
    <row r="538" spans="1:6" x14ac:dyDescent="0.25">
      <c r="A538">
        <v>1068</v>
      </c>
      <c r="B538">
        <v>1399</v>
      </c>
      <c r="C538">
        <v>1</v>
      </c>
      <c r="D538" s="1">
        <v>45639</v>
      </c>
      <c r="E538">
        <v>5</v>
      </c>
      <c r="F538">
        <v>92</v>
      </c>
    </row>
    <row r="539" spans="1:6" x14ac:dyDescent="0.25">
      <c r="A539">
        <v>1072</v>
      </c>
      <c r="B539">
        <v>1403</v>
      </c>
      <c r="C539">
        <v>1</v>
      </c>
      <c r="D539" s="1">
        <v>45637</v>
      </c>
      <c r="E539">
        <v>5</v>
      </c>
      <c r="F539">
        <v>92</v>
      </c>
    </row>
    <row r="540" spans="1:6" x14ac:dyDescent="0.25">
      <c r="A540">
        <v>1082</v>
      </c>
      <c r="B540">
        <v>1415</v>
      </c>
      <c r="C540">
        <v>1</v>
      </c>
      <c r="D540" s="1">
        <v>45443</v>
      </c>
      <c r="E540">
        <v>5</v>
      </c>
      <c r="F540">
        <v>30</v>
      </c>
    </row>
    <row r="541" spans="1:6" x14ac:dyDescent="0.25">
      <c r="A541">
        <v>1083</v>
      </c>
      <c r="B541">
        <v>1416</v>
      </c>
      <c r="C541">
        <v>1</v>
      </c>
      <c r="D541" s="1">
        <v>45366</v>
      </c>
      <c r="E541">
        <v>5</v>
      </c>
      <c r="F541">
        <v>97</v>
      </c>
    </row>
    <row r="542" spans="1:6" x14ac:dyDescent="0.25">
      <c r="A542">
        <v>1110</v>
      </c>
      <c r="B542">
        <v>1457</v>
      </c>
      <c r="C542">
        <v>1</v>
      </c>
      <c r="D542" s="1">
        <v>45379</v>
      </c>
      <c r="E542">
        <v>5</v>
      </c>
      <c r="F542">
        <v>23</v>
      </c>
    </row>
    <row r="543" spans="1:6" x14ac:dyDescent="0.25">
      <c r="A543">
        <v>1137</v>
      </c>
      <c r="B543">
        <v>1486</v>
      </c>
      <c r="C543">
        <v>1</v>
      </c>
      <c r="D543" s="1">
        <v>45313</v>
      </c>
      <c r="E543">
        <v>5</v>
      </c>
      <c r="F543">
        <v>24</v>
      </c>
    </row>
    <row r="544" spans="1:6" x14ac:dyDescent="0.25">
      <c r="A544">
        <v>1144</v>
      </c>
      <c r="B544">
        <v>1494</v>
      </c>
      <c r="C544">
        <v>1</v>
      </c>
      <c r="D544" s="1">
        <v>45629</v>
      </c>
      <c r="E544">
        <v>5</v>
      </c>
      <c r="F544">
        <v>29</v>
      </c>
    </row>
    <row r="545" spans="1:6" x14ac:dyDescent="0.25">
      <c r="A545">
        <v>1147</v>
      </c>
      <c r="B545">
        <v>1497</v>
      </c>
      <c r="C545">
        <v>1</v>
      </c>
      <c r="D545" s="1">
        <v>45513</v>
      </c>
      <c r="E545">
        <v>5</v>
      </c>
      <c r="F545">
        <v>80</v>
      </c>
    </row>
    <row r="546" spans="1:6" x14ac:dyDescent="0.25">
      <c r="A546">
        <v>1195</v>
      </c>
      <c r="B546">
        <v>1563</v>
      </c>
      <c r="C546">
        <v>1</v>
      </c>
      <c r="D546" s="1">
        <v>45310</v>
      </c>
      <c r="E546">
        <v>5</v>
      </c>
      <c r="F546">
        <v>62</v>
      </c>
    </row>
    <row r="547" spans="1:6" x14ac:dyDescent="0.25">
      <c r="A547">
        <v>1199</v>
      </c>
      <c r="B547">
        <v>1568</v>
      </c>
      <c r="C547">
        <v>1</v>
      </c>
      <c r="D547" s="1">
        <v>45535</v>
      </c>
      <c r="E547">
        <v>5</v>
      </c>
      <c r="F547">
        <v>80</v>
      </c>
    </row>
    <row r="548" spans="1:6" x14ac:dyDescent="0.25">
      <c r="A548">
        <v>1211</v>
      </c>
      <c r="B548">
        <v>1580</v>
      </c>
      <c r="C548">
        <v>1</v>
      </c>
      <c r="D548" s="1">
        <v>45549</v>
      </c>
      <c r="E548">
        <v>5</v>
      </c>
      <c r="F548">
        <v>67</v>
      </c>
    </row>
    <row r="549" spans="1:6" x14ac:dyDescent="0.25">
      <c r="A549">
        <v>1222</v>
      </c>
      <c r="B549">
        <v>1596</v>
      </c>
      <c r="C549">
        <v>1</v>
      </c>
      <c r="D549" s="1">
        <v>45508</v>
      </c>
      <c r="E549">
        <v>5</v>
      </c>
      <c r="F549">
        <v>37</v>
      </c>
    </row>
    <row r="550" spans="1:6" x14ac:dyDescent="0.25">
      <c r="A550">
        <v>1236</v>
      </c>
      <c r="B550">
        <v>1613</v>
      </c>
      <c r="C550">
        <v>1</v>
      </c>
      <c r="D550" s="1">
        <v>45512</v>
      </c>
      <c r="E550">
        <v>5</v>
      </c>
      <c r="F550">
        <v>66</v>
      </c>
    </row>
    <row r="551" spans="1:6" x14ac:dyDescent="0.25">
      <c r="A551">
        <v>1238</v>
      </c>
      <c r="B551">
        <v>1616</v>
      </c>
      <c r="C551">
        <v>1</v>
      </c>
      <c r="D551" s="1">
        <v>45642</v>
      </c>
      <c r="E551">
        <v>5</v>
      </c>
      <c r="F551">
        <v>88</v>
      </c>
    </row>
    <row r="552" spans="1:6" x14ac:dyDescent="0.25">
      <c r="A552">
        <v>1261</v>
      </c>
      <c r="B552">
        <v>1650</v>
      </c>
      <c r="C552">
        <v>1</v>
      </c>
      <c r="D552" s="1">
        <v>45630</v>
      </c>
      <c r="E552">
        <v>5</v>
      </c>
      <c r="F552">
        <v>23</v>
      </c>
    </row>
    <row r="553" spans="1:6" x14ac:dyDescent="0.25">
      <c r="A553">
        <v>1272</v>
      </c>
      <c r="B553">
        <v>1661</v>
      </c>
      <c r="C553">
        <v>1</v>
      </c>
      <c r="D553" s="1">
        <v>45581</v>
      </c>
      <c r="E553">
        <v>5</v>
      </c>
      <c r="F553">
        <v>39</v>
      </c>
    </row>
    <row r="554" spans="1:6" x14ac:dyDescent="0.25">
      <c r="A554">
        <v>1281</v>
      </c>
      <c r="B554">
        <v>1674</v>
      </c>
      <c r="C554">
        <v>1</v>
      </c>
      <c r="D554" s="1">
        <v>45386</v>
      </c>
      <c r="E554">
        <v>5</v>
      </c>
      <c r="F554">
        <v>32</v>
      </c>
    </row>
    <row r="555" spans="1:6" x14ac:dyDescent="0.25">
      <c r="A555">
        <v>1286</v>
      </c>
      <c r="B555">
        <v>1684</v>
      </c>
      <c r="C555">
        <v>1</v>
      </c>
      <c r="D555" s="1">
        <v>45325</v>
      </c>
      <c r="E555">
        <v>5</v>
      </c>
      <c r="F555">
        <v>30</v>
      </c>
    </row>
    <row r="556" spans="1:6" x14ac:dyDescent="0.25">
      <c r="A556">
        <v>1314</v>
      </c>
      <c r="B556">
        <v>1729</v>
      </c>
      <c r="C556">
        <v>1</v>
      </c>
      <c r="D556" s="1">
        <v>45554</v>
      </c>
      <c r="E556">
        <v>5</v>
      </c>
      <c r="F556">
        <v>20</v>
      </c>
    </row>
    <row r="557" spans="1:6" x14ac:dyDescent="0.25">
      <c r="A557">
        <v>1316</v>
      </c>
      <c r="B557">
        <v>1735</v>
      </c>
      <c r="C557">
        <v>1</v>
      </c>
      <c r="D557" s="1">
        <v>45576</v>
      </c>
      <c r="E557">
        <v>5</v>
      </c>
      <c r="F557">
        <v>61</v>
      </c>
    </row>
    <row r="558" spans="1:6" x14ac:dyDescent="0.25">
      <c r="A558">
        <v>1318</v>
      </c>
      <c r="B558">
        <v>1737</v>
      </c>
      <c r="C558">
        <v>1</v>
      </c>
      <c r="D558" s="1">
        <v>45435</v>
      </c>
      <c r="E558">
        <v>5</v>
      </c>
      <c r="F558">
        <v>86</v>
      </c>
    </row>
    <row r="559" spans="1:6" x14ac:dyDescent="0.25">
      <c r="A559">
        <v>1319</v>
      </c>
      <c r="B559">
        <v>1739</v>
      </c>
      <c r="C559">
        <v>1</v>
      </c>
      <c r="D559" s="1">
        <v>45518</v>
      </c>
      <c r="E559">
        <v>5</v>
      </c>
      <c r="F559">
        <v>89</v>
      </c>
    </row>
    <row r="560" spans="1:6" x14ac:dyDescent="0.25">
      <c r="A560">
        <v>1328</v>
      </c>
      <c r="B560">
        <v>1751</v>
      </c>
      <c r="C560">
        <v>1</v>
      </c>
      <c r="D560" s="1">
        <v>45477</v>
      </c>
      <c r="E560">
        <v>5</v>
      </c>
      <c r="F560">
        <v>84</v>
      </c>
    </row>
    <row r="561" spans="1:6" x14ac:dyDescent="0.25">
      <c r="A561">
        <v>1343</v>
      </c>
      <c r="B561">
        <v>1774</v>
      </c>
      <c r="C561">
        <v>1</v>
      </c>
      <c r="D561" s="1">
        <v>45425</v>
      </c>
      <c r="E561">
        <v>5</v>
      </c>
      <c r="F561">
        <v>33</v>
      </c>
    </row>
    <row r="562" spans="1:6" x14ac:dyDescent="0.25">
      <c r="A562">
        <v>1349</v>
      </c>
      <c r="B562">
        <v>1782</v>
      </c>
      <c r="C562">
        <v>1</v>
      </c>
      <c r="D562" s="1">
        <v>45387</v>
      </c>
      <c r="E562">
        <v>5</v>
      </c>
      <c r="F562">
        <v>38</v>
      </c>
    </row>
    <row r="563" spans="1:6" x14ac:dyDescent="0.25">
      <c r="A563">
        <v>1352</v>
      </c>
      <c r="B563">
        <v>1785</v>
      </c>
      <c r="C563">
        <v>1</v>
      </c>
      <c r="D563" s="1">
        <v>45444</v>
      </c>
      <c r="E563">
        <v>5</v>
      </c>
      <c r="F563">
        <v>20</v>
      </c>
    </row>
    <row r="564" spans="1:6" x14ac:dyDescent="0.25">
      <c r="A564">
        <v>1355</v>
      </c>
      <c r="B564">
        <v>1788</v>
      </c>
      <c r="C564">
        <v>1</v>
      </c>
      <c r="D564" s="1">
        <v>45581</v>
      </c>
      <c r="E564">
        <v>5</v>
      </c>
      <c r="F564">
        <v>31</v>
      </c>
    </row>
    <row r="565" spans="1:6" x14ac:dyDescent="0.25">
      <c r="A565">
        <v>1370</v>
      </c>
      <c r="B565">
        <v>1806</v>
      </c>
      <c r="C565">
        <v>1</v>
      </c>
      <c r="D565" s="1">
        <v>45599</v>
      </c>
      <c r="E565">
        <v>5</v>
      </c>
      <c r="F565">
        <v>59</v>
      </c>
    </row>
    <row r="566" spans="1:6" x14ac:dyDescent="0.25">
      <c r="A566">
        <v>1381</v>
      </c>
      <c r="B566">
        <v>1818</v>
      </c>
      <c r="C566">
        <v>1</v>
      </c>
      <c r="D566" s="1">
        <v>45351</v>
      </c>
      <c r="E566">
        <v>5</v>
      </c>
      <c r="F566">
        <v>30</v>
      </c>
    </row>
    <row r="567" spans="1:6" x14ac:dyDescent="0.25">
      <c r="A567">
        <v>1386</v>
      </c>
      <c r="B567">
        <v>1824</v>
      </c>
      <c r="C567">
        <v>1</v>
      </c>
      <c r="D567" s="1">
        <v>45564</v>
      </c>
      <c r="E567">
        <v>5</v>
      </c>
      <c r="F567">
        <v>50</v>
      </c>
    </row>
    <row r="568" spans="1:6" x14ac:dyDescent="0.25">
      <c r="A568">
        <v>1391</v>
      </c>
      <c r="B568">
        <v>1831</v>
      </c>
      <c r="C568">
        <v>1</v>
      </c>
      <c r="D568" s="1">
        <v>45461</v>
      </c>
      <c r="E568">
        <v>5</v>
      </c>
      <c r="F568">
        <v>60</v>
      </c>
    </row>
    <row r="569" spans="1:6" x14ac:dyDescent="0.25">
      <c r="A569">
        <v>1395</v>
      </c>
      <c r="B569">
        <v>1837</v>
      </c>
      <c r="C569">
        <v>1</v>
      </c>
      <c r="D569" s="1">
        <v>45631</v>
      </c>
      <c r="E569">
        <v>5</v>
      </c>
      <c r="F569">
        <v>37</v>
      </c>
    </row>
    <row r="570" spans="1:6" x14ac:dyDescent="0.25">
      <c r="A570">
        <v>1397</v>
      </c>
      <c r="B570">
        <v>1839</v>
      </c>
      <c r="C570">
        <v>1</v>
      </c>
      <c r="D570" s="1">
        <v>45345</v>
      </c>
      <c r="E570">
        <v>5</v>
      </c>
      <c r="F570">
        <v>36</v>
      </c>
    </row>
    <row r="571" spans="1:6" x14ac:dyDescent="0.25">
      <c r="A571">
        <v>1405</v>
      </c>
      <c r="B571">
        <v>1851</v>
      </c>
      <c r="C571">
        <v>1</v>
      </c>
      <c r="D571" s="1">
        <v>45341</v>
      </c>
      <c r="E571">
        <v>5</v>
      </c>
      <c r="F571">
        <v>69</v>
      </c>
    </row>
    <row r="572" spans="1:6" x14ac:dyDescent="0.25">
      <c r="A572">
        <v>1411</v>
      </c>
      <c r="B572">
        <v>1858</v>
      </c>
      <c r="C572">
        <v>1</v>
      </c>
      <c r="D572" s="1">
        <v>45638</v>
      </c>
      <c r="E572">
        <v>5</v>
      </c>
      <c r="F572">
        <v>99</v>
      </c>
    </row>
    <row r="573" spans="1:6" x14ac:dyDescent="0.25">
      <c r="A573">
        <v>1418</v>
      </c>
      <c r="B573">
        <v>1866</v>
      </c>
      <c r="C573">
        <v>1</v>
      </c>
      <c r="D573" s="1">
        <v>45414</v>
      </c>
      <c r="E573">
        <v>5</v>
      </c>
      <c r="F573">
        <v>27</v>
      </c>
    </row>
    <row r="574" spans="1:6" x14ac:dyDescent="0.25">
      <c r="A574">
        <v>1424</v>
      </c>
      <c r="B574">
        <v>1872</v>
      </c>
      <c r="C574">
        <v>1</v>
      </c>
      <c r="D574" s="1">
        <v>45413</v>
      </c>
      <c r="E574">
        <v>5</v>
      </c>
      <c r="F574">
        <v>20</v>
      </c>
    </row>
    <row r="575" spans="1:6" x14ac:dyDescent="0.25">
      <c r="A575">
        <v>1428</v>
      </c>
      <c r="B575">
        <v>1878</v>
      </c>
      <c r="C575">
        <v>1</v>
      </c>
      <c r="D575" s="1">
        <v>45532</v>
      </c>
      <c r="E575">
        <v>5</v>
      </c>
      <c r="F575">
        <v>96</v>
      </c>
    </row>
    <row r="576" spans="1:6" x14ac:dyDescent="0.25">
      <c r="A576">
        <v>1437</v>
      </c>
      <c r="B576">
        <v>1890</v>
      </c>
      <c r="C576">
        <v>1</v>
      </c>
      <c r="D576" s="1">
        <v>45298</v>
      </c>
      <c r="E576">
        <v>5</v>
      </c>
      <c r="F576">
        <v>93</v>
      </c>
    </row>
    <row r="577" spans="1:6" x14ac:dyDescent="0.25">
      <c r="A577">
        <v>1440</v>
      </c>
      <c r="B577">
        <v>1895</v>
      </c>
      <c r="C577">
        <v>1</v>
      </c>
      <c r="D577" s="1">
        <v>45611</v>
      </c>
      <c r="E577">
        <v>5</v>
      </c>
      <c r="F577">
        <v>92</v>
      </c>
    </row>
    <row r="578" spans="1:6" x14ac:dyDescent="0.25">
      <c r="A578">
        <v>1446</v>
      </c>
      <c r="B578">
        <v>1902</v>
      </c>
      <c r="C578">
        <v>1</v>
      </c>
      <c r="D578" s="1">
        <v>45371</v>
      </c>
      <c r="E578">
        <v>5</v>
      </c>
      <c r="F578">
        <v>81</v>
      </c>
    </row>
    <row r="579" spans="1:6" x14ac:dyDescent="0.25">
      <c r="A579">
        <v>1451</v>
      </c>
      <c r="B579">
        <v>1909</v>
      </c>
      <c r="C579">
        <v>1</v>
      </c>
      <c r="D579" s="1">
        <v>45563</v>
      </c>
      <c r="E579">
        <v>5</v>
      </c>
      <c r="F579">
        <v>34</v>
      </c>
    </row>
    <row r="580" spans="1:6" x14ac:dyDescent="0.25">
      <c r="A580">
        <v>6</v>
      </c>
      <c r="B580">
        <v>6</v>
      </c>
      <c r="C580">
        <v>2</v>
      </c>
      <c r="D580" s="1">
        <v>45082</v>
      </c>
      <c r="E580">
        <v>3</v>
      </c>
      <c r="F580">
        <v>68</v>
      </c>
    </row>
    <row r="581" spans="1:6" x14ac:dyDescent="0.25">
      <c r="A581">
        <v>45</v>
      </c>
      <c r="B581">
        <v>57</v>
      </c>
      <c r="C581">
        <v>2</v>
      </c>
      <c r="D581" s="1">
        <v>44943</v>
      </c>
      <c r="E581">
        <v>3</v>
      </c>
      <c r="F581">
        <v>89</v>
      </c>
    </row>
    <row r="582" spans="1:6" x14ac:dyDescent="0.25">
      <c r="A582">
        <v>46</v>
      </c>
      <c r="B582">
        <v>58</v>
      </c>
      <c r="C582">
        <v>2</v>
      </c>
      <c r="D582" s="1">
        <v>45215</v>
      </c>
      <c r="E582">
        <v>3</v>
      </c>
      <c r="F582">
        <v>21</v>
      </c>
    </row>
    <row r="583" spans="1:6" x14ac:dyDescent="0.25">
      <c r="A583">
        <v>63</v>
      </c>
      <c r="B583">
        <v>83</v>
      </c>
      <c r="C583">
        <v>2</v>
      </c>
      <c r="D583" s="1">
        <v>45238</v>
      </c>
      <c r="E583">
        <v>3</v>
      </c>
      <c r="F583">
        <v>51</v>
      </c>
    </row>
    <row r="584" spans="1:6" x14ac:dyDescent="0.25">
      <c r="A584">
        <v>66</v>
      </c>
      <c r="B584">
        <v>87</v>
      </c>
      <c r="C584">
        <v>2</v>
      </c>
      <c r="D584" s="1">
        <v>45225</v>
      </c>
      <c r="E584">
        <v>3</v>
      </c>
      <c r="F584">
        <v>30</v>
      </c>
    </row>
    <row r="585" spans="1:6" x14ac:dyDescent="0.25">
      <c r="A585">
        <v>76</v>
      </c>
      <c r="B585">
        <v>102</v>
      </c>
      <c r="C585">
        <v>2</v>
      </c>
      <c r="D585" s="1">
        <v>45184</v>
      </c>
      <c r="E585">
        <v>3</v>
      </c>
      <c r="F585">
        <v>66</v>
      </c>
    </row>
    <row r="586" spans="1:6" x14ac:dyDescent="0.25">
      <c r="A586">
        <v>84</v>
      </c>
      <c r="B586">
        <v>111</v>
      </c>
      <c r="C586">
        <v>2</v>
      </c>
      <c r="D586" s="1">
        <v>45208</v>
      </c>
      <c r="E586">
        <v>3</v>
      </c>
      <c r="F586">
        <v>39</v>
      </c>
    </row>
    <row r="587" spans="1:6" x14ac:dyDescent="0.25">
      <c r="A587">
        <v>93</v>
      </c>
      <c r="B587">
        <v>124</v>
      </c>
      <c r="C587">
        <v>2</v>
      </c>
      <c r="D587" s="1">
        <v>45010</v>
      </c>
      <c r="E587">
        <v>3</v>
      </c>
      <c r="F587">
        <v>30</v>
      </c>
    </row>
    <row r="588" spans="1:6" x14ac:dyDescent="0.25">
      <c r="A588">
        <v>118</v>
      </c>
      <c r="B588">
        <v>153</v>
      </c>
      <c r="C588">
        <v>2</v>
      </c>
      <c r="D588" s="1">
        <v>45238</v>
      </c>
      <c r="E588">
        <v>3</v>
      </c>
      <c r="F588">
        <v>55</v>
      </c>
    </row>
    <row r="589" spans="1:6" x14ac:dyDescent="0.25">
      <c r="A589">
        <v>132</v>
      </c>
      <c r="B589">
        <v>169</v>
      </c>
      <c r="C589">
        <v>2</v>
      </c>
      <c r="D589" s="1">
        <v>44954</v>
      </c>
      <c r="E589">
        <v>3</v>
      </c>
      <c r="F589">
        <v>84</v>
      </c>
    </row>
    <row r="590" spans="1:6" x14ac:dyDescent="0.25">
      <c r="A590">
        <v>141</v>
      </c>
      <c r="B590">
        <v>180</v>
      </c>
      <c r="C590">
        <v>2</v>
      </c>
      <c r="D590" s="1">
        <v>45166</v>
      </c>
      <c r="E590">
        <v>3</v>
      </c>
      <c r="F590">
        <v>92</v>
      </c>
    </row>
    <row r="591" spans="1:6" x14ac:dyDescent="0.25">
      <c r="A591">
        <v>151</v>
      </c>
      <c r="B591">
        <v>192</v>
      </c>
      <c r="C591">
        <v>2</v>
      </c>
      <c r="D591" s="1">
        <v>45101</v>
      </c>
      <c r="E591">
        <v>3</v>
      </c>
      <c r="F591">
        <v>85</v>
      </c>
    </row>
    <row r="592" spans="1:6" x14ac:dyDescent="0.25">
      <c r="A592">
        <v>170</v>
      </c>
      <c r="B592">
        <v>215</v>
      </c>
      <c r="C592">
        <v>2</v>
      </c>
      <c r="D592" s="1">
        <v>44989</v>
      </c>
      <c r="E592">
        <v>3</v>
      </c>
      <c r="F592">
        <v>85</v>
      </c>
    </row>
    <row r="593" spans="1:6" x14ac:dyDescent="0.25">
      <c r="A593">
        <v>175</v>
      </c>
      <c r="B593">
        <v>222</v>
      </c>
      <c r="C593">
        <v>2</v>
      </c>
      <c r="D593" s="1">
        <v>45288</v>
      </c>
      <c r="E593">
        <v>3</v>
      </c>
      <c r="F593">
        <v>51</v>
      </c>
    </row>
    <row r="594" spans="1:6" x14ac:dyDescent="0.25">
      <c r="A594">
        <v>177</v>
      </c>
      <c r="B594">
        <v>229</v>
      </c>
      <c r="C594">
        <v>2</v>
      </c>
      <c r="D594" s="1">
        <v>45031</v>
      </c>
      <c r="E594">
        <v>3</v>
      </c>
      <c r="F594">
        <v>26</v>
      </c>
    </row>
    <row r="595" spans="1:6" x14ac:dyDescent="0.25">
      <c r="A595">
        <v>185</v>
      </c>
      <c r="B595">
        <v>239</v>
      </c>
      <c r="C595">
        <v>2</v>
      </c>
      <c r="D595" s="1">
        <v>45197</v>
      </c>
      <c r="E595">
        <v>3</v>
      </c>
      <c r="F595">
        <v>24</v>
      </c>
    </row>
    <row r="596" spans="1:6" x14ac:dyDescent="0.25">
      <c r="A596">
        <v>186</v>
      </c>
      <c r="B596">
        <v>241</v>
      </c>
      <c r="C596">
        <v>2</v>
      </c>
      <c r="D596" s="1">
        <v>45009</v>
      </c>
      <c r="E596">
        <v>3</v>
      </c>
      <c r="F596">
        <v>37</v>
      </c>
    </row>
    <row r="597" spans="1:6" x14ac:dyDescent="0.25">
      <c r="A597">
        <v>196</v>
      </c>
      <c r="B597">
        <v>257</v>
      </c>
      <c r="C597">
        <v>2</v>
      </c>
      <c r="D597" s="1">
        <v>44966</v>
      </c>
      <c r="E597">
        <v>3</v>
      </c>
      <c r="F597">
        <v>52</v>
      </c>
    </row>
    <row r="598" spans="1:6" x14ac:dyDescent="0.25">
      <c r="A598">
        <v>198</v>
      </c>
      <c r="B598">
        <v>262</v>
      </c>
      <c r="C598">
        <v>2</v>
      </c>
      <c r="D598" s="1">
        <v>44970</v>
      </c>
      <c r="E598">
        <v>3</v>
      </c>
      <c r="F598">
        <v>66</v>
      </c>
    </row>
    <row r="599" spans="1:6" x14ac:dyDescent="0.25">
      <c r="A599">
        <v>216</v>
      </c>
      <c r="B599">
        <v>287</v>
      </c>
      <c r="C599">
        <v>2</v>
      </c>
      <c r="D599" s="1">
        <v>45237</v>
      </c>
      <c r="E599">
        <v>3</v>
      </c>
      <c r="F599">
        <v>50</v>
      </c>
    </row>
    <row r="600" spans="1:6" x14ac:dyDescent="0.25">
      <c r="A600">
        <v>218</v>
      </c>
      <c r="B600">
        <v>289</v>
      </c>
      <c r="C600">
        <v>2</v>
      </c>
      <c r="D600" s="1">
        <v>45255</v>
      </c>
      <c r="E600">
        <v>3</v>
      </c>
      <c r="F600">
        <v>30</v>
      </c>
    </row>
    <row r="601" spans="1:6" x14ac:dyDescent="0.25">
      <c r="A601">
        <v>219</v>
      </c>
      <c r="B601">
        <v>291</v>
      </c>
      <c r="C601">
        <v>2</v>
      </c>
      <c r="D601" s="1">
        <v>45263</v>
      </c>
      <c r="E601">
        <v>3</v>
      </c>
      <c r="F601">
        <v>54</v>
      </c>
    </row>
    <row r="602" spans="1:6" x14ac:dyDescent="0.25">
      <c r="A602">
        <v>228</v>
      </c>
      <c r="B602">
        <v>302</v>
      </c>
      <c r="C602">
        <v>2</v>
      </c>
      <c r="D602" s="1">
        <v>45049</v>
      </c>
      <c r="E602">
        <v>3</v>
      </c>
      <c r="F602">
        <v>63</v>
      </c>
    </row>
    <row r="603" spans="1:6" x14ac:dyDescent="0.25">
      <c r="A603">
        <v>232</v>
      </c>
      <c r="B603">
        <v>310</v>
      </c>
      <c r="C603">
        <v>2</v>
      </c>
      <c r="D603" s="1">
        <v>45115</v>
      </c>
      <c r="E603">
        <v>3</v>
      </c>
      <c r="F603">
        <v>35</v>
      </c>
    </row>
    <row r="604" spans="1:6" x14ac:dyDescent="0.25">
      <c r="A604">
        <v>249</v>
      </c>
      <c r="B604">
        <v>334</v>
      </c>
      <c r="C604">
        <v>2</v>
      </c>
      <c r="D604" s="1">
        <v>45246</v>
      </c>
      <c r="E604">
        <v>3</v>
      </c>
      <c r="F604">
        <v>90</v>
      </c>
    </row>
    <row r="605" spans="1:6" x14ac:dyDescent="0.25">
      <c r="A605">
        <v>260</v>
      </c>
      <c r="B605">
        <v>352</v>
      </c>
      <c r="C605">
        <v>2</v>
      </c>
      <c r="D605" s="1">
        <v>44970</v>
      </c>
      <c r="E605">
        <v>3</v>
      </c>
      <c r="F605">
        <v>95</v>
      </c>
    </row>
    <row r="606" spans="1:6" x14ac:dyDescent="0.25">
      <c r="A606">
        <v>283</v>
      </c>
      <c r="B606">
        <v>378</v>
      </c>
      <c r="C606">
        <v>2</v>
      </c>
      <c r="D606" s="1">
        <v>45127</v>
      </c>
      <c r="E606">
        <v>3</v>
      </c>
      <c r="F606">
        <v>62</v>
      </c>
    </row>
    <row r="607" spans="1:6" x14ac:dyDescent="0.25">
      <c r="A607">
        <v>284</v>
      </c>
      <c r="B607">
        <v>379</v>
      </c>
      <c r="C607">
        <v>2</v>
      </c>
      <c r="D607" s="1">
        <v>45041</v>
      </c>
      <c r="E607">
        <v>3</v>
      </c>
      <c r="F607">
        <v>20</v>
      </c>
    </row>
    <row r="608" spans="1:6" x14ac:dyDescent="0.25">
      <c r="A608">
        <v>288</v>
      </c>
      <c r="B608">
        <v>383</v>
      </c>
      <c r="C608">
        <v>2</v>
      </c>
      <c r="D608" s="1">
        <v>44981</v>
      </c>
      <c r="E608">
        <v>3</v>
      </c>
      <c r="F608">
        <v>30</v>
      </c>
    </row>
    <row r="609" spans="1:6" x14ac:dyDescent="0.25">
      <c r="A609">
        <v>289</v>
      </c>
      <c r="B609">
        <v>385</v>
      </c>
      <c r="C609">
        <v>2</v>
      </c>
      <c r="D609" s="1">
        <v>44943</v>
      </c>
      <c r="E609">
        <v>3</v>
      </c>
      <c r="F609">
        <v>96</v>
      </c>
    </row>
    <row r="610" spans="1:6" x14ac:dyDescent="0.25">
      <c r="A610">
        <v>290</v>
      </c>
      <c r="B610">
        <v>387</v>
      </c>
      <c r="C610">
        <v>2</v>
      </c>
      <c r="D610" s="1">
        <v>44982</v>
      </c>
      <c r="E610">
        <v>3</v>
      </c>
      <c r="F610">
        <v>26</v>
      </c>
    </row>
    <row r="611" spans="1:6" x14ac:dyDescent="0.25">
      <c r="A611">
        <v>303</v>
      </c>
      <c r="B611">
        <v>404</v>
      </c>
      <c r="C611">
        <v>2</v>
      </c>
      <c r="D611" s="1">
        <v>44996</v>
      </c>
      <c r="E611">
        <v>3</v>
      </c>
      <c r="F611">
        <v>22</v>
      </c>
    </row>
    <row r="612" spans="1:6" x14ac:dyDescent="0.25">
      <c r="A612">
        <v>305</v>
      </c>
      <c r="B612">
        <v>408</v>
      </c>
      <c r="C612">
        <v>2</v>
      </c>
      <c r="D612" s="1">
        <v>45251</v>
      </c>
      <c r="E612">
        <v>3</v>
      </c>
      <c r="F612">
        <v>64</v>
      </c>
    </row>
    <row r="613" spans="1:6" x14ac:dyDescent="0.25">
      <c r="A613">
        <v>313</v>
      </c>
      <c r="B613">
        <v>419</v>
      </c>
      <c r="C613">
        <v>2</v>
      </c>
      <c r="D613" s="1">
        <v>44984</v>
      </c>
      <c r="E613">
        <v>3</v>
      </c>
      <c r="F613">
        <v>24</v>
      </c>
    </row>
    <row r="614" spans="1:6" x14ac:dyDescent="0.25">
      <c r="A614">
        <v>315</v>
      </c>
      <c r="B614">
        <v>422</v>
      </c>
      <c r="C614">
        <v>2</v>
      </c>
      <c r="D614" s="1">
        <v>44966</v>
      </c>
      <c r="E614">
        <v>3</v>
      </c>
      <c r="F614">
        <v>65</v>
      </c>
    </row>
    <row r="615" spans="1:6" x14ac:dyDescent="0.25">
      <c r="A615">
        <v>326</v>
      </c>
      <c r="B615">
        <v>438</v>
      </c>
      <c r="C615">
        <v>2</v>
      </c>
      <c r="D615" s="1">
        <v>45263</v>
      </c>
      <c r="E615">
        <v>3</v>
      </c>
      <c r="F615">
        <v>36</v>
      </c>
    </row>
    <row r="616" spans="1:6" x14ac:dyDescent="0.25">
      <c r="A616">
        <v>327</v>
      </c>
      <c r="B616">
        <v>439</v>
      </c>
      <c r="C616">
        <v>2</v>
      </c>
      <c r="D616" s="1">
        <v>45226</v>
      </c>
      <c r="E616">
        <v>3</v>
      </c>
      <c r="F616">
        <v>26</v>
      </c>
    </row>
    <row r="617" spans="1:6" x14ac:dyDescent="0.25">
      <c r="A617">
        <v>339</v>
      </c>
      <c r="B617">
        <v>452</v>
      </c>
      <c r="C617">
        <v>2</v>
      </c>
      <c r="D617" s="1">
        <v>44933</v>
      </c>
      <c r="E617">
        <v>3</v>
      </c>
      <c r="F617">
        <v>83</v>
      </c>
    </row>
    <row r="618" spans="1:6" x14ac:dyDescent="0.25">
      <c r="A618">
        <v>342</v>
      </c>
      <c r="B618">
        <v>456</v>
      </c>
      <c r="C618">
        <v>2</v>
      </c>
      <c r="D618" s="1">
        <v>45123</v>
      </c>
      <c r="E618">
        <v>3</v>
      </c>
      <c r="F618">
        <v>89</v>
      </c>
    </row>
    <row r="619" spans="1:6" x14ac:dyDescent="0.25">
      <c r="A619">
        <v>346</v>
      </c>
      <c r="B619">
        <v>462</v>
      </c>
      <c r="C619">
        <v>2</v>
      </c>
      <c r="D619" s="1">
        <v>44970</v>
      </c>
      <c r="E619">
        <v>3</v>
      </c>
      <c r="F619">
        <v>60</v>
      </c>
    </row>
    <row r="620" spans="1:6" x14ac:dyDescent="0.25">
      <c r="A620">
        <v>349</v>
      </c>
      <c r="B620">
        <v>465</v>
      </c>
      <c r="C620">
        <v>2</v>
      </c>
      <c r="D620" s="1">
        <v>45263</v>
      </c>
      <c r="E620">
        <v>3</v>
      </c>
      <c r="F620">
        <v>54</v>
      </c>
    </row>
    <row r="621" spans="1:6" x14ac:dyDescent="0.25">
      <c r="A621">
        <v>361</v>
      </c>
      <c r="B621">
        <v>479</v>
      </c>
      <c r="C621">
        <v>2</v>
      </c>
      <c r="D621" s="1">
        <v>45167</v>
      </c>
      <c r="E621">
        <v>3</v>
      </c>
      <c r="F621">
        <v>64</v>
      </c>
    </row>
    <row r="622" spans="1:6" x14ac:dyDescent="0.25">
      <c r="A622">
        <v>370</v>
      </c>
      <c r="B622">
        <v>489</v>
      </c>
      <c r="C622">
        <v>2</v>
      </c>
      <c r="D622" s="1">
        <v>45125</v>
      </c>
      <c r="E622">
        <v>3</v>
      </c>
      <c r="F622">
        <v>85</v>
      </c>
    </row>
    <row r="623" spans="1:6" x14ac:dyDescent="0.25">
      <c r="A623">
        <v>381</v>
      </c>
      <c r="B623">
        <v>505</v>
      </c>
      <c r="C623">
        <v>2</v>
      </c>
      <c r="D623" s="1">
        <v>44965</v>
      </c>
      <c r="E623">
        <v>3</v>
      </c>
      <c r="F623">
        <v>81</v>
      </c>
    </row>
    <row r="624" spans="1:6" x14ac:dyDescent="0.25">
      <c r="A624">
        <v>401</v>
      </c>
      <c r="B624">
        <v>531</v>
      </c>
      <c r="C624">
        <v>2</v>
      </c>
      <c r="D624" s="1">
        <v>45133</v>
      </c>
      <c r="E624">
        <v>3</v>
      </c>
      <c r="F624">
        <v>63</v>
      </c>
    </row>
    <row r="625" spans="1:6" x14ac:dyDescent="0.25">
      <c r="A625">
        <v>435</v>
      </c>
      <c r="B625">
        <v>578</v>
      </c>
      <c r="C625">
        <v>2</v>
      </c>
      <c r="D625" s="1">
        <v>45012</v>
      </c>
      <c r="E625">
        <v>3</v>
      </c>
      <c r="F625">
        <v>92</v>
      </c>
    </row>
    <row r="626" spans="1:6" x14ac:dyDescent="0.25">
      <c r="A626">
        <v>437</v>
      </c>
      <c r="B626">
        <v>580</v>
      </c>
      <c r="C626">
        <v>2</v>
      </c>
      <c r="D626" s="1">
        <v>45094</v>
      </c>
      <c r="E626">
        <v>3</v>
      </c>
      <c r="F626">
        <v>80</v>
      </c>
    </row>
    <row r="627" spans="1:6" x14ac:dyDescent="0.25">
      <c r="A627">
        <v>460</v>
      </c>
      <c r="B627">
        <v>610</v>
      </c>
      <c r="C627">
        <v>2</v>
      </c>
      <c r="D627" s="1">
        <v>45058</v>
      </c>
      <c r="E627">
        <v>3</v>
      </c>
      <c r="F627">
        <v>83</v>
      </c>
    </row>
    <row r="628" spans="1:6" x14ac:dyDescent="0.25">
      <c r="A628">
        <v>467</v>
      </c>
      <c r="B628">
        <v>623</v>
      </c>
      <c r="C628">
        <v>2</v>
      </c>
      <c r="D628" s="1">
        <v>45006</v>
      </c>
      <c r="E628">
        <v>3</v>
      </c>
      <c r="F628">
        <v>99</v>
      </c>
    </row>
    <row r="629" spans="1:6" x14ac:dyDescent="0.25">
      <c r="A629">
        <v>475</v>
      </c>
      <c r="B629">
        <v>632</v>
      </c>
      <c r="C629">
        <v>2</v>
      </c>
      <c r="D629" s="1">
        <v>45246</v>
      </c>
      <c r="E629">
        <v>3</v>
      </c>
      <c r="F629">
        <v>97</v>
      </c>
    </row>
    <row r="630" spans="1:6" x14ac:dyDescent="0.25">
      <c r="A630">
        <v>478</v>
      </c>
      <c r="B630">
        <v>637</v>
      </c>
      <c r="C630">
        <v>2</v>
      </c>
      <c r="D630" s="1">
        <v>45095</v>
      </c>
      <c r="E630">
        <v>3</v>
      </c>
      <c r="F630">
        <v>28</v>
      </c>
    </row>
    <row r="631" spans="1:6" x14ac:dyDescent="0.25">
      <c r="A631">
        <v>483</v>
      </c>
      <c r="B631">
        <v>644</v>
      </c>
      <c r="C631">
        <v>2</v>
      </c>
      <c r="D631" s="1">
        <v>45233</v>
      </c>
      <c r="E631">
        <v>3</v>
      </c>
      <c r="F631">
        <v>27</v>
      </c>
    </row>
    <row r="632" spans="1:6" x14ac:dyDescent="0.25">
      <c r="A632">
        <v>485</v>
      </c>
      <c r="B632">
        <v>646</v>
      </c>
      <c r="C632">
        <v>2</v>
      </c>
      <c r="D632" s="1">
        <v>45028</v>
      </c>
      <c r="E632">
        <v>3</v>
      </c>
      <c r="F632">
        <v>81</v>
      </c>
    </row>
    <row r="633" spans="1:6" x14ac:dyDescent="0.25">
      <c r="A633">
        <v>490</v>
      </c>
      <c r="B633">
        <v>652</v>
      </c>
      <c r="C633">
        <v>2</v>
      </c>
      <c r="D633" s="1">
        <v>45250</v>
      </c>
      <c r="E633">
        <v>3</v>
      </c>
      <c r="F633">
        <v>38</v>
      </c>
    </row>
    <row r="634" spans="1:6" x14ac:dyDescent="0.25">
      <c r="A634">
        <v>502</v>
      </c>
      <c r="B634">
        <v>670</v>
      </c>
      <c r="C634">
        <v>2</v>
      </c>
      <c r="D634" s="1">
        <v>44965</v>
      </c>
      <c r="E634">
        <v>3</v>
      </c>
      <c r="F634">
        <v>90</v>
      </c>
    </row>
    <row r="635" spans="1:6" x14ac:dyDescent="0.25">
      <c r="A635">
        <v>506</v>
      </c>
      <c r="B635">
        <v>675</v>
      </c>
      <c r="C635">
        <v>2</v>
      </c>
      <c r="D635" s="1">
        <v>45283</v>
      </c>
      <c r="E635">
        <v>3</v>
      </c>
      <c r="F635">
        <v>96</v>
      </c>
    </row>
    <row r="636" spans="1:6" x14ac:dyDescent="0.25">
      <c r="A636">
        <v>522</v>
      </c>
      <c r="B636">
        <v>695</v>
      </c>
      <c r="C636">
        <v>2</v>
      </c>
      <c r="D636" s="1">
        <v>45081</v>
      </c>
      <c r="E636">
        <v>3</v>
      </c>
      <c r="F636">
        <v>80</v>
      </c>
    </row>
    <row r="637" spans="1:6" x14ac:dyDescent="0.25">
      <c r="A637">
        <v>525</v>
      </c>
      <c r="B637">
        <v>699</v>
      </c>
      <c r="C637">
        <v>2</v>
      </c>
      <c r="D637" s="1">
        <v>44959</v>
      </c>
      <c r="E637">
        <v>3</v>
      </c>
      <c r="F637">
        <v>88</v>
      </c>
    </row>
    <row r="638" spans="1:6" x14ac:dyDescent="0.25">
      <c r="A638">
        <v>529</v>
      </c>
      <c r="B638">
        <v>705</v>
      </c>
      <c r="C638">
        <v>2</v>
      </c>
      <c r="D638" s="1">
        <v>45057</v>
      </c>
      <c r="E638">
        <v>3</v>
      </c>
      <c r="F638">
        <v>24</v>
      </c>
    </row>
    <row r="639" spans="1:6" x14ac:dyDescent="0.25">
      <c r="A639">
        <v>532</v>
      </c>
      <c r="B639">
        <v>708</v>
      </c>
      <c r="C639">
        <v>2</v>
      </c>
      <c r="D639" s="1">
        <v>45115</v>
      </c>
      <c r="E639">
        <v>3</v>
      </c>
      <c r="F639">
        <v>92</v>
      </c>
    </row>
    <row r="640" spans="1:6" x14ac:dyDescent="0.25">
      <c r="A640">
        <v>543</v>
      </c>
      <c r="B640">
        <v>721</v>
      </c>
      <c r="C640">
        <v>2</v>
      </c>
      <c r="D640" s="1">
        <v>45101</v>
      </c>
      <c r="E640">
        <v>3</v>
      </c>
      <c r="F640">
        <v>98</v>
      </c>
    </row>
    <row r="641" spans="1:6" x14ac:dyDescent="0.25">
      <c r="A641">
        <v>550</v>
      </c>
      <c r="B641">
        <v>729</v>
      </c>
      <c r="C641">
        <v>2</v>
      </c>
      <c r="D641" s="1">
        <v>45089</v>
      </c>
      <c r="E641">
        <v>3</v>
      </c>
      <c r="F641">
        <v>26</v>
      </c>
    </row>
    <row r="642" spans="1:6" x14ac:dyDescent="0.25">
      <c r="A642">
        <v>582</v>
      </c>
      <c r="B642">
        <v>774</v>
      </c>
      <c r="C642">
        <v>2</v>
      </c>
      <c r="D642" s="1">
        <v>44964</v>
      </c>
      <c r="E642">
        <v>3</v>
      </c>
      <c r="F642">
        <v>24</v>
      </c>
    </row>
    <row r="643" spans="1:6" x14ac:dyDescent="0.25">
      <c r="A643">
        <v>588</v>
      </c>
      <c r="B643">
        <v>781</v>
      </c>
      <c r="C643">
        <v>2</v>
      </c>
      <c r="D643" s="1">
        <v>44941</v>
      </c>
      <c r="E643">
        <v>3</v>
      </c>
      <c r="F643">
        <v>30</v>
      </c>
    </row>
    <row r="644" spans="1:6" x14ac:dyDescent="0.25">
      <c r="A644">
        <v>592</v>
      </c>
      <c r="B644">
        <v>786</v>
      </c>
      <c r="C644">
        <v>2</v>
      </c>
      <c r="D644" s="1">
        <v>45226</v>
      </c>
      <c r="E644">
        <v>3</v>
      </c>
      <c r="F644">
        <v>27</v>
      </c>
    </row>
    <row r="645" spans="1:6" x14ac:dyDescent="0.25">
      <c r="A645">
        <v>618</v>
      </c>
      <c r="B645">
        <v>818</v>
      </c>
      <c r="C645">
        <v>2</v>
      </c>
      <c r="D645" s="1">
        <v>45036</v>
      </c>
      <c r="E645">
        <v>3</v>
      </c>
      <c r="F645">
        <v>85</v>
      </c>
    </row>
    <row r="646" spans="1:6" x14ac:dyDescent="0.25">
      <c r="A646">
        <v>624</v>
      </c>
      <c r="B646">
        <v>825</v>
      </c>
      <c r="C646">
        <v>2</v>
      </c>
      <c r="D646" s="1">
        <v>45250</v>
      </c>
      <c r="E646">
        <v>3</v>
      </c>
      <c r="F646">
        <v>90</v>
      </c>
    </row>
    <row r="647" spans="1:6" x14ac:dyDescent="0.25">
      <c r="A647">
        <v>625</v>
      </c>
      <c r="B647">
        <v>827</v>
      </c>
      <c r="C647">
        <v>2</v>
      </c>
      <c r="D647" s="1">
        <v>45155</v>
      </c>
      <c r="E647">
        <v>3</v>
      </c>
      <c r="F647">
        <v>89</v>
      </c>
    </row>
    <row r="648" spans="1:6" x14ac:dyDescent="0.25">
      <c r="A648">
        <v>632</v>
      </c>
      <c r="B648">
        <v>837</v>
      </c>
      <c r="C648">
        <v>2</v>
      </c>
      <c r="D648" s="1">
        <v>45094</v>
      </c>
      <c r="E648">
        <v>3</v>
      </c>
      <c r="F648">
        <v>35</v>
      </c>
    </row>
    <row r="649" spans="1:6" x14ac:dyDescent="0.25">
      <c r="A649">
        <v>633</v>
      </c>
      <c r="B649">
        <v>838</v>
      </c>
      <c r="C649">
        <v>2</v>
      </c>
      <c r="D649" s="1">
        <v>45074</v>
      </c>
      <c r="E649">
        <v>3</v>
      </c>
      <c r="F649">
        <v>29</v>
      </c>
    </row>
    <row r="650" spans="1:6" x14ac:dyDescent="0.25">
      <c r="A650">
        <v>642</v>
      </c>
      <c r="B650">
        <v>849</v>
      </c>
      <c r="C650">
        <v>2</v>
      </c>
      <c r="D650" s="1">
        <v>45207</v>
      </c>
      <c r="E650">
        <v>3</v>
      </c>
      <c r="F650">
        <v>83</v>
      </c>
    </row>
    <row r="651" spans="1:6" x14ac:dyDescent="0.25">
      <c r="A651">
        <v>676</v>
      </c>
      <c r="B651">
        <v>898</v>
      </c>
      <c r="C651">
        <v>2</v>
      </c>
      <c r="D651" s="1">
        <v>45075</v>
      </c>
      <c r="E651">
        <v>3</v>
      </c>
      <c r="F651">
        <v>86</v>
      </c>
    </row>
    <row r="652" spans="1:6" x14ac:dyDescent="0.25">
      <c r="A652">
        <v>679</v>
      </c>
      <c r="B652">
        <v>902</v>
      </c>
      <c r="C652">
        <v>2</v>
      </c>
      <c r="D652" s="1">
        <v>45152</v>
      </c>
      <c r="E652">
        <v>3</v>
      </c>
      <c r="F652">
        <v>39</v>
      </c>
    </row>
    <row r="653" spans="1:6" x14ac:dyDescent="0.25">
      <c r="A653">
        <v>686</v>
      </c>
      <c r="B653">
        <v>912</v>
      </c>
      <c r="C653">
        <v>2</v>
      </c>
      <c r="D653" s="1">
        <v>45221</v>
      </c>
      <c r="E653">
        <v>3</v>
      </c>
      <c r="F653">
        <v>37</v>
      </c>
    </row>
    <row r="654" spans="1:6" x14ac:dyDescent="0.25">
      <c r="A654">
        <v>698</v>
      </c>
      <c r="B654">
        <v>928</v>
      </c>
      <c r="C654">
        <v>2</v>
      </c>
      <c r="D654" s="1">
        <v>45565</v>
      </c>
      <c r="E654">
        <v>3</v>
      </c>
      <c r="F654">
        <v>24</v>
      </c>
    </row>
    <row r="655" spans="1:6" x14ac:dyDescent="0.25">
      <c r="A655">
        <v>720</v>
      </c>
      <c r="B655">
        <v>955</v>
      </c>
      <c r="C655">
        <v>2</v>
      </c>
      <c r="D655" s="1">
        <v>45376</v>
      </c>
      <c r="E655">
        <v>3</v>
      </c>
      <c r="F655">
        <v>81</v>
      </c>
    </row>
    <row r="656" spans="1:6" x14ac:dyDescent="0.25">
      <c r="A656">
        <v>744</v>
      </c>
      <c r="B656">
        <v>987</v>
      </c>
      <c r="C656">
        <v>2</v>
      </c>
      <c r="D656" s="1">
        <v>45444</v>
      </c>
      <c r="E656">
        <v>3</v>
      </c>
      <c r="F656">
        <v>23</v>
      </c>
    </row>
    <row r="657" spans="1:6" x14ac:dyDescent="0.25">
      <c r="A657">
        <v>746</v>
      </c>
      <c r="B657">
        <v>989</v>
      </c>
      <c r="C657">
        <v>2</v>
      </c>
      <c r="D657" s="1">
        <v>45616</v>
      </c>
      <c r="E657">
        <v>3</v>
      </c>
      <c r="F657">
        <v>86</v>
      </c>
    </row>
    <row r="658" spans="1:6" x14ac:dyDescent="0.25">
      <c r="A658">
        <v>748</v>
      </c>
      <c r="B658">
        <v>992</v>
      </c>
      <c r="C658">
        <v>2</v>
      </c>
      <c r="D658" s="1">
        <v>45637</v>
      </c>
      <c r="E658">
        <v>3</v>
      </c>
      <c r="F658">
        <v>82</v>
      </c>
    </row>
    <row r="659" spans="1:6" x14ac:dyDescent="0.25">
      <c r="A659">
        <v>754</v>
      </c>
      <c r="B659">
        <v>1000</v>
      </c>
      <c r="C659">
        <v>2</v>
      </c>
      <c r="D659" s="1">
        <v>45444</v>
      </c>
      <c r="E659">
        <v>3</v>
      </c>
      <c r="F659">
        <v>65</v>
      </c>
    </row>
    <row r="660" spans="1:6" x14ac:dyDescent="0.25">
      <c r="A660">
        <v>757</v>
      </c>
      <c r="B660">
        <v>1003</v>
      </c>
      <c r="C660">
        <v>2</v>
      </c>
      <c r="D660" s="1">
        <v>45302</v>
      </c>
      <c r="E660">
        <v>3</v>
      </c>
      <c r="F660">
        <v>22</v>
      </c>
    </row>
    <row r="661" spans="1:6" x14ac:dyDescent="0.25">
      <c r="A661">
        <v>764</v>
      </c>
      <c r="B661">
        <v>1012</v>
      </c>
      <c r="C661">
        <v>2</v>
      </c>
      <c r="D661" s="1">
        <v>45457</v>
      </c>
      <c r="E661">
        <v>3</v>
      </c>
      <c r="F661">
        <v>84</v>
      </c>
    </row>
    <row r="662" spans="1:6" x14ac:dyDescent="0.25">
      <c r="A662">
        <v>767</v>
      </c>
      <c r="B662">
        <v>1017</v>
      </c>
      <c r="C662">
        <v>2</v>
      </c>
      <c r="D662" s="1">
        <v>45359</v>
      </c>
      <c r="E662">
        <v>3</v>
      </c>
      <c r="F662">
        <v>39</v>
      </c>
    </row>
    <row r="663" spans="1:6" x14ac:dyDescent="0.25">
      <c r="A663">
        <v>776</v>
      </c>
      <c r="B663">
        <v>1032</v>
      </c>
      <c r="C663">
        <v>2</v>
      </c>
      <c r="D663" s="1">
        <v>45410</v>
      </c>
      <c r="E663">
        <v>3</v>
      </c>
      <c r="F663">
        <v>59</v>
      </c>
    </row>
    <row r="664" spans="1:6" x14ac:dyDescent="0.25">
      <c r="A664">
        <v>783</v>
      </c>
      <c r="B664">
        <v>1039</v>
      </c>
      <c r="C664">
        <v>2</v>
      </c>
      <c r="D664" s="1">
        <v>45560</v>
      </c>
      <c r="E664">
        <v>3</v>
      </c>
      <c r="F664">
        <v>65</v>
      </c>
    </row>
    <row r="665" spans="1:6" x14ac:dyDescent="0.25">
      <c r="A665">
        <v>793</v>
      </c>
      <c r="B665">
        <v>1052</v>
      </c>
      <c r="C665">
        <v>2</v>
      </c>
      <c r="D665" s="1">
        <v>45580</v>
      </c>
      <c r="E665">
        <v>3</v>
      </c>
      <c r="F665">
        <v>32</v>
      </c>
    </row>
    <row r="666" spans="1:6" x14ac:dyDescent="0.25">
      <c r="A666">
        <v>798</v>
      </c>
      <c r="B666">
        <v>1058</v>
      </c>
      <c r="C666">
        <v>2</v>
      </c>
      <c r="D666" s="1">
        <v>45441</v>
      </c>
      <c r="E666">
        <v>3</v>
      </c>
      <c r="F666">
        <v>83</v>
      </c>
    </row>
    <row r="667" spans="1:6" x14ac:dyDescent="0.25">
      <c r="A667">
        <v>803</v>
      </c>
      <c r="B667">
        <v>1063</v>
      </c>
      <c r="C667">
        <v>2</v>
      </c>
      <c r="D667" s="1">
        <v>45340</v>
      </c>
      <c r="E667">
        <v>3</v>
      </c>
      <c r="F667">
        <v>84</v>
      </c>
    </row>
    <row r="668" spans="1:6" x14ac:dyDescent="0.25">
      <c r="A668">
        <v>830</v>
      </c>
      <c r="B668">
        <v>1095</v>
      </c>
      <c r="C668">
        <v>2</v>
      </c>
      <c r="D668" s="1">
        <v>45510</v>
      </c>
      <c r="E668">
        <v>3</v>
      </c>
      <c r="F668">
        <v>61</v>
      </c>
    </row>
    <row r="669" spans="1:6" x14ac:dyDescent="0.25">
      <c r="A669">
        <v>836</v>
      </c>
      <c r="B669">
        <v>1103</v>
      </c>
      <c r="C669">
        <v>2</v>
      </c>
      <c r="D669" s="1">
        <v>45456</v>
      </c>
      <c r="E669">
        <v>3</v>
      </c>
      <c r="F669">
        <v>35</v>
      </c>
    </row>
    <row r="670" spans="1:6" x14ac:dyDescent="0.25">
      <c r="A670">
        <v>852</v>
      </c>
      <c r="B670">
        <v>1122</v>
      </c>
      <c r="C670">
        <v>2</v>
      </c>
      <c r="D670" s="1">
        <v>45625</v>
      </c>
      <c r="E670">
        <v>3</v>
      </c>
      <c r="F670">
        <v>95</v>
      </c>
    </row>
    <row r="671" spans="1:6" x14ac:dyDescent="0.25">
      <c r="A671">
        <v>860</v>
      </c>
      <c r="B671">
        <v>1137</v>
      </c>
      <c r="C671">
        <v>2</v>
      </c>
      <c r="D671" s="1">
        <v>45636</v>
      </c>
      <c r="E671">
        <v>3</v>
      </c>
      <c r="F671">
        <v>33</v>
      </c>
    </row>
    <row r="672" spans="1:6" x14ac:dyDescent="0.25">
      <c r="A672">
        <v>864</v>
      </c>
      <c r="B672">
        <v>1142</v>
      </c>
      <c r="C672">
        <v>2</v>
      </c>
      <c r="D672" s="1">
        <v>45542</v>
      </c>
      <c r="E672">
        <v>3</v>
      </c>
      <c r="F672">
        <v>36</v>
      </c>
    </row>
    <row r="673" spans="1:6" x14ac:dyDescent="0.25">
      <c r="A673">
        <v>888</v>
      </c>
      <c r="B673">
        <v>1174</v>
      </c>
      <c r="C673">
        <v>2</v>
      </c>
      <c r="D673" s="1">
        <v>45341</v>
      </c>
      <c r="E673">
        <v>3</v>
      </c>
      <c r="F673">
        <v>99</v>
      </c>
    </row>
    <row r="674" spans="1:6" x14ac:dyDescent="0.25">
      <c r="A674">
        <v>894</v>
      </c>
      <c r="B674">
        <v>1182</v>
      </c>
      <c r="C674">
        <v>2</v>
      </c>
      <c r="D674" s="1">
        <v>45350</v>
      </c>
      <c r="E674">
        <v>3</v>
      </c>
      <c r="F674">
        <v>23</v>
      </c>
    </row>
    <row r="675" spans="1:6" x14ac:dyDescent="0.25">
      <c r="A675">
        <v>895</v>
      </c>
      <c r="B675">
        <v>1184</v>
      </c>
      <c r="C675">
        <v>2</v>
      </c>
      <c r="D675" s="1">
        <v>45652</v>
      </c>
      <c r="E675">
        <v>3</v>
      </c>
      <c r="F675">
        <v>91</v>
      </c>
    </row>
    <row r="676" spans="1:6" x14ac:dyDescent="0.25">
      <c r="A676">
        <v>912</v>
      </c>
      <c r="B676">
        <v>1203</v>
      </c>
      <c r="C676">
        <v>2</v>
      </c>
      <c r="D676" s="1">
        <v>45430</v>
      </c>
      <c r="E676">
        <v>3</v>
      </c>
      <c r="F676">
        <v>91</v>
      </c>
    </row>
    <row r="677" spans="1:6" x14ac:dyDescent="0.25">
      <c r="A677">
        <v>920</v>
      </c>
      <c r="B677">
        <v>1212</v>
      </c>
      <c r="C677">
        <v>2</v>
      </c>
      <c r="D677" s="1">
        <v>45633</v>
      </c>
      <c r="E677">
        <v>3</v>
      </c>
      <c r="F677">
        <v>50</v>
      </c>
    </row>
    <row r="678" spans="1:6" x14ac:dyDescent="0.25">
      <c r="A678">
        <v>940</v>
      </c>
      <c r="B678">
        <v>1240</v>
      </c>
      <c r="C678">
        <v>2</v>
      </c>
      <c r="D678" s="1">
        <v>45605</v>
      </c>
      <c r="E678">
        <v>3</v>
      </c>
      <c r="F678">
        <v>56</v>
      </c>
    </row>
    <row r="679" spans="1:6" x14ac:dyDescent="0.25">
      <c r="A679">
        <v>943</v>
      </c>
      <c r="B679">
        <v>1243</v>
      </c>
      <c r="C679">
        <v>2</v>
      </c>
      <c r="D679" s="1">
        <v>45397</v>
      </c>
      <c r="E679">
        <v>3</v>
      </c>
      <c r="F679">
        <v>82</v>
      </c>
    </row>
    <row r="680" spans="1:6" x14ac:dyDescent="0.25">
      <c r="A680">
        <v>951</v>
      </c>
      <c r="B680">
        <v>1252</v>
      </c>
      <c r="C680">
        <v>2</v>
      </c>
      <c r="D680" s="1">
        <v>45652</v>
      </c>
      <c r="E680">
        <v>3</v>
      </c>
      <c r="F680">
        <v>99</v>
      </c>
    </row>
    <row r="681" spans="1:6" x14ac:dyDescent="0.25">
      <c r="A681">
        <v>960</v>
      </c>
      <c r="B681">
        <v>1263</v>
      </c>
      <c r="C681">
        <v>2</v>
      </c>
      <c r="D681" s="1">
        <v>45615</v>
      </c>
      <c r="E681">
        <v>3</v>
      </c>
      <c r="F681">
        <v>85</v>
      </c>
    </row>
    <row r="682" spans="1:6" x14ac:dyDescent="0.25">
      <c r="A682">
        <v>961</v>
      </c>
      <c r="B682">
        <v>1264</v>
      </c>
      <c r="C682">
        <v>2</v>
      </c>
      <c r="D682" s="1">
        <v>45614</v>
      </c>
      <c r="E682">
        <v>3</v>
      </c>
      <c r="F682">
        <v>99</v>
      </c>
    </row>
    <row r="683" spans="1:6" x14ac:dyDescent="0.25">
      <c r="A683">
        <v>962</v>
      </c>
      <c r="B683">
        <v>1265</v>
      </c>
      <c r="C683">
        <v>2</v>
      </c>
      <c r="D683" s="1">
        <v>45550</v>
      </c>
      <c r="E683">
        <v>3</v>
      </c>
      <c r="F683">
        <v>25</v>
      </c>
    </row>
    <row r="684" spans="1:6" x14ac:dyDescent="0.25">
      <c r="A684">
        <v>972</v>
      </c>
      <c r="B684">
        <v>1282</v>
      </c>
      <c r="C684">
        <v>2</v>
      </c>
      <c r="D684" s="1">
        <v>45335</v>
      </c>
      <c r="E684">
        <v>3</v>
      </c>
      <c r="F684">
        <v>88</v>
      </c>
    </row>
    <row r="685" spans="1:6" x14ac:dyDescent="0.25">
      <c r="A685">
        <v>979</v>
      </c>
      <c r="B685">
        <v>1292</v>
      </c>
      <c r="C685">
        <v>2</v>
      </c>
      <c r="D685" s="1">
        <v>45531</v>
      </c>
      <c r="E685">
        <v>3</v>
      </c>
      <c r="F685">
        <v>39</v>
      </c>
    </row>
    <row r="686" spans="1:6" x14ac:dyDescent="0.25">
      <c r="A686">
        <v>991</v>
      </c>
      <c r="B686">
        <v>1305</v>
      </c>
      <c r="C686">
        <v>2</v>
      </c>
      <c r="D686" s="1">
        <v>45317</v>
      </c>
      <c r="E686">
        <v>3</v>
      </c>
      <c r="F686">
        <v>99</v>
      </c>
    </row>
    <row r="687" spans="1:6" x14ac:dyDescent="0.25">
      <c r="A687">
        <v>997</v>
      </c>
      <c r="B687">
        <v>1312</v>
      </c>
      <c r="C687">
        <v>2</v>
      </c>
      <c r="D687" s="1">
        <v>45548</v>
      </c>
      <c r="E687">
        <v>3</v>
      </c>
      <c r="F687">
        <v>83</v>
      </c>
    </row>
    <row r="688" spans="1:6" x14ac:dyDescent="0.25">
      <c r="A688">
        <v>999</v>
      </c>
      <c r="B688">
        <v>1314</v>
      </c>
      <c r="C688">
        <v>2</v>
      </c>
      <c r="D688" s="1">
        <v>45455</v>
      </c>
      <c r="E688">
        <v>3</v>
      </c>
      <c r="F688">
        <v>96</v>
      </c>
    </row>
    <row r="689" spans="1:6" x14ac:dyDescent="0.25">
      <c r="A689">
        <v>1002</v>
      </c>
      <c r="B689">
        <v>1319</v>
      </c>
      <c r="C689">
        <v>2</v>
      </c>
      <c r="D689" s="1">
        <v>45429</v>
      </c>
      <c r="E689">
        <v>3</v>
      </c>
      <c r="F689">
        <v>82</v>
      </c>
    </row>
    <row r="690" spans="1:6" x14ac:dyDescent="0.25">
      <c r="A690">
        <v>1010</v>
      </c>
      <c r="B690">
        <v>1328</v>
      </c>
      <c r="C690">
        <v>2</v>
      </c>
      <c r="D690" s="1">
        <v>45301</v>
      </c>
      <c r="E690">
        <v>3</v>
      </c>
      <c r="F690">
        <v>89</v>
      </c>
    </row>
    <row r="691" spans="1:6" x14ac:dyDescent="0.25">
      <c r="A691">
        <v>1030</v>
      </c>
      <c r="B691">
        <v>1351</v>
      </c>
      <c r="C691">
        <v>2</v>
      </c>
      <c r="D691" s="1">
        <v>45516</v>
      </c>
      <c r="E691">
        <v>3</v>
      </c>
      <c r="F691">
        <v>87</v>
      </c>
    </row>
    <row r="692" spans="1:6" x14ac:dyDescent="0.25">
      <c r="A692">
        <v>1033</v>
      </c>
      <c r="B692">
        <v>1354</v>
      </c>
      <c r="C692">
        <v>2</v>
      </c>
      <c r="D692" s="1">
        <v>45431</v>
      </c>
      <c r="E692">
        <v>3</v>
      </c>
      <c r="F692">
        <v>59</v>
      </c>
    </row>
    <row r="693" spans="1:6" x14ac:dyDescent="0.25">
      <c r="A693">
        <v>1034</v>
      </c>
      <c r="B693">
        <v>1355</v>
      </c>
      <c r="C693">
        <v>2</v>
      </c>
      <c r="D693" s="1">
        <v>45616</v>
      </c>
      <c r="E693">
        <v>3</v>
      </c>
      <c r="F693">
        <v>22</v>
      </c>
    </row>
    <row r="694" spans="1:6" x14ac:dyDescent="0.25">
      <c r="A694">
        <v>1047</v>
      </c>
      <c r="B694">
        <v>1372</v>
      </c>
      <c r="C694">
        <v>2</v>
      </c>
      <c r="D694" s="1">
        <v>45537</v>
      </c>
      <c r="E694">
        <v>3</v>
      </c>
      <c r="F694">
        <v>39</v>
      </c>
    </row>
    <row r="695" spans="1:6" x14ac:dyDescent="0.25">
      <c r="A695">
        <v>1059</v>
      </c>
      <c r="B695">
        <v>1385</v>
      </c>
      <c r="C695">
        <v>2</v>
      </c>
      <c r="D695" s="1">
        <v>45638</v>
      </c>
      <c r="E695">
        <v>3</v>
      </c>
      <c r="F695">
        <v>29</v>
      </c>
    </row>
    <row r="696" spans="1:6" x14ac:dyDescent="0.25">
      <c r="A696">
        <v>1071</v>
      </c>
      <c r="B696">
        <v>1402</v>
      </c>
      <c r="C696">
        <v>2</v>
      </c>
      <c r="D696" s="1">
        <v>45449</v>
      </c>
      <c r="E696">
        <v>3</v>
      </c>
      <c r="F696">
        <v>61</v>
      </c>
    </row>
    <row r="697" spans="1:6" x14ac:dyDescent="0.25">
      <c r="A697">
        <v>1074</v>
      </c>
      <c r="B697">
        <v>1405</v>
      </c>
      <c r="C697">
        <v>2</v>
      </c>
      <c r="D697" s="1">
        <v>45332</v>
      </c>
      <c r="E697">
        <v>3</v>
      </c>
      <c r="F697">
        <v>87</v>
      </c>
    </row>
    <row r="698" spans="1:6" x14ac:dyDescent="0.25">
      <c r="A698">
        <v>1075</v>
      </c>
      <c r="B698">
        <v>1408</v>
      </c>
      <c r="C698">
        <v>2</v>
      </c>
      <c r="D698" s="1">
        <v>45574</v>
      </c>
      <c r="E698">
        <v>3</v>
      </c>
      <c r="F698">
        <v>90</v>
      </c>
    </row>
    <row r="699" spans="1:6" x14ac:dyDescent="0.25">
      <c r="A699">
        <v>1078</v>
      </c>
      <c r="B699">
        <v>1411</v>
      </c>
      <c r="C699">
        <v>2</v>
      </c>
      <c r="D699" s="1">
        <v>45389</v>
      </c>
      <c r="E699">
        <v>3</v>
      </c>
      <c r="F699">
        <v>54</v>
      </c>
    </row>
    <row r="700" spans="1:6" x14ac:dyDescent="0.25">
      <c r="A700">
        <v>1080</v>
      </c>
      <c r="B700">
        <v>1413</v>
      </c>
      <c r="C700">
        <v>2</v>
      </c>
      <c r="D700" s="1">
        <v>45577</v>
      </c>
      <c r="E700">
        <v>3</v>
      </c>
      <c r="F700">
        <v>33</v>
      </c>
    </row>
    <row r="701" spans="1:6" x14ac:dyDescent="0.25">
      <c r="A701">
        <v>1081</v>
      </c>
      <c r="B701">
        <v>1414</v>
      </c>
      <c r="C701">
        <v>2</v>
      </c>
      <c r="D701" s="1">
        <v>45427</v>
      </c>
      <c r="E701">
        <v>3</v>
      </c>
      <c r="F701">
        <v>36</v>
      </c>
    </row>
    <row r="702" spans="1:6" x14ac:dyDescent="0.25">
      <c r="A702">
        <v>1097</v>
      </c>
      <c r="B702">
        <v>1436</v>
      </c>
      <c r="C702">
        <v>2</v>
      </c>
      <c r="D702" s="1">
        <v>45382</v>
      </c>
      <c r="E702">
        <v>3</v>
      </c>
      <c r="F702">
        <v>33</v>
      </c>
    </row>
    <row r="703" spans="1:6" x14ac:dyDescent="0.25">
      <c r="A703">
        <v>1102</v>
      </c>
      <c r="B703">
        <v>1444</v>
      </c>
      <c r="C703">
        <v>2</v>
      </c>
      <c r="D703" s="1">
        <v>45507</v>
      </c>
      <c r="E703">
        <v>3</v>
      </c>
      <c r="F703">
        <v>86</v>
      </c>
    </row>
    <row r="704" spans="1:6" x14ac:dyDescent="0.25">
      <c r="A704">
        <v>1111</v>
      </c>
      <c r="B704">
        <v>1458</v>
      </c>
      <c r="C704">
        <v>2</v>
      </c>
      <c r="D704" s="1">
        <v>45579</v>
      </c>
      <c r="E704">
        <v>3</v>
      </c>
      <c r="F704">
        <v>55</v>
      </c>
    </row>
    <row r="705" spans="1:6" x14ac:dyDescent="0.25">
      <c r="A705">
        <v>1117</v>
      </c>
      <c r="B705">
        <v>1464</v>
      </c>
      <c r="C705">
        <v>2</v>
      </c>
      <c r="D705" s="1">
        <v>45588</v>
      </c>
      <c r="E705">
        <v>3</v>
      </c>
      <c r="F705">
        <v>90</v>
      </c>
    </row>
    <row r="706" spans="1:6" x14ac:dyDescent="0.25">
      <c r="A706">
        <v>1118</v>
      </c>
      <c r="B706">
        <v>1465</v>
      </c>
      <c r="C706">
        <v>2</v>
      </c>
      <c r="D706" s="1">
        <v>45501</v>
      </c>
      <c r="E706">
        <v>3</v>
      </c>
      <c r="F706">
        <v>30</v>
      </c>
    </row>
    <row r="707" spans="1:6" x14ac:dyDescent="0.25">
      <c r="A707">
        <v>1119</v>
      </c>
      <c r="B707">
        <v>1466</v>
      </c>
      <c r="C707">
        <v>2</v>
      </c>
      <c r="D707" s="1">
        <v>45586</v>
      </c>
      <c r="E707">
        <v>3</v>
      </c>
      <c r="F707">
        <v>61</v>
      </c>
    </row>
    <row r="708" spans="1:6" x14ac:dyDescent="0.25">
      <c r="A708">
        <v>1120</v>
      </c>
      <c r="B708">
        <v>1467</v>
      </c>
      <c r="C708">
        <v>2</v>
      </c>
      <c r="D708" s="1">
        <v>45642</v>
      </c>
      <c r="E708">
        <v>3</v>
      </c>
      <c r="F708">
        <v>25</v>
      </c>
    </row>
    <row r="709" spans="1:6" x14ac:dyDescent="0.25">
      <c r="A709">
        <v>1131</v>
      </c>
      <c r="B709">
        <v>1480</v>
      </c>
      <c r="C709">
        <v>2</v>
      </c>
      <c r="D709" s="1">
        <v>45459</v>
      </c>
      <c r="E709">
        <v>3</v>
      </c>
      <c r="F709">
        <v>26</v>
      </c>
    </row>
    <row r="710" spans="1:6" x14ac:dyDescent="0.25">
      <c r="A710">
        <v>1136</v>
      </c>
      <c r="B710">
        <v>1485</v>
      </c>
      <c r="C710">
        <v>2</v>
      </c>
      <c r="D710" s="1">
        <v>45348</v>
      </c>
      <c r="E710">
        <v>3</v>
      </c>
      <c r="F710">
        <v>98</v>
      </c>
    </row>
    <row r="711" spans="1:6" x14ac:dyDescent="0.25">
      <c r="A711">
        <v>1146</v>
      </c>
      <c r="B711">
        <v>1496</v>
      </c>
      <c r="C711">
        <v>2</v>
      </c>
      <c r="D711" s="1">
        <v>45347</v>
      </c>
      <c r="E711">
        <v>3</v>
      </c>
      <c r="F711">
        <v>90</v>
      </c>
    </row>
    <row r="712" spans="1:6" x14ac:dyDescent="0.25">
      <c r="A712">
        <v>1155</v>
      </c>
      <c r="B712">
        <v>1507</v>
      </c>
      <c r="C712">
        <v>2</v>
      </c>
      <c r="D712" s="1">
        <v>45316</v>
      </c>
      <c r="E712">
        <v>3</v>
      </c>
      <c r="F712">
        <v>89</v>
      </c>
    </row>
    <row r="713" spans="1:6" x14ac:dyDescent="0.25">
      <c r="A713">
        <v>1161</v>
      </c>
      <c r="B713">
        <v>1513</v>
      </c>
      <c r="C713">
        <v>2</v>
      </c>
      <c r="D713" s="1">
        <v>45297</v>
      </c>
      <c r="E713">
        <v>3</v>
      </c>
      <c r="F713">
        <v>35</v>
      </c>
    </row>
    <row r="714" spans="1:6" x14ac:dyDescent="0.25">
      <c r="A714">
        <v>1166</v>
      </c>
      <c r="B714">
        <v>1522</v>
      </c>
      <c r="C714">
        <v>2</v>
      </c>
      <c r="D714" s="1">
        <v>45474</v>
      </c>
      <c r="E714">
        <v>3</v>
      </c>
      <c r="F714">
        <v>80</v>
      </c>
    </row>
    <row r="715" spans="1:6" x14ac:dyDescent="0.25">
      <c r="A715">
        <v>1175</v>
      </c>
      <c r="B715">
        <v>1533</v>
      </c>
      <c r="C715">
        <v>2</v>
      </c>
      <c r="D715" s="1">
        <v>45644</v>
      </c>
      <c r="E715">
        <v>3</v>
      </c>
      <c r="F715">
        <v>80</v>
      </c>
    </row>
    <row r="716" spans="1:6" x14ac:dyDescent="0.25">
      <c r="A716">
        <v>1180</v>
      </c>
      <c r="B716">
        <v>1538</v>
      </c>
      <c r="C716">
        <v>2</v>
      </c>
      <c r="D716" s="1">
        <v>45592</v>
      </c>
      <c r="E716">
        <v>3</v>
      </c>
      <c r="F716">
        <v>82</v>
      </c>
    </row>
    <row r="717" spans="1:6" x14ac:dyDescent="0.25">
      <c r="A717">
        <v>1186</v>
      </c>
      <c r="B717">
        <v>1545</v>
      </c>
      <c r="C717">
        <v>2</v>
      </c>
      <c r="D717" s="1">
        <v>45416</v>
      </c>
      <c r="E717">
        <v>3</v>
      </c>
      <c r="F717">
        <v>95</v>
      </c>
    </row>
    <row r="718" spans="1:6" x14ac:dyDescent="0.25">
      <c r="A718">
        <v>1190</v>
      </c>
      <c r="B718">
        <v>1549</v>
      </c>
      <c r="C718">
        <v>2</v>
      </c>
      <c r="D718" s="1">
        <v>45622</v>
      </c>
      <c r="E718">
        <v>3</v>
      </c>
      <c r="F718">
        <v>27</v>
      </c>
    </row>
    <row r="719" spans="1:6" x14ac:dyDescent="0.25">
      <c r="A719">
        <v>1194</v>
      </c>
      <c r="B719">
        <v>1560</v>
      </c>
      <c r="C719">
        <v>2</v>
      </c>
      <c r="D719" s="1">
        <v>45328</v>
      </c>
      <c r="E719">
        <v>3</v>
      </c>
      <c r="F719">
        <v>87</v>
      </c>
    </row>
    <row r="720" spans="1:6" x14ac:dyDescent="0.25">
      <c r="A720">
        <v>1197</v>
      </c>
      <c r="B720">
        <v>1566</v>
      </c>
      <c r="C720">
        <v>2</v>
      </c>
      <c r="D720" s="1">
        <v>45568</v>
      </c>
      <c r="E720">
        <v>3</v>
      </c>
      <c r="F720">
        <v>63</v>
      </c>
    </row>
    <row r="721" spans="1:6" x14ac:dyDescent="0.25">
      <c r="A721">
        <v>1206</v>
      </c>
      <c r="B721">
        <v>1575</v>
      </c>
      <c r="C721">
        <v>2</v>
      </c>
      <c r="D721" s="1">
        <v>45446</v>
      </c>
      <c r="E721">
        <v>3</v>
      </c>
      <c r="F721">
        <v>23</v>
      </c>
    </row>
    <row r="722" spans="1:6" x14ac:dyDescent="0.25">
      <c r="A722">
        <v>1212</v>
      </c>
      <c r="B722">
        <v>1581</v>
      </c>
      <c r="C722">
        <v>2</v>
      </c>
      <c r="D722" s="1">
        <v>45621</v>
      </c>
      <c r="E722">
        <v>3</v>
      </c>
      <c r="F722">
        <v>27</v>
      </c>
    </row>
    <row r="723" spans="1:6" x14ac:dyDescent="0.25">
      <c r="A723">
        <v>1215</v>
      </c>
      <c r="B723">
        <v>1585</v>
      </c>
      <c r="C723">
        <v>2</v>
      </c>
      <c r="D723" s="1">
        <v>45526</v>
      </c>
      <c r="E723">
        <v>3</v>
      </c>
      <c r="F723">
        <v>33</v>
      </c>
    </row>
    <row r="724" spans="1:6" x14ac:dyDescent="0.25">
      <c r="A724">
        <v>1225</v>
      </c>
      <c r="B724">
        <v>1600</v>
      </c>
      <c r="C724">
        <v>2</v>
      </c>
      <c r="D724" s="1">
        <v>45493</v>
      </c>
      <c r="E724">
        <v>3</v>
      </c>
      <c r="F724">
        <v>32</v>
      </c>
    </row>
    <row r="725" spans="1:6" x14ac:dyDescent="0.25">
      <c r="A725">
        <v>1231</v>
      </c>
      <c r="B725">
        <v>1607</v>
      </c>
      <c r="C725">
        <v>2</v>
      </c>
      <c r="D725" s="1">
        <v>45606</v>
      </c>
      <c r="E725">
        <v>3</v>
      </c>
      <c r="F725">
        <v>30</v>
      </c>
    </row>
    <row r="726" spans="1:6" x14ac:dyDescent="0.25">
      <c r="A726">
        <v>1234</v>
      </c>
      <c r="B726">
        <v>1611</v>
      </c>
      <c r="C726">
        <v>2</v>
      </c>
      <c r="D726" s="1">
        <v>45556</v>
      </c>
      <c r="E726">
        <v>3</v>
      </c>
      <c r="F726">
        <v>95</v>
      </c>
    </row>
    <row r="727" spans="1:6" x14ac:dyDescent="0.25">
      <c r="A727">
        <v>1247</v>
      </c>
      <c r="B727">
        <v>1631</v>
      </c>
      <c r="C727">
        <v>2</v>
      </c>
      <c r="D727" s="1">
        <v>45462</v>
      </c>
      <c r="E727">
        <v>3</v>
      </c>
      <c r="F727">
        <v>87</v>
      </c>
    </row>
    <row r="728" spans="1:6" x14ac:dyDescent="0.25">
      <c r="A728">
        <v>1248</v>
      </c>
      <c r="B728">
        <v>1632</v>
      </c>
      <c r="C728">
        <v>2</v>
      </c>
      <c r="D728" s="1">
        <v>45372</v>
      </c>
      <c r="E728">
        <v>3</v>
      </c>
      <c r="F728">
        <v>39</v>
      </c>
    </row>
    <row r="729" spans="1:6" x14ac:dyDescent="0.25">
      <c r="A729">
        <v>1254</v>
      </c>
      <c r="B729">
        <v>1639</v>
      </c>
      <c r="C729">
        <v>2</v>
      </c>
      <c r="D729" s="1">
        <v>45461</v>
      </c>
      <c r="E729">
        <v>3</v>
      </c>
      <c r="F729">
        <v>86</v>
      </c>
    </row>
    <row r="730" spans="1:6" x14ac:dyDescent="0.25">
      <c r="A730">
        <v>1258</v>
      </c>
      <c r="B730">
        <v>1644</v>
      </c>
      <c r="C730">
        <v>2</v>
      </c>
      <c r="D730" s="1">
        <v>45407</v>
      </c>
      <c r="E730">
        <v>3</v>
      </c>
      <c r="F730">
        <v>57</v>
      </c>
    </row>
    <row r="731" spans="1:6" x14ac:dyDescent="0.25">
      <c r="A731">
        <v>1259</v>
      </c>
      <c r="B731">
        <v>1645</v>
      </c>
      <c r="C731">
        <v>2</v>
      </c>
      <c r="D731" s="1">
        <v>45429</v>
      </c>
      <c r="E731">
        <v>3</v>
      </c>
      <c r="F731">
        <v>34</v>
      </c>
    </row>
    <row r="732" spans="1:6" x14ac:dyDescent="0.25">
      <c r="A732">
        <v>1265</v>
      </c>
      <c r="B732">
        <v>1654</v>
      </c>
      <c r="C732">
        <v>2</v>
      </c>
      <c r="D732" s="1">
        <v>45395</v>
      </c>
      <c r="E732">
        <v>3</v>
      </c>
      <c r="F732">
        <v>96</v>
      </c>
    </row>
    <row r="733" spans="1:6" x14ac:dyDescent="0.25">
      <c r="A733">
        <v>1285</v>
      </c>
      <c r="B733">
        <v>1681</v>
      </c>
      <c r="C733">
        <v>2</v>
      </c>
      <c r="D733" s="1">
        <v>45302</v>
      </c>
      <c r="E733">
        <v>3</v>
      </c>
      <c r="F733">
        <v>99</v>
      </c>
    </row>
    <row r="734" spans="1:6" x14ac:dyDescent="0.25">
      <c r="A734">
        <v>1288</v>
      </c>
      <c r="B734">
        <v>1690</v>
      </c>
      <c r="C734">
        <v>2</v>
      </c>
      <c r="D734" s="1">
        <v>45475</v>
      </c>
      <c r="E734">
        <v>3</v>
      </c>
      <c r="F734">
        <v>23</v>
      </c>
    </row>
    <row r="735" spans="1:6" x14ac:dyDescent="0.25">
      <c r="A735">
        <v>1296</v>
      </c>
      <c r="B735">
        <v>1702</v>
      </c>
      <c r="C735">
        <v>2</v>
      </c>
      <c r="D735" s="1">
        <v>45508</v>
      </c>
      <c r="E735">
        <v>3</v>
      </c>
      <c r="F735">
        <v>92</v>
      </c>
    </row>
    <row r="736" spans="1:6" x14ac:dyDescent="0.25">
      <c r="A736">
        <v>1298</v>
      </c>
      <c r="B736">
        <v>1705</v>
      </c>
      <c r="C736">
        <v>2</v>
      </c>
      <c r="D736" s="1">
        <v>45450</v>
      </c>
      <c r="E736">
        <v>3</v>
      </c>
      <c r="F736">
        <v>88</v>
      </c>
    </row>
    <row r="737" spans="1:6" x14ac:dyDescent="0.25">
      <c r="A737">
        <v>1300</v>
      </c>
      <c r="B737">
        <v>1708</v>
      </c>
      <c r="C737">
        <v>2</v>
      </c>
      <c r="D737" s="1">
        <v>45311</v>
      </c>
      <c r="E737">
        <v>3</v>
      </c>
      <c r="F737">
        <v>96</v>
      </c>
    </row>
    <row r="738" spans="1:6" x14ac:dyDescent="0.25">
      <c r="A738">
        <v>1303</v>
      </c>
      <c r="B738">
        <v>1713</v>
      </c>
      <c r="C738">
        <v>2</v>
      </c>
      <c r="D738" s="1">
        <v>45427</v>
      </c>
      <c r="E738">
        <v>3</v>
      </c>
      <c r="F738">
        <v>80</v>
      </c>
    </row>
    <row r="739" spans="1:6" x14ac:dyDescent="0.25">
      <c r="A739">
        <v>1304</v>
      </c>
      <c r="B739">
        <v>1716</v>
      </c>
      <c r="C739">
        <v>2</v>
      </c>
      <c r="D739" s="1">
        <v>45448</v>
      </c>
      <c r="E739">
        <v>3</v>
      </c>
      <c r="F739">
        <v>97</v>
      </c>
    </row>
    <row r="740" spans="1:6" x14ac:dyDescent="0.25">
      <c r="A740">
        <v>1333</v>
      </c>
      <c r="B740">
        <v>1759</v>
      </c>
      <c r="C740">
        <v>2</v>
      </c>
      <c r="D740" s="1">
        <v>45413</v>
      </c>
      <c r="E740">
        <v>3</v>
      </c>
      <c r="F740">
        <v>38</v>
      </c>
    </row>
    <row r="741" spans="1:6" x14ac:dyDescent="0.25">
      <c r="A741">
        <v>1341</v>
      </c>
      <c r="B741">
        <v>1772</v>
      </c>
      <c r="C741">
        <v>2</v>
      </c>
      <c r="D741" s="1">
        <v>45382</v>
      </c>
      <c r="E741">
        <v>3</v>
      </c>
      <c r="F741">
        <v>34</v>
      </c>
    </row>
    <row r="742" spans="1:6" x14ac:dyDescent="0.25">
      <c r="A742">
        <v>1342</v>
      </c>
      <c r="B742">
        <v>1773</v>
      </c>
      <c r="C742">
        <v>2</v>
      </c>
      <c r="D742" s="1">
        <v>45325</v>
      </c>
      <c r="E742">
        <v>3</v>
      </c>
      <c r="F742">
        <v>38</v>
      </c>
    </row>
    <row r="743" spans="1:6" x14ac:dyDescent="0.25">
      <c r="A743">
        <v>1357</v>
      </c>
      <c r="B743">
        <v>1790</v>
      </c>
      <c r="C743">
        <v>2</v>
      </c>
      <c r="D743" s="1">
        <v>45488</v>
      </c>
      <c r="E743">
        <v>3</v>
      </c>
      <c r="F743">
        <v>30</v>
      </c>
    </row>
    <row r="744" spans="1:6" x14ac:dyDescent="0.25">
      <c r="A744">
        <v>1358</v>
      </c>
      <c r="B744">
        <v>1791</v>
      </c>
      <c r="C744">
        <v>2</v>
      </c>
      <c r="D744" s="1">
        <v>45451</v>
      </c>
      <c r="E744">
        <v>3</v>
      </c>
      <c r="F744">
        <v>35</v>
      </c>
    </row>
    <row r="745" spans="1:6" x14ac:dyDescent="0.25">
      <c r="A745">
        <v>1376</v>
      </c>
      <c r="B745">
        <v>1813</v>
      </c>
      <c r="C745">
        <v>2</v>
      </c>
      <c r="D745" s="1">
        <v>45328</v>
      </c>
      <c r="E745">
        <v>3</v>
      </c>
      <c r="F745">
        <v>31</v>
      </c>
    </row>
    <row r="746" spans="1:6" x14ac:dyDescent="0.25">
      <c r="A746">
        <v>1388</v>
      </c>
      <c r="B746">
        <v>1827</v>
      </c>
      <c r="C746">
        <v>2</v>
      </c>
      <c r="D746" s="1">
        <v>45351</v>
      </c>
      <c r="E746">
        <v>3</v>
      </c>
      <c r="F746">
        <v>33</v>
      </c>
    </row>
    <row r="747" spans="1:6" x14ac:dyDescent="0.25">
      <c r="A747">
        <v>1389</v>
      </c>
      <c r="B747">
        <v>1829</v>
      </c>
      <c r="C747">
        <v>2</v>
      </c>
      <c r="D747" s="1">
        <v>45424</v>
      </c>
      <c r="E747">
        <v>3</v>
      </c>
      <c r="F747">
        <v>29</v>
      </c>
    </row>
    <row r="748" spans="1:6" x14ac:dyDescent="0.25">
      <c r="A748">
        <v>1409</v>
      </c>
      <c r="B748">
        <v>1855</v>
      </c>
      <c r="C748">
        <v>2</v>
      </c>
      <c r="D748" s="1">
        <v>45574</v>
      </c>
      <c r="E748">
        <v>3</v>
      </c>
      <c r="F748">
        <v>98</v>
      </c>
    </row>
    <row r="749" spans="1:6" x14ac:dyDescent="0.25">
      <c r="A749">
        <v>1427</v>
      </c>
      <c r="B749">
        <v>1877</v>
      </c>
      <c r="C749">
        <v>2</v>
      </c>
      <c r="D749" s="1">
        <v>45632</v>
      </c>
      <c r="E749">
        <v>3</v>
      </c>
      <c r="F749">
        <v>38</v>
      </c>
    </row>
    <row r="750" spans="1:6" x14ac:dyDescent="0.25">
      <c r="A750">
        <v>1433</v>
      </c>
      <c r="B750">
        <v>1886</v>
      </c>
      <c r="C750">
        <v>2</v>
      </c>
      <c r="D750" s="1">
        <v>45468</v>
      </c>
      <c r="E750">
        <v>3</v>
      </c>
      <c r="F750">
        <v>34</v>
      </c>
    </row>
    <row r="751" spans="1:6" x14ac:dyDescent="0.25">
      <c r="A751">
        <v>1445</v>
      </c>
      <c r="B751">
        <v>1901</v>
      </c>
      <c r="C751">
        <v>2</v>
      </c>
      <c r="D751" s="1">
        <v>45405</v>
      </c>
      <c r="E751">
        <v>3</v>
      </c>
      <c r="F751">
        <v>87</v>
      </c>
    </row>
    <row r="752" spans="1:6" x14ac:dyDescent="0.25">
      <c r="A752">
        <v>1447</v>
      </c>
      <c r="B752">
        <v>1903</v>
      </c>
      <c r="C752">
        <v>2</v>
      </c>
      <c r="D752" s="1">
        <v>45343</v>
      </c>
      <c r="E752">
        <v>3</v>
      </c>
      <c r="F752">
        <v>20</v>
      </c>
    </row>
    <row r="753" spans="1:6" x14ac:dyDescent="0.25">
      <c r="A753">
        <v>2</v>
      </c>
      <c r="B753">
        <v>2</v>
      </c>
      <c r="C753">
        <v>3</v>
      </c>
      <c r="D753" s="1">
        <v>44946</v>
      </c>
      <c r="E753">
        <v>3</v>
      </c>
      <c r="F753">
        <v>86</v>
      </c>
    </row>
    <row r="754" spans="1:6" x14ac:dyDescent="0.25">
      <c r="A754">
        <v>17</v>
      </c>
      <c r="B754">
        <v>22</v>
      </c>
      <c r="C754">
        <v>3</v>
      </c>
      <c r="D754" s="1">
        <v>45281</v>
      </c>
      <c r="E754">
        <v>3</v>
      </c>
      <c r="F754">
        <v>90</v>
      </c>
    </row>
    <row r="755" spans="1:6" x14ac:dyDescent="0.25">
      <c r="A755">
        <v>19</v>
      </c>
      <c r="B755">
        <v>25</v>
      </c>
      <c r="C755">
        <v>3</v>
      </c>
      <c r="D755" s="1">
        <v>44973</v>
      </c>
      <c r="E755">
        <v>3</v>
      </c>
      <c r="F755">
        <v>65</v>
      </c>
    </row>
    <row r="756" spans="1:6" x14ac:dyDescent="0.25">
      <c r="A756">
        <v>24</v>
      </c>
      <c r="B756">
        <v>30</v>
      </c>
      <c r="C756">
        <v>3</v>
      </c>
      <c r="D756" s="1">
        <v>45283</v>
      </c>
      <c r="E756">
        <v>3</v>
      </c>
      <c r="F756">
        <v>94</v>
      </c>
    </row>
    <row r="757" spans="1:6" x14ac:dyDescent="0.25">
      <c r="A757">
        <v>38</v>
      </c>
      <c r="B757">
        <v>49</v>
      </c>
      <c r="C757">
        <v>3</v>
      </c>
      <c r="D757" s="1">
        <v>45104</v>
      </c>
      <c r="E757">
        <v>3</v>
      </c>
      <c r="F757">
        <v>87</v>
      </c>
    </row>
    <row r="758" spans="1:6" x14ac:dyDescent="0.25">
      <c r="A758">
        <v>49</v>
      </c>
      <c r="B758">
        <v>62</v>
      </c>
      <c r="C758">
        <v>3</v>
      </c>
      <c r="D758" s="1">
        <v>44982</v>
      </c>
      <c r="E758">
        <v>3</v>
      </c>
      <c r="F758">
        <v>95</v>
      </c>
    </row>
    <row r="759" spans="1:6" x14ac:dyDescent="0.25">
      <c r="A759">
        <v>50</v>
      </c>
      <c r="B759">
        <v>63</v>
      </c>
      <c r="C759">
        <v>3</v>
      </c>
      <c r="D759" s="1">
        <v>45045</v>
      </c>
      <c r="E759">
        <v>3</v>
      </c>
      <c r="F759">
        <v>87</v>
      </c>
    </row>
    <row r="760" spans="1:6" x14ac:dyDescent="0.25">
      <c r="A760">
        <v>51</v>
      </c>
      <c r="B760">
        <v>65</v>
      </c>
      <c r="C760">
        <v>3</v>
      </c>
      <c r="D760" s="1">
        <v>44937</v>
      </c>
      <c r="E760">
        <v>3</v>
      </c>
      <c r="F760">
        <v>53</v>
      </c>
    </row>
    <row r="761" spans="1:6" x14ac:dyDescent="0.25">
      <c r="A761">
        <v>54</v>
      </c>
      <c r="B761">
        <v>68</v>
      </c>
      <c r="C761">
        <v>3</v>
      </c>
      <c r="D761" s="1">
        <v>45243</v>
      </c>
      <c r="E761">
        <v>3</v>
      </c>
      <c r="F761">
        <v>56</v>
      </c>
    </row>
    <row r="762" spans="1:6" x14ac:dyDescent="0.25">
      <c r="A762">
        <v>55</v>
      </c>
      <c r="B762">
        <v>69</v>
      </c>
      <c r="C762">
        <v>3</v>
      </c>
      <c r="D762" s="1">
        <v>45267</v>
      </c>
      <c r="E762">
        <v>3</v>
      </c>
      <c r="F762">
        <v>86</v>
      </c>
    </row>
    <row r="763" spans="1:6" x14ac:dyDescent="0.25">
      <c r="A763">
        <v>56</v>
      </c>
      <c r="B763">
        <v>71</v>
      </c>
      <c r="C763">
        <v>3</v>
      </c>
      <c r="D763" s="1">
        <v>45221</v>
      </c>
      <c r="E763">
        <v>3</v>
      </c>
      <c r="F763">
        <v>93</v>
      </c>
    </row>
    <row r="764" spans="1:6" x14ac:dyDescent="0.25">
      <c r="A764">
        <v>59</v>
      </c>
      <c r="B764">
        <v>76</v>
      </c>
      <c r="C764">
        <v>3</v>
      </c>
      <c r="D764" s="1">
        <v>45081</v>
      </c>
      <c r="E764">
        <v>3</v>
      </c>
      <c r="F764">
        <v>26</v>
      </c>
    </row>
    <row r="765" spans="1:6" x14ac:dyDescent="0.25">
      <c r="A765">
        <v>60</v>
      </c>
      <c r="B765">
        <v>77</v>
      </c>
      <c r="C765">
        <v>3</v>
      </c>
      <c r="D765" s="1">
        <v>45116</v>
      </c>
      <c r="E765">
        <v>3</v>
      </c>
      <c r="F765">
        <v>63</v>
      </c>
    </row>
    <row r="766" spans="1:6" x14ac:dyDescent="0.25">
      <c r="A766">
        <v>67</v>
      </c>
      <c r="B766">
        <v>88</v>
      </c>
      <c r="C766">
        <v>3</v>
      </c>
      <c r="D766" s="1">
        <v>45251</v>
      </c>
      <c r="E766">
        <v>3</v>
      </c>
      <c r="F766">
        <v>27</v>
      </c>
    </row>
    <row r="767" spans="1:6" x14ac:dyDescent="0.25">
      <c r="A767">
        <v>68</v>
      </c>
      <c r="B767">
        <v>89</v>
      </c>
      <c r="C767">
        <v>3</v>
      </c>
      <c r="D767" s="1">
        <v>45250</v>
      </c>
      <c r="E767">
        <v>3</v>
      </c>
      <c r="F767">
        <v>38</v>
      </c>
    </row>
    <row r="768" spans="1:6" x14ac:dyDescent="0.25">
      <c r="A768">
        <v>72</v>
      </c>
      <c r="B768">
        <v>95</v>
      </c>
      <c r="C768">
        <v>3</v>
      </c>
      <c r="D768" s="1">
        <v>45168</v>
      </c>
      <c r="E768">
        <v>3</v>
      </c>
      <c r="F768">
        <v>80</v>
      </c>
    </row>
    <row r="769" spans="1:6" x14ac:dyDescent="0.25">
      <c r="A769">
        <v>74</v>
      </c>
      <c r="B769">
        <v>98</v>
      </c>
      <c r="C769">
        <v>3</v>
      </c>
      <c r="D769" s="1">
        <v>45195</v>
      </c>
      <c r="E769">
        <v>3</v>
      </c>
      <c r="F769">
        <v>68</v>
      </c>
    </row>
    <row r="770" spans="1:6" x14ac:dyDescent="0.25">
      <c r="A770">
        <v>75</v>
      </c>
      <c r="B770">
        <v>100</v>
      </c>
      <c r="C770">
        <v>3</v>
      </c>
      <c r="D770" s="1">
        <v>45160</v>
      </c>
      <c r="E770">
        <v>3</v>
      </c>
      <c r="F770">
        <v>28</v>
      </c>
    </row>
    <row r="771" spans="1:6" x14ac:dyDescent="0.25">
      <c r="A771">
        <v>78</v>
      </c>
      <c r="B771">
        <v>104</v>
      </c>
      <c r="C771">
        <v>3</v>
      </c>
      <c r="D771" s="1">
        <v>45151</v>
      </c>
      <c r="E771">
        <v>3</v>
      </c>
      <c r="F771">
        <v>84</v>
      </c>
    </row>
    <row r="772" spans="1:6" x14ac:dyDescent="0.25">
      <c r="A772">
        <v>101</v>
      </c>
      <c r="B772">
        <v>133</v>
      </c>
      <c r="C772">
        <v>3</v>
      </c>
      <c r="D772" s="1">
        <v>44950</v>
      </c>
      <c r="E772">
        <v>3</v>
      </c>
      <c r="F772">
        <v>94</v>
      </c>
    </row>
    <row r="773" spans="1:6" x14ac:dyDescent="0.25">
      <c r="A773">
        <v>113</v>
      </c>
      <c r="B773">
        <v>147</v>
      </c>
      <c r="C773">
        <v>3</v>
      </c>
      <c r="D773" s="1">
        <v>44938</v>
      </c>
      <c r="E773">
        <v>3</v>
      </c>
      <c r="F773">
        <v>57</v>
      </c>
    </row>
    <row r="774" spans="1:6" x14ac:dyDescent="0.25">
      <c r="A774">
        <v>125</v>
      </c>
      <c r="B774">
        <v>162</v>
      </c>
      <c r="C774">
        <v>3</v>
      </c>
      <c r="D774" s="1">
        <v>44961</v>
      </c>
      <c r="E774">
        <v>3</v>
      </c>
      <c r="F774">
        <v>91</v>
      </c>
    </row>
    <row r="775" spans="1:6" x14ac:dyDescent="0.25">
      <c r="A775">
        <v>126</v>
      </c>
      <c r="B775">
        <v>163</v>
      </c>
      <c r="C775">
        <v>3</v>
      </c>
      <c r="D775" s="1">
        <v>45271</v>
      </c>
      <c r="E775">
        <v>3</v>
      </c>
      <c r="F775">
        <v>96</v>
      </c>
    </row>
    <row r="776" spans="1:6" x14ac:dyDescent="0.25">
      <c r="A776">
        <v>131</v>
      </c>
      <c r="B776">
        <v>168</v>
      </c>
      <c r="C776">
        <v>3</v>
      </c>
      <c r="D776" s="1">
        <v>45094</v>
      </c>
      <c r="E776">
        <v>3</v>
      </c>
      <c r="F776">
        <v>23</v>
      </c>
    </row>
    <row r="777" spans="1:6" x14ac:dyDescent="0.25">
      <c r="A777">
        <v>137</v>
      </c>
      <c r="B777">
        <v>176</v>
      </c>
      <c r="C777">
        <v>3</v>
      </c>
      <c r="D777" s="1">
        <v>45257</v>
      </c>
      <c r="E777">
        <v>3</v>
      </c>
      <c r="F777">
        <v>97</v>
      </c>
    </row>
    <row r="778" spans="1:6" x14ac:dyDescent="0.25">
      <c r="A778">
        <v>167</v>
      </c>
      <c r="B778">
        <v>212</v>
      </c>
      <c r="C778">
        <v>3</v>
      </c>
      <c r="D778" s="1">
        <v>45105</v>
      </c>
      <c r="E778">
        <v>3</v>
      </c>
      <c r="F778">
        <v>33</v>
      </c>
    </row>
    <row r="779" spans="1:6" x14ac:dyDescent="0.25">
      <c r="A779">
        <v>188</v>
      </c>
      <c r="B779">
        <v>244</v>
      </c>
      <c r="C779">
        <v>3</v>
      </c>
      <c r="D779" s="1">
        <v>45091</v>
      </c>
      <c r="E779">
        <v>3</v>
      </c>
      <c r="F779">
        <v>85</v>
      </c>
    </row>
    <row r="780" spans="1:6" x14ac:dyDescent="0.25">
      <c r="A780">
        <v>199</v>
      </c>
      <c r="B780">
        <v>263</v>
      </c>
      <c r="C780">
        <v>3</v>
      </c>
      <c r="D780" s="1">
        <v>45174</v>
      </c>
      <c r="E780">
        <v>3</v>
      </c>
      <c r="F780">
        <v>81</v>
      </c>
    </row>
    <row r="781" spans="1:6" x14ac:dyDescent="0.25">
      <c r="A781">
        <v>211</v>
      </c>
      <c r="B781">
        <v>281</v>
      </c>
      <c r="C781">
        <v>3</v>
      </c>
      <c r="D781" s="1">
        <v>45006</v>
      </c>
      <c r="E781">
        <v>3</v>
      </c>
      <c r="F781">
        <v>23</v>
      </c>
    </row>
    <row r="782" spans="1:6" x14ac:dyDescent="0.25">
      <c r="A782">
        <v>226</v>
      </c>
      <c r="B782">
        <v>300</v>
      </c>
      <c r="C782">
        <v>3</v>
      </c>
      <c r="D782" s="1">
        <v>45170</v>
      </c>
      <c r="E782">
        <v>3</v>
      </c>
      <c r="F782">
        <v>28</v>
      </c>
    </row>
    <row r="783" spans="1:6" x14ac:dyDescent="0.25">
      <c r="A783">
        <v>235</v>
      </c>
      <c r="B783">
        <v>315</v>
      </c>
      <c r="C783">
        <v>3</v>
      </c>
      <c r="D783" s="1">
        <v>45243</v>
      </c>
      <c r="E783">
        <v>3</v>
      </c>
      <c r="F783">
        <v>98</v>
      </c>
    </row>
    <row r="784" spans="1:6" x14ac:dyDescent="0.25">
      <c r="A784">
        <v>245</v>
      </c>
      <c r="B784">
        <v>328</v>
      </c>
      <c r="C784">
        <v>3</v>
      </c>
      <c r="D784" s="1">
        <v>45115</v>
      </c>
      <c r="E784">
        <v>3</v>
      </c>
      <c r="F784">
        <v>94</v>
      </c>
    </row>
    <row r="785" spans="1:6" x14ac:dyDescent="0.25">
      <c r="A785">
        <v>262</v>
      </c>
      <c r="B785">
        <v>354</v>
      </c>
      <c r="C785">
        <v>3</v>
      </c>
      <c r="D785" s="1">
        <v>45088</v>
      </c>
      <c r="E785">
        <v>3</v>
      </c>
      <c r="F785">
        <v>80</v>
      </c>
    </row>
    <row r="786" spans="1:6" x14ac:dyDescent="0.25">
      <c r="A786">
        <v>292</v>
      </c>
      <c r="B786">
        <v>391</v>
      </c>
      <c r="C786">
        <v>3</v>
      </c>
      <c r="D786" s="1">
        <v>44982</v>
      </c>
      <c r="E786">
        <v>3</v>
      </c>
      <c r="F786">
        <v>56</v>
      </c>
    </row>
    <row r="787" spans="1:6" x14ac:dyDescent="0.25">
      <c r="A787">
        <v>306</v>
      </c>
      <c r="B787">
        <v>409</v>
      </c>
      <c r="C787">
        <v>3</v>
      </c>
      <c r="D787" s="1">
        <v>45135</v>
      </c>
      <c r="E787">
        <v>3</v>
      </c>
      <c r="F787">
        <v>57</v>
      </c>
    </row>
    <row r="788" spans="1:6" x14ac:dyDescent="0.25">
      <c r="A788">
        <v>334</v>
      </c>
      <c r="B788">
        <v>447</v>
      </c>
      <c r="C788">
        <v>3</v>
      </c>
      <c r="D788" s="1">
        <v>45147</v>
      </c>
      <c r="E788">
        <v>3</v>
      </c>
      <c r="F788">
        <v>69</v>
      </c>
    </row>
    <row r="789" spans="1:6" x14ac:dyDescent="0.25">
      <c r="A789">
        <v>336</v>
      </c>
      <c r="B789">
        <v>449</v>
      </c>
      <c r="C789">
        <v>3</v>
      </c>
      <c r="D789" s="1">
        <v>45229</v>
      </c>
      <c r="E789">
        <v>3</v>
      </c>
      <c r="F789">
        <v>87</v>
      </c>
    </row>
    <row r="790" spans="1:6" x14ac:dyDescent="0.25">
      <c r="A790">
        <v>351</v>
      </c>
      <c r="B790">
        <v>468</v>
      </c>
      <c r="C790">
        <v>3</v>
      </c>
      <c r="D790" s="1">
        <v>44997</v>
      </c>
      <c r="E790">
        <v>3</v>
      </c>
      <c r="F790">
        <v>26</v>
      </c>
    </row>
    <row r="791" spans="1:6" x14ac:dyDescent="0.25">
      <c r="A791">
        <v>353</v>
      </c>
      <c r="B791">
        <v>471</v>
      </c>
      <c r="C791">
        <v>3</v>
      </c>
      <c r="D791" s="1">
        <v>45073</v>
      </c>
      <c r="E791">
        <v>3</v>
      </c>
      <c r="F791">
        <v>93</v>
      </c>
    </row>
    <row r="792" spans="1:6" x14ac:dyDescent="0.25">
      <c r="A792">
        <v>354</v>
      </c>
      <c r="B792">
        <v>472</v>
      </c>
      <c r="C792">
        <v>3</v>
      </c>
      <c r="D792" s="1">
        <v>45086</v>
      </c>
      <c r="E792">
        <v>3</v>
      </c>
      <c r="F792">
        <v>85</v>
      </c>
    </row>
    <row r="793" spans="1:6" x14ac:dyDescent="0.25">
      <c r="A793">
        <v>360</v>
      </c>
      <c r="B793">
        <v>478</v>
      </c>
      <c r="C793">
        <v>3</v>
      </c>
      <c r="D793" s="1">
        <v>45184</v>
      </c>
      <c r="E793">
        <v>3</v>
      </c>
      <c r="F793">
        <v>55</v>
      </c>
    </row>
    <row r="794" spans="1:6" x14ac:dyDescent="0.25">
      <c r="A794">
        <v>376</v>
      </c>
      <c r="B794">
        <v>496</v>
      </c>
      <c r="C794">
        <v>3</v>
      </c>
      <c r="D794" s="1">
        <v>45232</v>
      </c>
      <c r="E794">
        <v>3</v>
      </c>
      <c r="F794">
        <v>90</v>
      </c>
    </row>
    <row r="795" spans="1:6" x14ac:dyDescent="0.25">
      <c r="A795">
        <v>382</v>
      </c>
      <c r="B795">
        <v>506</v>
      </c>
      <c r="C795">
        <v>3</v>
      </c>
      <c r="D795" s="1">
        <v>45018</v>
      </c>
      <c r="E795">
        <v>3</v>
      </c>
      <c r="F795">
        <v>20</v>
      </c>
    </row>
    <row r="796" spans="1:6" x14ac:dyDescent="0.25">
      <c r="A796">
        <v>389</v>
      </c>
      <c r="B796">
        <v>516</v>
      </c>
      <c r="C796">
        <v>3</v>
      </c>
      <c r="D796" s="1">
        <v>45289</v>
      </c>
      <c r="E796">
        <v>3</v>
      </c>
      <c r="F796">
        <v>22</v>
      </c>
    </row>
    <row r="797" spans="1:6" x14ac:dyDescent="0.25">
      <c r="A797">
        <v>390</v>
      </c>
      <c r="B797">
        <v>517</v>
      </c>
      <c r="C797">
        <v>3</v>
      </c>
      <c r="D797" s="1">
        <v>45108</v>
      </c>
      <c r="E797">
        <v>3</v>
      </c>
      <c r="F797">
        <v>87</v>
      </c>
    </row>
    <row r="798" spans="1:6" x14ac:dyDescent="0.25">
      <c r="A798">
        <v>394</v>
      </c>
      <c r="B798">
        <v>521</v>
      </c>
      <c r="C798">
        <v>3</v>
      </c>
      <c r="D798" s="1">
        <v>45027</v>
      </c>
      <c r="E798">
        <v>3</v>
      </c>
      <c r="F798">
        <v>20</v>
      </c>
    </row>
    <row r="799" spans="1:6" x14ac:dyDescent="0.25">
      <c r="A799">
        <v>395</v>
      </c>
      <c r="B799">
        <v>524</v>
      </c>
      <c r="C799">
        <v>3</v>
      </c>
      <c r="D799" s="1">
        <v>45197</v>
      </c>
      <c r="E799">
        <v>3</v>
      </c>
      <c r="F799">
        <v>93</v>
      </c>
    </row>
    <row r="800" spans="1:6" x14ac:dyDescent="0.25">
      <c r="A800">
        <v>399</v>
      </c>
      <c r="B800">
        <v>528</v>
      </c>
      <c r="C800">
        <v>3</v>
      </c>
      <c r="D800" s="1">
        <v>44969</v>
      </c>
      <c r="E800">
        <v>3</v>
      </c>
      <c r="F800">
        <v>88</v>
      </c>
    </row>
    <row r="801" spans="1:6" x14ac:dyDescent="0.25">
      <c r="A801">
        <v>400</v>
      </c>
      <c r="B801">
        <v>530</v>
      </c>
      <c r="C801">
        <v>3</v>
      </c>
      <c r="D801" s="1">
        <v>45181</v>
      </c>
      <c r="E801">
        <v>3</v>
      </c>
      <c r="F801">
        <v>30</v>
      </c>
    </row>
    <row r="802" spans="1:6" x14ac:dyDescent="0.25">
      <c r="A802">
        <v>403</v>
      </c>
      <c r="B802">
        <v>534</v>
      </c>
      <c r="C802">
        <v>3</v>
      </c>
      <c r="D802" s="1">
        <v>45048</v>
      </c>
      <c r="E802">
        <v>3</v>
      </c>
      <c r="F802">
        <v>69</v>
      </c>
    </row>
    <row r="803" spans="1:6" x14ac:dyDescent="0.25">
      <c r="A803">
        <v>404</v>
      </c>
      <c r="B803">
        <v>535</v>
      </c>
      <c r="C803">
        <v>3</v>
      </c>
      <c r="D803" s="1">
        <v>45110</v>
      </c>
      <c r="E803">
        <v>3</v>
      </c>
      <c r="F803">
        <v>50</v>
      </c>
    </row>
    <row r="804" spans="1:6" x14ac:dyDescent="0.25">
      <c r="A804">
        <v>405</v>
      </c>
      <c r="B804">
        <v>536</v>
      </c>
      <c r="C804">
        <v>3</v>
      </c>
      <c r="D804" s="1">
        <v>45008</v>
      </c>
      <c r="E804">
        <v>3</v>
      </c>
      <c r="F804">
        <v>91</v>
      </c>
    </row>
    <row r="805" spans="1:6" x14ac:dyDescent="0.25">
      <c r="A805">
        <v>408</v>
      </c>
      <c r="B805">
        <v>540</v>
      </c>
      <c r="C805">
        <v>3</v>
      </c>
      <c r="D805" s="1">
        <v>45136</v>
      </c>
      <c r="E805">
        <v>3</v>
      </c>
      <c r="F805">
        <v>37</v>
      </c>
    </row>
    <row r="806" spans="1:6" x14ac:dyDescent="0.25">
      <c r="A806">
        <v>419</v>
      </c>
      <c r="B806">
        <v>556</v>
      </c>
      <c r="C806">
        <v>3</v>
      </c>
      <c r="D806" s="1">
        <v>45005</v>
      </c>
      <c r="E806">
        <v>3</v>
      </c>
      <c r="F806">
        <v>67</v>
      </c>
    </row>
    <row r="807" spans="1:6" x14ac:dyDescent="0.25">
      <c r="A807">
        <v>423</v>
      </c>
      <c r="B807">
        <v>562</v>
      </c>
      <c r="C807">
        <v>3</v>
      </c>
      <c r="D807" s="1">
        <v>45271</v>
      </c>
      <c r="E807">
        <v>3</v>
      </c>
      <c r="F807">
        <v>31</v>
      </c>
    </row>
    <row r="808" spans="1:6" x14ac:dyDescent="0.25">
      <c r="A808">
        <v>430</v>
      </c>
      <c r="B808">
        <v>571</v>
      </c>
      <c r="C808">
        <v>3</v>
      </c>
      <c r="D808" s="1">
        <v>45051</v>
      </c>
      <c r="E808">
        <v>3</v>
      </c>
      <c r="F808">
        <v>35</v>
      </c>
    </row>
    <row r="809" spans="1:6" x14ac:dyDescent="0.25">
      <c r="A809">
        <v>443</v>
      </c>
      <c r="B809">
        <v>588</v>
      </c>
      <c r="C809">
        <v>3</v>
      </c>
      <c r="D809" s="1">
        <v>45040</v>
      </c>
      <c r="E809">
        <v>3</v>
      </c>
      <c r="F809">
        <v>83</v>
      </c>
    </row>
    <row r="810" spans="1:6" x14ac:dyDescent="0.25">
      <c r="A810">
        <v>444</v>
      </c>
      <c r="B810">
        <v>589</v>
      </c>
      <c r="C810">
        <v>3</v>
      </c>
      <c r="D810" s="1">
        <v>45291</v>
      </c>
      <c r="E810">
        <v>3</v>
      </c>
      <c r="F810">
        <v>65</v>
      </c>
    </row>
    <row r="811" spans="1:6" x14ac:dyDescent="0.25">
      <c r="A811">
        <v>450</v>
      </c>
      <c r="B811">
        <v>598</v>
      </c>
      <c r="C811">
        <v>3</v>
      </c>
      <c r="D811" s="1">
        <v>44984</v>
      </c>
      <c r="E811">
        <v>3</v>
      </c>
      <c r="F811">
        <v>39</v>
      </c>
    </row>
    <row r="812" spans="1:6" x14ac:dyDescent="0.25">
      <c r="A812">
        <v>453</v>
      </c>
      <c r="B812">
        <v>601</v>
      </c>
      <c r="C812">
        <v>3</v>
      </c>
      <c r="D812" s="1">
        <v>45028</v>
      </c>
      <c r="E812">
        <v>3</v>
      </c>
      <c r="F812">
        <v>31</v>
      </c>
    </row>
    <row r="813" spans="1:6" x14ac:dyDescent="0.25">
      <c r="A813">
        <v>470</v>
      </c>
      <c r="B813">
        <v>626</v>
      </c>
      <c r="C813">
        <v>3</v>
      </c>
      <c r="D813" s="1">
        <v>45178</v>
      </c>
      <c r="E813">
        <v>3</v>
      </c>
      <c r="F813">
        <v>33</v>
      </c>
    </row>
    <row r="814" spans="1:6" x14ac:dyDescent="0.25">
      <c r="A814">
        <v>472</v>
      </c>
      <c r="B814">
        <v>628</v>
      </c>
      <c r="C814">
        <v>3</v>
      </c>
      <c r="D814" s="1">
        <v>44936</v>
      </c>
      <c r="E814">
        <v>3</v>
      </c>
      <c r="F814">
        <v>22</v>
      </c>
    </row>
    <row r="815" spans="1:6" x14ac:dyDescent="0.25">
      <c r="A815">
        <v>474</v>
      </c>
      <c r="B815">
        <v>631</v>
      </c>
      <c r="C815">
        <v>3</v>
      </c>
      <c r="D815" s="1">
        <v>45184</v>
      </c>
      <c r="E815">
        <v>3</v>
      </c>
      <c r="F815">
        <v>37</v>
      </c>
    </row>
    <row r="816" spans="1:6" x14ac:dyDescent="0.25">
      <c r="A816">
        <v>477</v>
      </c>
      <c r="B816">
        <v>635</v>
      </c>
      <c r="C816">
        <v>3</v>
      </c>
      <c r="D816" s="1">
        <v>45216</v>
      </c>
      <c r="E816">
        <v>3</v>
      </c>
      <c r="F816">
        <v>60</v>
      </c>
    </row>
    <row r="817" spans="1:6" x14ac:dyDescent="0.25">
      <c r="A817">
        <v>489</v>
      </c>
      <c r="B817">
        <v>651</v>
      </c>
      <c r="C817">
        <v>3</v>
      </c>
      <c r="D817" s="1">
        <v>45233</v>
      </c>
      <c r="E817">
        <v>3</v>
      </c>
      <c r="F817">
        <v>27</v>
      </c>
    </row>
    <row r="818" spans="1:6" x14ac:dyDescent="0.25">
      <c r="A818">
        <v>498</v>
      </c>
      <c r="B818">
        <v>666</v>
      </c>
      <c r="C818">
        <v>3</v>
      </c>
      <c r="D818" s="1">
        <v>45034</v>
      </c>
      <c r="E818">
        <v>3</v>
      </c>
      <c r="F818">
        <v>93</v>
      </c>
    </row>
    <row r="819" spans="1:6" x14ac:dyDescent="0.25">
      <c r="A819">
        <v>499</v>
      </c>
      <c r="B819">
        <v>667</v>
      </c>
      <c r="C819">
        <v>3</v>
      </c>
      <c r="D819" s="1">
        <v>45196</v>
      </c>
      <c r="E819">
        <v>3</v>
      </c>
      <c r="F819">
        <v>20</v>
      </c>
    </row>
    <row r="820" spans="1:6" x14ac:dyDescent="0.25">
      <c r="A820">
        <v>505</v>
      </c>
      <c r="B820">
        <v>674</v>
      </c>
      <c r="C820">
        <v>3</v>
      </c>
      <c r="D820" s="1">
        <v>45172</v>
      </c>
      <c r="E820">
        <v>3</v>
      </c>
      <c r="F820">
        <v>81</v>
      </c>
    </row>
    <row r="821" spans="1:6" x14ac:dyDescent="0.25">
      <c r="A821">
        <v>520</v>
      </c>
      <c r="B821">
        <v>693</v>
      </c>
      <c r="C821">
        <v>3</v>
      </c>
      <c r="D821" s="1">
        <v>45137</v>
      </c>
      <c r="E821">
        <v>3</v>
      </c>
      <c r="F821">
        <v>36</v>
      </c>
    </row>
    <row r="822" spans="1:6" x14ac:dyDescent="0.25">
      <c r="A822">
        <v>526</v>
      </c>
      <c r="B822">
        <v>701</v>
      </c>
      <c r="C822">
        <v>3</v>
      </c>
      <c r="D822" s="1">
        <v>45249</v>
      </c>
      <c r="E822">
        <v>3</v>
      </c>
      <c r="F822">
        <v>98</v>
      </c>
    </row>
    <row r="823" spans="1:6" x14ac:dyDescent="0.25">
      <c r="A823">
        <v>528</v>
      </c>
      <c r="B823">
        <v>704</v>
      </c>
      <c r="C823">
        <v>3</v>
      </c>
      <c r="D823" s="1">
        <v>45095</v>
      </c>
      <c r="E823">
        <v>3</v>
      </c>
      <c r="F823">
        <v>38</v>
      </c>
    </row>
    <row r="824" spans="1:6" x14ac:dyDescent="0.25">
      <c r="A824">
        <v>545</v>
      </c>
      <c r="B824">
        <v>724</v>
      </c>
      <c r="C824">
        <v>3</v>
      </c>
      <c r="D824" s="1">
        <v>44985</v>
      </c>
      <c r="E824">
        <v>3</v>
      </c>
      <c r="F824">
        <v>97</v>
      </c>
    </row>
    <row r="825" spans="1:6" x14ac:dyDescent="0.25">
      <c r="A825">
        <v>548</v>
      </c>
      <c r="B825">
        <v>727</v>
      </c>
      <c r="C825">
        <v>3</v>
      </c>
      <c r="D825" s="1">
        <v>45023</v>
      </c>
      <c r="E825">
        <v>3</v>
      </c>
      <c r="F825">
        <v>39</v>
      </c>
    </row>
    <row r="826" spans="1:6" x14ac:dyDescent="0.25">
      <c r="A826">
        <v>551</v>
      </c>
      <c r="B826">
        <v>730</v>
      </c>
      <c r="C826">
        <v>3</v>
      </c>
      <c r="D826" s="1">
        <v>44971</v>
      </c>
      <c r="E826">
        <v>3</v>
      </c>
      <c r="F826">
        <v>81</v>
      </c>
    </row>
    <row r="827" spans="1:6" x14ac:dyDescent="0.25">
      <c r="A827">
        <v>559</v>
      </c>
      <c r="B827">
        <v>746</v>
      </c>
      <c r="C827">
        <v>3</v>
      </c>
      <c r="D827" s="1">
        <v>45248</v>
      </c>
      <c r="E827">
        <v>3</v>
      </c>
      <c r="F827">
        <v>20</v>
      </c>
    </row>
    <row r="828" spans="1:6" x14ac:dyDescent="0.25">
      <c r="A828">
        <v>569</v>
      </c>
      <c r="B828">
        <v>760</v>
      </c>
      <c r="C828">
        <v>3</v>
      </c>
      <c r="D828" s="1">
        <v>45274</v>
      </c>
      <c r="E828">
        <v>3</v>
      </c>
      <c r="F828">
        <v>81</v>
      </c>
    </row>
    <row r="829" spans="1:6" x14ac:dyDescent="0.25">
      <c r="A829">
        <v>586</v>
      </c>
      <c r="B829">
        <v>779</v>
      </c>
      <c r="C829">
        <v>3</v>
      </c>
      <c r="D829" s="1">
        <v>45188</v>
      </c>
      <c r="E829">
        <v>3</v>
      </c>
      <c r="F829">
        <v>66</v>
      </c>
    </row>
    <row r="830" spans="1:6" x14ac:dyDescent="0.25">
      <c r="A830">
        <v>604</v>
      </c>
      <c r="B830">
        <v>802</v>
      </c>
      <c r="C830">
        <v>3</v>
      </c>
      <c r="D830" s="1">
        <v>45209</v>
      </c>
      <c r="E830">
        <v>3</v>
      </c>
      <c r="F830">
        <v>94</v>
      </c>
    </row>
    <row r="831" spans="1:6" x14ac:dyDescent="0.25">
      <c r="A831">
        <v>629</v>
      </c>
      <c r="B831">
        <v>832</v>
      </c>
      <c r="C831">
        <v>3</v>
      </c>
      <c r="D831" s="1">
        <v>45108</v>
      </c>
      <c r="E831">
        <v>3</v>
      </c>
      <c r="F831">
        <v>82</v>
      </c>
    </row>
    <row r="832" spans="1:6" x14ac:dyDescent="0.25">
      <c r="A832">
        <v>635</v>
      </c>
      <c r="B832">
        <v>841</v>
      </c>
      <c r="C832">
        <v>3</v>
      </c>
      <c r="D832" s="1">
        <v>45054</v>
      </c>
      <c r="E832">
        <v>3</v>
      </c>
      <c r="F832">
        <v>22</v>
      </c>
    </row>
    <row r="833" spans="1:6" x14ac:dyDescent="0.25">
      <c r="A833">
        <v>655</v>
      </c>
      <c r="B833">
        <v>868</v>
      </c>
      <c r="C833">
        <v>3</v>
      </c>
      <c r="D833" s="1">
        <v>45086</v>
      </c>
      <c r="E833">
        <v>3</v>
      </c>
      <c r="F833">
        <v>99</v>
      </c>
    </row>
    <row r="834" spans="1:6" x14ac:dyDescent="0.25">
      <c r="A834">
        <v>710</v>
      </c>
      <c r="B834">
        <v>942</v>
      </c>
      <c r="C834">
        <v>3</v>
      </c>
      <c r="D834" s="1">
        <v>45639</v>
      </c>
      <c r="E834">
        <v>3</v>
      </c>
      <c r="F834">
        <v>95</v>
      </c>
    </row>
    <row r="835" spans="1:6" x14ac:dyDescent="0.25">
      <c r="A835">
        <v>715</v>
      </c>
      <c r="B835">
        <v>949</v>
      </c>
      <c r="C835">
        <v>3</v>
      </c>
      <c r="D835" s="1">
        <v>45595</v>
      </c>
      <c r="E835">
        <v>3</v>
      </c>
      <c r="F835">
        <v>98</v>
      </c>
    </row>
    <row r="836" spans="1:6" x14ac:dyDescent="0.25">
      <c r="A836">
        <v>717</v>
      </c>
      <c r="B836">
        <v>951</v>
      </c>
      <c r="C836">
        <v>3</v>
      </c>
      <c r="D836" s="1">
        <v>45514</v>
      </c>
      <c r="E836">
        <v>3</v>
      </c>
      <c r="F836">
        <v>38</v>
      </c>
    </row>
    <row r="837" spans="1:6" x14ac:dyDescent="0.25">
      <c r="A837">
        <v>721</v>
      </c>
      <c r="B837">
        <v>957</v>
      </c>
      <c r="C837">
        <v>3</v>
      </c>
      <c r="D837" s="1">
        <v>45402</v>
      </c>
      <c r="E837">
        <v>3</v>
      </c>
      <c r="F837">
        <v>52</v>
      </c>
    </row>
    <row r="838" spans="1:6" x14ac:dyDescent="0.25">
      <c r="A838">
        <v>723</v>
      </c>
      <c r="B838">
        <v>959</v>
      </c>
      <c r="C838">
        <v>3</v>
      </c>
      <c r="D838" s="1">
        <v>45309</v>
      </c>
      <c r="E838">
        <v>3</v>
      </c>
      <c r="F838">
        <v>99</v>
      </c>
    </row>
    <row r="839" spans="1:6" x14ac:dyDescent="0.25">
      <c r="A839">
        <v>741</v>
      </c>
      <c r="B839">
        <v>984</v>
      </c>
      <c r="C839">
        <v>3</v>
      </c>
      <c r="D839" s="1">
        <v>45464</v>
      </c>
      <c r="E839">
        <v>3</v>
      </c>
      <c r="F839">
        <v>23</v>
      </c>
    </row>
    <row r="840" spans="1:6" x14ac:dyDescent="0.25">
      <c r="A840">
        <v>759</v>
      </c>
      <c r="B840">
        <v>1006</v>
      </c>
      <c r="C840">
        <v>3</v>
      </c>
      <c r="D840" s="1">
        <v>45467</v>
      </c>
      <c r="E840">
        <v>3</v>
      </c>
      <c r="F840">
        <v>29</v>
      </c>
    </row>
    <row r="841" spans="1:6" x14ac:dyDescent="0.25">
      <c r="A841">
        <v>762</v>
      </c>
      <c r="B841">
        <v>1010</v>
      </c>
      <c r="C841">
        <v>3</v>
      </c>
      <c r="D841" s="1">
        <v>45315</v>
      </c>
      <c r="E841">
        <v>3</v>
      </c>
      <c r="F841">
        <v>88</v>
      </c>
    </row>
    <row r="842" spans="1:6" x14ac:dyDescent="0.25">
      <c r="A842">
        <v>778</v>
      </c>
      <c r="B842">
        <v>1034</v>
      </c>
      <c r="C842">
        <v>3</v>
      </c>
      <c r="D842" s="1">
        <v>45348</v>
      </c>
      <c r="E842">
        <v>3</v>
      </c>
      <c r="F842">
        <v>23</v>
      </c>
    </row>
    <row r="843" spans="1:6" x14ac:dyDescent="0.25">
      <c r="A843">
        <v>780</v>
      </c>
      <c r="B843">
        <v>1036</v>
      </c>
      <c r="C843">
        <v>3</v>
      </c>
      <c r="D843" s="1">
        <v>45307</v>
      </c>
      <c r="E843">
        <v>3</v>
      </c>
      <c r="F843">
        <v>98</v>
      </c>
    </row>
    <row r="844" spans="1:6" x14ac:dyDescent="0.25">
      <c r="A844">
        <v>795</v>
      </c>
      <c r="B844">
        <v>1055</v>
      </c>
      <c r="C844">
        <v>3</v>
      </c>
      <c r="D844" s="1">
        <v>45305</v>
      </c>
      <c r="E844">
        <v>3</v>
      </c>
      <c r="F844">
        <v>20</v>
      </c>
    </row>
    <row r="845" spans="1:6" x14ac:dyDescent="0.25">
      <c r="A845">
        <v>809</v>
      </c>
      <c r="B845">
        <v>1069</v>
      </c>
      <c r="C845">
        <v>3</v>
      </c>
      <c r="D845" s="1">
        <v>45448</v>
      </c>
      <c r="E845">
        <v>3</v>
      </c>
      <c r="F845">
        <v>68</v>
      </c>
    </row>
    <row r="846" spans="1:6" x14ac:dyDescent="0.25">
      <c r="A846">
        <v>814</v>
      </c>
      <c r="B846">
        <v>1077</v>
      </c>
      <c r="C846">
        <v>3</v>
      </c>
      <c r="D846" s="1">
        <v>45643</v>
      </c>
      <c r="E846">
        <v>3</v>
      </c>
      <c r="F846">
        <v>28</v>
      </c>
    </row>
    <row r="847" spans="1:6" x14ac:dyDescent="0.25">
      <c r="A847">
        <v>816</v>
      </c>
      <c r="B847">
        <v>1079</v>
      </c>
      <c r="C847">
        <v>3</v>
      </c>
      <c r="D847" s="1">
        <v>45302</v>
      </c>
      <c r="E847">
        <v>3</v>
      </c>
      <c r="F847">
        <v>30</v>
      </c>
    </row>
    <row r="848" spans="1:6" x14ac:dyDescent="0.25">
      <c r="A848">
        <v>819</v>
      </c>
      <c r="B848">
        <v>1083</v>
      </c>
      <c r="C848">
        <v>3</v>
      </c>
      <c r="D848" s="1">
        <v>45581</v>
      </c>
      <c r="E848">
        <v>3</v>
      </c>
      <c r="F848">
        <v>95</v>
      </c>
    </row>
    <row r="849" spans="1:6" x14ac:dyDescent="0.25">
      <c r="A849">
        <v>828</v>
      </c>
      <c r="B849">
        <v>1092</v>
      </c>
      <c r="C849">
        <v>3</v>
      </c>
      <c r="D849" s="1">
        <v>45542</v>
      </c>
      <c r="E849">
        <v>3</v>
      </c>
      <c r="F849">
        <v>55</v>
      </c>
    </row>
    <row r="850" spans="1:6" x14ac:dyDescent="0.25">
      <c r="A850">
        <v>847</v>
      </c>
      <c r="B850">
        <v>1115</v>
      </c>
      <c r="C850">
        <v>3</v>
      </c>
      <c r="D850" s="1">
        <v>45464</v>
      </c>
      <c r="E850">
        <v>3</v>
      </c>
      <c r="F850">
        <v>27</v>
      </c>
    </row>
    <row r="851" spans="1:6" x14ac:dyDescent="0.25">
      <c r="A851">
        <v>856</v>
      </c>
      <c r="B851">
        <v>1128</v>
      </c>
      <c r="C851">
        <v>3</v>
      </c>
      <c r="D851" s="1">
        <v>45654</v>
      </c>
      <c r="E851">
        <v>3</v>
      </c>
      <c r="F851">
        <v>37</v>
      </c>
    </row>
    <row r="852" spans="1:6" x14ac:dyDescent="0.25">
      <c r="A852">
        <v>863</v>
      </c>
      <c r="B852">
        <v>1141</v>
      </c>
      <c r="C852">
        <v>3</v>
      </c>
      <c r="D852" s="1">
        <v>45397</v>
      </c>
      <c r="E852">
        <v>3</v>
      </c>
      <c r="F852">
        <v>97</v>
      </c>
    </row>
    <row r="853" spans="1:6" x14ac:dyDescent="0.25">
      <c r="A853">
        <v>867</v>
      </c>
      <c r="B853">
        <v>1145</v>
      </c>
      <c r="C853">
        <v>3</v>
      </c>
      <c r="D853" s="1">
        <v>45501</v>
      </c>
      <c r="E853">
        <v>3</v>
      </c>
      <c r="F853">
        <v>84</v>
      </c>
    </row>
    <row r="854" spans="1:6" x14ac:dyDescent="0.25">
      <c r="A854">
        <v>868</v>
      </c>
      <c r="B854">
        <v>1146</v>
      </c>
      <c r="C854">
        <v>3</v>
      </c>
      <c r="D854" s="1">
        <v>45384</v>
      </c>
      <c r="E854">
        <v>3</v>
      </c>
      <c r="F854">
        <v>34</v>
      </c>
    </row>
    <row r="855" spans="1:6" x14ac:dyDescent="0.25">
      <c r="A855">
        <v>883</v>
      </c>
      <c r="B855">
        <v>1163</v>
      </c>
      <c r="C855">
        <v>3</v>
      </c>
      <c r="D855" s="1">
        <v>45546</v>
      </c>
      <c r="E855">
        <v>3</v>
      </c>
      <c r="F855">
        <v>23</v>
      </c>
    </row>
    <row r="856" spans="1:6" x14ac:dyDescent="0.25">
      <c r="A856">
        <v>887</v>
      </c>
      <c r="B856">
        <v>1173</v>
      </c>
      <c r="C856">
        <v>3</v>
      </c>
      <c r="D856" s="1">
        <v>45325</v>
      </c>
      <c r="E856">
        <v>3</v>
      </c>
      <c r="F856">
        <v>27</v>
      </c>
    </row>
    <row r="857" spans="1:6" x14ac:dyDescent="0.25">
      <c r="A857">
        <v>891</v>
      </c>
      <c r="B857">
        <v>1178</v>
      </c>
      <c r="C857">
        <v>3</v>
      </c>
      <c r="D857" s="1">
        <v>45645</v>
      </c>
      <c r="E857">
        <v>3</v>
      </c>
      <c r="F857">
        <v>96</v>
      </c>
    </row>
    <row r="858" spans="1:6" x14ac:dyDescent="0.25">
      <c r="A858">
        <v>892</v>
      </c>
      <c r="B858">
        <v>1179</v>
      </c>
      <c r="C858">
        <v>3</v>
      </c>
      <c r="D858" s="1">
        <v>45603</v>
      </c>
      <c r="E858">
        <v>3</v>
      </c>
      <c r="F858">
        <v>81</v>
      </c>
    </row>
    <row r="859" spans="1:6" x14ac:dyDescent="0.25">
      <c r="A859">
        <v>893</v>
      </c>
      <c r="B859">
        <v>1181</v>
      </c>
      <c r="C859">
        <v>3</v>
      </c>
      <c r="D859" s="1">
        <v>45589</v>
      </c>
      <c r="E859">
        <v>3</v>
      </c>
      <c r="F859">
        <v>91</v>
      </c>
    </row>
    <row r="860" spans="1:6" x14ac:dyDescent="0.25">
      <c r="A860">
        <v>904</v>
      </c>
      <c r="B860">
        <v>1195</v>
      </c>
      <c r="C860">
        <v>3</v>
      </c>
      <c r="D860" s="1">
        <v>45328</v>
      </c>
      <c r="E860">
        <v>3</v>
      </c>
      <c r="F860">
        <v>25</v>
      </c>
    </row>
    <row r="861" spans="1:6" x14ac:dyDescent="0.25">
      <c r="A861">
        <v>915</v>
      </c>
      <c r="B861">
        <v>1206</v>
      </c>
      <c r="C861">
        <v>3</v>
      </c>
      <c r="D861" s="1">
        <v>45462</v>
      </c>
      <c r="E861">
        <v>3</v>
      </c>
      <c r="F861">
        <v>21</v>
      </c>
    </row>
    <row r="862" spans="1:6" x14ac:dyDescent="0.25">
      <c r="A862">
        <v>916</v>
      </c>
      <c r="B862">
        <v>1208</v>
      </c>
      <c r="C862">
        <v>3</v>
      </c>
      <c r="D862" s="1">
        <v>45392</v>
      </c>
      <c r="E862">
        <v>3</v>
      </c>
      <c r="F862">
        <v>83</v>
      </c>
    </row>
    <row r="863" spans="1:6" x14ac:dyDescent="0.25">
      <c r="A863">
        <v>927</v>
      </c>
      <c r="B863">
        <v>1220</v>
      </c>
      <c r="C863">
        <v>3</v>
      </c>
      <c r="D863" s="1">
        <v>45532</v>
      </c>
      <c r="E863">
        <v>3</v>
      </c>
      <c r="F863">
        <v>39</v>
      </c>
    </row>
    <row r="864" spans="1:6" x14ac:dyDescent="0.25">
      <c r="A864">
        <v>929</v>
      </c>
      <c r="B864">
        <v>1222</v>
      </c>
      <c r="C864">
        <v>3</v>
      </c>
      <c r="D864" s="1">
        <v>45549</v>
      </c>
      <c r="E864">
        <v>3</v>
      </c>
      <c r="F864">
        <v>21</v>
      </c>
    </row>
    <row r="865" spans="1:6" x14ac:dyDescent="0.25">
      <c r="A865">
        <v>948</v>
      </c>
      <c r="B865">
        <v>1248</v>
      </c>
      <c r="C865">
        <v>3</v>
      </c>
      <c r="D865" s="1">
        <v>45652</v>
      </c>
      <c r="E865">
        <v>3</v>
      </c>
      <c r="F865">
        <v>60</v>
      </c>
    </row>
    <row r="866" spans="1:6" x14ac:dyDescent="0.25">
      <c r="A866">
        <v>952</v>
      </c>
      <c r="B866">
        <v>1253</v>
      </c>
      <c r="C866">
        <v>3</v>
      </c>
      <c r="D866" s="1">
        <v>45599</v>
      </c>
      <c r="E866">
        <v>3</v>
      </c>
      <c r="F866">
        <v>99</v>
      </c>
    </row>
    <row r="867" spans="1:6" x14ac:dyDescent="0.25">
      <c r="A867">
        <v>955</v>
      </c>
      <c r="B867">
        <v>1256</v>
      </c>
      <c r="C867">
        <v>3</v>
      </c>
      <c r="D867" s="1">
        <v>45634</v>
      </c>
      <c r="E867">
        <v>3</v>
      </c>
      <c r="F867">
        <v>28</v>
      </c>
    </row>
    <row r="868" spans="1:6" x14ac:dyDescent="0.25">
      <c r="A868">
        <v>956</v>
      </c>
      <c r="B868">
        <v>1257</v>
      </c>
      <c r="C868">
        <v>3</v>
      </c>
      <c r="D868" s="1">
        <v>45525</v>
      </c>
      <c r="E868">
        <v>3</v>
      </c>
      <c r="F868">
        <v>85</v>
      </c>
    </row>
    <row r="869" spans="1:6" x14ac:dyDescent="0.25">
      <c r="A869">
        <v>959</v>
      </c>
      <c r="B869">
        <v>1261</v>
      </c>
      <c r="C869">
        <v>3</v>
      </c>
      <c r="D869" s="1">
        <v>45651</v>
      </c>
      <c r="E869">
        <v>3</v>
      </c>
      <c r="F869">
        <v>34</v>
      </c>
    </row>
    <row r="870" spans="1:6" x14ac:dyDescent="0.25">
      <c r="A870">
        <v>969</v>
      </c>
      <c r="B870">
        <v>1275</v>
      </c>
      <c r="C870">
        <v>3</v>
      </c>
      <c r="D870" s="1">
        <v>45524</v>
      </c>
      <c r="E870">
        <v>3</v>
      </c>
      <c r="F870">
        <v>96</v>
      </c>
    </row>
    <row r="871" spans="1:6" x14ac:dyDescent="0.25">
      <c r="A871">
        <v>974</v>
      </c>
      <c r="B871">
        <v>1286</v>
      </c>
      <c r="C871">
        <v>3</v>
      </c>
      <c r="D871" s="1">
        <v>45546</v>
      </c>
      <c r="E871">
        <v>3</v>
      </c>
      <c r="F871">
        <v>62</v>
      </c>
    </row>
    <row r="872" spans="1:6" x14ac:dyDescent="0.25">
      <c r="A872">
        <v>980</v>
      </c>
      <c r="B872">
        <v>1293</v>
      </c>
      <c r="C872">
        <v>3</v>
      </c>
      <c r="D872" s="1">
        <v>45497</v>
      </c>
      <c r="E872">
        <v>3</v>
      </c>
      <c r="F872">
        <v>61</v>
      </c>
    </row>
    <row r="873" spans="1:6" x14ac:dyDescent="0.25">
      <c r="A873">
        <v>984</v>
      </c>
      <c r="B873">
        <v>1297</v>
      </c>
      <c r="C873">
        <v>3</v>
      </c>
      <c r="D873" s="1">
        <v>45569</v>
      </c>
      <c r="E873">
        <v>3</v>
      </c>
      <c r="F873">
        <v>31</v>
      </c>
    </row>
    <row r="874" spans="1:6" x14ac:dyDescent="0.25">
      <c r="A874">
        <v>1003</v>
      </c>
      <c r="B874">
        <v>1320</v>
      </c>
      <c r="C874">
        <v>3</v>
      </c>
      <c r="D874" s="1">
        <v>45498</v>
      </c>
      <c r="E874">
        <v>3</v>
      </c>
      <c r="F874">
        <v>68</v>
      </c>
    </row>
    <row r="875" spans="1:6" x14ac:dyDescent="0.25">
      <c r="A875">
        <v>1008</v>
      </c>
      <c r="B875">
        <v>1326</v>
      </c>
      <c r="C875">
        <v>3</v>
      </c>
      <c r="D875" s="1">
        <v>45619</v>
      </c>
      <c r="E875">
        <v>3</v>
      </c>
      <c r="F875">
        <v>68</v>
      </c>
    </row>
    <row r="876" spans="1:6" x14ac:dyDescent="0.25">
      <c r="A876">
        <v>1011</v>
      </c>
      <c r="B876">
        <v>1329</v>
      </c>
      <c r="C876">
        <v>3</v>
      </c>
      <c r="D876" s="1">
        <v>45372</v>
      </c>
      <c r="E876">
        <v>3</v>
      </c>
      <c r="F876">
        <v>58</v>
      </c>
    </row>
    <row r="877" spans="1:6" x14ac:dyDescent="0.25">
      <c r="A877">
        <v>1018</v>
      </c>
      <c r="B877">
        <v>1338</v>
      </c>
      <c r="C877">
        <v>3</v>
      </c>
      <c r="D877" s="1">
        <v>45430</v>
      </c>
      <c r="E877">
        <v>3</v>
      </c>
      <c r="F877">
        <v>59</v>
      </c>
    </row>
    <row r="878" spans="1:6" x14ac:dyDescent="0.25">
      <c r="A878">
        <v>1024</v>
      </c>
      <c r="B878">
        <v>1344</v>
      </c>
      <c r="C878">
        <v>3</v>
      </c>
      <c r="D878" s="1">
        <v>45645</v>
      </c>
      <c r="E878">
        <v>3</v>
      </c>
      <c r="F878">
        <v>81</v>
      </c>
    </row>
    <row r="879" spans="1:6" x14ac:dyDescent="0.25">
      <c r="A879">
        <v>1026</v>
      </c>
      <c r="B879">
        <v>1346</v>
      </c>
      <c r="C879">
        <v>3</v>
      </c>
      <c r="D879" s="1">
        <v>45649</v>
      </c>
      <c r="E879">
        <v>3</v>
      </c>
      <c r="F879">
        <v>88</v>
      </c>
    </row>
    <row r="880" spans="1:6" x14ac:dyDescent="0.25">
      <c r="A880">
        <v>1031</v>
      </c>
      <c r="B880">
        <v>1352</v>
      </c>
      <c r="C880">
        <v>3</v>
      </c>
      <c r="D880" s="1">
        <v>45557</v>
      </c>
      <c r="E880">
        <v>3</v>
      </c>
      <c r="F880">
        <v>56</v>
      </c>
    </row>
    <row r="881" spans="1:6" x14ac:dyDescent="0.25">
      <c r="A881">
        <v>1032</v>
      </c>
      <c r="B881">
        <v>1353</v>
      </c>
      <c r="C881">
        <v>3</v>
      </c>
      <c r="D881" s="1">
        <v>45609</v>
      </c>
      <c r="E881">
        <v>3</v>
      </c>
      <c r="F881">
        <v>60</v>
      </c>
    </row>
    <row r="882" spans="1:6" x14ac:dyDescent="0.25">
      <c r="A882">
        <v>1046</v>
      </c>
      <c r="B882">
        <v>1371</v>
      </c>
      <c r="C882">
        <v>3</v>
      </c>
      <c r="D882" s="1">
        <v>45578</v>
      </c>
      <c r="E882">
        <v>3</v>
      </c>
      <c r="F882">
        <v>64</v>
      </c>
    </row>
    <row r="883" spans="1:6" x14ac:dyDescent="0.25">
      <c r="A883">
        <v>1057</v>
      </c>
      <c r="B883">
        <v>1383</v>
      </c>
      <c r="C883">
        <v>3</v>
      </c>
      <c r="D883" s="1">
        <v>45463</v>
      </c>
      <c r="E883">
        <v>3</v>
      </c>
      <c r="F883">
        <v>94</v>
      </c>
    </row>
    <row r="884" spans="1:6" x14ac:dyDescent="0.25">
      <c r="A884">
        <v>1076</v>
      </c>
      <c r="B884">
        <v>1409</v>
      </c>
      <c r="C884">
        <v>3</v>
      </c>
      <c r="D884" s="1">
        <v>45531</v>
      </c>
      <c r="E884">
        <v>3</v>
      </c>
      <c r="F884">
        <v>93</v>
      </c>
    </row>
    <row r="885" spans="1:6" x14ac:dyDescent="0.25">
      <c r="A885">
        <v>1085</v>
      </c>
      <c r="B885">
        <v>1419</v>
      </c>
      <c r="C885">
        <v>3</v>
      </c>
      <c r="D885" s="1">
        <v>45385</v>
      </c>
      <c r="E885">
        <v>3</v>
      </c>
      <c r="F885">
        <v>23</v>
      </c>
    </row>
    <row r="886" spans="1:6" x14ac:dyDescent="0.25">
      <c r="A886">
        <v>1088</v>
      </c>
      <c r="B886">
        <v>1423</v>
      </c>
      <c r="C886">
        <v>3</v>
      </c>
      <c r="D886" s="1">
        <v>45490</v>
      </c>
      <c r="E886">
        <v>3</v>
      </c>
      <c r="F886">
        <v>20</v>
      </c>
    </row>
    <row r="887" spans="1:6" x14ac:dyDescent="0.25">
      <c r="A887">
        <v>1089</v>
      </c>
      <c r="B887">
        <v>1424</v>
      </c>
      <c r="C887">
        <v>3</v>
      </c>
      <c r="D887" s="1">
        <v>45509</v>
      </c>
      <c r="E887">
        <v>3</v>
      </c>
      <c r="F887">
        <v>61</v>
      </c>
    </row>
    <row r="888" spans="1:6" x14ac:dyDescent="0.25">
      <c r="A888">
        <v>1095</v>
      </c>
      <c r="B888">
        <v>1433</v>
      </c>
      <c r="C888">
        <v>3</v>
      </c>
      <c r="D888" s="1">
        <v>45617</v>
      </c>
      <c r="E888">
        <v>3</v>
      </c>
      <c r="F888">
        <v>96</v>
      </c>
    </row>
    <row r="889" spans="1:6" x14ac:dyDescent="0.25">
      <c r="A889">
        <v>1099</v>
      </c>
      <c r="B889">
        <v>1438</v>
      </c>
      <c r="C889">
        <v>3</v>
      </c>
      <c r="D889" s="1">
        <v>45357</v>
      </c>
      <c r="E889">
        <v>3</v>
      </c>
      <c r="F889">
        <v>26</v>
      </c>
    </row>
    <row r="890" spans="1:6" x14ac:dyDescent="0.25">
      <c r="A890">
        <v>1101</v>
      </c>
      <c r="B890">
        <v>1441</v>
      </c>
      <c r="C890">
        <v>3</v>
      </c>
      <c r="D890" s="1">
        <v>45373</v>
      </c>
      <c r="E890">
        <v>3</v>
      </c>
      <c r="F890">
        <v>64</v>
      </c>
    </row>
    <row r="891" spans="1:6" x14ac:dyDescent="0.25">
      <c r="A891">
        <v>1107</v>
      </c>
      <c r="B891">
        <v>1452</v>
      </c>
      <c r="C891">
        <v>3</v>
      </c>
      <c r="D891" s="1">
        <v>45369</v>
      </c>
      <c r="E891">
        <v>3</v>
      </c>
      <c r="F891">
        <v>33</v>
      </c>
    </row>
    <row r="892" spans="1:6" x14ac:dyDescent="0.25">
      <c r="A892">
        <v>1128</v>
      </c>
      <c r="B892">
        <v>1475</v>
      </c>
      <c r="C892">
        <v>3</v>
      </c>
      <c r="D892" s="1">
        <v>45501</v>
      </c>
      <c r="E892">
        <v>3</v>
      </c>
      <c r="F892">
        <v>80</v>
      </c>
    </row>
    <row r="893" spans="1:6" x14ac:dyDescent="0.25">
      <c r="A893">
        <v>1142</v>
      </c>
      <c r="B893">
        <v>1492</v>
      </c>
      <c r="C893">
        <v>3</v>
      </c>
      <c r="D893" s="1">
        <v>45557</v>
      </c>
      <c r="E893">
        <v>3</v>
      </c>
      <c r="F893">
        <v>26</v>
      </c>
    </row>
    <row r="894" spans="1:6" x14ac:dyDescent="0.25">
      <c r="A894">
        <v>1149</v>
      </c>
      <c r="B894">
        <v>1499</v>
      </c>
      <c r="C894">
        <v>3</v>
      </c>
      <c r="D894" s="1">
        <v>45529</v>
      </c>
      <c r="E894">
        <v>3</v>
      </c>
      <c r="F894">
        <v>36</v>
      </c>
    </row>
    <row r="895" spans="1:6" x14ac:dyDescent="0.25">
      <c r="A895">
        <v>1151</v>
      </c>
      <c r="B895">
        <v>1502</v>
      </c>
      <c r="C895">
        <v>3</v>
      </c>
      <c r="D895" s="1">
        <v>45537</v>
      </c>
      <c r="E895">
        <v>3</v>
      </c>
      <c r="F895">
        <v>87</v>
      </c>
    </row>
    <row r="896" spans="1:6" x14ac:dyDescent="0.25">
      <c r="A896">
        <v>1152</v>
      </c>
      <c r="B896">
        <v>1503</v>
      </c>
      <c r="C896">
        <v>3</v>
      </c>
      <c r="D896" s="1">
        <v>45620</v>
      </c>
      <c r="E896">
        <v>3</v>
      </c>
      <c r="F896">
        <v>94</v>
      </c>
    </row>
    <row r="897" spans="1:6" x14ac:dyDescent="0.25">
      <c r="A897">
        <v>1158</v>
      </c>
      <c r="B897">
        <v>1510</v>
      </c>
      <c r="C897">
        <v>3</v>
      </c>
      <c r="D897" s="1">
        <v>45506</v>
      </c>
      <c r="E897">
        <v>3</v>
      </c>
      <c r="F897">
        <v>29</v>
      </c>
    </row>
    <row r="898" spans="1:6" x14ac:dyDescent="0.25">
      <c r="A898">
        <v>1162</v>
      </c>
      <c r="B898">
        <v>1514</v>
      </c>
      <c r="C898">
        <v>3</v>
      </c>
      <c r="D898" s="1">
        <v>45630</v>
      </c>
      <c r="E898">
        <v>3</v>
      </c>
      <c r="F898">
        <v>54</v>
      </c>
    </row>
    <row r="899" spans="1:6" x14ac:dyDescent="0.25">
      <c r="A899">
        <v>1168</v>
      </c>
      <c r="B899">
        <v>1525</v>
      </c>
      <c r="C899">
        <v>3</v>
      </c>
      <c r="D899" s="1">
        <v>45594</v>
      </c>
      <c r="E899">
        <v>3</v>
      </c>
      <c r="F899">
        <v>93</v>
      </c>
    </row>
    <row r="900" spans="1:6" x14ac:dyDescent="0.25">
      <c r="A900">
        <v>1179</v>
      </c>
      <c r="B900">
        <v>1537</v>
      </c>
      <c r="C900">
        <v>3</v>
      </c>
      <c r="D900" s="1">
        <v>45434</v>
      </c>
      <c r="E900">
        <v>3</v>
      </c>
      <c r="F900">
        <v>96</v>
      </c>
    </row>
    <row r="901" spans="1:6" x14ac:dyDescent="0.25">
      <c r="A901">
        <v>1182</v>
      </c>
      <c r="B901">
        <v>1540</v>
      </c>
      <c r="C901">
        <v>3</v>
      </c>
      <c r="D901" s="1">
        <v>45593</v>
      </c>
      <c r="E901">
        <v>3</v>
      </c>
      <c r="F901">
        <v>50</v>
      </c>
    </row>
    <row r="902" spans="1:6" x14ac:dyDescent="0.25">
      <c r="A902">
        <v>1196</v>
      </c>
      <c r="B902">
        <v>1565</v>
      </c>
      <c r="C902">
        <v>3</v>
      </c>
      <c r="D902" s="1">
        <v>45390</v>
      </c>
      <c r="E902">
        <v>3</v>
      </c>
      <c r="F902">
        <v>29</v>
      </c>
    </row>
    <row r="903" spans="1:6" x14ac:dyDescent="0.25">
      <c r="A903">
        <v>1202</v>
      </c>
      <c r="B903">
        <v>1571</v>
      </c>
      <c r="C903">
        <v>3</v>
      </c>
      <c r="D903" s="1">
        <v>45375</v>
      </c>
      <c r="E903">
        <v>3</v>
      </c>
      <c r="F903">
        <v>93</v>
      </c>
    </row>
    <row r="904" spans="1:6" x14ac:dyDescent="0.25">
      <c r="A904">
        <v>1233</v>
      </c>
      <c r="B904">
        <v>1609</v>
      </c>
      <c r="C904">
        <v>3</v>
      </c>
      <c r="D904" s="1">
        <v>45493</v>
      </c>
      <c r="E904">
        <v>3</v>
      </c>
      <c r="F904">
        <v>55</v>
      </c>
    </row>
    <row r="905" spans="1:6" x14ac:dyDescent="0.25">
      <c r="A905">
        <v>1237</v>
      </c>
      <c r="B905">
        <v>1615</v>
      </c>
      <c r="C905">
        <v>3</v>
      </c>
      <c r="D905" s="1">
        <v>45454</v>
      </c>
      <c r="E905">
        <v>3</v>
      </c>
      <c r="F905">
        <v>80</v>
      </c>
    </row>
    <row r="906" spans="1:6" x14ac:dyDescent="0.25">
      <c r="A906">
        <v>1241</v>
      </c>
      <c r="B906">
        <v>1622</v>
      </c>
      <c r="C906">
        <v>3</v>
      </c>
      <c r="D906" s="1">
        <v>45619</v>
      </c>
      <c r="E906">
        <v>3</v>
      </c>
      <c r="F906">
        <v>98</v>
      </c>
    </row>
    <row r="907" spans="1:6" x14ac:dyDescent="0.25">
      <c r="A907">
        <v>1246</v>
      </c>
      <c r="B907">
        <v>1630</v>
      </c>
      <c r="C907">
        <v>3</v>
      </c>
      <c r="D907" s="1">
        <v>45617</v>
      </c>
      <c r="E907">
        <v>3</v>
      </c>
      <c r="F907">
        <v>20</v>
      </c>
    </row>
    <row r="908" spans="1:6" x14ac:dyDescent="0.25">
      <c r="A908">
        <v>1256</v>
      </c>
      <c r="B908">
        <v>1641</v>
      </c>
      <c r="C908">
        <v>3</v>
      </c>
      <c r="D908" s="1">
        <v>45390</v>
      </c>
      <c r="E908">
        <v>3</v>
      </c>
      <c r="F908">
        <v>38</v>
      </c>
    </row>
    <row r="909" spans="1:6" x14ac:dyDescent="0.25">
      <c r="A909">
        <v>1257</v>
      </c>
      <c r="B909">
        <v>1642</v>
      </c>
      <c r="C909">
        <v>3</v>
      </c>
      <c r="D909" s="1">
        <v>45323</v>
      </c>
      <c r="E909">
        <v>3</v>
      </c>
      <c r="F909">
        <v>39</v>
      </c>
    </row>
    <row r="910" spans="1:6" x14ac:dyDescent="0.25">
      <c r="A910">
        <v>1269</v>
      </c>
      <c r="B910">
        <v>1658</v>
      </c>
      <c r="C910">
        <v>3</v>
      </c>
      <c r="D910" s="1">
        <v>45641</v>
      </c>
      <c r="E910">
        <v>3</v>
      </c>
      <c r="F910">
        <v>85</v>
      </c>
    </row>
    <row r="911" spans="1:6" x14ac:dyDescent="0.25">
      <c r="A911">
        <v>1276</v>
      </c>
      <c r="B911">
        <v>1665</v>
      </c>
      <c r="C911">
        <v>3</v>
      </c>
      <c r="D911" s="1">
        <v>45410</v>
      </c>
      <c r="E911">
        <v>3</v>
      </c>
      <c r="F911">
        <v>26</v>
      </c>
    </row>
    <row r="912" spans="1:6" x14ac:dyDescent="0.25">
      <c r="A912">
        <v>1280</v>
      </c>
      <c r="B912">
        <v>1673</v>
      </c>
      <c r="C912">
        <v>3</v>
      </c>
      <c r="D912" s="1">
        <v>45296</v>
      </c>
      <c r="E912">
        <v>3</v>
      </c>
      <c r="F912">
        <v>87</v>
      </c>
    </row>
    <row r="913" spans="1:6" x14ac:dyDescent="0.25">
      <c r="A913">
        <v>1284</v>
      </c>
      <c r="B913">
        <v>1680</v>
      </c>
      <c r="C913">
        <v>3</v>
      </c>
      <c r="D913" s="1">
        <v>45295</v>
      </c>
      <c r="E913">
        <v>3</v>
      </c>
      <c r="F913">
        <v>32</v>
      </c>
    </row>
    <row r="914" spans="1:6" x14ac:dyDescent="0.25">
      <c r="A914">
        <v>1305</v>
      </c>
      <c r="B914">
        <v>1718</v>
      </c>
      <c r="C914">
        <v>3</v>
      </c>
      <c r="D914" s="1">
        <v>45516</v>
      </c>
      <c r="E914">
        <v>3</v>
      </c>
      <c r="F914">
        <v>53</v>
      </c>
    </row>
    <row r="915" spans="1:6" x14ac:dyDescent="0.25">
      <c r="A915">
        <v>1309</v>
      </c>
      <c r="B915">
        <v>1723</v>
      </c>
      <c r="C915">
        <v>3</v>
      </c>
      <c r="D915" s="1">
        <v>45493</v>
      </c>
      <c r="E915">
        <v>3</v>
      </c>
      <c r="F915">
        <v>57</v>
      </c>
    </row>
    <row r="916" spans="1:6" x14ac:dyDescent="0.25">
      <c r="A916">
        <v>1330</v>
      </c>
      <c r="B916">
        <v>1756</v>
      </c>
      <c r="C916">
        <v>3</v>
      </c>
      <c r="D916" s="1">
        <v>45656</v>
      </c>
      <c r="E916">
        <v>3</v>
      </c>
      <c r="F916">
        <v>86</v>
      </c>
    </row>
    <row r="917" spans="1:6" x14ac:dyDescent="0.25">
      <c r="A917">
        <v>1335</v>
      </c>
      <c r="B917">
        <v>1762</v>
      </c>
      <c r="C917">
        <v>3</v>
      </c>
      <c r="D917" s="1">
        <v>45457</v>
      </c>
      <c r="E917">
        <v>3</v>
      </c>
      <c r="F917">
        <v>87</v>
      </c>
    </row>
    <row r="918" spans="1:6" x14ac:dyDescent="0.25">
      <c r="A918">
        <v>1336</v>
      </c>
      <c r="B918">
        <v>1765</v>
      </c>
      <c r="C918">
        <v>3</v>
      </c>
      <c r="D918" s="1">
        <v>45360</v>
      </c>
      <c r="E918">
        <v>3</v>
      </c>
      <c r="F918">
        <v>63</v>
      </c>
    </row>
    <row r="919" spans="1:6" x14ac:dyDescent="0.25">
      <c r="A919">
        <v>1361</v>
      </c>
      <c r="B919">
        <v>1795</v>
      </c>
      <c r="C919">
        <v>3</v>
      </c>
      <c r="D919" s="1">
        <v>45561</v>
      </c>
      <c r="E919">
        <v>3</v>
      </c>
      <c r="F919">
        <v>82</v>
      </c>
    </row>
    <row r="920" spans="1:6" x14ac:dyDescent="0.25">
      <c r="A920">
        <v>1367</v>
      </c>
      <c r="B920">
        <v>1802</v>
      </c>
      <c r="C920">
        <v>3</v>
      </c>
      <c r="D920" s="1">
        <v>45463</v>
      </c>
      <c r="E920">
        <v>3</v>
      </c>
      <c r="F920">
        <v>90</v>
      </c>
    </row>
    <row r="921" spans="1:6" x14ac:dyDescent="0.25">
      <c r="A921">
        <v>1375</v>
      </c>
      <c r="B921">
        <v>1812</v>
      </c>
      <c r="C921">
        <v>3</v>
      </c>
      <c r="D921" s="1">
        <v>45616</v>
      </c>
      <c r="E921">
        <v>3</v>
      </c>
      <c r="F921">
        <v>85</v>
      </c>
    </row>
    <row r="922" spans="1:6" x14ac:dyDescent="0.25">
      <c r="A922">
        <v>1377</v>
      </c>
      <c r="B922">
        <v>1814</v>
      </c>
      <c r="C922">
        <v>3</v>
      </c>
      <c r="D922" s="1">
        <v>45633</v>
      </c>
      <c r="E922">
        <v>3</v>
      </c>
      <c r="F922">
        <v>87</v>
      </c>
    </row>
    <row r="923" spans="1:6" x14ac:dyDescent="0.25">
      <c r="A923">
        <v>1394</v>
      </c>
      <c r="B923">
        <v>1836</v>
      </c>
      <c r="C923">
        <v>3</v>
      </c>
      <c r="D923" s="1">
        <v>45408</v>
      </c>
      <c r="E923">
        <v>3</v>
      </c>
      <c r="F923">
        <v>97</v>
      </c>
    </row>
    <row r="924" spans="1:6" x14ac:dyDescent="0.25">
      <c r="A924">
        <v>1401</v>
      </c>
      <c r="B924">
        <v>1844</v>
      </c>
      <c r="C924">
        <v>3</v>
      </c>
      <c r="D924" s="1">
        <v>45446</v>
      </c>
      <c r="E924">
        <v>3</v>
      </c>
      <c r="F924">
        <v>86</v>
      </c>
    </row>
    <row r="925" spans="1:6" x14ac:dyDescent="0.25">
      <c r="A925">
        <v>1403</v>
      </c>
      <c r="B925">
        <v>1848</v>
      </c>
      <c r="C925">
        <v>3</v>
      </c>
      <c r="D925" s="1">
        <v>45386</v>
      </c>
      <c r="E925">
        <v>3</v>
      </c>
      <c r="F925">
        <v>96</v>
      </c>
    </row>
    <row r="926" spans="1:6" x14ac:dyDescent="0.25">
      <c r="A926">
        <v>1404</v>
      </c>
      <c r="B926">
        <v>1850</v>
      </c>
      <c r="C926">
        <v>3</v>
      </c>
      <c r="D926" s="1">
        <v>45309</v>
      </c>
      <c r="E926">
        <v>3</v>
      </c>
      <c r="F926">
        <v>81</v>
      </c>
    </row>
    <row r="927" spans="1:6" x14ac:dyDescent="0.25">
      <c r="A927">
        <v>1412</v>
      </c>
      <c r="B927">
        <v>1859</v>
      </c>
      <c r="C927">
        <v>3</v>
      </c>
      <c r="D927" s="1">
        <v>45314</v>
      </c>
      <c r="E927">
        <v>3</v>
      </c>
      <c r="F927">
        <v>81</v>
      </c>
    </row>
    <row r="928" spans="1:6" x14ac:dyDescent="0.25">
      <c r="A928">
        <v>1414</v>
      </c>
      <c r="B928">
        <v>1861</v>
      </c>
      <c r="C928">
        <v>3</v>
      </c>
      <c r="D928" s="1">
        <v>45356</v>
      </c>
      <c r="E928">
        <v>3</v>
      </c>
      <c r="F928">
        <v>55</v>
      </c>
    </row>
    <row r="929" spans="1:6" x14ac:dyDescent="0.25">
      <c r="A929">
        <v>1417</v>
      </c>
      <c r="B929">
        <v>1865</v>
      </c>
      <c r="C929">
        <v>3</v>
      </c>
      <c r="D929" s="1">
        <v>45502</v>
      </c>
      <c r="E929">
        <v>3</v>
      </c>
      <c r="F929">
        <v>22</v>
      </c>
    </row>
    <row r="930" spans="1:6" x14ac:dyDescent="0.25">
      <c r="A930">
        <v>1420</v>
      </c>
      <c r="B930">
        <v>1868</v>
      </c>
      <c r="C930">
        <v>3</v>
      </c>
      <c r="D930" s="1">
        <v>45583</v>
      </c>
      <c r="E930">
        <v>3</v>
      </c>
      <c r="F930">
        <v>59</v>
      </c>
    </row>
    <row r="931" spans="1:6" x14ac:dyDescent="0.25">
      <c r="A931">
        <v>1430</v>
      </c>
      <c r="B931">
        <v>1883</v>
      </c>
      <c r="C931">
        <v>3</v>
      </c>
      <c r="D931" s="1">
        <v>45366</v>
      </c>
      <c r="E931">
        <v>3</v>
      </c>
      <c r="F931">
        <v>80</v>
      </c>
    </row>
    <row r="932" spans="1:6" x14ac:dyDescent="0.25">
      <c r="A932">
        <v>1439</v>
      </c>
      <c r="B932">
        <v>1894</v>
      </c>
      <c r="C932">
        <v>3</v>
      </c>
      <c r="D932" s="1">
        <v>45499</v>
      </c>
      <c r="E932">
        <v>3</v>
      </c>
      <c r="F932">
        <v>39</v>
      </c>
    </row>
    <row r="933" spans="1:6" x14ac:dyDescent="0.25">
      <c r="A933">
        <v>1441</v>
      </c>
      <c r="B933">
        <v>1896</v>
      </c>
      <c r="C933">
        <v>3</v>
      </c>
      <c r="D933" s="1">
        <v>45488</v>
      </c>
      <c r="E933">
        <v>3</v>
      </c>
      <c r="F933">
        <v>22</v>
      </c>
    </row>
    <row r="934" spans="1:6" x14ac:dyDescent="0.25">
      <c r="A934">
        <v>1442</v>
      </c>
      <c r="B934">
        <v>1897</v>
      </c>
      <c r="C934">
        <v>3</v>
      </c>
      <c r="D934" s="1">
        <v>45426</v>
      </c>
      <c r="E934">
        <v>3</v>
      </c>
      <c r="F934">
        <v>51</v>
      </c>
    </row>
    <row r="935" spans="1:6" x14ac:dyDescent="0.25">
      <c r="A935">
        <v>1452</v>
      </c>
      <c r="B935">
        <v>1910</v>
      </c>
      <c r="C935">
        <v>3</v>
      </c>
      <c r="D935" s="1">
        <v>45438</v>
      </c>
      <c r="E935">
        <v>3</v>
      </c>
      <c r="F935">
        <v>98</v>
      </c>
    </row>
    <row r="936" spans="1:6" x14ac:dyDescent="0.25">
      <c r="A936">
        <v>16</v>
      </c>
      <c r="B936">
        <v>21</v>
      </c>
      <c r="C936">
        <v>1</v>
      </c>
      <c r="D936" s="1">
        <v>45287</v>
      </c>
      <c r="E936">
        <v>3</v>
      </c>
      <c r="F936">
        <v>20</v>
      </c>
    </row>
    <row r="937" spans="1:6" x14ac:dyDescent="0.25">
      <c r="A937">
        <v>25</v>
      </c>
      <c r="B937">
        <v>32</v>
      </c>
      <c r="C937">
        <v>1</v>
      </c>
      <c r="D937" s="1">
        <v>45035</v>
      </c>
      <c r="E937">
        <v>3</v>
      </c>
      <c r="F937">
        <v>28</v>
      </c>
    </row>
    <row r="938" spans="1:6" x14ac:dyDescent="0.25">
      <c r="A938">
        <v>35</v>
      </c>
      <c r="B938">
        <v>45</v>
      </c>
      <c r="C938">
        <v>1</v>
      </c>
      <c r="D938" s="1">
        <v>45249</v>
      </c>
      <c r="E938">
        <v>3</v>
      </c>
      <c r="F938">
        <v>93</v>
      </c>
    </row>
    <row r="939" spans="1:6" x14ac:dyDescent="0.25">
      <c r="A939">
        <v>36</v>
      </c>
      <c r="B939">
        <v>46</v>
      </c>
      <c r="C939">
        <v>1</v>
      </c>
      <c r="D939" s="1">
        <v>45156</v>
      </c>
      <c r="E939">
        <v>3</v>
      </c>
      <c r="F939">
        <v>94</v>
      </c>
    </row>
    <row r="940" spans="1:6" x14ac:dyDescent="0.25">
      <c r="A940">
        <v>41</v>
      </c>
      <c r="B940">
        <v>52</v>
      </c>
      <c r="C940">
        <v>1</v>
      </c>
      <c r="D940" s="1">
        <v>44935</v>
      </c>
      <c r="E940">
        <v>3</v>
      </c>
      <c r="F940">
        <v>33</v>
      </c>
    </row>
    <row r="941" spans="1:6" x14ac:dyDescent="0.25">
      <c r="A941">
        <v>42</v>
      </c>
      <c r="B941">
        <v>54</v>
      </c>
      <c r="C941">
        <v>1</v>
      </c>
      <c r="D941" s="1">
        <v>45156</v>
      </c>
      <c r="E941">
        <v>3</v>
      </c>
      <c r="F941">
        <v>56</v>
      </c>
    </row>
    <row r="942" spans="1:6" x14ac:dyDescent="0.25">
      <c r="A942">
        <v>47</v>
      </c>
      <c r="B942">
        <v>60</v>
      </c>
      <c r="C942">
        <v>1</v>
      </c>
      <c r="D942" s="1">
        <v>45197</v>
      </c>
      <c r="E942">
        <v>3</v>
      </c>
      <c r="F942">
        <v>61</v>
      </c>
    </row>
    <row r="943" spans="1:6" x14ac:dyDescent="0.25">
      <c r="A943">
        <v>52</v>
      </c>
      <c r="B943">
        <v>66</v>
      </c>
      <c r="C943">
        <v>1</v>
      </c>
      <c r="D943" s="1">
        <v>45070</v>
      </c>
      <c r="E943">
        <v>3</v>
      </c>
      <c r="F943">
        <v>36</v>
      </c>
    </row>
    <row r="944" spans="1:6" x14ac:dyDescent="0.25">
      <c r="A944">
        <v>57</v>
      </c>
      <c r="B944">
        <v>72</v>
      </c>
      <c r="C944">
        <v>1</v>
      </c>
      <c r="D944" s="1">
        <v>45233</v>
      </c>
      <c r="E944">
        <v>3</v>
      </c>
      <c r="F944">
        <v>95</v>
      </c>
    </row>
    <row r="945" spans="1:6" x14ac:dyDescent="0.25">
      <c r="A945">
        <v>71</v>
      </c>
      <c r="B945">
        <v>94</v>
      </c>
      <c r="C945">
        <v>1</v>
      </c>
      <c r="D945" s="1">
        <v>45036</v>
      </c>
      <c r="E945">
        <v>3</v>
      </c>
      <c r="F945">
        <v>92</v>
      </c>
    </row>
    <row r="946" spans="1:6" x14ac:dyDescent="0.25">
      <c r="A946">
        <v>97</v>
      </c>
      <c r="B946">
        <v>128</v>
      </c>
      <c r="C946">
        <v>1</v>
      </c>
      <c r="D946" s="1">
        <v>45023</v>
      </c>
      <c r="E946">
        <v>3</v>
      </c>
      <c r="F946">
        <v>96</v>
      </c>
    </row>
    <row r="947" spans="1:6" x14ac:dyDescent="0.25">
      <c r="A947">
        <v>100</v>
      </c>
      <c r="B947">
        <v>132</v>
      </c>
      <c r="C947">
        <v>1</v>
      </c>
      <c r="D947" s="1">
        <v>45000</v>
      </c>
      <c r="E947">
        <v>3</v>
      </c>
      <c r="F947">
        <v>85</v>
      </c>
    </row>
    <row r="948" spans="1:6" x14ac:dyDescent="0.25">
      <c r="A948">
        <v>103</v>
      </c>
      <c r="B948">
        <v>136</v>
      </c>
      <c r="C948">
        <v>1</v>
      </c>
      <c r="D948" s="1">
        <v>45023</v>
      </c>
      <c r="E948">
        <v>3</v>
      </c>
      <c r="F948">
        <v>95</v>
      </c>
    </row>
    <row r="949" spans="1:6" x14ac:dyDescent="0.25">
      <c r="A949">
        <v>106</v>
      </c>
      <c r="B949">
        <v>139</v>
      </c>
      <c r="C949">
        <v>1</v>
      </c>
      <c r="D949" s="1">
        <v>44968</v>
      </c>
      <c r="E949">
        <v>3</v>
      </c>
      <c r="F949">
        <v>61</v>
      </c>
    </row>
    <row r="950" spans="1:6" x14ac:dyDescent="0.25">
      <c r="A950">
        <v>108</v>
      </c>
      <c r="B950">
        <v>141</v>
      </c>
      <c r="C950">
        <v>1</v>
      </c>
      <c r="D950" s="1">
        <v>45048</v>
      </c>
      <c r="E950">
        <v>3</v>
      </c>
      <c r="F950">
        <v>39</v>
      </c>
    </row>
    <row r="951" spans="1:6" x14ac:dyDescent="0.25">
      <c r="A951">
        <v>110</v>
      </c>
      <c r="B951">
        <v>143</v>
      </c>
      <c r="C951">
        <v>1</v>
      </c>
      <c r="D951" s="1">
        <v>44948</v>
      </c>
      <c r="E951">
        <v>3</v>
      </c>
      <c r="F951">
        <v>20</v>
      </c>
    </row>
    <row r="952" spans="1:6" x14ac:dyDescent="0.25">
      <c r="A952">
        <v>116</v>
      </c>
      <c r="B952">
        <v>150</v>
      </c>
      <c r="C952">
        <v>1</v>
      </c>
      <c r="D952" s="1">
        <v>44941</v>
      </c>
      <c r="E952">
        <v>3</v>
      </c>
      <c r="F952">
        <v>62</v>
      </c>
    </row>
    <row r="953" spans="1:6" x14ac:dyDescent="0.25">
      <c r="A953">
        <v>117</v>
      </c>
      <c r="B953">
        <v>152</v>
      </c>
      <c r="C953">
        <v>1</v>
      </c>
      <c r="D953" s="1">
        <v>44952</v>
      </c>
      <c r="E953">
        <v>3</v>
      </c>
      <c r="F953">
        <v>93</v>
      </c>
    </row>
    <row r="954" spans="1:6" x14ac:dyDescent="0.25">
      <c r="A954">
        <v>130</v>
      </c>
      <c r="B954">
        <v>167</v>
      </c>
      <c r="C954">
        <v>1</v>
      </c>
      <c r="D954" s="1">
        <v>45263</v>
      </c>
      <c r="E954">
        <v>3</v>
      </c>
      <c r="F954">
        <v>97</v>
      </c>
    </row>
    <row r="955" spans="1:6" x14ac:dyDescent="0.25">
      <c r="A955">
        <v>136</v>
      </c>
      <c r="B955">
        <v>175</v>
      </c>
      <c r="C955">
        <v>1</v>
      </c>
      <c r="D955" s="1">
        <v>44951</v>
      </c>
      <c r="E955">
        <v>3</v>
      </c>
      <c r="F955">
        <v>62</v>
      </c>
    </row>
    <row r="956" spans="1:6" x14ac:dyDescent="0.25">
      <c r="A956">
        <v>155</v>
      </c>
      <c r="B956">
        <v>198</v>
      </c>
      <c r="C956">
        <v>1</v>
      </c>
      <c r="D956" s="1">
        <v>44998</v>
      </c>
      <c r="E956">
        <v>3</v>
      </c>
      <c r="F956">
        <v>85</v>
      </c>
    </row>
    <row r="957" spans="1:6" x14ac:dyDescent="0.25">
      <c r="A957">
        <v>157</v>
      </c>
      <c r="B957">
        <v>200</v>
      </c>
      <c r="C957">
        <v>1</v>
      </c>
      <c r="D957" s="1">
        <v>45026</v>
      </c>
      <c r="E957">
        <v>3</v>
      </c>
      <c r="F957">
        <v>58</v>
      </c>
    </row>
    <row r="958" spans="1:6" x14ac:dyDescent="0.25">
      <c r="A958">
        <v>180</v>
      </c>
      <c r="B958">
        <v>232</v>
      </c>
      <c r="C958">
        <v>1</v>
      </c>
      <c r="D958" s="1">
        <v>44948</v>
      </c>
      <c r="E958">
        <v>3</v>
      </c>
      <c r="F958">
        <v>29</v>
      </c>
    </row>
    <row r="959" spans="1:6" x14ac:dyDescent="0.25">
      <c r="A959">
        <v>181</v>
      </c>
      <c r="B959">
        <v>233</v>
      </c>
      <c r="C959">
        <v>1</v>
      </c>
      <c r="D959" s="1">
        <v>44992</v>
      </c>
      <c r="E959">
        <v>3</v>
      </c>
      <c r="F959">
        <v>65</v>
      </c>
    </row>
    <row r="960" spans="1:6" x14ac:dyDescent="0.25">
      <c r="A960">
        <v>190</v>
      </c>
      <c r="B960">
        <v>246</v>
      </c>
      <c r="C960">
        <v>1</v>
      </c>
      <c r="D960" s="1">
        <v>45233</v>
      </c>
      <c r="E960">
        <v>3</v>
      </c>
      <c r="F960">
        <v>89</v>
      </c>
    </row>
    <row r="961" spans="1:6" x14ac:dyDescent="0.25">
      <c r="A961">
        <v>193</v>
      </c>
      <c r="B961">
        <v>253</v>
      </c>
      <c r="C961">
        <v>1</v>
      </c>
      <c r="D961" s="1">
        <v>45082</v>
      </c>
      <c r="E961">
        <v>3</v>
      </c>
      <c r="F961">
        <v>94</v>
      </c>
    </row>
    <row r="962" spans="1:6" x14ac:dyDescent="0.25">
      <c r="A962">
        <v>197</v>
      </c>
      <c r="B962">
        <v>259</v>
      </c>
      <c r="C962">
        <v>1</v>
      </c>
      <c r="D962" s="1">
        <v>44969</v>
      </c>
      <c r="E962">
        <v>3</v>
      </c>
      <c r="F962">
        <v>90</v>
      </c>
    </row>
    <row r="963" spans="1:6" x14ac:dyDescent="0.25">
      <c r="A963">
        <v>200</v>
      </c>
      <c r="B963">
        <v>266</v>
      </c>
      <c r="C963">
        <v>1</v>
      </c>
      <c r="D963" s="1">
        <v>45148</v>
      </c>
      <c r="E963">
        <v>3</v>
      </c>
      <c r="F963">
        <v>94</v>
      </c>
    </row>
    <row r="964" spans="1:6" x14ac:dyDescent="0.25">
      <c r="A964">
        <v>230</v>
      </c>
      <c r="B964">
        <v>308</v>
      </c>
      <c r="C964">
        <v>1</v>
      </c>
      <c r="D964" s="1">
        <v>45182</v>
      </c>
      <c r="E964">
        <v>3</v>
      </c>
      <c r="F964">
        <v>32</v>
      </c>
    </row>
    <row r="965" spans="1:6" x14ac:dyDescent="0.25">
      <c r="A965">
        <v>243</v>
      </c>
      <c r="B965">
        <v>325</v>
      </c>
      <c r="C965">
        <v>1</v>
      </c>
      <c r="D965" s="1">
        <v>44949</v>
      </c>
      <c r="E965">
        <v>3</v>
      </c>
      <c r="F965">
        <v>84</v>
      </c>
    </row>
    <row r="966" spans="1:6" x14ac:dyDescent="0.25">
      <c r="A966">
        <v>244</v>
      </c>
      <c r="B966">
        <v>327</v>
      </c>
      <c r="C966">
        <v>1</v>
      </c>
      <c r="D966" s="1">
        <v>45066</v>
      </c>
      <c r="E966">
        <v>3</v>
      </c>
      <c r="F966">
        <v>38</v>
      </c>
    </row>
    <row r="967" spans="1:6" x14ac:dyDescent="0.25">
      <c r="A967">
        <v>256</v>
      </c>
      <c r="B967">
        <v>346</v>
      </c>
      <c r="C967">
        <v>1</v>
      </c>
      <c r="D967" s="1">
        <v>45278</v>
      </c>
      <c r="E967">
        <v>3</v>
      </c>
      <c r="F967">
        <v>89</v>
      </c>
    </row>
    <row r="968" spans="1:6" x14ac:dyDescent="0.25">
      <c r="A968">
        <v>258</v>
      </c>
      <c r="B968">
        <v>349</v>
      </c>
      <c r="C968">
        <v>1</v>
      </c>
      <c r="D968" s="1">
        <v>44938</v>
      </c>
      <c r="E968">
        <v>3</v>
      </c>
      <c r="F968">
        <v>86</v>
      </c>
    </row>
    <row r="969" spans="1:6" x14ac:dyDescent="0.25">
      <c r="A969">
        <v>268</v>
      </c>
      <c r="B969">
        <v>362</v>
      </c>
      <c r="C969">
        <v>1</v>
      </c>
      <c r="D969" s="1">
        <v>45179</v>
      </c>
      <c r="E969">
        <v>3</v>
      </c>
      <c r="F969">
        <v>33</v>
      </c>
    </row>
    <row r="970" spans="1:6" x14ac:dyDescent="0.25">
      <c r="A970">
        <v>270</v>
      </c>
      <c r="B970">
        <v>364</v>
      </c>
      <c r="C970">
        <v>1</v>
      </c>
      <c r="D970" s="1">
        <v>45218</v>
      </c>
      <c r="E970">
        <v>3</v>
      </c>
      <c r="F970">
        <v>91</v>
      </c>
    </row>
    <row r="971" spans="1:6" x14ac:dyDescent="0.25">
      <c r="A971">
        <v>277</v>
      </c>
      <c r="B971">
        <v>371</v>
      </c>
      <c r="C971">
        <v>1</v>
      </c>
      <c r="D971" s="1">
        <v>45165</v>
      </c>
      <c r="E971">
        <v>3</v>
      </c>
      <c r="F971">
        <v>21</v>
      </c>
    </row>
    <row r="972" spans="1:6" x14ac:dyDescent="0.25">
      <c r="A972">
        <v>296</v>
      </c>
      <c r="B972">
        <v>396</v>
      </c>
      <c r="C972">
        <v>1</v>
      </c>
      <c r="D972" s="1">
        <v>44975</v>
      </c>
      <c r="E972">
        <v>3</v>
      </c>
      <c r="F972">
        <v>85</v>
      </c>
    </row>
    <row r="973" spans="1:6" x14ac:dyDescent="0.25">
      <c r="A973">
        <v>299</v>
      </c>
      <c r="B973">
        <v>399</v>
      </c>
      <c r="C973">
        <v>1</v>
      </c>
      <c r="D973" s="1">
        <v>45115</v>
      </c>
      <c r="E973">
        <v>3</v>
      </c>
      <c r="F973">
        <v>91</v>
      </c>
    </row>
    <row r="974" spans="1:6" x14ac:dyDescent="0.25">
      <c r="A974">
        <v>300</v>
      </c>
      <c r="B974">
        <v>400</v>
      </c>
      <c r="C974">
        <v>1</v>
      </c>
      <c r="D974" s="1">
        <v>45118</v>
      </c>
      <c r="E974">
        <v>3</v>
      </c>
      <c r="F974">
        <v>28</v>
      </c>
    </row>
    <row r="975" spans="1:6" x14ac:dyDescent="0.25">
      <c r="A975">
        <v>309</v>
      </c>
      <c r="B975">
        <v>412</v>
      </c>
      <c r="C975">
        <v>1</v>
      </c>
      <c r="D975" s="1">
        <v>44963</v>
      </c>
      <c r="E975">
        <v>3</v>
      </c>
      <c r="F975">
        <v>85</v>
      </c>
    </row>
    <row r="976" spans="1:6" x14ac:dyDescent="0.25">
      <c r="A976">
        <v>319</v>
      </c>
      <c r="B976">
        <v>426</v>
      </c>
      <c r="C976">
        <v>1</v>
      </c>
      <c r="D976" s="1">
        <v>45206</v>
      </c>
      <c r="E976">
        <v>3</v>
      </c>
      <c r="F976">
        <v>90</v>
      </c>
    </row>
    <row r="977" spans="1:6" x14ac:dyDescent="0.25">
      <c r="A977">
        <v>322</v>
      </c>
      <c r="B977">
        <v>432</v>
      </c>
      <c r="C977">
        <v>1</v>
      </c>
      <c r="D977" s="1">
        <v>45063</v>
      </c>
      <c r="E977">
        <v>3</v>
      </c>
      <c r="F977">
        <v>34</v>
      </c>
    </row>
    <row r="978" spans="1:6" x14ac:dyDescent="0.25">
      <c r="A978">
        <v>325</v>
      </c>
      <c r="B978">
        <v>436</v>
      </c>
      <c r="C978">
        <v>1</v>
      </c>
      <c r="D978" s="1">
        <v>45066</v>
      </c>
      <c r="E978">
        <v>3</v>
      </c>
      <c r="F978">
        <v>32</v>
      </c>
    </row>
    <row r="979" spans="1:6" x14ac:dyDescent="0.25">
      <c r="A979">
        <v>330</v>
      </c>
      <c r="B979">
        <v>443</v>
      </c>
      <c r="C979">
        <v>1</v>
      </c>
      <c r="D979" s="1">
        <v>45193</v>
      </c>
      <c r="E979">
        <v>3</v>
      </c>
      <c r="F979">
        <v>98</v>
      </c>
    </row>
    <row r="980" spans="1:6" x14ac:dyDescent="0.25">
      <c r="A980">
        <v>332</v>
      </c>
      <c r="B980">
        <v>445</v>
      </c>
      <c r="C980">
        <v>1</v>
      </c>
      <c r="D980" s="1">
        <v>45066</v>
      </c>
      <c r="E980">
        <v>3</v>
      </c>
      <c r="F980">
        <v>85</v>
      </c>
    </row>
    <row r="981" spans="1:6" x14ac:dyDescent="0.25">
      <c r="A981">
        <v>340</v>
      </c>
      <c r="B981">
        <v>453</v>
      </c>
      <c r="C981">
        <v>1</v>
      </c>
      <c r="D981" s="1">
        <v>45246</v>
      </c>
      <c r="E981">
        <v>3</v>
      </c>
      <c r="F981">
        <v>97</v>
      </c>
    </row>
    <row r="982" spans="1:6" x14ac:dyDescent="0.25">
      <c r="A982">
        <v>356</v>
      </c>
      <c r="B982">
        <v>474</v>
      </c>
      <c r="C982">
        <v>1</v>
      </c>
      <c r="D982" s="1">
        <v>45027</v>
      </c>
      <c r="E982">
        <v>3</v>
      </c>
      <c r="F982">
        <v>27</v>
      </c>
    </row>
    <row r="983" spans="1:6" x14ac:dyDescent="0.25">
      <c r="A983">
        <v>358</v>
      </c>
      <c r="B983">
        <v>476</v>
      </c>
      <c r="C983">
        <v>1</v>
      </c>
      <c r="D983" s="1">
        <v>45084</v>
      </c>
      <c r="E983">
        <v>3</v>
      </c>
      <c r="F983">
        <v>63</v>
      </c>
    </row>
    <row r="984" spans="1:6" x14ac:dyDescent="0.25">
      <c r="A984">
        <v>363</v>
      </c>
      <c r="B984">
        <v>482</v>
      </c>
      <c r="C984">
        <v>1</v>
      </c>
      <c r="D984" s="1">
        <v>45241</v>
      </c>
      <c r="E984">
        <v>3</v>
      </c>
      <c r="F984">
        <v>92</v>
      </c>
    </row>
    <row r="985" spans="1:6" x14ac:dyDescent="0.25">
      <c r="A985">
        <v>369</v>
      </c>
      <c r="B985">
        <v>488</v>
      </c>
      <c r="C985">
        <v>1</v>
      </c>
      <c r="D985" s="1">
        <v>45279</v>
      </c>
      <c r="E985">
        <v>3</v>
      </c>
      <c r="F985">
        <v>81</v>
      </c>
    </row>
    <row r="986" spans="1:6" x14ac:dyDescent="0.25">
      <c r="A986">
        <v>371</v>
      </c>
      <c r="B986">
        <v>490</v>
      </c>
      <c r="C986">
        <v>1</v>
      </c>
      <c r="D986" s="1">
        <v>45053</v>
      </c>
      <c r="E986">
        <v>3</v>
      </c>
      <c r="F986">
        <v>87</v>
      </c>
    </row>
    <row r="987" spans="1:6" x14ac:dyDescent="0.25">
      <c r="A987">
        <v>378</v>
      </c>
      <c r="B987">
        <v>500</v>
      </c>
      <c r="C987">
        <v>1</v>
      </c>
      <c r="D987" s="1">
        <v>45208</v>
      </c>
      <c r="E987">
        <v>3</v>
      </c>
      <c r="F987">
        <v>21</v>
      </c>
    </row>
    <row r="988" spans="1:6" x14ac:dyDescent="0.25">
      <c r="A988">
        <v>385</v>
      </c>
      <c r="B988">
        <v>509</v>
      </c>
      <c r="C988">
        <v>1</v>
      </c>
      <c r="D988" s="1">
        <v>45241</v>
      </c>
      <c r="E988">
        <v>3</v>
      </c>
      <c r="F988">
        <v>21</v>
      </c>
    </row>
    <row r="989" spans="1:6" x14ac:dyDescent="0.25">
      <c r="A989">
        <v>387</v>
      </c>
      <c r="B989">
        <v>514</v>
      </c>
      <c r="C989">
        <v>1</v>
      </c>
      <c r="D989" s="1">
        <v>45066</v>
      </c>
      <c r="E989">
        <v>3</v>
      </c>
      <c r="F989">
        <v>37</v>
      </c>
    </row>
    <row r="990" spans="1:6" x14ac:dyDescent="0.25">
      <c r="A990">
        <v>396</v>
      </c>
      <c r="B990">
        <v>525</v>
      </c>
      <c r="C990">
        <v>1</v>
      </c>
      <c r="D990" s="1">
        <v>45098</v>
      </c>
      <c r="E990">
        <v>3</v>
      </c>
      <c r="F990">
        <v>69</v>
      </c>
    </row>
    <row r="991" spans="1:6" x14ac:dyDescent="0.25">
      <c r="A991">
        <v>398</v>
      </c>
      <c r="B991">
        <v>527</v>
      </c>
      <c r="C991">
        <v>1</v>
      </c>
      <c r="D991" s="1">
        <v>44983</v>
      </c>
      <c r="E991">
        <v>3</v>
      </c>
      <c r="F991">
        <v>94</v>
      </c>
    </row>
    <row r="992" spans="1:6" x14ac:dyDescent="0.25">
      <c r="A992">
        <v>406</v>
      </c>
      <c r="B992">
        <v>537</v>
      </c>
      <c r="C992">
        <v>1</v>
      </c>
      <c r="D992" s="1">
        <v>45267</v>
      </c>
      <c r="E992">
        <v>3</v>
      </c>
      <c r="F992">
        <v>26</v>
      </c>
    </row>
    <row r="993" spans="1:6" x14ac:dyDescent="0.25">
      <c r="A993">
        <v>410</v>
      </c>
      <c r="B993">
        <v>543</v>
      </c>
      <c r="C993">
        <v>1</v>
      </c>
      <c r="D993" s="1">
        <v>45025</v>
      </c>
      <c r="E993">
        <v>3</v>
      </c>
      <c r="F993">
        <v>33</v>
      </c>
    </row>
    <row r="994" spans="1:6" x14ac:dyDescent="0.25">
      <c r="A994">
        <v>428</v>
      </c>
      <c r="B994">
        <v>569</v>
      </c>
      <c r="C994">
        <v>1</v>
      </c>
      <c r="D994" s="1">
        <v>45023</v>
      </c>
      <c r="E994">
        <v>3</v>
      </c>
      <c r="F994">
        <v>50</v>
      </c>
    </row>
    <row r="995" spans="1:6" x14ac:dyDescent="0.25">
      <c r="A995">
        <v>436</v>
      </c>
      <c r="B995">
        <v>579</v>
      </c>
      <c r="C995">
        <v>1</v>
      </c>
      <c r="D995" s="1">
        <v>45169</v>
      </c>
      <c r="E995">
        <v>3</v>
      </c>
      <c r="F995">
        <v>83</v>
      </c>
    </row>
    <row r="996" spans="1:6" x14ac:dyDescent="0.25">
      <c r="A996">
        <v>440</v>
      </c>
      <c r="B996">
        <v>584</v>
      </c>
      <c r="C996">
        <v>1</v>
      </c>
      <c r="D996" s="1">
        <v>45289</v>
      </c>
      <c r="E996">
        <v>3</v>
      </c>
      <c r="F996">
        <v>98</v>
      </c>
    </row>
    <row r="997" spans="1:6" x14ac:dyDescent="0.25">
      <c r="A997">
        <v>441</v>
      </c>
      <c r="B997">
        <v>586</v>
      </c>
      <c r="C997">
        <v>1</v>
      </c>
      <c r="D997" s="1">
        <v>45138</v>
      </c>
      <c r="E997">
        <v>3</v>
      </c>
      <c r="F997">
        <v>90</v>
      </c>
    </row>
    <row r="998" spans="1:6" x14ac:dyDescent="0.25">
      <c r="A998">
        <v>464</v>
      </c>
      <c r="B998">
        <v>617</v>
      </c>
      <c r="C998">
        <v>1</v>
      </c>
      <c r="D998" s="1">
        <v>45244</v>
      </c>
      <c r="E998">
        <v>3</v>
      </c>
      <c r="F998">
        <v>61</v>
      </c>
    </row>
    <row r="999" spans="1:6" x14ac:dyDescent="0.25">
      <c r="A999">
        <v>465</v>
      </c>
      <c r="B999">
        <v>619</v>
      </c>
      <c r="C999">
        <v>1</v>
      </c>
      <c r="D999" s="1">
        <v>45064</v>
      </c>
      <c r="E999">
        <v>3</v>
      </c>
      <c r="F999">
        <v>91</v>
      </c>
    </row>
    <row r="1000" spans="1:6" x14ac:dyDescent="0.25">
      <c r="A1000">
        <v>469</v>
      </c>
      <c r="B1000">
        <v>625</v>
      </c>
      <c r="C1000">
        <v>1</v>
      </c>
      <c r="D1000" s="1">
        <v>45123</v>
      </c>
      <c r="E1000">
        <v>3</v>
      </c>
      <c r="F1000">
        <v>31</v>
      </c>
    </row>
    <row r="1001" spans="1:6" x14ac:dyDescent="0.25">
      <c r="A1001">
        <v>487</v>
      </c>
      <c r="B1001">
        <v>648</v>
      </c>
      <c r="C1001">
        <v>1</v>
      </c>
      <c r="D1001" s="1">
        <v>45013</v>
      </c>
      <c r="E1001">
        <v>3</v>
      </c>
      <c r="F1001">
        <v>53</v>
      </c>
    </row>
    <row r="1002" spans="1:6" x14ac:dyDescent="0.25">
      <c r="A1002">
        <v>491</v>
      </c>
      <c r="B1002">
        <v>653</v>
      </c>
      <c r="C1002">
        <v>1</v>
      </c>
      <c r="D1002" s="1">
        <v>45040</v>
      </c>
      <c r="E1002">
        <v>3</v>
      </c>
      <c r="F1002">
        <v>24</v>
      </c>
    </row>
    <row r="1003" spans="1:6" x14ac:dyDescent="0.25">
      <c r="A1003">
        <v>495</v>
      </c>
      <c r="B1003">
        <v>659</v>
      </c>
      <c r="C1003">
        <v>1</v>
      </c>
      <c r="D1003" s="1">
        <v>45075</v>
      </c>
      <c r="E1003">
        <v>3</v>
      </c>
      <c r="F1003">
        <v>99</v>
      </c>
    </row>
    <row r="1004" spans="1:6" x14ac:dyDescent="0.25">
      <c r="A1004">
        <v>500</v>
      </c>
      <c r="B1004">
        <v>668</v>
      </c>
      <c r="C1004">
        <v>1</v>
      </c>
      <c r="D1004" s="1">
        <v>45163</v>
      </c>
      <c r="E1004">
        <v>3</v>
      </c>
      <c r="F1004">
        <v>31</v>
      </c>
    </row>
    <row r="1005" spans="1:6" x14ac:dyDescent="0.25">
      <c r="A1005">
        <v>513</v>
      </c>
      <c r="B1005">
        <v>686</v>
      </c>
      <c r="C1005">
        <v>1</v>
      </c>
      <c r="D1005" s="1">
        <v>45145</v>
      </c>
      <c r="E1005">
        <v>3</v>
      </c>
      <c r="F1005">
        <v>63</v>
      </c>
    </row>
    <row r="1006" spans="1:6" x14ac:dyDescent="0.25">
      <c r="A1006">
        <v>515</v>
      </c>
      <c r="B1006">
        <v>688</v>
      </c>
      <c r="C1006">
        <v>1</v>
      </c>
      <c r="D1006" s="1">
        <v>45258</v>
      </c>
      <c r="E1006">
        <v>3</v>
      </c>
      <c r="F1006">
        <v>33</v>
      </c>
    </row>
    <row r="1007" spans="1:6" x14ac:dyDescent="0.25">
      <c r="A1007">
        <v>533</v>
      </c>
      <c r="B1007">
        <v>709</v>
      </c>
      <c r="C1007">
        <v>1</v>
      </c>
      <c r="D1007" s="1">
        <v>45149</v>
      </c>
      <c r="E1007">
        <v>3</v>
      </c>
      <c r="F1007">
        <v>94</v>
      </c>
    </row>
    <row r="1008" spans="1:6" x14ac:dyDescent="0.25">
      <c r="A1008">
        <v>534</v>
      </c>
      <c r="B1008">
        <v>712</v>
      </c>
      <c r="C1008">
        <v>1</v>
      </c>
      <c r="D1008" s="1">
        <v>45020</v>
      </c>
      <c r="E1008">
        <v>3</v>
      </c>
      <c r="F1008">
        <v>63</v>
      </c>
    </row>
    <row r="1009" spans="1:6" x14ac:dyDescent="0.25">
      <c r="A1009">
        <v>541</v>
      </c>
      <c r="B1009">
        <v>719</v>
      </c>
      <c r="C1009">
        <v>1</v>
      </c>
      <c r="D1009" s="1">
        <v>44947</v>
      </c>
      <c r="E1009">
        <v>3</v>
      </c>
      <c r="F1009">
        <v>60</v>
      </c>
    </row>
    <row r="1010" spans="1:6" x14ac:dyDescent="0.25">
      <c r="A1010">
        <v>564</v>
      </c>
      <c r="B1010">
        <v>751</v>
      </c>
      <c r="C1010">
        <v>1</v>
      </c>
      <c r="D1010" s="1">
        <v>45203</v>
      </c>
      <c r="E1010">
        <v>3</v>
      </c>
      <c r="F1010">
        <v>57</v>
      </c>
    </row>
    <row r="1011" spans="1:6" x14ac:dyDescent="0.25">
      <c r="A1011">
        <v>572</v>
      </c>
      <c r="B1011">
        <v>764</v>
      </c>
      <c r="C1011">
        <v>1</v>
      </c>
      <c r="D1011" s="1">
        <v>45157</v>
      </c>
      <c r="E1011">
        <v>3</v>
      </c>
      <c r="F1011">
        <v>52</v>
      </c>
    </row>
    <row r="1012" spans="1:6" x14ac:dyDescent="0.25">
      <c r="A1012">
        <v>576</v>
      </c>
      <c r="B1012">
        <v>768</v>
      </c>
      <c r="C1012">
        <v>1</v>
      </c>
      <c r="D1012" s="1">
        <v>45243</v>
      </c>
      <c r="E1012">
        <v>3</v>
      </c>
      <c r="F1012">
        <v>84</v>
      </c>
    </row>
    <row r="1013" spans="1:6" x14ac:dyDescent="0.25">
      <c r="A1013">
        <v>579</v>
      </c>
      <c r="B1013">
        <v>771</v>
      </c>
      <c r="C1013">
        <v>1</v>
      </c>
      <c r="D1013" s="1">
        <v>44935</v>
      </c>
      <c r="E1013">
        <v>3</v>
      </c>
      <c r="F1013">
        <v>55</v>
      </c>
    </row>
    <row r="1014" spans="1:6" x14ac:dyDescent="0.25">
      <c r="A1014">
        <v>581</v>
      </c>
      <c r="B1014">
        <v>773</v>
      </c>
      <c r="C1014">
        <v>1</v>
      </c>
      <c r="D1014" s="1">
        <v>45175</v>
      </c>
      <c r="E1014">
        <v>3</v>
      </c>
      <c r="F1014">
        <v>87</v>
      </c>
    </row>
    <row r="1015" spans="1:6" x14ac:dyDescent="0.25">
      <c r="A1015">
        <v>591</v>
      </c>
      <c r="B1015">
        <v>785</v>
      </c>
      <c r="C1015">
        <v>1</v>
      </c>
      <c r="D1015" s="1">
        <v>45229</v>
      </c>
      <c r="E1015">
        <v>3</v>
      </c>
      <c r="F1015">
        <v>80</v>
      </c>
    </row>
    <row r="1016" spans="1:6" x14ac:dyDescent="0.25">
      <c r="A1016">
        <v>597</v>
      </c>
      <c r="B1016">
        <v>794</v>
      </c>
      <c r="C1016">
        <v>1</v>
      </c>
      <c r="D1016" s="1">
        <v>45176</v>
      </c>
      <c r="E1016">
        <v>3</v>
      </c>
      <c r="F1016">
        <v>53</v>
      </c>
    </row>
    <row r="1017" spans="1:6" x14ac:dyDescent="0.25">
      <c r="A1017">
        <v>600</v>
      </c>
      <c r="B1017">
        <v>798</v>
      </c>
      <c r="C1017">
        <v>1</v>
      </c>
      <c r="D1017" s="1">
        <v>45040</v>
      </c>
      <c r="E1017">
        <v>3</v>
      </c>
      <c r="F1017">
        <v>36</v>
      </c>
    </row>
    <row r="1018" spans="1:6" x14ac:dyDescent="0.25">
      <c r="A1018">
        <v>601</v>
      </c>
      <c r="B1018">
        <v>799</v>
      </c>
      <c r="C1018">
        <v>1</v>
      </c>
      <c r="D1018" s="1">
        <v>45053</v>
      </c>
      <c r="E1018">
        <v>3</v>
      </c>
      <c r="F1018">
        <v>68</v>
      </c>
    </row>
    <row r="1019" spans="1:6" x14ac:dyDescent="0.25">
      <c r="A1019">
        <v>615</v>
      </c>
      <c r="B1019">
        <v>815</v>
      </c>
      <c r="C1019">
        <v>1</v>
      </c>
      <c r="D1019" s="1">
        <v>44950</v>
      </c>
      <c r="E1019">
        <v>3</v>
      </c>
      <c r="F1019">
        <v>24</v>
      </c>
    </row>
    <row r="1020" spans="1:6" x14ac:dyDescent="0.25">
      <c r="A1020">
        <v>620</v>
      </c>
      <c r="B1020">
        <v>820</v>
      </c>
      <c r="C1020">
        <v>1</v>
      </c>
      <c r="D1020" s="1">
        <v>44989</v>
      </c>
      <c r="E1020">
        <v>3</v>
      </c>
      <c r="F1020">
        <v>97</v>
      </c>
    </row>
    <row r="1021" spans="1:6" x14ac:dyDescent="0.25">
      <c r="A1021">
        <v>637</v>
      </c>
      <c r="B1021">
        <v>843</v>
      </c>
      <c r="C1021">
        <v>1</v>
      </c>
      <c r="D1021" s="1">
        <v>45089</v>
      </c>
      <c r="E1021">
        <v>3</v>
      </c>
      <c r="F1021">
        <v>81</v>
      </c>
    </row>
    <row r="1022" spans="1:6" x14ac:dyDescent="0.25">
      <c r="A1022">
        <v>644</v>
      </c>
      <c r="B1022">
        <v>851</v>
      </c>
      <c r="C1022">
        <v>1</v>
      </c>
      <c r="D1022" s="1">
        <v>45055</v>
      </c>
      <c r="E1022">
        <v>3</v>
      </c>
      <c r="F1022">
        <v>95</v>
      </c>
    </row>
    <row r="1023" spans="1:6" x14ac:dyDescent="0.25">
      <c r="A1023">
        <v>662</v>
      </c>
      <c r="B1023">
        <v>878</v>
      </c>
      <c r="C1023">
        <v>1</v>
      </c>
      <c r="D1023" s="1">
        <v>44942</v>
      </c>
      <c r="E1023">
        <v>3</v>
      </c>
      <c r="F1023">
        <v>86</v>
      </c>
    </row>
    <row r="1024" spans="1:6" x14ac:dyDescent="0.25">
      <c r="A1024">
        <v>664</v>
      </c>
      <c r="B1024">
        <v>881</v>
      </c>
      <c r="C1024">
        <v>1</v>
      </c>
      <c r="D1024" s="1">
        <v>45151</v>
      </c>
      <c r="E1024">
        <v>3</v>
      </c>
      <c r="F1024">
        <v>84</v>
      </c>
    </row>
    <row r="1025" spans="1:6" x14ac:dyDescent="0.25">
      <c r="A1025">
        <v>668</v>
      </c>
      <c r="B1025">
        <v>887</v>
      </c>
      <c r="C1025">
        <v>1</v>
      </c>
      <c r="D1025" s="1">
        <v>45007</v>
      </c>
      <c r="E1025">
        <v>3</v>
      </c>
      <c r="F1025">
        <v>62</v>
      </c>
    </row>
    <row r="1026" spans="1:6" x14ac:dyDescent="0.25">
      <c r="A1026">
        <v>680</v>
      </c>
      <c r="B1026">
        <v>903</v>
      </c>
      <c r="C1026">
        <v>1</v>
      </c>
      <c r="D1026" s="1">
        <v>45270</v>
      </c>
      <c r="E1026">
        <v>3</v>
      </c>
      <c r="F1026">
        <v>39</v>
      </c>
    </row>
    <row r="1027" spans="1:6" x14ac:dyDescent="0.25">
      <c r="A1027">
        <v>682</v>
      </c>
      <c r="B1027">
        <v>908</v>
      </c>
      <c r="C1027">
        <v>1</v>
      </c>
      <c r="D1027" s="1">
        <v>45227</v>
      </c>
      <c r="E1027">
        <v>3</v>
      </c>
      <c r="F1027">
        <v>81</v>
      </c>
    </row>
    <row r="1028" spans="1:6" x14ac:dyDescent="0.25">
      <c r="A1028">
        <v>687</v>
      </c>
      <c r="B1028">
        <v>913</v>
      </c>
      <c r="C1028">
        <v>1</v>
      </c>
      <c r="D1028" s="1">
        <v>45326</v>
      </c>
      <c r="E1028">
        <v>3</v>
      </c>
      <c r="F1028">
        <v>60</v>
      </c>
    </row>
    <row r="1029" spans="1:6" x14ac:dyDescent="0.25">
      <c r="A1029">
        <v>691</v>
      </c>
      <c r="B1029">
        <v>919</v>
      </c>
      <c r="C1029">
        <v>1</v>
      </c>
      <c r="D1029" s="1">
        <v>45503</v>
      </c>
      <c r="E1029">
        <v>3</v>
      </c>
      <c r="F1029">
        <v>85</v>
      </c>
    </row>
    <row r="1030" spans="1:6" x14ac:dyDescent="0.25">
      <c r="A1030">
        <v>693</v>
      </c>
      <c r="B1030">
        <v>921</v>
      </c>
      <c r="C1030">
        <v>1</v>
      </c>
      <c r="D1030" s="1">
        <v>45462</v>
      </c>
      <c r="E1030">
        <v>3</v>
      </c>
      <c r="F1030">
        <v>99</v>
      </c>
    </row>
    <row r="1031" spans="1:6" x14ac:dyDescent="0.25">
      <c r="A1031">
        <v>706</v>
      </c>
      <c r="B1031">
        <v>938</v>
      </c>
      <c r="C1031">
        <v>1</v>
      </c>
      <c r="D1031" s="1">
        <v>45381</v>
      </c>
      <c r="E1031">
        <v>3</v>
      </c>
      <c r="F1031">
        <v>96</v>
      </c>
    </row>
    <row r="1032" spans="1:6" x14ac:dyDescent="0.25">
      <c r="A1032">
        <v>711</v>
      </c>
      <c r="B1032">
        <v>943</v>
      </c>
      <c r="C1032">
        <v>1</v>
      </c>
      <c r="D1032" s="1">
        <v>45430</v>
      </c>
      <c r="E1032">
        <v>3</v>
      </c>
      <c r="F1032">
        <v>82</v>
      </c>
    </row>
    <row r="1033" spans="1:6" x14ac:dyDescent="0.25">
      <c r="A1033">
        <v>739</v>
      </c>
      <c r="B1033">
        <v>979</v>
      </c>
      <c r="C1033">
        <v>1</v>
      </c>
      <c r="D1033" s="1">
        <v>45509</v>
      </c>
      <c r="E1033">
        <v>3</v>
      </c>
      <c r="F1033">
        <v>86</v>
      </c>
    </row>
    <row r="1034" spans="1:6" x14ac:dyDescent="0.25">
      <c r="A1034">
        <v>743</v>
      </c>
      <c r="B1034">
        <v>986</v>
      </c>
      <c r="C1034">
        <v>1</v>
      </c>
      <c r="D1034" s="1">
        <v>45487</v>
      </c>
      <c r="E1034">
        <v>3</v>
      </c>
      <c r="F1034">
        <v>59</v>
      </c>
    </row>
    <row r="1035" spans="1:6" x14ac:dyDescent="0.25">
      <c r="A1035">
        <v>758</v>
      </c>
      <c r="B1035">
        <v>1005</v>
      </c>
      <c r="C1035">
        <v>1</v>
      </c>
      <c r="D1035" s="1">
        <v>45550</v>
      </c>
      <c r="E1035">
        <v>3</v>
      </c>
      <c r="F1035">
        <v>87</v>
      </c>
    </row>
    <row r="1036" spans="1:6" x14ac:dyDescent="0.25">
      <c r="A1036">
        <v>769</v>
      </c>
      <c r="B1036">
        <v>1021</v>
      </c>
      <c r="C1036">
        <v>1</v>
      </c>
      <c r="D1036" s="1">
        <v>45579</v>
      </c>
      <c r="E1036">
        <v>3</v>
      </c>
      <c r="F1036">
        <v>94</v>
      </c>
    </row>
    <row r="1037" spans="1:6" x14ac:dyDescent="0.25">
      <c r="A1037">
        <v>771</v>
      </c>
      <c r="B1037">
        <v>1023</v>
      </c>
      <c r="C1037">
        <v>1</v>
      </c>
      <c r="D1037" s="1">
        <v>45352</v>
      </c>
      <c r="E1037">
        <v>3</v>
      </c>
      <c r="F1037">
        <v>22</v>
      </c>
    </row>
    <row r="1038" spans="1:6" x14ac:dyDescent="0.25">
      <c r="A1038">
        <v>779</v>
      </c>
      <c r="B1038">
        <v>1035</v>
      </c>
      <c r="C1038">
        <v>1</v>
      </c>
      <c r="D1038" s="1">
        <v>45618</v>
      </c>
      <c r="E1038">
        <v>3</v>
      </c>
      <c r="F1038">
        <v>21</v>
      </c>
    </row>
    <row r="1039" spans="1:6" x14ac:dyDescent="0.25">
      <c r="A1039">
        <v>786</v>
      </c>
      <c r="B1039">
        <v>1044</v>
      </c>
      <c r="C1039">
        <v>1</v>
      </c>
      <c r="D1039" s="1">
        <v>45480</v>
      </c>
      <c r="E1039">
        <v>3</v>
      </c>
      <c r="F1039">
        <v>35</v>
      </c>
    </row>
    <row r="1040" spans="1:6" x14ac:dyDescent="0.25">
      <c r="A1040">
        <v>787</v>
      </c>
      <c r="B1040">
        <v>1045</v>
      </c>
      <c r="C1040">
        <v>1</v>
      </c>
      <c r="D1040" s="1">
        <v>45459</v>
      </c>
      <c r="E1040">
        <v>3</v>
      </c>
      <c r="F1040">
        <v>23</v>
      </c>
    </row>
    <row r="1041" spans="1:6" x14ac:dyDescent="0.25">
      <c r="A1041">
        <v>788</v>
      </c>
      <c r="B1041">
        <v>1047</v>
      </c>
      <c r="C1041">
        <v>1</v>
      </c>
      <c r="D1041" s="1">
        <v>45620</v>
      </c>
      <c r="E1041">
        <v>3</v>
      </c>
      <c r="F1041">
        <v>23</v>
      </c>
    </row>
    <row r="1042" spans="1:6" x14ac:dyDescent="0.25">
      <c r="A1042">
        <v>821</v>
      </c>
      <c r="B1042">
        <v>1085</v>
      </c>
      <c r="C1042">
        <v>1</v>
      </c>
      <c r="D1042" s="1">
        <v>45589</v>
      </c>
      <c r="E1042">
        <v>3</v>
      </c>
      <c r="F1042">
        <v>89</v>
      </c>
    </row>
    <row r="1043" spans="1:6" x14ac:dyDescent="0.25">
      <c r="A1043">
        <v>826</v>
      </c>
      <c r="B1043">
        <v>1090</v>
      </c>
      <c r="C1043">
        <v>1</v>
      </c>
      <c r="D1043" s="1">
        <v>45439</v>
      </c>
      <c r="E1043">
        <v>3</v>
      </c>
      <c r="F1043">
        <v>85</v>
      </c>
    </row>
    <row r="1044" spans="1:6" x14ac:dyDescent="0.25">
      <c r="A1044">
        <v>833</v>
      </c>
      <c r="B1044">
        <v>1100</v>
      </c>
      <c r="C1044">
        <v>1</v>
      </c>
      <c r="D1044" s="1">
        <v>45380</v>
      </c>
      <c r="E1044">
        <v>3</v>
      </c>
      <c r="F1044">
        <v>81</v>
      </c>
    </row>
    <row r="1045" spans="1:6" x14ac:dyDescent="0.25">
      <c r="A1045">
        <v>841</v>
      </c>
      <c r="B1045">
        <v>1109</v>
      </c>
      <c r="C1045">
        <v>1</v>
      </c>
      <c r="D1045" s="1">
        <v>45501</v>
      </c>
      <c r="E1045">
        <v>3</v>
      </c>
      <c r="F1045">
        <v>53</v>
      </c>
    </row>
    <row r="1046" spans="1:6" x14ac:dyDescent="0.25">
      <c r="A1046">
        <v>853</v>
      </c>
      <c r="B1046">
        <v>1123</v>
      </c>
      <c r="C1046">
        <v>1</v>
      </c>
      <c r="D1046" s="1">
        <v>45652</v>
      </c>
      <c r="E1046">
        <v>3</v>
      </c>
      <c r="F1046">
        <v>96</v>
      </c>
    </row>
    <row r="1047" spans="1:6" x14ac:dyDescent="0.25">
      <c r="A1047">
        <v>857</v>
      </c>
      <c r="B1047">
        <v>1131</v>
      </c>
      <c r="C1047">
        <v>1</v>
      </c>
      <c r="D1047" s="1">
        <v>45513</v>
      </c>
      <c r="E1047">
        <v>3</v>
      </c>
      <c r="F1047">
        <v>96</v>
      </c>
    </row>
    <row r="1048" spans="1:6" x14ac:dyDescent="0.25">
      <c r="A1048">
        <v>861</v>
      </c>
      <c r="B1048">
        <v>1138</v>
      </c>
      <c r="C1048">
        <v>1</v>
      </c>
      <c r="D1048" s="1">
        <v>45294</v>
      </c>
      <c r="E1048">
        <v>3</v>
      </c>
      <c r="F1048">
        <v>29</v>
      </c>
    </row>
    <row r="1049" spans="1:6" x14ac:dyDescent="0.25">
      <c r="A1049">
        <v>866</v>
      </c>
      <c r="B1049">
        <v>1144</v>
      </c>
      <c r="C1049">
        <v>1</v>
      </c>
      <c r="D1049" s="1">
        <v>45596</v>
      </c>
      <c r="E1049">
        <v>3</v>
      </c>
      <c r="F1049">
        <v>95</v>
      </c>
    </row>
    <row r="1050" spans="1:6" x14ac:dyDescent="0.25">
      <c r="A1050">
        <v>875</v>
      </c>
      <c r="B1050">
        <v>1154</v>
      </c>
      <c r="C1050">
        <v>1</v>
      </c>
      <c r="D1050" s="1">
        <v>45466</v>
      </c>
      <c r="E1050">
        <v>3</v>
      </c>
      <c r="F1050">
        <v>86</v>
      </c>
    </row>
    <row r="1051" spans="1:6" x14ac:dyDescent="0.25">
      <c r="A1051">
        <v>876</v>
      </c>
      <c r="B1051">
        <v>1155</v>
      </c>
      <c r="C1051">
        <v>1</v>
      </c>
      <c r="D1051" s="1">
        <v>45423</v>
      </c>
      <c r="E1051">
        <v>3</v>
      </c>
      <c r="F1051">
        <v>32</v>
      </c>
    </row>
    <row r="1052" spans="1:6" x14ac:dyDescent="0.25">
      <c r="A1052">
        <v>877</v>
      </c>
      <c r="B1052">
        <v>1156</v>
      </c>
      <c r="C1052">
        <v>1</v>
      </c>
      <c r="D1052" s="1">
        <v>45406</v>
      </c>
      <c r="E1052">
        <v>3</v>
      </c>
      <c r="F1052">
        <v>29</v>
      </c>
    </row>
    <row r="1053" spans="1:6" x14ac:dyDescent="0.25">
      <c r="A1053">
        <v>880</v>
      </c>
      <c r="B1053">
        <v>1159</v>
      </c>
      <c r="C1053">
        <v>1</v>
      </c>
      <c r="D1053" s="1">
        <v>45477</v>
      </c>
      <c r="E1053">
        <v>3</v>
      </c>
      <c r="F1053">
        <v>86</v>
      </c>
    </row>
    <row r="1054" spans="1:6" x14ac:dyDescent="0.25">
      <c r="A1054">
        <v>889</v>
      </c>
      <c r="B1054">
        <v>1175</v>
      </c>
      <c r="C1054">
        <v>1</v>
      </c>
      <c r="D1054" s="1">
        <v>45333</v>
      </c>
      <c r="E1054">
        <v>3</v>
      </c>
      <c r="F1054">
        <v>61</v>
      </c>
    </row>
    <row r="1055" spans="1:6" x14ac:dyDescent="0.25">
      <c r="A1055">
        <v>896</v>
      </c>
      <c r="B1055">
        <v>1185</v>
      </c>
      <c r="C1055">
        <v>1</v>
      </c>
      <c r="D1055" s="1">
        <v>45431</v>
      </c>
      <c r="E1055">
        <v>3</v>
      </c>
      <c r="F1055">
        <v>33</v>
      </c>
    </row>
    <row r="1056" spans="1:6" x14ac:dyDescent="0.25">
      <c r="A1056">
        <v>903</v>
      </c>
      <c r="B1056">
        <v>1194</v>
      </c>
      <c r="C1056">
        <v>1</v>
      </c>
      <c r="D1056" s="1">
        <v>45495</v>
      </c>
      <c r="E1056">
        <v>3</v>
      </c>
      <c r="F1056">
        <v>65</v>
      </c>
    </row>
    <row r="1057" spans="1:6" x14ac:dyDescent="0.25">
      <c r="A1057">
        <v>906</v>
      </c>
      <c r="B1057">
        <v>1197</v>
      </c>
      <c r="C1057">
        <v>1</v>
      </c>
      <c r="D1057" s="1">
        <v>45574</v>
      </c>
      <c r="E1057">
        <v>3</v>
      </c>
      <c r="F1057">
        <v>26</v>
      </c>
    </row>
    <row r="1058" spans="1:6" x14ac:dyDescent="0.25">
      <c r="A1058">
        <v>910</v>
      </c>
      <c r="B1058">
        <v>1201</v>
      </c>
      <c r="C1058">
        <v>1</v>
      </c>
      <c r="D1058" s="1">
        <v>45387</v>
      </c>
      <c r="E1058">
        <v>3</v>
      </c>
      <c r="F1058">
        <v>24</v>
      </c>
    </row>
    <row r="1059" spans="1:6" x14ac:dyDescent="0.25">
      <c r="A1059">
        <v>919</v>
      </c>
      <c r="B1059">
        <v>1211</v>
      </c>
      <c r="C1059">
        <v>1</v>
      </c>
      <c r="D1059" s="1">
        <v>45564</v>
      </c>
      <c r="E1059">
        <v>3</v>
      </c>
      <c r="F1059">
        <v>87</v>
      </c>
    </row>
    <row r="1060" spans="1:6" x14ac:dyDescent="0.25">
      <c r="A1060">
        <v>936</v>
      </c>
      <c r="B1060">
        <v>1235</v>
      </c>
      <c r="C1060">
        <v>1</v>
      </c>
      <c r="D1060" s="1">
        <v>45621</v>
      </c>
      <c r="E1060">
        <v>3</v>
      </c>
      <c r="F1060">
        <v>60</v>
      </c>
    </row>
    <row r="1061" spans="1:6" x14ac:dyDescent="0.25">
      <c r="A1061">
        <v>939</v>
      </c>
      <c r="B1061">
        <v>1239</v>
      </c>
      <c r="C1061">
        <v>1</v>
      </c>
      <c r="D1061" s="1">
        <v>45330</v>
      </c>
      <c r="E1061">
        <v>3</v>
      </c>
      <c r="F1061">
        <v>33</v>
      </c>
    </row>
    <row r="1062" spans="1:6" x14ac:dyDescent="0.25">
      <c r="A1062">
        <v>945</v>
      </c>
      <c r="B1062">
        <v>1245</v>
      </c>
      <c r="C1062">
        <v>1</v>
      </c>
      <c r="D1062" s="1">
        <v>45368</v>
      </c>
      <c r="E1062">
        <v>3</v>
      </c>
      <c r="F1062">
        <v>96</v>
      </c>
    </row>
    <row r="1063" spans="1:6" x14ac:dyDescent="0.25">
      <c r="A1063">
        <v>954</v>
      </c>
      <c r="B1063">
        <v>1255</v>
      </c>
      <c r="C1063">
        <v>1</v>
      </c>
      <c r="D1063" s="1">
        <v>45363</v>
      </c>
      <c r="E1063">
        <v>3</v>
      </c>
      <c r="F1063">
        <v>22</v>
      </c>
    </row>
    <row r="1064" spans="1:6" x14ac:dyDescent="0.25">
      <c r="A1064">
        <v>971</v>
      </c>
      <c r="B1064">
        <v>1280</v>
      </c>
      <c r="C1064">
        <v>1</v>
      </c>
      <c r="D1064" s="1">
        <v>45320</v>
      </c>
      <c r="E1064">
        <v>3</v>
      </c>
      <c r="F1064">
        <v>80</v>
      </c>
    </row>
    <row r="1065" spans="1:6" x14ac:dyDescent="0.25">
      <c r="A1065">
        <v>986</v>
      </c>
      <c r="B1065">
        <v>1299</v>
      </c>
      <c r="C1065">
        <v>1</v>
      </c>
      <c r="D1065" s="1">
        <v>45579</v>
      </c>
      <c r="E1065">
        <v>3</v>
      </c>
      <c r="F1065">
        <v>89</v>
      </c>
    </row>
    <row r="1066" spans="1:6" x14ac:dyDescent="0.25">
      <c r="A1066">
        <v>989</v>
      </c>
      <c r="B1066">
        <v>1303</v>
      </c>
      <c r="C1066">
        <v>1</v>
      </c>
      <c r="D1066" s="1">
        <v>45464</v>
      </c>
      <c r="E1066">
        <v>3</v>
      </c>
      <c r="F1066">
        <v>85</v>
      </c>
    </row>
    <row r="1067" spans="1:6" x14ac:dyDescent="0.25">
      <c r="A1067">
        <v>992</v>
      </c>
      <c r="B1067">
        <v>1306</v>
      </c>
      <c r="C1067">
        <v>1</v>
      </c>
      <c r="D1067" s="1">
        <v>45476</v>
      </c>
      <c r="E1067">
        <v>3</v>
      </c>
      <c r="F1067">
        <v>28</v>
      </c>
    </row>
    <row r="1068" spans="1:6" x14ac:dyDescent="0.25">
      <c r="A1068">
        <v>998</v>
      </c>
      <c r="B1068">
        <v>1313</v>
      </c>
      <c r="C1068">
        <v>1</v>
      </c>
      <c r="D1068" s="1">
        <v>45568</v>
      </c>
      <c r="E1068">
        <v>3</v>
      </c>
      <c r="F1068">
        <v>68</v>
      </c>
    </row>
    <row r="1069" spans="1:6" x14ac:dyDescent="0.25">
      <c r="A1069">
        <v>1005</v>
      </c>
      <c r="B1069">
        <v>1322</v>
      </c>
      <c r="C1069">
        <v>1</v>
      </c>
      <c r="D1069" s="1">
        <v>45520</v>
      </c>
      <c r="E1069">
        <v>3</v>
      </c>
      <c r="F1069">
        <v>94</v>
      </c>
    </row>
    <row r="1070" spans="1:6" x14ac:dyDescent="0.25">
      <c r="A1070">
        <v>1009</v>
      </c>
      <c r="B1070">
        <v>1327</v>
      </c>
      <c r="C1070">
        <v>1</v>
      </c>
      <c r="D1070" s="1">
        <v>45558</v>
      </c>
      <c r="E1070">
        <v>3</v>
      </c>
      <c r="F1070">
        <v>35</v>
      </c>
    </row>
    <row r="1071" spans="1:6" x14ac:dyDescent="0.25">
      <c r="A1071">
        <v>1015</v>
      </c>
      <c r="B1071">
        <v>1335</v>
      </c>
      <c r="C1071">
        <v>1</v>
      </c>
      <c r="D1071" s="1">
        <v>45617</v>
      </c>
      <c r="E1071">
        <v>3</v>
      </c>
      <c r="F1071">
        <v>57</v>
      </c>
    </row>
    <row r="1072" spans="1:6" x14ac:dyDescent="0.25">
      <c r="A1072">
        <v>1016</v>
      </c>
      <c r="B1072">
        <v>1336</v>
      </c>
      <c r="C1072">
        <v>1</v>
      </c>
      <c r="D1072" s="1">
        <v>45314</v>
      </c>
      <c r="E1072">
        <v>3</v>
      </c>
      <c r="F1072">
        <v>87</v>
      </c>
    </row>
    <row r="1073" spans="1:6" x14ac:dyDescent="0.25">
      <c r="A1073">
        <v>1020</v>
      </c>
      <c r="B1073">
        <v>1340</v>
      </c>
      <c r="C1073">
        <v>1</v>
      </c>
      <c r="D1073" s="1">
        <v>45395</v>
      </c>
      <c r="E1073">
        <v>3</v>
      </c>
      <c r="F1073">
        <v>69</v>
      </c>
    </row>
    <row r="1074" spans="1:6" x14ac:dyDescent="0.25">
      <c r="A1074">
        <v>1025</v>
      </c>
      <c r="B1074">
        <v>1345</v>
      </c>
      <c r="C1074">
        <v>1</v>
      </c>
      <c r="D1074" s="1">
        <v>45450</v>
      </c>
      <c r="E1074">
        <v>3</v>
      </c>
      <c r="F1074">
        <v>97</v>
      </c>
    </row>
    <row r="1075" spans="1:6" x14ac:dyDescent="0.25">
      <c r="A1075">
        <v>1051</v>
      </c>
      <c r="B1075">
        <v>1376</v>
      </c>
      <c r="C1075">
        <v>1</v>
      </c>
      <c r="D1075" s="1">
        <v>45330</v>
      </c>
      <c r="E1075">
        <v>3</v>
      </c>
      <c r="F1075">
        <v>89</v>
      </c>
    </row>
    <row r="1076" spans="1:6" x14ac:dyDescent="0.25">
      <c r="A1076">
        <v>1054</v>
      </c>
      <c r="B1076">
        <v>1380</v>
      </c>
      <c r="C1076">
        <v>1</v>
      </c>
      <c r="D1076" s="1">
        <v>45332</v>
      </c>
      <c r="E1076">
        <v>3</v>
      </c>
      <c r="F1076">
        <v>92</v>
      </c>
    </row>
    <row r="1077" spans="1:6" x14ac:dyDescent="0.25">
      <c r="A1077">
        <v>1090</v>
      </c>
      <c r="B1077">
        <v>1426</v>
      </c>
      <c r="C1077">
        <v>1</v>
      </c>
      <c r="D1077" s="1">
        <v>45532</v>
      </c>
      <c r="E1077">
        <v>3</v>
      </c>
      <c r="F1077">
        <v>59</v>
      </c>
    </row>
    <row r="1078" spans="1:6" x14ac:dyDescent="0.25">
      <c r="A1078">
        <v>1091</v>
      </c>
      <c r="B1078">
        <v>1427</v>
      </c>
      <c r="C1078">
        <v>1</v>
      </c>
      <c r="D1078" s="1">
        <v>45345</v>
      </c>
      <c r="E1078">
        <v>3</v>
      </c>
      <c r="F1078">
        <v>37</v>
      </c>
    </row>
    <row r="1079" spans="1:6" x14ac:dyDescent="0.25">
      <c r="A1079">
        <v>1098</v>
      </c>
      <c r="B1079">
        <v>1437</v>
      </c>
      <c r="C1079">
        <v>1</v>
      </c>
      <c r="D1079" s="1">
        <v>45617</v>
      </c>
      <c r="E1079">
        <v>3</v>
      </c>
      <c r="F1079">
        <v>97</v>
      </c>
    </row>
    <row r="1080" spans="1:6" x14ac:dyDescent="0.25">
      <c r="A1080">
        <v>1112</v>
      </c>
      <c r="B1080">
        <v>1459</v>
      </c>
      <c r="C1080">
        <v>1</v>
      </c>
      <c r="D1080" s="1">
        <v>45648</v>
      </c>
      <c r="E1080">
        <v>3</v>
      </c>
      <c r="F1080">
        <v>22</v>
      </c>
    </row>
    <row r="1081" spans="1:6" x14ac:dyDescent="0.25">
      <c r="A1081">
        <v>1114</v>
      </c>
      <c r="B1081">
        <v>1461</v>
      </c>
      <c r="C1081">
        <v>1</v>
      </c>
      <c r="D1081" s="1">
        <v>45588</v>
      </c>
      <c r="E1081">
        <v>3</v>
      </c>
      <c r="F1081">
        <v>80</v>
      </c>
    </row>
    <row r="1082" spans="1:6" x14ac:dyDescent="0.25">
      <c r="A1082">
        <v>1116</v>
      </c>
      <c r="B1082">
        <v>1463</v>
      </c>
      <c r="C1082">
        <v>1</v>
      </c>
      <c r="D1082" s="1">
        <v>45576</v>
      </c>
      <c r="E1082">
        <v>3</v>
      </c>
      <c r="F1082">
        <v>83</v>
      </c>
    </row>
    <row r="1083" spans="1:6" x14ac:dyDescent="0.25">
      <c r="A1083">
        <v>1124</v>
      </c>
      <c r="B1083">
        <v>1471</v>
      </c>
      <c r="C1083">
        <v>1</v>
      </c>
      <c r="D1083" s="1">
        <v>45559</v>
      </c>
      <c r="E1083">
        <v>3</v>
      </c>
      <c r="F1083">
        <v>83</v>
      </c>
    </row>
    <row r="1084" spans="1:6" x14ac:dyDescent="0.25">
      <c r="A1084">
        <v>1141</v>
      </c>
      <c r="B1084">
        <v>1490</v>
      </c>
      <c r="C1084">
        <v>1</v>
      </c>
      <c r="D1084" s="1">
        <v>45401</v>
      </c>
      <c r="E1084">
        <v>3</v>
      </c>
      <c r="F1084">
        <v>37</v>
      </c>
    </row>
    <row r="1085" spans="1:6" x14ac:dyDescent="0.25">
      <c r="A1085">
        <v>1153</v>
      </c>
      <c r="B1085">
        <v>1505</v>
      </c>
      <c r="C1085">
        <v>1</v>
      </c>
      <c r="D1085" s="1">
        <v>45594</v>
      </c>
      <c r="E1085">
        <v>3</v>
      </c>
      <c r="F1085">
        <v>29</v>
      </c>
    </row>
    <row r="1086" spans="1:6" x14ac:dyDescent="0.25">
      <c r="A1086">
        <v>1165</v>
      </c>
      <c r="B1086">
        <v>1521</v>
      </c>
      <c r="C1086">
        <v>1</v>
      </c>
      <c r="D1086" s="1">
        <v>45653</v>
      </c>
      <c r="E1086">
        <v>3</v>
      </c>
      <c r="F1086">
        <v>95</v>
      </c>
    </row>
    <row r="1087" spans="1:6" x14ac:dyDescent="0.25">
      <c r="A1087">
        <v>1170</v>
      </c>
      <c r="B1087">
        <v>1527</v>
      </c>
      <c r="C1087">
        <v>1</v>
      </c>
      <c r="D1087" s="1">
        <v>45533</v>
      </c>
      <c r="E1087">
        <v>3</v>
      </c>
      <c r="F1087">
        <v>39</v>
      </c>
    </row>
    <row r="1088" spans="1:6" x14ac:dyDescent="0.25">
      <c r="A1088">
        <v>1172</v>
      </c>
      <c r="B1088">
        <v>1529</v>
      </c>
      <c r="C1088">
        <v>1</v>
      </c>
      <c r="D1088" s="1">
        <v>45341</v>
      </c>
      <c r="E1088">
        <v>3</v>
      </c>
      <c r="F1088">
        <v>32</v>
      </c>
    </row>
    <row r="1089" spans="1:6" x14ac:dyDescent="0.25">
      <c r="A1089">
        <v>1181</v>
      </c>
      <c r="B1089">
        <v>1539</v>
      </c>
      <c r="C1089">
        <v>1</v>
      </c>
      <c r="D1089" s="1">
        <v>45392</v>
      </c>
      <c r="E1089">
        <v>3</v>
      </c>
      <c r="F1089">
        <v>93</v>
      </c>
    </row>
    <row r="1090" spans="1:6" x14ac:dyDescent="0.25">
      <c r="A1090">
        <v>1185</v>
      </c>
      <c r="B1090">
        <v>1544</v>
      </c>
      <c r="C1090">
        <v>1</v>
      </c>
      <c r="D1090" s="1">
        <v>45391</v>
      </c>
      <c r="E1090">
        <v>3</v>
      </c>
      <c r="F1090">
        <v>89</v>
      </c>
    </row>
    <row r="1091" spans="1:6" x14ac:dyDescent="0.25">
      <c r="A1091">
        <v>1214</v>
      </c>
      <c r="B1091">
        <v>1584</v>
      </c>
      <c r="C1091">
        <v>1</v>
      </c>
      <c r="D1091" s="1">
        <v>45426</v>
      </c>
      <c r="E1091">
        <v>3</v>
      </c>
      <c r="F1091">
        <v>22</v>
      </c>
    </row>
    <row r="1092" spans="1:6" x14ac:dyDescent="0.25">
      <c r="A1092">
        <v>1224</v>
      </c>
      <c r="B1092">
        <v>1599</v>
      </c>
      <c r="C1092">
        <v>1</v>
      </c>
      <c r="D1092" s="1">
        <v>45351</v>
      </c>
      <c r="E1092">
        <v>3</v>
      </c>
      <c r="F1092">
        <v>33</v>
      </c>
    </row>
    <row r="1093" spans="1:6" x14ac:dyDescent="0.25">
      <c r="A1093">
        <v>1226</v>
      </c>
      <c r="B1093">
        <v>1602</v>
      </c>
      <c r="C1093">
        <v>1</v>
      </c>
      <c r="D1093" s="1">
        <v>45569</v>
      </c>
      <c r="E1093">
        <v>3</v>
      </c>
      <c r="F1093">
        <v>97</v>
      </c>
    </row>
    <row r="1094" spans="1:6" x14ac:dyDescent="0.25">
      <c r="A1094">
        <v>1229</v>
      </c>
      <c r="B1094">
        <v>1605</v>
      </c>
      <c r="C1094">
        <v>1</v>
      </c>
      <c r="D1094" s="1">
        <v>45480</v>
      </c>
      <c r="E1094">
        <v>3</v>
      </c>
      <c r="F1094">
        <v>55</v>
      </c>
    </row>
    <row r="1095" spans="1:6" x14ac:dyDescent="0.25">
      <c r="A1095">
        <v>1235</v>
      </c>
      <c r="B1095">
        <v>1612</v>
      </c>
      <c r="C1095">
        <v>1</v>
      </c>
      <c r="D1095" s="1">
        <v>45525</v>
      </c>
      <c r="E1095">
        <v>3</v>
      </c>
      <c r="F1095">
        <v>35</v>
      </c>
    </row>
    <row r="1096" spans="1:6" x14ac:dyDescent="0.25">
      <c r="A1096">
        <v>1250</v>
      </c>
      <c r="B1096">
        <v>1635</v>
      </c>
      <c r="C1096">
        <v>1</v>
      </c>
      <c r="D1096" s="1">
        <v>45520</v>
      </c>
      <c r="E1096">
        <v>3</v>
      </c>
      <c r="F1096">
        <v>60</v>
      </c>
    </row>
    <row r="1097" spans="1:6" x14ac:dyDescent="0.25">
      <c r="A1097">
        <v>1252</v>
      </c>
      <c r="B1097">
        <v>1637</v>
      </c>
      <c r="C1097">
        <v>1</v>
      </c>
      <c r="D1097" s="1">
        <v>45586</v>
      </c>
      <c r="E1097">
        <v>3</v>
      </c>
      <c r="F1097">
        <v>99</v>
      </c>
    </row>
    <row r="1098" spans="1:6" x14ac:dyDescent="0.25">
      <c r="A1098">
        <v>1278</v>
      </c>
      <c r="B1098">
        <v>1667</v>
      </c>
      <c r="C1098">
        <v>1</v>
      </c>
      <c r="D1098" s="1">
        <v>45598</v>
      </c>
      <c r="E1098">
        <v>3</v>
      </c>
      <c r="F1098">
        <v>80</v>
      </c>
    </row>
    <row r="1099" spans="1:6" x14ac:dyDescent="0.25">
      <c r="A1099">
        <v>1282</v>
      </c>
      <c r="B1099">
        <v>1677</v>
      </c>
      <c r="C1099">
        <v>1</v>
      </c>
      <c r="D1099" s="1">
        <v>45460</v>
      </c>
      <c r="E1099">
        <v>3</v>
      </c>
      <c r="F1099">
        <v>23</v>
      </c>
    </row>
    <row r="1100" spans="1:6" x14ac:dyDescent="0.25">
      <c r="A1100">
        <v>1283</v>
      </c>
      <c r="B1100">
        <v>1678</v>
      </c>
      <c r="C1100">
        <v>1</v>
      </c>
      <c r="D1100" s="1">
        <v>45592</v>
      </c>
      <c r="E1100">
        <v>3</v>
      </c>
      <c r="F1100">
        <v>98</v>
      </c>
    </row>
    <row r="1101" spans="1:6" x14ac:dyDescent="0.25">
      <c r="A1101">
        <v>1292</v>
      </c>
      <c r="B1101">
        <v>1695</v>
      </c>
      <c r="C1101">
        <v>1</v>
      </c>
      <c r="D1101" s="1">
        <v>45520</v>
      </c>
      <c r="E1101">
        <v>3</v>
      </c>
      <c r="F1101">
        <v>99</v>
      </c>
    </row>
    <row r="1102" spans="1:6" x14ac:dyDescent="0.25">
      <c r="A1102">
        <v>1299</v>
      </c>
      <c r="B1102">
        <v>1707</v>
      </c>
      <c r="C1102">
        <v>1</v>
      </c>
      <c r="D1102" s="1">
        <v>45360</v>
      </c>
      <c r="E1102">
        <v>3</v>
      </c>
      <c r="F1102">
        <v>39</v>
      </c>
    </row>
    <row r="1103" spans="1:6" x14ac:dyDescent="0.25">
      <c r="A1103">
        <v>1302</v>
      </c>
      <c r="B1103">
        <v>1710</v>
      </c>
      <c r="C1103">
        <v>1</v>
      </c>
      <c r="D1103" s="1">
        <v>45357</v>
      </c>
      <c r="E1103">
        <v>3</v>
      </c>
      <c r="F1103">
        <v>82</v>
      </c>
    </row>
    <row r="1104" spans="1:6" x14ac:dyDescent="0.25">
      <c r="A1104">
        <v>1345</v>
      </c>
      <c r="B1104">
        <v>1777</v>
      </c>
      <c r="C1104">
        <v>1</v>
      </c>
      <c r="D1104" s="1">
        <v>45416</v>
      </c>
      <c r="E1104">
        <v>3</v>
      </c>
      <c r="F1104">
        <v>32</v>
      </c>
    </row>
    <row r="1105" spans="1:6" x14ac:dyDescent="0.25">
      <c r="A1105">
        <v>1350</v>
      </c>
      <c r="B1105">
        <v>1783</v>
      </c>
      <c r="C1105">
        <v>1</v>
      </c>
      <c r="D1105" s="1">
        <v>45630</v>
      </c>
      <c r="E1105">
        <v>3</v>
      </c>
      <c r="F1105">
        <v>56</v>
      </c>
    </row>
    <row r="1106" spans="1:6" x14ac:dyDescent="0.25">
      <c r="A1106">
        <v>1356</v>
      </c>
      <c r="B1106">
        <v>1789</v>
      </c>
      <c r="C1106">
        <v>1</v>
      </c>
      <c r="D1106" s="1">
        <v>45466</v>
      </c>
      <c r="E1106">
        <v>3</v>
      </c>
      <c r="F1106">
        <v>91</v>
      </c>
    </row>
    <row r="1107" spans="1:6" x14ac:dyDescent="0.25">
      <c r="A1107">
        <v>1365</v>
      </c>
      <c r="B1107">
        <v>1799</v>
      </c>
      <c r="C1107">
        <v>1</v>
      </c>
      <c r="D1107" s="1">
        <v>45589</v>
      </c>
      <c r="E1107">
        <v>3</v>
      </c>
      <c r="F1107">
        <v>21</v>
      </c>
    </row>
    <row r="1108" spans="1:6" x14ac:dyDescent="0.25">
      <c r="A1108">
        <v>1368</v>
      </c>
      <c r="B1108">
        <v>1804</v>
      </c>
      <c r="C1108">
        <v>1</v>
      </c>
      <c r="D1108" s="1">
        <v>45453</v>
      </c>
      <c r="E1108">
        <v>3</v>
      </c>
      <c r="F1108">
        <v>39</v>
      </c>
    </row>
    <row r="1109" spans="1:6" x14ac:dyDescent="0.25">
      <c r="A1109">
        <v>1369</v>
      </c>
      <c r="B1109">
        <v>1805</v>
      </c>
      <c r="C1109">
        <v>1</v>
      </c>
      <c r="D1109" s="1">
        <v>45632</v>
      </c>
      <c r="E1109">
        <v>3</v>
      </c>
      <c r="F1109">
        <v>26</v>
      </c>
    </row>
    <row r="1110" spans="1:6" x14ac:dyDescent="0.25">
      <c r="A1110">
        <v>1378</v>
      </c>
      <c r="B1110">
        <v>1815</v>
      </c>
      <c r="C1110">
        <v>1</v>
      </c>
      <c r="D1110" s="1">
        <v>45364</v>
      </c>
      <c r="E1110">
        <v>3</v>
      </c>
      <c r="F1110">
        <v>32</v>
      </c>
    </row>
    <row r="1111" spans="1:6" x14ac:dyDescent="0.25">
      <c r="A1111">
        <v>1379</v>
      </c>
      <c r="B1111">
        <v>1816</v>
      </c>
      <c r="C1111">
        <v>1</v>
      </c>
      <c r="D1111" s="1">
        <v>45602</v>
      </c>
      <c r="E1111">
        <v>3</v>
      </c>
      <c r="F1111">
        <v>86</v>
      </c>
    </row>
    <row r="1112" spans="1:6" x14ac:dyDescent="0.25">
      <c r="A1112">
        <v>1384</v>
      </c>
      <c r="B1112">
        <v>1822</v>
      </c>
      <c r="C1112">
        <v>1</v>
      </c>
      <c r="D1112" s="1">
        <v>45515</v>
      </c>
      <c r="E1112">
        <v>3</v>
      </c>
      <c r="F1112">
        <v>89</v>
      </c>
    </row>
    <row r="1113" spans="1:6" x14ac:dyDescent="0.25">
      <c r="A1113">
        <v>1385</v>
      </c>
      <c r="B1113">
        <v>1823</v>
      </c>
      <c r="C1113">
        <v>1</v>
      </c>
      <c r="D1113" s="1">
        <v>45405</v>
      </c>
      <c r="E1113">
        <v>3</v>
      </c>
      <c r="F1113">
        <v>96</v>
      </c>
    </row>
    <row r="1114" spans="1:6" x14ac:dyDescent="0.25">
      <c r="A1114">
        <v>1393</v>
      </c>
      <c r="B1114">
        <v>1834</v>
      </c>
      <c r="C1114">
        <v>1</v>
      </c>
      <c r="D1114" s="1">
        <v>45566</v>
      </c>
      <c r="E1114">
        <v>3</v>
      </c>
      <c r="F1114">
        <v>96</v>
      </c>
    </row>
    <row r="1115" spans="1:6" x14ac:dyDescent="0.25">
      <c r="A1115">
        <v>1402</v>
      </c>
      <c r="B1115">
        <v>1846</v>
      </c>
      <c r="C1115">
        <v>1</v>
      </c>
      <c r="D1115" s="1">
        <v>45474</v>
      </c>
      <c r="E1115">
        <v>3</v>
      </c>
      <c r="F1115">
        <v>91</v>
      </c>
    </row>
    <row r="1116" spans="1:6" x14ac:dyDescent="0.25">
      <c r="A1116">
        <v>1407</v>
      </c>
      <c r="B1116">
        <v>1853</v>
      </c>
      <c r="C1116">
        <v>1</v>
      </c>
      <c r="D1116" s="1">
        <v>45412</v>
      </c>
      <c r="E1116">
        <v>3</v>
      </c>
      <c r="F1116">
        <v>51</v>
      </c>
    </row>
    <row r="1117" spans="1:6" x14ac:dyDescent="0.25">
      <c r="A1117">
        <v>1408</v>
      </c>
      <c r="B1117">
        <v>1854</v>
      </c>
      <c r="C1117">
        <v>1</v>
      </c>
      <c r="D1117" s="1">
        <v>45496</v>
      </c>
      <c r="E1117">
        <v>3</v>
      </c>
      <c r="F1117">
        <v>36</v>
      </c>
    </row>
    <row r="1118" spans="1:6" x14ac:dyDescent="0.25">
      <c r="A1118">
        <v>1443</v>
      </c>
      <c r="B1118">
        <v>1899</v>
      </c>
      <c r="C1118">
        <v>1</v>
      </c>
      <c r="D1118" s="1">
        <v>45636</v>
      </c>
      <c r="E1118">
        <v>3</v>
      </c>
      <c r="F1118">
        <v>38</v>
      </c>
    </row>
    <row r="1119" spans="1:6" x14ac:dyDescent="0.25">
      <c r="A1119">
        <v>1444</v>
      </c>
      <c r="B1119">
        <v>1900</v>
      </c>
      <c r="C1119">
        <v>1</v>
      </c>
      <c r="D1119" s="1">
        <v>45515</v>
      </c>
      <c r="E1119">
        <v>3</v>
      </c>
      <c r="F1119">
        <v>93</v>
      </c>
    </row>
    <row r="1120" spans="1:6" x14ac:dyDescent="0.25">
      <c r="A1120">
        <v>1453</v>
      </c>
      <c r="B1120">
        <v>1911</v>
      </c>
      <c r="C1120">
        <v>1</v>
      </c>
      <c r="D1120" s="1">
        <v>45417</v>
      </c>
      <c r="E1120">
        <v>3</v>
      </c>
      <c r="F1120">
        <v>25</v>
      </c>
    </row>
    <row r="1121" spans="1:6" x14ac:dyDescent="0.25">
      <c r="A1121">
        <v>1</v>
      </c>
      <c r="B1121">
        <v>1</v>
      </c>
      <c r="C1121">
        <v>2</v>
      </c>
      <c r="D1121" s="1">
        <v>44941</v>
      </c>
      <c r="E1121">
        <v>1</v>
      </c>
      <c r="F1121">
        <v>28</v>
      </c>
    </row>
    <row r="1122" spans="1:6" x14ac:dyDescent="0.25">
      <c r="A1122">
        <v>4</v>
      </c>
      <c r="B1122">
        <v>4</v>
      </c>
      <c r="C1122">
        <v>1</v>
      </c>
      <c r="D1122" s="1">
        <v>44958</v>
      </c>
      <c r="E1122">
        <v>2</v>
      </c>
      <c r="F1122">
        <v>38</v>
      </c>
    </row>
    <row r="1123" spans="1:6" x14ac:dyDescent="0.25">
      <c r="A1123">
        <v>5</v>
      </c>
      <c r="B1123">
        <v>5</v>
      </c>
      <c r="C1123">
        <v>1</v>
      </c>
      <c r="D1123" s="1">
        <v>44967</v>
      </c>
      <c r="E1123">
        <v>7</v>
      </c>
      <c r="F1123">
        <v>66</v>
      </c>
    </row>
    <row r="1124" spans="1:6" x14ac:dyDescent="0.25">
      <c r="A1124">
        <v>7</v>
      </c>
      <c r="B1124">
        <v>7</v>
      </c>
      <c r="C1124">
        <v>2</v>
      </c>
      <c r="D1124" s="1">
        <v>45092</v>
      </c>
      <c r="E1124">
        <v>4</v>
      </c>
      <c r="F1124">
        <v>80</v>
      </c>
    </row>
    <row r="1125" spans="1:6" x14ac:dyDescent="0.25">
      <c r="A1125">
        <v>8</v>
      </c>
      <c r="B1125">
        <v>8</v>
      </c>
      <c r="C1125">
        <v>1</v>
      </c>
      <c r="D1125" s="1">
        <v>45108</v>
      </c>
      <c r="E1125">
        <v>8</v>
      </c>
      <c r="F1125">
        <v>92</v>
      </c>
    </row>
    <row r="1126" spans="1:6" x14ac:dyDescent="0.25">
      <c r="A1126">
        <v>9</v>
      </c>
      <c r="B1126">
        <v>9</v>
      </c>
      <c r="C1126">
        <v>3</v>
      </c>
      <c r="D1126" s="1">
        <v>45117</v>
      </c>
      <c r="E1126">
        <v>9</v>
      </c>
      <c r="F1126">
        <v>27</v>
      </c>
    </row>
    <row r="1127" spans="1:6" x14ac:dyDescent="0.25">
      <c r="A1127">
        <v>11</v>
      </c>
      <c r="B1127">
        <v>13</v>
      </c>
      <c r="C1127">
        <v>2</v>
      </c>
      <c r="D1127" s="1">
        <v>45018</v>
      </c>
      <c r="E1127">
        <v>10</v>
      </c>
      <c r="F1127">
        <v>98</v>
      </c>
    </row>
    <row r="1128" spans="1:6" x14ac:dyDescent="0.25">
      <c r="A1128">
        <v>12</v>
      </c>
      <c r="B1128">
        <v>14</v>
      </c>
      <c r="C1128">
        <v>1</v>
      </c>
      <c r="D1128" s="1">
        <v>45261</v>
      </c>
      <c r="E1128">
        <v>2</v>
      </c>
      <c r="F1128">
        <v>94</v>
      </c>
    </row>
    <row r="1129" spans="1:6" x14ac:dyDescent="0.25">
      <c r="A1129">
        <v>14</v>
      </c>
      <c r="B1129">
        <v>18</v>
      </c>
      <c r="C1129">
        <v>3</v>
      </c>
      <c r="D1129" s="1">
        <v>45145</v>
      </c>
      <c r="E1129">
        <v>1</v>
      </c>
      <c r="F1129">
        <v>30</v>
      </c>
    </row>
    <row r="1130" spans="1:6" x14ac:dyDescent="0.25">
      <c r="A1130">
        <v>18</v>
      </c>
      <c r="B1130">
        <v>23</v>
      </c>
      <c r="C1130">
        <v>2</v>
      </c>
      <c r="D1130" s="1">
        <v>44945</v>
      </c>
      <c r="E1130">
        <v>1</v>
      </c>
      <c r="F1130">
        <v>32</v>
      </c>
    </row>
    <row r="1131" spans="1:6" x14ac:dyDescent="0.25">
      <c r="A1131">
        <v>20</v>
      </c>
      <c r="B1131">
        <v>26</v>
      </c>
      <c r="C1131">
        <v>1</v>
      </c>
      <c r="D1131" s="1">
        <v>45078</v>
      </c>
      <c r="E1131">
        <v>10</v>
      </c>
      <c r="F1131">
        <v>24</v>
      </c>
    </row>
    <row r="1132" spans="1:6" x14ac:dyDescent="0.25">
      <c r="A1132">
        <v>21</v>
      </c>
      <c r="B1132">
        <v>27</v>
      </c>
      <c r="C1132">
        <v>2</v>
      </c>
      <c r="D1132" s="1">
        <v>45183</v>
      </c>
      <c r="E1132">
        <v>7</v>
      </c>
      <c r="F1132">
        <v>38</v>
      </c>
    </row>
    <row r="1133" spans="1:6" x14ac:dyDescent="0.25">
      <c r="A1133">
        <v>22</v>
      </c>
      <c r="B1133">
        <v>28</v>
      </c>
      <c r="C1133">
        <v>2</v>
      </c>
      <c r="D1133" s="1">
        <v>45247</v>
      </c>
      <c r="E1133">
        <v>10</v>
      </c>
      <c r="F1133">
        <v>67</v>
      </c>
    </row>
    <row r="1134" spans="1:6" x14ac:dyDescent="0.25">
      <c r="A1134">
        <v>23</v>
      </c>
      <c r="B1134">
        <v>29</v>
      </c>
      <c r="C1134">
        <v>2</v>
      </c>
      <c r="D1134" s="1">
        <v>45025</v>
      </c>
      <c r="E1134">
        <v>10</v>
      </c>
      <c r="F1134">
        <v>68</v>
      </c>
    </row>
    <row r="1135" spans="1:6" x14ac:dyDescent="0.25">
      <c r="A1135">
        <v>26</v>
      </c>
      <c r="B1135">
        <v>33</v>
      </c>
      <c r="C1135">
        <v>1</v>
      </c>
      <c r="D1135" s="1">
        <v>44952</v>
      </c>
      <c r="E1135">
        <v>9</v>
      </c>
      <c r="F1135">
        <v>98</v>
      </c>
    </row>
    <row r="1136" spans="1:6" x14ac:dyDescent="0.25">
      <c r="A1136">
        <v>29</v>
      </c>
      <c r="B1136">
        <v>36</v>
      </c>
      <c r="C1136">
        <v>2</v>
      </c>
      <c r="D1136" s="1">
        <v>44951</v>
      </c>
      <c r="E1136">
        <v>9</v>
      </c>
      <c r="F1136">
        <v>93</v>
      </c>
    </row>
    <row r="1137" spans="1:6" x14ac:dyDescent="0.25">
      <c r="A1137">
        <v>31</v>
      </c>
      <c r="B1137">
        <v>41</v>
      </c>
      <c r="C1137">
        <v>2</v>
      </c>
      <c r="D1137" s="1">
        <v>44984</v>
      </c>
      <c r="E1137">
        <v>10</v>
      </c>
      <c r="F1137">
        <v>91</v>
      </c>
    </row>
    <row r="1138" spans="1:6" x14ac:dyDescent="0.25">
      <c r="A1138">
        <v>32</v>
      </c>
      <c r="B1138">
        <v>42</v>
      </c>
      <c r="C1138">
        <v>3</v>
      </c>
      <c r="D1138" s="1">
        <v>45208</v>
      </c>
      <c r="E1138">
        <v>10</v>
      </c>
      <c r="F1138">
        <v>81</v>
      </c>
    </row>
    <row r="1139" spans="1:6" x14ac:dyDescent="0.25">
      <c r="A1139">
        <v>33</v>
      </c>
      <c r="B1139">
        <v>43</v>
      </c>
      <c r="C1139">
        <v>1</v>
      </c>
      <c r="D1139" s="1">
        <v>45108</v>
      </c>
      <c r="E1139">
        <v>10</v>
      </c>
      <c r="F1139">
        <v>32</v>
      </c>
    </row>
    <row r="1140" spans="1:6" x14ac:dyDescent="0.25">
      <c r="A1140">
        <v>40</v>
      </c>
      <c r="B1140">
        <v>51</v>
      </c>
      <c r="C1140">
        <v>1</v>
      </c>
      <c r="D1140" s="1">
        <v>45259</v>
      </c>
      <c r="E1140">
        <v>1</v>
      </c>
      <c r="F1140">
        <v>23</v>
      </c>
    </row>
    <row r="1141" spans="1:6" x14ac:dyDescent="0.25">
      <c r="A1141">
        <v>48</v>
      </c>
      <c r="B1141">
        <v>61</v>
      </c>
      <c r="C1141">
        <v>1</v>
      </c>
      <c r="D1141" s="1">
        <v>44957</v>
      </c>
      <c r="E1141">
        <v>4</v>
      </c>
      <c r="F1141">
        <v>82</v>
      </c>
    </row>
    <row r="1142" spans="1:6" x14ac:dyDescent="0.25">
      <c r="A1142">
        <v>61</v>
      </c>
      <c r="B1142">
        <v>81</v>
      </c>
      <c r="C1142">
        <v>1</v>
      </c>
      <c r="D1142" s="1">
        <v>45240</v>
      </c>
      <c r="E1142">
        <v>4</v>
      </c>
      <c r="F1142">
        <v>39</v>
      </c>
    </row>
    <row r="1143" spans="1:6" x14ac:dyDescent="0.25">
      <c r="A1143">
        <v>70</v>
      </c>
      <c r="B1143">
        <v>91</v>
      </c>
      <c r="C1143">
        <v>1</v>
      </c>
      <c r="D1143" s="1">
        <v>45161</v>
      </c>
      <c r="E1143">
        <v>8</v>
      </c>
      <c r="F1143">
        <v>50</v>
      </c>
    </row>
    <row r="1144" spans="1:6" x14ac:dyDescent="0.25">
      <c r="A1144">
        <v>73</v>
      </c>
      <c r="B1144">
        <v>96</v>
      </c>
      <c r="C1144">
        <v>2</v>
      </c>
      <c r="D1144" s="1">
        <v>45248</v>
      </c>
      <c r="E1144">
        <v>7</v>
      </c>
      <c r="F1144">
        <v>22</v>
      </c>
    </row>
    <row r="1145" spans="1:6" x14ac:dyDescent="0.25">
      <c r="A1145">
        <v>80</v>
      </c>
      <c r="B1145">
        <v>107</v>
      </c>
      <c r="C1145">
        <v>2</v>
      </c>
      <c r="D1145" s="1">
        <v>44988</v>
      </c>
      <c r="E1145">
        <v>10</v>
      </c>
      <c r="F1145">
        <v>94</v>
      </c>
    </row>
    <row r="1146" spans="1:6" x14ac:dyDescent="0.25">
      <c r="A1146">
        <v>83</v>
      </c>
      <c r="B1146">
        <v>110</v>
      </c>
      <c r="C1146">
        <v>1</v>
      </c>
      <c r="D1146" s="1">
        <v>45282</v>
      </c>
      <c r="E1146">
        <v>8</v>
      </c>
      <c r="F1146">
        <v>39</v>
      </c>
    </row>
    <row r="1147" spans="1:6" x14ac:dyDescent="0.25">
      <c r="A1147">
        <v>85</v>
      </c>
      <c r="B1147">
        <v>112</v>
      </c>
      <c r="C1147">
        <v>2</v>
      </c>
      <c r="D1147" s="1">
        <v>45169</v>
      </c>
      <c r="E1147">
        <v>7</v>
      </c>
      <c r="F1147">
        <v>88</v>
      </c>
    </row>
    <row r="1148" spans="1:6" x14ac:dyDescent="0.25">
      <c r="A1148">
        <v>98</v>
      </c>
      <c r="B1148">
        <v>129</v>
      </c>
      <c r="C1148">
        <v>1</v>
      </c>
      <c r="D1148" s="1">
        <v>45214</v>
      </c>
      <c r="E1148">
        <v>1</v>
      </c>
      <c r="F1148">
        <v>60</v>
      </c>
    </row>
    <row r="1149" spans="1:6" x14ac:dyDescent="0.25">
      <c r="A1149">
        <v>111</v>
      </c>
      <c r="B1149">
        <v>144</v>
      </c>
      <c r="C1149">
        <v>2</v>
      </c>
      <c r="D1149" s="1">
        <v>45202</v>
      </c>
      <c r="E1149">
        <v>4</v>
      </c>
      <c r="F1149">
        <v>32</v>
      </c>
    </row>
    <row r="1150" spans="1:6" x14ac:dyDescent="0.25">
      <c r="A1150">
        <v>112</v>
      </c>
      <c r="B1150">
        <v>145</v>
      </c>
      <c r="C1150">
        <v>2</v>
      </c>
      <c r="D1150" s="1">
        <v>45151</v>
      </c>
      <c r="E1150">
        <v>10</v>
      </c>
      <c r="F1150">
        <v>39</v>
      </c>
    </row>
    <row r="1151" spans="1:6" x14ac:dyDescent="0.25">
      <c r="A1151">
        <v>115</v>
      </c>
      <c r="B1151">
        <v>149</v>
      </c>
      <c r="C1151">
        <v>3</v>
      </c>
      <c r="D1151" s="1">
        <v>45071</v>
      </c>
      <c r="E1151">
        <v>8</v>
      </c>
      <c r="F1151">
        <v>28</v>
      </c>
    </row>
    <row r="1152" spans="1:6" x14ac:dyDescent="0.25">
      <c r="A1152">
        <v>121</v>
      </c>
      <c r="B1152">
        <v>157</v>
      </c>
      <c r="C1152">
        <v>2</v>
      </c>
      <c r="D1152" s="1">
        <v>44947</v>
      </c>
      <c r="E1152">
        <v>1</v>
      </c>
      <c r="F1152">
        <v>68</v>
      </c>
    </row>
    <row r="1153" spans="1:6" x14ac:dyDescent="0.25">
      <c r="A1153">
        <v>124</v>
      </c>
      <c r="B1153">
        <v>161</v>
      </c>
      <c r="C1153">
        <v>3</v>
      </c>
      <c r="D1153" s="1">
        <v>45232</v>
      </c>
      <c r="E1153">
        <v>2</v>
      </c>
      <c r="F1153">
        <v>55</v>
      </c>
    </row>
    <row r="1154" spans="1:6" x14ac:dyDescent="0.25">
      <c r="A1154">
        <v>134</v>
      </c>
      <c r="B1154">
        <v>173</v>
      </c>
      <c r="C1154">
        <v>1</v>
      </c>
      <c r="D1154" s="1">
        <v>45153</v>
      </c>
      <c r="E1154">
        <v>8</v>
      </c>
      <c r="F1154">
        <v>88</v>
      </c>
    </row>
    <row r="1155" spans="1:6" x14ac:dyDescent="0.25">
      <c r="A1155">
        <v>135</v>
      </c>
      <c r="B1155">
        <v>174</v>
      </c>
      <c r="C1155">
        <v>1</v>
      </c>
      <c r="D1155" s="1">
        <v>45285</v>
      </c>
      <c r="E1155">
        <v>4</v>
      </c>
      <c r="F1155">
        <v>39</v>
      </c>
    </row>
    <row r="1156" spans="1:6" x14ac:dyDescent="0.25">
      <c r="A1156">
        <v>138</v>
      </c>
      <c r="B1156">
        <v>177</v>
      </c>
      <c r="C1156">
        <v>1</v>
      </c>
      <c r="D1156" s="1">
        <v>45024</v>
      </c>
      <c r="E1156">
        <v>6</v>
      </c>
      <c r="F1156">
        <v>81</v>
      </c>
    </row>
    <row r="1157" spans="1:6" x14ac:dyDescent="0.25">
      <c r="A1157">
        <v>143</v>
      </c>
      <c r="B1157">
        <v>183</v>
      </c>
      <c r="C1157">
        <v>3</v>
      </c>
      <c r="D1157" s="1">
        <v>45001</v>
      </c>
      <c r="E1157">
        <v>2</v>
      </c>
      <c r="F1157">
        <v>80</v>
      </c>
    </row>
    <row r="1158" spans="1:6" x14ac:dyDescent="0.25">
      <c r="A1158">
        <v>149</v>
      </c>
      <c r="B1158">
        <v>190</v>
      </c>
      <c r="C1158">
        <v>3</v>
      </c>
      <c r="D1158" s="1">
        <v>45291</v>
      </c>
      <c r="E1158">
        <v>4</v>
      </c>
      <c r="F1158">
        <v>59</v>
      </c>
    </row>
    <row r="1159" spans="1:6" x14ac:dyDescent="0.25">
      <c r="A1159">
        <v>153</v>
      </c>
      <c r="B1159">
        <v>194</v>
      </c>
      <c r="C1159">
        <v>2</v>
      </c>
      <c r="D1159" s="1">
        <v>45042</v>
      </c>
      <c r="E1159">
        <v>10</v>
      </c>
      <c r="F1159">
        <v>28</v>
      </c>
    </row>
    <row r="1160" spans="1:6" x14ac:dyDescent="0.25">
      <c r="A1160">
        <v>154</v>
      </c>
      <c r="B1160">
        <v>197</v>
      </c>
      <c r="C1160">
        <v>2</v>
      </c>
      <c r="D1160" s="1">
        <v>45006</v>
      </c>
      <c r="E1160">
        <v>4</v>
      </c>
      <c r="F1160">
        <v>23</v>
      </c>
    </row>
    <row r="1161" spans="1:6" x14ac:dyDescent="0.25">
      <c r="A1161">
        <v>158</v>
      </c>
      <c r="B1161">
        <v>201</v>
      </c>
      <c r="C1161">
        <v>1</v>
      </c>
      <c r="D1161" s="1">
        <v>45132</v>
      </c>
      <c r="E1161">
        <v>7</v>
      </c>
      <c r="F1161">
        <v>81</v>
      </c>
    </row>
    <row r="1162" spans="1:6" x14ac:dyDescent="0.25">
      <c r="A1162">
        <v>159</v>
      </c>
      <c r="B1162">
        <v>202</v>
      </c>
      <c r="C1162">
        <v>3</v>
      </c>
      <c r="D1162" s="1">
        <v>45277</v>
      </c>
      <c r="E1162">
        <v>7</v>
      </c>
      <c r="F1162">
        <v>37</v>
      </c>
    </row>
    <row r="1163" spans="1:6" x14ac:dyDescent="0.25">
      <c r="A1163">
        <v>161</v>
      </c>
      <c r="B1163">
        <v>204</v>
      </c>
      <c r="C1163">
        <v>2</v>
      </c>
      <c r="D1163" s="1">
        <v>44974</v>
      </c>
      <c r="E1163">
        <v>10</v>
      </c>
      <c r="F1163">
        <v>27</v>
      </c>
    </row>
    <row r="1164" spans="1:6" x14ac:dyDescent="0.25">
      <c r="A1164">
        <v>162</v>
      </c>
      <c r="B1164">
        <v>205</v>
      </c>
      <c r="C1164">
        <v>2</v>
      </c>
      <c r="D1164" s="1">
        <v>44958</v>
      </c>
      <c r="E1164">
        <v>6</v>
      </c>
      <c r="F1164">
        <v>60</v>
      </c>
    </row>
    <row r="1165" spans="1:6" x14ac:dyDescent="0.25">
      <c r="A1165">
        <v>163</v>
      </c>
      <c r="B1165">
        <v>206</v>
      </c>
      <c r="C1165">
        <v>1</v>
      </c>
      <c r="D1165" s="1">
        <v>45167</v>
      </c>
      <c r="E1165">
        <v>6</v>
      </c>
      <c r="F1165">
        <v>86</v>
      </c>
    </row>
    <row r="1166" spans="1:6" x14ac:dyDescent="0.25">
      <c r="A1166">
        <v>165</v>
      </c>
      <c r="B1166">
        <v>208</v>
      </c>
      <c r="C1166">
        <v>2</v>
      </c>
      <c r="D1166" s="1">
        <v>45217</v>
      </c>
      <c r="E1166">
        <v>10</v>
      </c>
      <c r="F1166">
        <v>36</v>
      </c>
    </row>
    <row r="1167" spans="1:6" x14ac:dyDescent="0.25">
      <c r="A1167">
        <v>169</v>
      </c>
      <c r="B1167">
        <v>214</v>
      </c>
      <c r="C1167">
        <v>2</v>
      </c>
      <c r="D1167" s="1">
        <v>45058</v>
      </c>
      <c r="E1167">
        <v>10</v>
      </c>
      <c r="F1167">
        <v>95</v>
      </c>
    </row>
    <row r="1168" spans="1:6" x14ac:dyDescent="0.25">
      <c r="A1168">
        <v>171</v>
      </c>
      <c r="B1168">
        <v>216</v>
      </c>
      <c r="C1168">
        <v>1</v>
      </c>
      <c r="D1168" s="1">
        <v>45125</v>
      </c>
      <c r="E1168">
        <v>2</v>
      </c>
      <c r="F1168">
        <v>31</v>
      </c>
    </row>
    <row r="1169" spans="1:6" x14ac:dyDescent="0.25">
      <c r="A1169">
        <v>172</v>
      </c>
      <c r="B1169">
        <v>218</v>
      </c>
      <c r="C1169">
        <v>1</v>
      </c>
      <c r="D1169" s="1">
        <v>45283</v>
      </c>
      <c r="E1169">
        <v>7</v>
      </c>
      <c r="F1169">
        <v>99</v>
      </c>
    </row>
    <row r="1170" spans="1:6" x14ac:dyDescent="0.25">
      <c r="A1170">
        <v>174</v>
      </c>
      <c r="B1170">
        <v>221</v>
      </c>
      <c r="C1170">
        <v>1</v>
      </c>
      <c r="D1170" s="1">
        <v>45068</v>
      </c>
      <c r="E1170">
        <v>9</v>
      </c>
      <c r="F1170">
        <v>87</v>
      </c>
    </row>
    <row r="1171" spans="1:6" x14ac:dyDescent="0.25">
      <c r="A1171">
        <v>179</v>
      </c>
      <c r="B1171">
        <v>231</v>
      </c>
      <c r="C1171">
        <v>2</v>
      </c>
      <c r="D1171" s="1">
        <v>45141</v>
      </c>
      <c r="E1171">
        <v>9</v>
      </c>
      <c r="F1171">
        <v>91</v>
      </c>
    </row>
    <row r="1172" spans="1:6" x14ac:dyDescent="0.25">
      <c r="A1172">
        <v>184</v>
      </c>
      <c r="B1172">
        <v>238</v>
      </c>
      <c r="C1172">
        <v>1</v>
      </c>
      <c r="D1172" s="1">
        <v>45071</v>
      </c>
      <c r="E1172">
        <v>9</v>
      </c>
      <c r="F1172">
        <v>91</v>
      </c>
    </row>
    <row r="1173" spans="1:6" x14ac:dyDescent="0.25">
      <c r="A1173">
        <v>187</v>
      </c>
      <c r="B1173">
        <v>242</v>
      </c>
      <c r="C1173">
        <v>3</v>
      </c>
      <c r="D1173" s="1">
        <v>45018</v>
      </c>
      <c r="E1173">
        <v>2</v>
      </c>
      <c r="F1173">
        <v>25</v>
      </c>
    </row>
    <row r="1174" spans="1:6" x14ac:dyDescent="0.25">
      <c r="A1174">
        <v>204</v>
      </c>
      <c r="B1174">
        <v>270</v>
      </c>
      <c r="C1174">
        <v>1</v>
      </c>
      <c r="D1174" s="1">
        <v>45104</v>
      </c>
      <c r="E1174">
        <v>6</v>
      </c>
      <c r="F1174">
        <v>50</v>
      </c>
    </row>
    <row r="1175" spans="1:6" x14ac:dyDescent="0.25">
      <c r="A1175">
        <v>210</v>
      </c>
      <c r="B1175">
        <v>280</v>
      </c>
      <c r="C1175">
        <v>2</v>
      </c>
      <c r="D1175" s="1">
        <v>45105</v>
      </c>
      <c r="E1175">
        <v>7</v>
      </c>
      <c r="F1175">
        <v>95</v>
      </c>
    </row>
    <row r="1176" spans="1:6" x14ac:dyDescent="0.25">
      <c r="A1176">
        <v>212</v>
      </c>
      <c r="B1176">
        <v>282</v>
      </c>
      <c r="C1176">
        <v>1</v>
      </c>
      <c r="D1176" s="1">
        <v>45150</v>
      </c>
      <c r="E1176">
        <v>7</v>
      </c>
      <c r="F1176">
        <v>87</v>
      </c>
    </row>
    <row r="1177" spans="1:6" x14ac:dyDescent="0.25">
      <c r="A1177">
        <v>213</v>
      </c>
      <c r="B1177">
        <v>283</v>
      </c>
      <c r="C1177">
        <v>2</v>
      </c>
      <c r="D1177" s="1">
        <v>45081</v>
      </c>
      <c r="E1177">
        <v>6</v>
      </c>
      <c r="F1177">
        <v>90</v>
      </c>
    </row>
    <row r="1178" spans="1:6" x14ac:dyDescent="0.25">
      <c r="A1178">
        <v>225</v>
      </c>
      <c r="B1178">
        <v>298</v>
      </c>
      <c r="C1178">
        <v>2</v>
      </c>
      <c r="D1178" s="1">
        <v>45065</v>
      </c>
      <c r="E1178">
        <v>2</v>
      </c>
      <c r="F1178">
        <v>83</v>
      </c>
    </row>
    <row r="1179" spans="1:6" x14ac:dyDescent="0.25">
      <c r="A1179">
        <v>227</v>
      </c>
      <c r="B1179">
        <v>301</v>
      </c>
      <c r="C1179">
        <v>3</v>
      </c>
      <c r="D1179" s="1">
        <v>45035</v>
      </c>
      <c r="E1179">
        <v>9</v>
      </c>
      <c r="F1179">
        <v>62</v>
      </c>
    </row>
    <row r="1180" spans="1:6" x14ac:dyDescent="0.25">
      <c r="A1180">
        <v>229</v>
      </c>
      <c r="B1180">
        <v>305</v>
      </c>
      <c r="C1180">
        <v>1</v>
      </c>
      <c r="D1180" s="1">
        <v>45115</v>
      </c>
      <c r="E1180">
        <v>4</v>
      </c>
      <c r="F1180">
        <v>93</v>
      </c>
    </row>
    <row r="1181" spans="1:6" x14ac:dyDescent="0.25">
      <c r="A1181">
        <v>233</v>
      </c>
      <c r="B1181">
        <v>311</v>
      </c>
      <c r="C1181">
        <v>3</v>
      </c>
      <c r="D1181" s="1">
        <v>44939</v>
      </c>
      <c r="E1181">
        <v>4</v>
      </c>
      <c r="F1181">
        <v>97</v>
      </c>
    </row>
    <row r="1182" spans="1:6" x14ac:dyDescent="0.25">
      <c r="A1182">
        <v>234</v>
      </c>
      <c r="B1182">
        <v>314</v>
      </c>
      <c r="C1182">
        <v>3</v>
      </c>
      <c r="D1182" s="1">
        <v>45000</v>
      </c>
      <c r="E1182">
        <v>9</v>
      </c>
      <c r="F1182">
        <v>28</v>
      </c>
    </row>
    <row r="1183" spans="1:6" x14ac:dyDescent="0.25">
      <c r="A1183">
        <v>238</v>
      </c>
      <c r="B1183">
        <v>319</v>
      </c>
      <c r="C1183">
        <v>1</v>
      </c>
      <c r="D1183" s="1">
        <v>45136</v>
      </c>
      <c r="E1183">
        <v>4</v>
      </c>
      <c r="F1183">
        <v>55</v>
      </c>
    </row>
    <row r="1184" spans="1:6" x14ac:dyDescent="0.25">
      <c r="A1184">
        <v>240</v>
      </c>
      <c r="B1184">
        <v>321</v>
      </c>
      <c r="C1184">
        <v>2</v>
      </c>
      <c r="D1184" s="1">
        <v>44959</v>
      </c>
      <c r="E1184">
        <v>10</v>
      </c>
      <c r="F1184">
        <v>39</v>
      </c>
    </row>
    <row r="1185" spans="1:6" x14ac:dyDescent="0.25">
      <c r="A1185">
        <v>242</v>
      </c>
      <c r="B1185">
        <v>323</v>
      </c>
      <c r="C1185">
        <v>3</v>
      </c>
      <c r="D1185" s="1">
        <v>45051</v>
      </c>
      <c r="E1185">
        <v>6</v>
      </c>
      <c r="F1185">
        <v>30</v>
      </c>
    </row>
    <row r="1186" spans="1:6" x14ac:dyDescent="0.25">
      <c r="A1186">
        <v>247</v>
      </c>
      <c r="B1186">
        <v>330</v>
      </c>
      <c r="C1186">
        <v>1</v>
      </c>
      <c r="D1186" s="1">
        <v>44964</v>
      </c>
      <c r="E1186">
        <v>7</v>
      </c>
      <c r="F1186">
        <v>51</v>
      </c>
    </row>
    <row r="1187" spans="1:6" x14ac:dyDescent="0.25">
      <c r="A1187">
        <v>253</v>
      </c>
      <c r="B1187">
        <v>342</v>
      </c>
      <c r="C1187">
        <v>2</v>
      </c>
      <c r="D1187" s="1">
        <v>45015</v>
      </c>
      <c r="E1187">
        <v>6</v>
      </c>
      <c r="F1187">
        <v>90</v>
      </c>
    </row>
    <row r="1188" spans="1:6" x14ac:dyDescent="0.25">
      <c r="A1188">
        <v>257</v>
      </c>
      <c r="B1188">
        <v>348</v>
      </c>
      <c r="C1188">
        <v>2</v>
      </c>
      <c r="D1188" s="1">
        <v>45020</v>
      </c>
      <c r="E1188">
        <v>7</v>
      </c>
      <c r="F1188">
        <v>90</v>
      </c>
    </row>
    <row r="1189" spans="1:6" x14ac:dyDescent="0.25">
      <c r="A1189">
        <v>259</v>
      </c>
      <c r="B1189">
        <v>351</v>
      </c>
      <c r="C1189">
        <v>2</v>
      </c>
      <c r="D1189" s="1">
        <v>45029</v>
      </c>
      <c r="E1189">
        <v>9</v>
      </c>
      <c r="F1189">
        <v>23</v>
      </c>
    </row>
    <row r="1190" spans="1:6" x14ac:dyDescent="0.25">
      <c r="A1190">
        <v>263</v>
      </c>
      <c r="B1190">
        <v>355</v>
      </c>
      <c r="C1190">
        <v>3</v>
      </c>
      <c r="D1190" s="1">
        <v>45218</v>
      </c>
      <c r="E1190">
        <v>6</v>
      </c>
      <c r="F1190">
        <v>99</v>
      </c>
    </row>
    <row r="1191" spans="1:6" x14ac:dyDescent="0.25">
      <c r="A1191">
        <v>264</v>
      </c>
      <c r="B1191">
        <v>357</v>
      </c>
      <c r="C1191">
        <v>3</v>
      </c>
      <c r="D1191" s="1">
        <v>44970</v>
      </c>
      <c r="E1191">
        <v>2</v>
      </c>
      <c r="F1191">
        <v>93</v>
      </c>
    </row>
    <row r="1192" spans="1:6" x14ac:dyDescent="0.25">
      <c r="A1192">
        <v>265</v>
      </c>
      <c r="B1192">
        <v>358</v>
      </c>
      <c r="C1192">
        <v>3</v>
      </c>
      <c r="D1192" s="1">
        <v>44962</v>
      </c>
      <c r="E1192">
        <v>9</v>
      </c>
      <c r="F1192">
        <v>67</v>
      </c>
    </row>
    <row r="1193" spans="1:6" x14ac:dyDescent="0.25">
      <c r="A1193">
        <v>272</v>
      </c>
      <c r="B1193">
        <v>366</v>
      </c>
      <c r="C1193">
        <v>2</v>
      </c>
      <c r="D1193" s="1">
        <v>45136</v>
      </c>
      <c r="E1193">
        <v>6</v>
      </c>
      <c r="F1193">
        <v>90</v>
      </c>
    </row>
    <row r="1194" spans="1:6" x14ac:dyDescent="0.25">
      <c r="A1194">
        <v>273</v>
      </c>
      <c r="B1194">
        <v>367</v>
      </c>
      <c r="C1194">
        <v>1</v>
      </c>
      <c r="D1194" s="1">
        <v>45106</v>
      </c>
      <c r="E1194">
        <v>6</v>
      </c>
      <c r="F1194">
        <v>87</v>
      </c>
    </row>
    <row r="1195" spans="1:6" x14ac:dyDescent="0.25">
      <c r="A1195">
        <v>276</v>
      </c>
      <c r="B1195">
        <v>370</v>
      </c>
      <c r="C1195">
        <v>3</v>
      </c>
      <c r="D1195" s="1">
        <v>44953</v>
      </c>
      <c r="E1195">
        <v>9</v>
      </c>
      <c r="F1195">
        <v>86</v>
      </c>
    </row>
    <row r="1196" spans="1:6" x14ac:dyDescent="0.25">
      <c r="A1196">
        <v>285</v>
      </c>
      <c r="B1196">
        <v>380</v>
      </c>
      <c r="C1196">
        <v>1</v>
      </c>
      <c r="D1196" s="1">
        <v>45275</v>
      </c>
      <c r="E1196">
        <v>10</v>
      </c>
      <c r="F1196">
        <v>98</v>
      </c>
    </row>
    <row r="1197" spans="1:6" x14ac:dyDescent="0.25">
      <c r="A1197">
        <v>294</v>
      </c>
      <c r="B1197">
        <v>393</v>
      </c>
      <c r="C1197">
        <v>3</v>
      </c>
      <c r="D1197" s="1">
        <v>44943</v>
      </c>
      <c r="E1197">
        <v>9</v>
      </c>
      <c r="F1197">
        <v>57</v>
      </c>
    </row>
    <row r="1198" spans="1:6" x14ac:dyDescent="0.25">
      <c r="A1198">
        <v>297</v>
      </c>
      <c r="B1198">
        <v>397</v>
      </c>
      <c r="C1198">
        <v>3</v>
      </c>
      <c r="D1198" s="1">
        <v>45102</v>
      </c>
      <c r="E1198">
        <v>6</v>
      </c>
      <c r="F1198">
        <v>97</v>
      </c>
    </row>
    <row r="1199" spans="1:6" x14ac:dyDescent="0.25">
      <c r="A1199">
        <v>301</v>
      </c>
      <c r="B1199">
        <v>401</v>
      </c>
      <c r="C1199">
        <v>3</v>
      </c>
      <c r="D1199" s="1">
        <v>45161</v>
      </c>
      <c r="E1199">
        <v>9</v>
      </c>
      <c r="F1199">
        <v>30</v>
      </c>
    </row>
    <row r="1200" spans="1:6" x14ac:dyDescent="0.25">
      <c r="A1200">
        <v>302</v>
      </c>
      <c r="B1200">
        <v>403</v>
      </c>
      <c r="C1200">
        <v>1</v>
      </c>
      <c r="D1200" s="1">
        <v>45095</v>
      </c>
      <c r="E1200">
        <v>6</v>
      </c>
      <c r="F1200">
        <v>24</v>
      </c>
    </row>
    <row r="1201" spans="1:6" x14ac:dyDescent="0.25">
      <c r="A1201">
        <v>311</v>
      </c>
      <c r="B1201">
        <v>416</v>
      </c>
      <c r="C1201">
        <v>2</v>
      </c>
      <c r="D1201" s="1">
        <v>45055</v>
      </c>
      <c r="E1201">
        <v>7</v>
      </c>
      <c r="F1201">
        <v>69</v>
      </c>
    </row>
    <row r="1202" spans="1:6" x14ac:dyDescent="0.25">
      <c r="A1202">
        <v>314</v>
      </c>
      <c r="B1202">
        <v>420</v>
      </c>
      <c r="C1202">
        <v>3</v>
      </c>
      <c r="D1202" s="1">
        <v>45187</v>
      </c>
      <c r="E1202">
        <v>10</v>
      </c>
      <c r="F1202">
        <v>21</v>
      </c>
    </row>
    <row r="1203" spans="1:6" x14ac:dyDescent="0.25">
      <c r="A1203">
        <v>316</v>
      </c>
      <c r="B1203">
        <v>423</v>
      </c>
      <c r="C1203">
        <v>3</v>
      </c>
      <c r="D1203" s="1">
        <v>45066</v>
      </c>
      <c r="E1203">
        <v>9</v>
      </c>
      <c r="F1203">
        <v>95</v>
      </c>
    </row>
    <row r="1204" spans="1:6" x14ac:dyDescent="0.25">
      <c r="A1204">
        <v>318</v>
      </c>
      <c r="B1204">
        <v>425</v>
      </c>
      <c r="C1204">
        <v>2</v>
      </c>
      <c r="D1204" s="1">
        <v>45055</v>
      </c>
      <c r="E1204">
        <v>4</v>
      </c>
      <c r="F1204">
        <v>81</v>
      </c>
    </row>
    <row r="1205" spans="1:6" x14ac:dyDescent="0.25">
      <c r="A1205">
        <v>321</v>
      </c>
      <c r="B1205">
        <v>430</v>
      </c>
      <c r="C1205">
        <v>1</v>
      </c>
      <c r="D1205" s="1">
        <v>45194</v>
      </c>
      <c r="E1205">
        <v>7</v>
      </c>
      <c r="F1205">
        <v>82</v>
      </c>
    </row>
    <row r="1206" spans="1:6" x14ac:dyDescent="0.25">
      <c r="A1206">
        <v>324</v>
      </c>
      <c r="B1206">
        <v>435</v>
      </c>
      <c r="C1206">
        <v>2</v>
      </c>
      <c r="D1206" s="1">
        <v>45183</v>
      </c>
      <c r="E1206">
        <v>6</v>
      </c>
      <c r="F1206">
        <v>30</v>
      </c>
    </row>
    <row r="1207" spans="1:6" x14ac:dyDescent="0.25">
      <c r="A1207">
        <v>328</v>
      </c>
      <c r="B1207">
        <v>441</v>
      </c>
      <c r="C1207">
        <v>2</v>
      </c>
      <c r="D1207" s="1">
        <v>45134</v>
      </c>
      <c r="E1207">
        <v>1</v>
      </c>
      <c r="F1207">
        <v>54</v>
      </c>
    </row>
    <row r="1208" spans="1:6" x14ac:dyDescent="0.25">
      <c r="A1208">
        <v>333</v>
      </c>
      <c r="B1208">
        <v>446</v>
      </c>
      <c r="C1208">
        <v>3</v>
      </c>
      <c r="D1208" s="1">
        <v>44960</v>
      </c>
      <c r="E1208">
        <v>8</v>
      </c>
      <c r="F1208">
        <v>30</v>
      </c>
    </row>
    <row r="1209" spans="1:6" x14ac:dyDescent="0.25">
      <c r="A1209">
        <v>335</v>
      </c>
      <c r="B1209">
        <v>448</v>
      </c>
      <c r="C1209">
        <v>3</v>
      </c>
      <c r="D1209" s="1">
        <v>45210</v>
      </c>
      <c r="E1209">
        <v>10</v>
      </c>
      <c r="F1209">
        <v>81</v>
      </c>
    </row>
    <row r="1210" spans="1:6" x14ac:dyDescent="0.25">
      <c r="A1210">
        <v>338</v>
      </c>
      <c r="B1210">
        <v>451</v>
      </c>
      <c r="C1210">
        <v>1</v>
      </c>
      <c r="D1210" s="1">
        <v>45098</v>
      </c>
      <c r="E1210">
        <v>4</v>
      </c>
      <c r="F1210">
        <v>84</v>
      </c>
    </row>
    <row r="1211" spans="1:6" x14ac:dyDescent="0.25">
      <c r="A1211">
        <v>341</v>
      </c>
      <c r="B1211">
        <v>455</v>
      </c>
      <c r="C1211">
        <v>1</v>
      </c>
      <c r="D1211" s="1">
        <v>44933</v>
      </c>
      <c r="E1211">
        <v>2</v>
      </c>
      <c r="F1211">
        <v>97</v>
      </c>
    </row>
    <row r="1212" spans="1:6" x14ac:dyDescent="0.25">
      <c r="A1212">
        <v>343</v>
      </c>
      <c r="B1212">
        <v>457</v>
      </c>
      <c r="C1212">
        <v>3</v>
      </c>
      <c r="D1212" s="1">
        <v>44996</v>
      </c>
      <c r="E1212">
        <v>10</v>
      </c>
      <c r="F1212">
        <v>68</v>
      </c>
    </row>
    <row r="1213" spans="1:6" x14ac:dyDescent="0.25">
      <c r="A1213">
        <v>347</v>
      </c>
      <c r="B1213">
        <v>463</v>
      </c>
      <c r="C1213">
        <v>2</v>
      </c>
      <c r="D1213" s="1">
        <v>45258</v>
      </c>
      <c r="E1213">
        <v>10</v>
      </c>
      <c r="F1213">
        <v>51</v>
      </c>
    </row>
    <row r="1214" spans="1:6" x14ac:dyDescent="0.25">
      <c r="A1214">
        <v>355</v>
      </c>
      <c r="B1214">
        <v>473</v>
      </c>
      <c r="C1214">
        <v>3</v>
      </c>
      <c r="D1214" s="1">
        <v>44982</v>
      </c>
      <c r="E1214">
        <v>1</v>
      </c>
      <c r="F1214">
        <v>25</v>
      </c>
    </row>
    <row r="1215" spans="1:6" x14ac:dyDescent="0.25">
      <c r="A1215">
        <v>362</v>
      </c>
      <c r="B1215">
        <v>481</v>
      </c>
      <c r="C1215">
        <v>1</v>
      </c>
      <c r="D1215" s="1">
        <v>45028</v>
      </c>
      <c r="E1215">
        <v>7</v>
      </c>
      <c r="F1215">
        <v>26</v>
      </c>
    </row>
    <row r="1216" spans="1:6" x14ac:dyDescent="0.25">
      <c r="A1216">
        <v>364</v>
      </c>
      <c r="B1216">
        <v>483</v>
      </c>
      <c r="C1216">
        <v>2</v>
      </c>
      <c r="D1216" s="1">
        <v>45274</v>
      </c>
      <c r="E1216">
        <v>1</v>
      </c>
      <c r="F1216">
        <v>30</v>
      </c>
    </row>
    <row r="1217" spans="1:6" x14ac:dyDescent="0.25">
      <c r="A1217">
        <v>367</v>
      </c>
      <c r="B1217">
        <v>486</v>
      </c>
      <c r="C1217">
        <v>2</v>
      </c>
      <c r="D1217" s="1">
        <v>45252</v>
      </c>
      <c r="E1217">
        <v>9</v>
      </c>
      <c r="F1217">
        <v>36</v>
      </c>
    </row>
    <row r="1218" spans="1:6" x14ac:dyDescent="0.25">
      <c r="A1218">
        <v>375</v>
      </c>
      <c r="B1218">
        <v>495</v>
      </c>
      <c r="C1218">
        <v>2</v>
      </c>
      <c r="D1218" s="1">
        <v>45043</v>
      </c>
      <c r="E1218">
        <v>2</v>
      </c>
      <c r="F1218">
        <v>97</v>
      </c>
    </row>
    <row r="1219" spans="1:6" x14ac:dyDescent="0.25">
      <c r="A1219">
        <v>380</v>
      </c>
      <c r="B1219">
        <v>504</v>
      </c>
      <c r="C1219">
        <v>2</v>
      </c>
      <c r="D1219" s="1">
        <v>45163</v>
      </c>
      <c r="E1219">
        <v>6</v>
      </c>
      <c r="F1219">
        <v>59</v>
      </c>
    </row>
    <row r="1220" spans="1:6" x14ac:dyDescent="0.25">
      <c r="A1220">
        <v>383</v>
      </c>
      <c r="B1220">
        <v>507</v>
      </c>
      <c r="C1220">
        <v>2</v>
      </c>
      <c r="D1220" s="1">
        <v>45157</v>
      </c>
      <c r="E1220">
        <v>9</v>
      </c>
      <c r="F1220">
        <v>99</v>
      </c>
    </row>
    <row r="1221" spans="1:6" x14ac:dyDescent="0.25">
      <c r="A1221">
        <v>402</v>
      </c>
      <c r="B1221">
        <v>532</v>
      </c>
      <c r="C1221">
        <v>1</v>
      </c>
      <c r="D1221" s="1">
        <v>45247</v>
      </c>
      <c r="E1221">
        <v>10</v>
      </c>
      <c r="F1221">
        <v>55</v>
      </c>
    </row>
    <row r="1222" spans="1:6" x14ac:dyDescent="0.25">
      <c r="A1222">
        <v>412</v>
      </c>
      <c r="B1222">
        <v>545</v>
      </c>
      <c r="C1222">
        <v>3</v>
      </c>
      <c r="D1222" s="1">
        <v>44997</v>
      </c>
      <c r="E1222">
        <v>10</v>
      </c>
      <c r="F1222">
        <v>53</v>
      </c>
    </row>
    <row r="1223" spans="1:6" x14ac:dyDescent="0.25">
      <c r="A1223">
        <v>413</v>
      </c>
      <c r="B1223">
        <v>547</v>
      </c>
      <c r="C1223">
        <v>2</v>
      </c>
      <c r="D1223" s="1">
        <v>45056</v>
      </c>
      <c r="E1223">
        <v>6</v>
      </c>
      <c r="F1223">
        <v>33</v>
      </c>
    </row>
    <row r="1224" spans="1:6" x14ac:dyDescent="0.25">
      <c r="A1224">
        <v>417</v>
      </c>
      <c r="B1224">
        <v>554</v>
      </c>
      <c r="C1224">
        <v>1</v>
      </c>
      <c r="D1224" s="1">
        <v>45156</v>
      </c>
      <c r="E1224">
        <v>9</v>
      </c>
      <c r="F1224">
        <v>95</v>
      </c>
    </row>
    <row r="1225" spans="1:6" x14ac:dyDescent="0.25">
      <c r="A1225">
        <v>420</v>
      </c>
      <c r="B1225">
        <v>557</v>
      </c>
      <c r="C1225">
        <v>2</v>
      </c>
      <c r="D1225" s="1">
        <v>45112</v>
      </c>
      <c r="E1225">
        <v>8</v>
      </c>
      <c r="F1225">
        <v>20</v>
      </c>
    </row>
    <row r="1226" spans="1:6" x14ac:dyDescent="0.25">
      <c r="A1226">
        <v>422</v>
      </c>
      <c r="B1226">
        <v>560</v>
      </c>
      <c r="C1226">
        <v>2</v>
      </c>
      <c r="D1226" s="1">
        <v>44941</v>
      </c>
      <c r="E1226">
        <v>10</v>
      </c>
      <c r="F1226">
        <v>92</v>
      </c>
    </row>
    <row r="1227" spans="1:6" x14ac:dyDescent="0.25">
      <c r="A1227">
        <v>425</v>
      </c>
      <c r="B1227">
        <v>564</v>
      </c>
      <c r="C1227">
        <v>2</v>
      </c>
      <c r="D1227" s="1">
        <v>45078</v>
      </c>
      <c r="E1227">
        <v>7</v>
      </c>
      <c r="F1227">
        <v>37</v>
      </c>
    </row>
    <row r="1228" spans="1:6" x14ac:dyDescent="0.25">
      <c r="A1228">
        <v>429</v>
      </c>
      <c r="B1228">
        <v>570</v>
      </c>
      <c r="C1228">
        <v>3</v>
      </c>
      <c r="D1228" s="1">
        <v>45212</v>
      </c>
      <c r="E1228">
        <v>6</v>
      </c>
      <c r="F1228">
        <v>36</v>
      </c>
    </row>
    <row r="1229" spans="1:6" x14ac:dyDescent="0.25">
      <c r="A1229">
        <v>431</v>
      </c>
      <c r="B1229">
        <v>574</v>
      </c>
      <c r="C1229">
        <v>2</v>
      </c>
      <c r="D1229" s="1">
        <v>45122</v>
      </c>
      <c r="E1229">
        <v>4</v>
      </c>
      <c r="F1229">
        <v>23</v>
      </c>
    </row>
    <row r="1230" spans="1:6" x14ac:dyDescent="0.25">
      <c r="A1230">
        <v>433</v>
      </c>
      <c r="B1230">
        <v>576</v>
      </c>
      <c r="C1230">
        <v>3</v>
      </c>
      <c r="D1230" s="1">
        <v>45183</v>
      </c>
      <c r="E1230">
        <v>9</v>
      </c>
      <c r="F1230">
        <v>95</v>
      </c>
    </row>
    <row r="1231" spans="1:6" x14ac:dyDescent="0.25">
      <c r="A1231">
        <v>438</v>
      </c>
      <c r="B1231">
        <v>581</v>
      </c>
      <c r="C1231">
        <v>1</v>
      </c>
      <c r="D1231" s="1">
        <v>45186</v>
      </c>
      <c r="E1231">
        <v>2</v>
      </c>
      <c r="F1231">
        <v>89</v>
      </c>
    </row>
    <row r="1232" spans="1:6" x14ac:dyDescent="0.25">
      <c r="A1232">
        <v>439</v>
      </c>
      <c r="B1232">
        <v>582</v>
      </c>
      <c r="C1232">
        <v>3</v>
      </c>
      <c r="D1232" s="1">
        <v>45230</v>
      </c>
      <c r="E1232">
        <v>2</v>
      </c>
      <c r="F1232">
        <v>93</v>
      </c>
    </row>
    <row r="1233" spans="1:6" x14ac:dyDescent="0.25">
      <c r="A1233">
        <v>442</v>
      </c>
      <c r="B1233">
        <v>587</v>
      </c>
      <c r="C1233">
        <v>1</v>
      </c>
      <c r="D1233" s="1">
        <v>44960</v>
      </c>
      <c r="E1233">
        <v>7</v>
      </c>
      <c r="F1233">
        <v>98</v>
      </c>
    </row>
    <row r="1234" spans="1:6" x14ac:dyDescent="0.25">
      <c r="A1234">
        <v>445</v>
      </c>
      <c r="B1234">
        <v>590</v>
      </c>
      <c r="C1234">
        <v>3</v>
      </c>
      <c r="D1234" s="1">
        <v>45101</v>
      </c>
      <c r="E1234">
        <v>2</v>
      </c>
      <c r="F1234">
        <v>96</v>
      </c>
    </row>
    <row r="1235" spans="1:6" x14ac:dyDescent="0.25">
      <c r="A1235">
        <v>447</v>
      </c>
      <c r="B1235">
        <v>592</v>
      </c>
      <c r="C1235">
        <v>2</v>
      </c>
      <c r="D1235" s="1">
        <v>45225</v>
      </c>
      <c r="E1235">
        <v>6</v>
      </c>
      <c r="F1235">
        <v>83</v>
      </c>
    </row>
    <row r="1236" spans="1:6" x14ac:dyDescent="0.25">
      <c r="A1236">
        <v>451</v>
      </c>
      <c r="B1236">
        <v>599</v>
      </c>
      <c r="C1236">
        <v>3</v>
      </c>
      <c r="D1236" s="1">
        <v>45051</v>
      </c>
      <c r="E1236">
        <v>10</v>
      </c>
      <c r="F1236">
        <v>97</v>
      </c>
    </row>
    <row r="1237" spans="1:6" x14ac:dyDescent="0.25">
      <c r="A1237">
        <v>454</v>
      </c>
      <c r="B1237">
        <v>603</v>
      </c>
      <c r="C1237">
        <v>1</v>
      </c>
      <c r="D1237" s="1">
        <v>45281</v>
      </c>
      <c r="E1237">
        <v>10</v>
      </c>
      <c r="F1237">
        <v>32</v>
      </c>
    </row>
    <row r="1238" spans="1:6" x14ac:dyDescent="0.25">
      <c r="A1238">
        <v>455</v>
      </c>
      <c r="B1238">
        <v>605</v>
      </c>
      <c r="C1238">
        <v>3</v>
      </c>
      <c r="D1238" s="1">
        <v>45099</v>
      </c>
      <c r="E1238">
        <v>8</v>
      </c>
      <c r="F1238">
        <v>80</v>
      </c>
    </row>
    <row r="1239" spans="1:6" x14ac:dyDescent="0.25">
      <c r="A1239">
        <v>456</v>
      </c>
      <c r="B1239">
        <v>606</v>
      </c>
      <c r="C1239">
        <v>1</v>
      </c>
      <c r="D1239" s="1">
        <v>45056</v>
      </c>
      <c r="E1239">
        <v>1</v>
      </c>
      <c r="F1239">
        <v>98</v>
      </c>
    </row>
    <row r="1240" spans="1:6" x14ac:dyDescent="0.25">
      <c r="A1240">
        <v>459</v>
      </c>
      <c r="B1240">
        <v>609</v>
      </c>
      <c r="C1240">
        <v>1</v>
      </c>
      <c r="D1240" s="1">
        <v>45168</v>
      </c>
      <c r="E1240">
        <v>2</v>
      </c>
      <c r="F1240">
        <v>38</v>
      </c>
    </row>
    <row r="1241" spans="1:6" x14ac:dyDescent="0.25">
      <c r="A1241">
        <v>461</v>
      </c>
      <c r="B1241">
        <v>612</v>
      </c>
      <c r="C1241">
        <v>3</v>
      </c>
      <c r="D1241" s="1">
        <v>45053</v>
      </c>
      <c r="E1241">
        <v>4</v>
      </c>
      <c r="F1241">
        <v>99</v>
      </c>
    </row>
    <row r="1242" spans="1:6" x14ac:dyDescent="0.25">
      <c r="A1242">
        <v>466</v>
      </c>
      <c r="B1242">
        <v>621</v>
      </c>
      <c r="C1242">
        <v>3</v>
      </c>
      <c r="D1242" s="1">
        <v>45011</v>
      </c>
      <c r="E1242">
        <v>9</v>
      </c>
      <c r="F1242">
        <v>54</v>
      </c>
    </row>
    <row r="1243" spans="1:6" x14ac:dyDescent="0.25">
      <c r="A1243">
        <v>482</v>
      </c>
      <c r="B1243">
        <v>643</v>
      </c>
      <c r="C1243">
        <v>1</v>
      </c>
      <c r="D1243" s="1">
        <v>45043</v>
      </c>
      <c r="E1243">
        <v>7</v>
      </c>
      <c r="F1243">
        <v>53</v>
      </c>
    </row>
    <row r="1244" spans="1:6" x14ac:dyDescent="0.25">
      <c r="A1244">
        <v>484</v>
      </c>
      <c r="B1244">
        <v>645</v>
      </c>
      <c r="C1244">
        <v>1</v>
      </c>
      <c r="D1244" s="1">
        <v>45029</v>
      </c>
      <c r="E1244">
        <v>1</v>
      </c>
      <c r="F1244">
        <v>96</v>
      </c>
    </row>
    <row r="1245" spans="1:6" x14ac:dyDescent="0.25">
      <c r="A1245">
        <v>486</v>
      </c>
      <c r="B1245">
        <v>647</v>
      </c>
      <c r="C1245">
        <v>2</v>
      </c>
      <c r="D1245" s="1">
        <v>45058</v>
      </c>
      <c r="E1245">
        <v>9</v>
      </c>
      <c r="F1245">
        <v>20</v>
      </c>
    </row>
    <row r="1246" spans="1:6" x14ac:dyDescent="0.25">
      <c r="A1246">
        <v>488</v>
      </c>
      <c r="B1246">
        <v>649</v>
      </c>
      <c r="C1246">
        <v>3</v>
      </c>
      <c r="D1246" s="1">
        <v>45270</v>
      </c>
      <c r="E1246">
        <v>6</v>
      </c>
      <c r="F1246">
        <v>61</v>
      </c>
    </row>
    <row r="1247" spans="1:6" x14ac:dyDescent="0.25">
      <c r="A1247">
        <v>503</v>
      </c>
      <c r="B1247">
        <v>671</v>
      </c>
      <c r="C1247">
        <v>1</v>
      </c>
      <c r="D1247" s="1">
        <v>45190</v>
      </c>
      <c r="E1247">
        <v>10</v>
      </c>
      <c r="F1247">
        <v>20</v>
      </c>
    </row>
    <row r="1248" spans="1:6" x14ac:dyDescent="0.25">
      <c r="A1248">
        <v>508</v>
      </c>
      <c r="B1248">
        <v>681</v>
      </c>
      <c r="C1248">
        <v>1</v>
      </c>
      <c r="D1248" s="1">
        <v>44949</v>
      </c>
      <c r="E1248">
        <v>8</v>
      </c>
      <c r="F1248">
        <v>55</v>
      </c>
    </row>
    <row r="1249" spans="1:6" x14ac:dyDescent="0.25">
      <c r="A1249">
        <v>512</v>
      </c>
      <c r="B1249">
        <v>685</v>
      </c>
      <c r="C1249">
        <v>2</v>
      </c>
      <c r="D1249" s="1">
        <v>44999</v>
      </c>
      <c r="E1249">
        <v>8</v>
      </c>
      <c r="F1249">
        <v>97</v>
      </c>
    </row>
    <row r="1250" spans="1:6" x14ac:dyDescent="0.25">
      <c r="A1250">
        <v>516</v>
      </c>
      <c r="B1250">
        <v>689</v>
      </c>
      <c r="C1250">
        <v>3</v>
      </c>
      <c r="D1250" s="1">
        <v>44971</v>
      </c>
      <c r="E1250">
        <v>4</v>
      </c>
      <c r="F1250">
        <v>28</v>
      </c>
    </row>
    <row r="1251" spans="1:6" x14ac:dyDescent="0.25">
      <c r="A1251">
        <v>519</v>
      </c>
      <c r="B1251">
        <v>692</v>
      </c>
      <c r="C1251">
        <v>3</v>
      </c>
      <c r="D1251" s="1">
        <v>45170</v>
      </c>
      <c r="E1251">
        <v>1</v>
      </c>
      <c r="F1251">
        <v>97</v>
      </c>
    </row>
    <row r="1252" spans="1:6" x14ac:dyDescent="0.25">
      <c r="A1252">
        <v>521</v>
      </c>
      <c r="B1252">
        <v>694</v>
      </c>
      <c r="C1252">
        <v>3</v>
      </c>
      <c r="D1252" s="1">
        <v>45246</v>
      </c>
      <c r="E1252">
        <v>10</v>
      </c>
      <c r="F1252">
        <v>38</v>
      </c>
    </row>
    <row r="1253" spans="1:6" x14ac:dyDescent="0.25">
      <c r="A1253">
        <v>527</v>
      </c>
      <c r="B1253">
        <v>703</v>
      </c>
      <c r="C1253">
        <v>3</v>
      </c>
      <c r="D1253" s="1">
        <v>45008</v>
      </c>
      <c r="E1253">
        <v>6</v>
      </c>
      <c r="F1253">
        <v>87</v>
      </c>
    </row>
    <row r="1254" spans="1:6" x14ac:dyDescent="0.25">
      <c r="A1254">
        <v>540</v>
      </c>
      <c r="B1254">
        <v>718</v>
      </c>
      <c r="C1254">
        <v>1</v>
      </c>
      <c r="D1254" s="1">
        <v>45134</v>
      </c>
      <c r="E1254">
        <v>10</v>
      </c>
      <c r="F1254">
        <v>85</v>
      </c>
    </row>
    <row r="1255" spans="1:6" x14ac:dyDescent="0.25">
      <c r="A1255">
        <v>544</v>
      </c>
      <c r="B1255">
        <v>722</v>
      </c>
      <c r="C1255">
        <v>3</v>
      </c>
      <c r="D1255" s="1">
        <v>44998</v>
      </c>
      <c r="E1255">
        <v>1</v>
      </c>
      <c r="F1255">
        <v>95</v>
      </c>
    </row>
    <row r="1256" spans="1:6" x14ac:dyDescent="0.25">
      <c r="A1256">
        <v>547</v>
      </c>
      <c r="B1256">
        <v>726</v>
      </c>
      <c r="C1256">
        <v>3</v>
      </c>
      <c r="D1256" s="1">
        <v>45029</v>
      </c>
      <c r="E1256">
        <v>9</v>
      </c>
      <c r="F1256">
        <v>59</v>
      </c>
    </row>
    <row r="1257" spans="1:6" x14ac:dyDescent="0.25">
      <c r="A1257">
        <v>549</v>
      </c>
      <c r="B1257">
        <v>728</v>
      </c>
      <c r="C1257">
        <v>3</v>
      </c>
      <c r="D1257" s="1">
        <v>44940</v>
      </c>
      <c r="E1257">
        <v>4</v>
      </c>
      <c r="F1257">
        <v>86</v>
      </c>
    </row>
    <row r="1258" spans="1:6" x14ac:dyDescent="0.25">
      <c r="A1258">
        <v>555</v>
      </c>
      <c r="B1258">
        <v>737</v>
      </c>
      <c r="C1258">
        <v>3</v>
      </c>
      <c r="D1258" s="1">
        <v>45263</v>
      </c>
      <c r="E1258">
        <v>6</v>
      </c>
      <c r="F1258">
        <v>92</v>
      </c>
    </row>
    <row r="1259" spans="1:6" x14ac:dyDescent="0.25">
      <c r="A1259">
        <v>556</v>
      </c>
      <c r="B1259">
        <v>739</v>
      </c>
      <c r="C1259">
        <v>1</v>
      </c>
      <c r="D1259" s="1">
        <v>45200</v>
      </c>
      <c r="E1259">
        <v>2</v>
      </c>
      <c r="F1259">
        <v>56</v>
      </c>
    </row>
    <row r="1260" spans="1:6" x14ac:dyDescent="0.25">
      <c r="A1260">
        <v>558</v>
      </c>
      <c r="B1260">
        <v>744</v>
      </c>
      <c r="C1260">
        <v>2</v>
      </c>
      <c r="D1260" s="1">
        <v>45061</v>
      </c>
      <c r="E1260">
        <v>7</v>
      </c>
      <c r="F1260">
        <v>34</v>
      </c>
    </row>
    <row r="1261" spans="1:6" x14ac:dyDescent="0.25">
      <c r="A1261">
        <v>563</v>
      </c>
      <c r="B1261">
        <v>750</v>
      </c>
      <c r="C1261">
        <v>2</v>
      </c>
      <c r="D1261" s="1">
        <v>45141</v>
      </c>
      <c r="E1261">
        <v>8</v>
      </c>
      <c r="F1261">
        <v>81</v>
      </c>
    </row>
    <row r="1262" spans="1:6" x14ac:dyDescent="0.25">
      <c r="A1262">
        <v>565</v>
      </c>
      <c r="B1262">
        <v>752</v>
      </c>
      <c r="C1262">
        <v>1</v>
      </c>
      <c r="D1262" s="1">
        <v>45032</v>
      </c>
      <c r="E1262">
        <v>1</v>
      </c>
      <c r="F1262">
        <v>90</v>
      </c>
    </row>
    <row r="1263" spans="1:6" x14ac:dyDescent="0.25">
      <c r="A1263">
        <v>566</v>
      </c>
      <c r="B1263">
        <v>753</v>
      </c>
      <c r="C1263">
        <v>1</v>
      </c>
      <c r="D1263" s="1">
        <v>45153</v>
      </c>
      <c r="E1263">
        <v>9</v>
      </c>
      <c r="F1263">
        <v>33</v>
      </c>
    </row>
    <row r="1264" spans="1:6" x14ac:dyDescent="0.25">
      <c r="A1264">
        <v>567</v>
      </c>
      <c r="B1264">
        <v>756</v>
      </c>
      <c r="C1264">
        <v>1</v>
      </c>
      <c r="D1264" s="1">
        <v>45017</v>
      </c>
      <c r="E1264">
        <v>2</v>
      </c>
      <c r="F1264">
        <v>66</v>
      </c>
    </row>
    <row r="1265" spans="1:6" x14ac:dyDescent="0.25">
      <c r="A1265">
        <v>570</v>
      </c>
      <c r="B1265">
        <v>761</v>
      </c>
      <c r="C1265">
        <v>3</v>
      </c>
      <c r="D1265" s="1">
        <v>45172</v>
      </c>
      <c r="E1265">
        <v>6</v>
      </c>
      <c r="F1265">
        <v>94</v>
      </c>
    </row>
    <row r="1266" spans="1:6" x14ac:dyDescent="0.25">
      <c r="A1266">
        <v>573</v>
      </c>
      <c r="B1266">
        <v>765</v>
      </c>
      <c r="C1266">
        <v>3</v>
      </c>
      <c r="D1266" s="1">
        <v>44934</v>
      </c>
      <c r="E1266">
        <v>4</v>
      </c>
      <c r="F1266">
        <v>87</v>
      </c>
    </row>
    <row r="1267" spans="1:6" x14ac:dyDescent="0.25">
      <c r="A1267">
        <v>577</v>
      </c>
      <c r="B1267">
        <v>769</v>
      </c>
      <c r="C1267">
        <v>2</v>
      </c>
      <c r="D1267" s="1">
        <v>45274</v>
      </c>
      <c r="E1267">
        <v>4</v>
      </c>
      <c r="F1267">
        <v>67</v>
      </c>
    </row>
    <row r="1268" spans="1:6" x14ac:dyDescent="0.25">
      <c r="A1268">
        <v>580</v>
      </c>
      <c r="B1268">
        <v>772</v>
      </c>
      <c r="C1268">
        <v>1</v>
      </c>
      <c r="D1268" s="1">
        <v>45260</v>
      </c>
      <c r="E1268">
        <v>7</v>
      </c>
      <c r="F1268">
        <v>93</v>
      </c>
    </row>
    <row r="1269" spans="1:6" x14ac:dyDescent="0.25">
      <c r="A1269">
        <v>584</v>
      </c>
      <c r="B1269">
        <v>777</v>
      </c>
      <c r="C1269">
        <v>2</v>
      </c>
      <c r="D1269" s="1">
        <v>44931</v>
      </c>
      <c r="E1269">
        <v>10</v>
      </c>
      <c r="F1269">
        <v>31</v>
      </c>
    </row>
    <row r="1270" spans="1:6" x14ac:dyDescent="0.25">
      <c r="A1270">
        <v>595</v>
      </c>
      <c r="B1270">
        <v>791</v>
      </c>
      <c r="C1270">
        <v>3</v>
      </c>
      <c r="D1270" s="1">
        <v>45203</v>
      </c>
      <c r="E1270">
        <v>7</v>
      </c>
      <c r="F1270">
        <v>38</v>
      </c>
    </row>
    <row r="1271" spans="1:6" x14ac:dyDescent="0.25">
      <c r="A1271">
        <v>605</v>
      </c>
      <c r="B1271">
        <v>804</v>
      </c>
      <c r="C1271">
        <v>3</v>
      </c>
      <c r="D1271" s="1">
        <v>45173</v>
      </c>
      <c r="E1271">
        <v>7</v>
      </c>
      <c r="F1271">
        <v>99</v>
      </c>
    </row>
    <row r="1272" spans="1:6" x14ac:dyDescent="0.25">
      <c r="A1272">
        <v>608</v>
      </c>
      <c r="B1272">
        <v>808</v>
      </c>
      <c r="C1272">
        <v>3</v>
      </c>
      <c r="D1272" s="1">
        <v>45158</v>
      </c>
      <c r="E1272">
        <v>7</v>
      </c>
      <c r="F1272">
        <v>52</v>
      </c>
    </row>
    <row r="1273" spans="1:6" x14ac:dyDescent="0.25">
      <c r="A1273">
        <v>612</v>
      </c>
      <c r="B1273">
        <v>812</v>
      </c>
      <c r="C1273">
        <v>2</v>
      </c>
      <c r="D1273" s="1">
        <v>45083</v>
      </c>
      <c r="E1273">
        <v>7</v>
      </c>
      <c r="F1273">
        <v>28</v>
      </c>
    </row>
    <row r="1274" spans="1:6" x14ac:dyDescent="0.25">
      <c r="A1274">
        <v>616</v>
      </c>
      <c r="B1274">
        <v>816</v>
      </c>
      <c r="C1274">
        <v>3</v>
      </c>
      <c r="D1274" s="1">
        <v>45234</v>
      </c>
      <c r="E1274">
        <v>7</v>
      </c>
      <c r="F1274">
        <v>22</v>
      </c>
    </row>
    <row r="1275" spans="1:6" x14ac:dyDescent="0.25">
      <c r="A1275">
        <v>619</v>
      </c>
      <c r="B1275">
        <v>819</v>
      </c>
      <c r="C1275">
        <v>1</v>
      </c>
      <c r="D1275" s="1">
        <v>45047</v>
      </c>
      <c r="E1275">
        <v>6</v>
      </c>
      <c r="F1275">
        <v>52</v>
      </c>
    </row>
    <row r="1276" spans="1:6" x14ac:dyDescent="0.25">
      <c r="A1276">
        <v>621</v>
      </c>
      <c r="B1276">
        <v>822</v>
      </c>
      <c r="C1276">
        <v>3</v>
      </c>
      <c r="D1276" s="1">
        <v>45213</v>
      </c>
      <c r="E1276">
        <v>10</v>
      </c>
      <c r="F1276">
        <v>84</v>
      </c>
    </row>
    <row r="1277" spans="1:6" x14ac:dyDescent="0.25">
      <c r="A1277">
        <v>623</v>
      </c>
      <c r="B1277">
        <v>824</v>
      </c>
      <c r="C1277">
        <v>3</v>
      </c>
      <c r="D1277" s="1">
        <v>45100</v>
      </c>
      <c r="E1277">
        <v>8</v>
      </c>
      <c r="F1277">
        <v>33</v>
      </c>
    </row>
    <row r="1278" spans="1:6" x14ac:dyDescent="0.25">
      <c r="A1278">
        <v>626</v>
      </c>
      <c r="B1278">
        <v>828</v>
      </c>
      <c r="C1278">
        <v>1</v>
      </c>
      <c r="D1278" s="1">
        <v>44983</v>
      </c>
      <c r="E1278">
        <v>6</v>
      </c>
      <c r="F1278">
        <v>33</v>
      </c>
    </row>
    <row r="1279" spans="1:6" x14ac:dyDescent="0.25">
      <c r="A1279">
        <v>639</v>
      </c>
      <c r="B1279">
        <v>845</v>
      </c>
      <c r="C1279">
        <v>1</v>
      </c>
      <c r="D1279" s="1">
        <v>45092</v>
      </c>
      <c r="E1279">
        <v>9</v>
      </c>
      <c r="F1279">
        <v>94</v>
      </c>
    </row>
    <row r="1280" spans="1:6" x14ac:dyDescent="0.25">
      <c r="A1280">
        <v>641</v>
      </c>
      <c r="B1280">
        <v>848</v>
      </c>
      <c r="C1280">
        <v>3</v>
      </c>
      <c r="D1280" s="1">
        <v>45215</v>
      </c>
      <c r="E1280">
        <v>2</v>
      </c>
      <c r="F1280">
        <v>34</v>
      </c>
    </row>
    <row r="1281" spans="1:6" x14ac:dyDescent="0.25">
      <c r="A1281">
        <v>649</v>
      </c>
      <c r="B1281">
        <v>859</v>
      </c>
      <c r="C1281">
        <v>2</v>
      </c>
      <c r="D1281" s="1">
        <v>45067</v>
      </c>
      <c r="E1281">
        <v>2</v>
      </c>
      <c r="F1281">
        <v>39</v>
      </c>
    </row>
    <row r="1282" spans="1:6" x14ac:dyDescent="0.25">
      <c r="A1282">
        <v>657</v>
      </c>
      <c r="B1282">
        <v>872</v>
      </c>
      <c r="C1282">
        <v>3</v>
      </c>
      <c r="D1282" s="1">
        <v>45281</v>
      </c>
      <c r="E1282">
        <v>6</v>
      </c>
      <c r="F1282">
        <v>29</v>
      </c>
    </row>
    <row r="1283" spans="1:6" x14ac:dyDescent="0.25">
      <c r="A1283">
        <v>658</v>
      </c>
      <c r="B1283">
        <v>873</v>
      </c>
      <c r="C1283">
        <v>3</v>
      </c>
      <c r="D1283" s="1">
        <v>45184</v>
      </c>
      <c r="E1283">
        <v>6</v>
      </c>
      <c r="F1283">
        <v>90</v>
      </c>
    </row>
    <row r="1284" spans="1:6" x14ac:dyDescent="0.25">
      <c r="A1284">
        <v>660</v>
      </c>
      <c r="B1284">
        <v>876</v>
      </c>
      <c r="C1284">
        <v>3</v>
      </c>
      <c r="D1284" s="1">
        <v>45140</v>
      </c>
      <c r="E1284">
        <v>7</v>
      </c>
      <c r="F1284">
        <v>82</v>
      </c>
    </row>
    <row r="1285" spans="1:6" x14ac:dyDescent="0.25">
      <c r="A1285">
        <v>661</v>
      </c>
      <c r="B1285">
        <v>877</v>
      </c>
      <c r="C1285">
        <v>2</v>
      </c>
      <c r="D1285" s="1">
        <v>45172</v>
      </c>
      <c r="E1285">
        <v>6</v>
      </c>
      <c r="F1285">
        <v>94</v>
      </c>
    </row>
    <row r="1286" spans="1:6" x14ac:dyDescent="0.25">
      <c r="A1286">
        <v>665</v>
      </c>
      <c r="B1286">
        <v>882</v>
      </c>
      <c r="C1286">
        <v>1</v>
      </c>
      <c r="D1286" s="1">
        <v>44990</v>
      </c>
      <c r="E1286">
        <v>1</v>
      </c>
      <c r="F1286">
        <v>82</v>
      </c>
    </row>
    <row r="1287" spans="1:6" x14ac:dyDescent="0.25">
      <c r="A1287">
        <v>670</v>
      </c>
      <c r="B1287">
        <v>889</v>
      </c>
      <c r="C1287">
        <v>2</v>
      </c>
      <c r="D1287" s="1">
        <v>45156</v>
      </c>
      <c r="E1287">
        <v>6</v>
      </c>
      <c r="F1287">
        <v>38</v>
      </c>
    </row>
    <row r="1288" spans="1:6" x14ac:dyDescent="0.25">
      <c r="A1288">
        <v>673</v>
      </c>
      <c r="B1288">
        <v>893</v>
      </c>
      <c r="C1288">
        <v>3</v>
      </c>
      <c r="D1288" s="1">
        <v>45244</v>
      </c>
      <c r="E1288">
        <v>7</v>
      </c>
      <c r="F1288">
        <v>63</v>
      </c>
    </row>
    <row r="1289" spans="1:6" x14ac:dyDescent="0.25">
      <c r="A1289">
        <v>675</v>
      </c>
      <c r="B1289">
        <v>896</v>
      </c>
      <c r="C1289">
        <v>2</v>
      </c>
      <c r="D1289" s="1">
        <v>44995</v>
      </c>
      <c r="E1289">
        <v>10</v>
      </c>
      <c r="F1289">
        <v>30</v>
      </c>
    </row>
    <row r="1290" spans="1:6" x14ac:dyDescent="0.25">
      <c r="A1290">
        <v>677</v>
      </c>
      <c r="B1290">
        <v>899</v>
      </c>
      <c r="C1290">
        <v>3</v>
      </c>
      <c r="D1290" s="1">
        <v>44954</v>
      </c>
      <c r="E1290">
        <v>6</v>
      </c>
      <c r="F1290">
        <v>35</v>
      </c>
    </row>
    <row r="1291" spans="1:6" x14ac:dyDescent="0.25">
      <c r="A1291">
        <v>681</v>
      </c>
      <c r="B1291">
        <v>907</v>
      </c>
      <c r="C1291">
        <v>1</v>
      </c>
      <c r="D1291" s="1">
        <v>45151</v>
      </c>
      <c r="E1291">
        <v>10</v>
      </c>
      <c r="F1291">
        <v>22</v>
      </c>
    </row>
    <row r="1292" spans="1:6" x14ac:dyDescent="0.25">
      <c r="A1292">
        <v>683</v>
      </c>
      <c r="B1292">
        <v>909</v>
      </c>
      <c r="C1292">
        <v>3</v>
      </c>
      <c r="D1292" s="1">
        <v>44994</v>
      </c>
      <c r="E1292">
        <v>2</v>
      </c>
      <c r="F1292">
        <v>21</v>
      </c>
    </row>
    <row r="1293" spans="1:6" x14ac:dyDescent="0.25">
      <c r="A1293">
        <v>697</v>
      </c>
      <c r="B1293">
        <v>927</v>
      </c>
      <c r="C1293">
        <v>2</v>
      </c>
      <c r="D1293" s="1">
        <v>45589</v>
      </c>
      <c r="E1293">
        <v>6</v>
      </c>
      <c r="F1293">
        <v>67</v>
      </c>
    </row>
    <row r="1294" spans="1:6" x14ac:dyDescent="0.25">
      <c r="A1294">
        <v>701</v>
      </c>
      <c r="B1294">
        <v>932</v>
      </c>
      <c r="C1294">
        <v>3</v>
      </c>
      <c r="D1294" s="1">
        <v>45340</v>
      </c>
      <c r="E1294">
        <v>6</v>
      </c>
      <c r="F1294">
        <v>29</v>
      </c>
    </row>
    <row r="1295" spans="1:6" x14ac:dyDescent="0.25">
      <c r="A1295">
        <v>702</v>
      </c>
      <c r="B1295">
        <v>933</v>
      </c>
      <c r="C1295">
        <v>3</v>
      </c>
      <c r="D1295" s="1">
        <v>45614</v>
      </c>
      <c r="E1295">
        <v>4</v>
      </c>
      <c r="F1295">
        <v>82</v>
      </c>
    </row>
    <row r="1296" spans="1:6" x14ac:dyDescent="0.25">
      <c r="A1296">
        <v>716</v>
      </c>
      <c r="B1296">
        <v>950</v>
      </c>
      <c r="C1296">
        <v>2</v>
      </c>
      <c r="D1296" s="1">
        <v>45359</v>
      </c>
      <c r="E1296">
        <v>2</v>
      </c>
      <c r="F1296">
        <v>64</v>
      </c>
    </row>
    <row r="1297" spans="1:6" x14ac:dyDescent="0.25">
      <c r="A1297">
        <v>722</v>
      </c>
      <c r="B1297">
        <v>958</v>
      </c>
      <c r="C1297">
        <v>1</v>
      </c>
      <c r="D1297" s="1">
        <v>45293</v>
      </c>
      <c r="E1297">
        <v>7</v>
      </c>
      <c r="F1297">
        <v>34</v>
      </c>
    </row>
    <row r="1298" spans="1:6" x14ac:dyDescent="0.25">
      <c r="A1298">
        <v>724</v>
      </c>
      <c r="B1298">
        <v>960</v>
      </c>
      <c r="C1298">
        <v>1</v>
      </c>
      <c r="D1298" s="1">
        <v>45608</v>
      </c>
      <c r="E1298">
        <v>1</v>
      </c>
      <c r="F1298">
        <v>90</v>
      </c>
    </row>
    <row r="1299" spans="1:6" x14ac:dyDescent="0.25">
      <c r="A1299">
        <v>726</v>
      </c>
      <c r="B1299">
        <v>962</v>
      </c>
      <c r="C1299">
        <v>3</v>
      </c>
      <c r="D1299" s="1">
        <v>45460</v>
      </c>
      <c r="E1299">
        <v>10</v>
      </c>
      <c r="F1299">
        <v>90</v>
      </c>
    </row>
    <row r="1300" spans="1:6" x14ac:dyDescent="0.25">
      <c r="A1300">
        <v>734</v>
      </c>
      <c r="B1300">
        <v>972</v>
      </c>
      <c r="C1300">
        <v>2</v>
      </c>
      <c r="D1300" s="1">
        <v>45602</v>
      </c>
      <c r="E1300">
        <v>10</v>
      </c>
      <c r="F1300">
        <v>38</v>
      </c>
    </row>
    <row r="1301" spans="1:6" x14ac:dyDescent="0.25">
      <c r="A1301">
        <v>735</v>
      </c>
      <c r="B1301">
        <v>974</v>
      </c>
      <c r="C1301">
        <v>1</v>
      </c>
      <c r="D1301" s="1">
        <v>45586</v>
      </c>
      <c r="E1301">
        <v>8</v>
      </c>
      <c r="F1301">
        <v>39</v>
      </c>
    </row>
    <row r="1302" spans="1:6" x14ac:dyDescent="0.25">
      <c r="A1302">
        <v>737</v>
      </c>
      <c r="B1302">
        <v>977</v>
      </c>
      <c r="C1302">
        <v>3</v>
      </c>
      <c r="D1302" s="1">
        <v>45358</v>
      </c>
      <c r="E1302">
        <v>2</v>
      </c>
      <c r="F1302">
        <v>90</v>
      </c>
    </row>
    <row r="1303" spans="1:6" x14ac:dyDescent="0.25">
      <c r="A1303">
        <v>742</v>
      </c>
      <c r="B1303">
        <v>985</v>
      </c>
      <c r="C1303">
        <v>2</v>
      </c>
      <c r="D1303" s="1">
        <v>45621</v>
      </c>
      <c r="E1303">
        <v>8</v>
      </c>
      <c r="F1303">
        <v>30</v>
      </c>
    </row>
    <row r="1304" spans="1:6" x14ac:dyDescent="0.25">
      <c r="A1304">
        <v>751</v>
      </c>
      <c r="B1304">
        <v>995</v>
      </c>
      <c r="C1304">
        <v>2</v>
      </c>
      <c r="D1304" s="1">
        <v>45449</v>
      </c>
      <c r="E1304">
        <v>8</v>
      </c>
      <c r="F1304">
        <v>84</v>
      </c>
    </row>
    <row r="1305" spans="1:6" x14ac:dyDescent="0.25">
      <c r="A1305">
        <v>760</v>
      </c>
      <c r="B1305">
        <v>1007</v>
      </c>
      <c r="C1305">
        <v>3</v>
      </c>
      <c r="D1305" s="1">
        <v>45610</v>
      </c>
      <c r="E1305">
        <v>6</v>
      </c>
      <c r="F1305">
        <v>95</v>
      </c>
    </row>
    <row r="1306" spans="1:6" x14ac:dyDescent="0.25">
      <c r="A1306">
        <v>763</v>
      </c>
      <c r="B1306">
        <v>1011</v>
      </c>
      <c r="C1306">
        <v>1</v>
      </c>
      <c r="D1306" s="1">
        <v>45578</v>
      </c>
      <c r="E1306">
        <v>9</v>
      </c>
      <c r="F1306">
        <v>94</v>
      </c>
    </row>
    <row r="1307" spans="1:6" x14ac:dyDescent="0.25">
      <c r="A1307">
        <v>766</v>
      </c>
      <c r="B1307">
        <v>1014</v>
      </c>
      <c r="C1307">
        <v>2</v>
      </c>
      <c r="D1307" s="1">
        <v>45365</v>
      </c>
      <c r="E1307">
        <v>8</v>
      </c>
      <c r="F1307">
        <v>59</v>
      </c>
    </row>
    <row r="1308" spans="1:6" x14ac:dyDescent="0.25">
      <c r="A1308">
        <v>768</v>
      </c>
      <c r="B1308">
        <v>1020</v>
      </c>
      <c r="C1308">
        <v>1</v>
      </c>
      <c r="D1308" s="1">
        <v>45524</v>
      </c>
      <c r="E1308">
        <v>7</v>
      </c>
      <c r="F1308">
        <v>25</v>
      </c>
    </row>
    <row r="1309" spans="1:6" x14ac:dyDescent="0.25">
      <c r="A1309">
        <v>774</v>
      </c>
      <c r="B1309">
        <v>1029</v>
      </c>
      <c r="C1309">
        <v>1</v>
      </c>
      <c r="D1309" s="1">
        <v>45567</v>
      </c>
      <c r="E1309">
        <v>2</v>
      </c>
      <c r="F1309">
        <v>20</v>
      </c>
    </row>
    <row r="1310" spans="1:6" x14ac:dyDescent="0.25">
      <c r="A1310">
        <v>775</v>
      </c>
      <c r="B1310">
        <v>1031</v>
      </c>
      <c r="C1310">
        <v>1</v>
      </c>
      <c r="D1310" s="1">
        <v>45607</v>
      </c>
      <c r="E1310">
        <v>6</v>
      </c>
      <c r="F1310">
        <v>59</v>
      </c>
    </row>
    <row r="1311" spans="1:6" x14ac:dyDescent="0.25">
      <c r="A1311">
        <v>777</v>
      </c>
      <c r="B1311">
        <v>1033</v>
      </c>
      <c r="C1311">
        <v>3</v>
      </c>
      <c r="D1311" s="1">
        <v>45395</v>
      </c>
      <c r="E1311">
        <v>7</v>
      </c>
      <c r="F1311">
        <v>62</v>
      </c>
    </row>
    <row r="1312" spans="1:6" x14ac:dyDescent="0.25">
      <c r="A1312">
        <v>782</v>
      </c>
      <c r="B1312">
        <v>1038</v>
      </c>
      <c r="C1312">
        <v>1</v>
      </c>
      <c r="D1312" s="1">
        <v>45385</v>
      </c>
      <c r="E1312">
        <v>9</v>
      </c>
      <c r="F1312">
        <v>89</v>
      </c>
    </row>
    <row r="1313" spans="1:6" x14ac:dyDescent="0.25">
      <c r="A1313">
        <v>784</v>
      </c>
      <c r="B1313">
        <v>1042</v>
      </c>
      <c r="C1313">
        <v>2</v>
      </c>
      <c r="D1313" s="1">
        <v>45310</v>
      </c>
      <c r="E1313">
        <v>10</v>
      </c>
      <c r="F1313">
        <v>88</v>
      </c>
    </row>
    <row r="1314" spans="1:6" x14ac:dyDescent="0.25">
      <c r="A1314">
        <v>789</v>
      </c>
      <c r="B1314">
        <v>1048</v>
      </c>
      <c r="C1314">
        <v>3</v>
      </c>
      <c r="D1314" s="1">
        <v>45596</v>
      </c>
      <c r="E1314">
        <v>6</v>
      </c>
      <c r="F1314">
        <v>93</v>
      </c>
    </row>
    <row r="1315" spans="1:6" x14ac:dyDescent="0.25">
      <c r="A1315">
        <v>800</v>
      </c>
      <c r="B1315">
        <v>1060</v>
      </c>
      <c r="C1315">
        <v>1</v>
      </c>
      <c r="D1315" s="1">
        <v>45453</v>
      </c>
      <c r="E1315">
        <v>4</v>
      </c>
      <c r="F1315">
        <v>87</v>
      </c>
    </row>
    <row r="1316" spans="1:6" x14ac:dyDescent="0.25">
      <c r="A1316">
        <v>802</v>
      </c>
      <c r="B1316">
        <v>1062</v>
      </c>
      <c r="C1316">
        <v>2</v>
      </c>
      <c r="D1316" s="1">
        <v>45641</v>
      </c>
      <c r="E1316">
        <v>1</v>
      </c>
      <c r="F1316">
        <v>39</v>
      </c>
    </row>
    <row r="1317" spans="1:6" x14ac:dyDescent="0.25">
      <c r="A1317">
        <v>810</v>
      </c>
      <c r="B1317">
        <v>1071</v>
      </c>
      <c r="C1317">
        <v>2</v>
      </c>
      <c r="D1317" s="1">
        <v>45403</v>
      </c>
      <c r="E1317">
        <v>9</v>
      </c>
      <c r="F1317">
        <v>64</v>
      </c>
    </row>
    <row r="1318" spans="1:6" x14ac:dyDescent="0.25">
      <c r="A1318">
        <v>817</v>
      </c>
      <c r="B1318">
        <v>1080</v>
      </c>
      <c r="C1318">
        <v>2</v>
      </c>
      <c r="D1318" s="1">
        <v>45609</v>
      </c>
      <c r="E1318">
        <v>1</v>
      </c>
      <c r="F1318">
        <v>57</v>
      </c>
    </row>
    <row r="1319" spans="1:6" x14ac:dyDescent="0.25">
      <c r="A1319">
        <v>822</v>
      </c>
      <c r="B1319">
        <v>1086</v>
      </c>
      <c r="C1319">
        <v>2</v>
      </c>
      <c r="D1319" s="1">
        <v>45552</v>
      </c>
      <c r="E1319">
        <v>10</v>
      </c>
      <c r="F1319">
        <v>37</v>
      </c>
    </row>
    <row r="1320" spans="1:6" x14ac:dyDescent="0.25">
      <c r="A1320">
        <v>824</v>
      </c>
      <c r="B1320">
        <v>1088</v>
      </c>
      <c r="C1320">
        <v>3</v>
      </c>
      <c r="D1320" s="1">
        <v>45500</v>
      </c>
      <c r="E1320">
        <v>9</v>
      </c>
      <c r="F1320">
        <v>94</v>
      </c>
    </row>
    <row r="1321" spans="1:6" x14ac:dyDescent="0.25">
      <c r="A1321">
        <v>827</v>
      </c>
      <c r="B1321">
        <v>1091</v>
      </c>
      <c r="C1321">
        <v>2</v>
      </c>
      <c r="D1321" s="1">
        <v>45639</v>
      </c>
      <c r="E1321">
        <v>6</v>
      </c>
      <c r="F1321">
        <v>26</v>
      </c>
    </row>
    <row r="1322" spans="1:6" x14ac:dyDescent="0.25">
      <c r="A1322">
        <v>832</v>
      </c>
      <c r="B1322">
        <v>1099</v>
      </c>
      <c r="C1322">
        <v>1</v>
      </c>
      <c r="D1322" s="1">
        <v>45306</v>
      </c>
      <c r="E1322">
        <v>8</v>
      </c>
      <c r="F1322">
        <v>66</v>
      </c>
    </row>
    <row r="1323" spans="1:6" x14ac:dyDescent="0.25">
      <c r="A1323">
        <v>834</v>
      </c>
      <c r="B1323">
        <v>1101</v>
      </c>
      <c r="C1323">
        <v>1</v>
      </c>
      <c r="D1323" s="1">
        <v>45455</v>
      </c>
      <c r="E1323">
        <v>10</v>
      </c>
      <c r="F1323">
        <v>92</v>
      </c>
    </row>
    <row r="1324" spans="1:6" x14ac:dyDescent="0.25">
      <c r="A1324">
        <v>839</v>
      </c>
      <c r="B1324">
        <v>1106</v>
      </c>
      <c r="C1324">
        <v>3</v>
      </c>
      <c r="D1324" s="1">
        <v>45362</v>
      </c>
      <c r="E1324">
        <v>7</v>
      </c>
      <c r="F1324">
        <v>90</v>
      </c>
    </row>
    <row r="1325" spans="1:6" x14ac:dyDescent="0.25">
      <c r="A1325">
        <v>843</v>
      </c>
      <c r="B1325">
        <v>1111</v>
      </c>
      <c r="C1325">
        <v>2</v>
      </c>
      <c r="D1325" s="1">
        <v>45574</v>
      </c>
      <c r="E1325">
        <v>10</v>
      </c>
      <c r="F1325">
        <v>67</v>
      </c>
    </row>
    <row r="1326" spans="1:6" x14ac:dyDescent="0.25">
      <c r="A1326">
        <v>844</v>
      </c>
      <c r="B1326">
        <v>1112</v>
      </c>
      <c r="C1326">
        <v>1</v>
      </c>
      <c r="D1326" s="1">
        <v>45551</v>
      </c>
      <c r="E1326">
        <v>10</v>
      </c>
      <c r="F1326">
        <v>83</v>
      </c>
    </row>
    <row r="1327" spans="1:6" x14ac:dyDescent="0.25">
      <c r="A1327">
        <v>846</v>
      </c>
      <c r="B1327">
        <v>1114</v>
      </c>
      <c r="C1327">
        <v>2</v>
      </c>
      <c r="D1327" s="1">
        <v>45606</v>
      </c>
      <c r="E1327">
        <v>9</v>
      </c>
      <c r="F1327">
        <v>92</v>
      </c>
    </row>
    <row r="1328" spans="1:6" x14ac:dyDescent="0.25">
      <c r="A1328">
        <v>855</v>
      </c>
      <c r="B1328">
        <v>1126</v>
      </c>
      <c r="C1328">
        <v>1</v>
      </c>
      <c r="D1328" s="1">
        <v>45439</v>
      </c>
      <c r="E1328">
        <v>1</v>
      </c>
      <c r="F1328">
        <v>61</v>
      </c>
    </row>
    <row r="1329" spans="1:6" x14ac:dyDescent="0.25">
      <c r="A1329">
        <v>858</v>
      </c>
      <c r="B1329">
        <v>1132</v>
      </c>
      <c r="C1329">
        <v>1</v>
      </c>
      <c r="D1329" s="1">
        <v>45372</v>
      </c>
      <c r="E1329">
        <v>4</v>
      </c>
      <c r="F1329">
        <v>86</v>
      </c>
    </row>
    <row r="1330" spans="1:6" x14ac:dyDescent="0.25">
      <c r="A1330">
        <v>859</v>
      </c>
      <c r="B1330">
        <v>1133</v>
      </c>
      <c r="C1330">
        <v>2</v>
      </c>
      <c r="D1330" s="1">
        <v>45511</v>
      </c>
      <c r="E1330">
        <v>6</v>
      </c>
      <c r="F1330">
        <v>25</v>
      </c>
    </row>
    <row r="1331" spans="1:6" x14ac:dyDescent="0.25">
      <c r="A1331">
        <v>862</v>
      </c>
      <c r="B1331">
        <v>1139</v>
      </c>
      <c r="C1331">
        <v>3</v>
      </c>
      <c r="D1331" s="1">
        <v>45541</v>
      </c>
      <c r="E1331">
        <v>9</v>
      </c>
      <c r="F1331">
        <v>80</v>
      </c>
    </row>
    <row r="1332" spans="1:6" x14ac:dyDescent="0.25">
      <c r="A1332">
        <v>869</v>
      </c>
      <c r="B1332">
        <v>1147</v>
      </c>
      <c r="C1332">
        <v>3</v>
      </c>
      <c r="D1332" s="1">
        <v>45607</v>
      </c>
      <c r="E1332">
        <v>1</v>
      </c>
      <c r="F1332">
        <v>52</v>
      </c>
    </row>
    <row r="1333" spans="1:6" x14ac:dyDescent="0.25">
      <c r="A1333">
        <v>872</v>
      </c>
      <c r="B1333">
        <v>1150</v>
      </c>
      <c r="C1333">
        <v>1</v>
      </c>
      <c r="D1333" s="1">
        <v>45465</v>
      </c>
      <c r="E1333">
        <v>6</v>
      </c>
      <c r="F1333">
        <v>34</v>
      </c>
    </row>
    <row r="1334" spans="1:6" x14ac:dyDescent="0.25">
      <c r="A1334">
        <v>873</v>
      </c>
      <c r="B1334">
        <v>1151</v>
      </c>
      <c r="C1334">
        <v>2</v>
      </c>
      <c r="D1334" s="1">
        <v>45375</v>
      </c>
      <c r="E1334">
        <v>1</v>
      </c>
      <c r="F1334">
        <v>66</v>
      </c>
    </row>
    <row r="1335" spans="1:6" x14ac:dyDescent="0.25">
      <c r="A1335">
        <v>874</v>
      </c>
      <c r="B1335">
        <v>1153</v>
      </c>
      <c r="C1335">
        <v>1</v>
      </c>
      <c r="D1335" s="1">
        <v>45403</v>
      </c>
      <c r="E1335">
        <v>4</v>
      </c>
      <c r="F1335">
        <v>90</v>
      </c>
    </row>
    <row r="1336" spans="1:6" x14ac:dyDescent="0.25">
      <c r="A1336">
        <v>878</v>
      </c>
      <c r="B1336">
        <v>1157</v>
      </c>
      <c r="C1336">
        <v>2</v>
      </c>
      <c r="D1336" s="1">
        <v>45449</v>
      </c>
      <c r="E1336">
        <v>4</v>
      </c>
      <c r="F1336">
        <v>34</v>
      </c>
    </row>
    <row r="1337" spans="1:6" x14ac:dyDescent="0.25">
      <c r="A1337">
        <v>882</v>
      </c>
      <c r="B1337">
        <v>1162</v>
      </c>
      <c r="C1337">
        <v>3</v>
      </c>
      <c r="D1337" s="1">
        <v>45397</v>
      </c>
      <c r="E1337">
        <v>10</v>
      </c>
      <c r="F1337">
        <v>26</v>
      </c>
    </row>
    <row r="1338" spans="1:6" x14ac:dyDescent="0.25">
      <c r="A1338">
        <v>898</v>
      </c>
      <c r="B1338">
        <v>1188</v>
      </c>
      <c r="C1338">
        <v>1</v>
      </c>
      <c r="D1338" s="1">
        <v>45340</v>
      </c>
      <c r="E1338">
        <v>2</v>
      </c>
      <c r="F1338">
        <v>25</v>
      </c>
    </row>
    <row r="1339" spans="1:6" x14ac:dyDescent="0.25">
      <c r="A1339">
        <v>900</v>
      </c>
      <c r="B1339">
        <v>1191</v>
      </c>
      <c r="C1339">
        <v>1</v>
      </c>
      <c r="D1339" s="1">
        <v>45465</v>
      </c>
      <c r="E1339">
        <v>9</v>
      </c>
      <c r="F1339">
        <v>91</v>
      </c>
    </row>
    <row r="1340" spans="1:6" x14ac:dyDescent="0.25">
      <c r="A1340">
        <v>905</v>
      </c>
      <c r="B1340">
        <v>1196</v>
      </c>
      <c r="C1340">
        <v>2</v>
      </c>
      <c r="D1340" s="1">
        <v>45302</v>
      </c>
      <c r="E1340">
        <v>2</v>
      </c>
      <c r="F1340">
        <v>36</v>
      </c>
    </row>
    <row r="1341" spans="1:6" x14ac:dyDescent="0.25">
      <c r="A1341">
        <v>922</v>
      </c>
      <c r="B1341">
        <v>1214</v>
      </c>
      <c r="C1341">
        <v>1</v>
      </c>
      <c r="D1341" s="1">
        <v>45505</v>
      </c>
      <c r="E1341">
        <v>1</v>
      </c>
      <c r="F1341">
        <v>20</v>
      </c>
    </row>
    <row r="1342" spans="1:6" x14ac:dyDescent="0.25">
      <c r="A1342">
        <v>931</v>
      </c>
      <c r="B1342">
        <v>1226</v>
      </c>
      <c r="C1342">
        <v>2</v>
      </c>
      <c r="D1342" s="1">
        <v>45348</v>
      </c>
      <c r="E1342">
        <v>7</v>
      </c>
      <c r="F1342">
        <v>33</v>
      </c>
    </row>
    <row r="1343" spans="1:6" x14ac:dyDescent="0.25">
      <c r="A1343">
        <v>932</v>
      </c>
      <c r="B1343">
        <v>1228</v>
      </c>
      <c r="C1343">
        <v>3</v>
      </c>
      <c r="D1343" s="1">
        <v>45655</v>
      </c>
      <c r="E1343">
        <v>9</v>
      </c>
      <c r="F1343">
        <v>55</v>
      </c>
    </row>
    <row r="1344" spans="1:6" x14ac:dyDescent="0.25">
      <c r="A1344">
        <v>933</v>
      </c>
      <c r="B1344">
        <v>1230</v>
      </c>
      <c r="C1344">
        <v>1</v>
      </c>
      <c r="D1344" s="1">
        <v>45306</v>
      </c>
      <c r="E1344">
        <v>10</v>
      </c>
      <c r="F1344">
        <v>89</v>
      </c>
    </row>
    <row r="1345" spans="1:6" x14ac:dyDescent="0.25">
      <c r="A1345">
        <v>935</v>
      </c>
      <c r="B1345">
        <v>1232</v>
      </c>
      <c r="C1345">
        <v>2</v>
      </c>
      <c r="D1345" s="1">
        <v>45502</v>
      </c>
      <c r="E1345">
        <v>6</v>
      </c>
      <c r="F1345">
        <v>62</v>
      </c>
    </row>
    <row r="1346" spans="1:6" x14ac:dyDescent="0.25">
      <c r="A1346">
        <v>937</v>
      </c>
      <c r="B1346">
        <v>1236</v>
      </c>
      <c r="C1346">
        <v>1</v>
      </c>
      <c r="D1346" s="1">
        <v>45405</v>
      </c>
      <c r="E1346">
        <v>6</v>
      </c>
      <c r="F1346">
        <v>26</v>
      </c>
    </row>
    <row r="1347" spans="1:6" x14ac:dyDescent="0.25">
      <c r="A1347">
        <v>941</v>
      </c>
      <c r="B1347">
        <v>1241</v>
      </c>
      <c r="C1347">
        <v>2</v>
      </c>
      <c r="D1347" s="1">
        <v>45548</v>
      </c>
      <c r="E1347">
        <v>4</v>
      </c>
      <c r="F1347">
        <v>35</v>
      </c>
    </row>
    <row r="1348" spans="1:6" x14ac:dyDescent="0.25">
      <c r="A1348">
        <v>949</v>
      </c>
      <c r="B1348">
        <v>1249</v>
      </c>
      <c r="C1348">
        <v>1</v>
      </c>
      <c r="D1348" s="1">
        <v>45306</v>
      </c>
      <c r="E1348">
        <v>7</v>
      </c>
      <c r="F1348">
        <v>50</v>
      </c>
    </row>
    <row r="1349" spans="1:6" x14ac:dyDescent="0.25">
      <c r="A1349">
        <v>957</v>
      </c>
      <c r="B1349">
        <v>1259</v>
      </c>
      <c r="C1349">
        <v>3</v>
      </c>
      <c r="D1349" s="1">
        <v>45595</v>
      </c>
      <c r="E1349">
        <v>4</v>
      </c>
      <c r="F1349">
        <v>57</v>
      </c>
    </row>
    <row r="1350" spans="1:6" x14ac:dyDescent="0.25">
      <c r="A1350">
        <v>964</v>
      </c>
      <c r="B1350">
        <v>1267</v>
      </c>
      <c r="C1350">
        <v>2</v>
      </c>
      <c r="D1350" s="1">
        <v>45653</v>
      </c>
      <c r="E1350">
        <v>2</v>
      </c>
      <c r="F1350">
        <v>83</v>
      </c>
    </row>
    <row r="1351" spans="1:6" x14ac:dyDescent="0.25">
      <c r="A1351">
        <v>966</v>
      </c>
      <c r="B1351">
        <v>1271</v>
      </c>
      <c r="C1351">
        <v>2</v>
      </c>
      <c r="D1351" s="1">
        <v>45302</v>
      </c>
      <c r="E1351">
        <v>2</v>
      </c>
      <c r="F1351">
        <v>28</v>
      </c>
    </row>
    <row r="1352" spans="1:6" x14ac:dyDescent="0.25">
      <c r="A1352">
        <v>968</v>
      </c>
      <c r="B1352">
        <v>1274</v>
      </c>
      <c r="C1352">
        <v>3</v>
      </c>
      <c r="D1352" s="1">
        <v>45466</v>
      </c>
      <c r="E1352">
        <v>9</v>
      </c>
      <c r="F1352">
        <v>82</v>
      </c>
    </row>
    <row r="1353" spans="1:6" x14ac:dyDescent="0.25">
      <c r="A1353">
        <v>975</v>
      </c>
      <c r="B1353">
        <v>1288</v>
      </c>
      <c r="C1353">
        <v>1</v>
      </c>
      <c r="D1353" s="1">
        <v>45640</v>
      </c>
      <c r="E1353">
        <v>1</v>
      </c>
      <c r="F1353">
        <v>32</v>
      </c>
    </row>
    <row r="1354" spans="1:6" x14ac:dyDescent="0.25">
      <c r="A1354">
        <v>977</v>
      </c>
      <c r="B1354">
        <v>1290</v>
      </c>
      <c r="C1354">
        <v>2</v>
      </c>
      <c r="D1354" s="1">
        <v>45326</v>
      </c>
      <c r="E1354">
        <v>6</v>
      </c>
      <c r="F1354">
        <v>24</v>
      </c>
    </row>
    <row r="1355" spans="1:6" x14ac:dyDescent="0.25">
      <c r="A1355">
        <v>978</v>
      </c>
      <c r="B1355">
        <v>1291</v>
      </c>
      <c r="C1355">
        <v>3</v>
      </c>
      <c r="D1355" s="1">
        <v>45637</v>
      </c>
      <c r="E1355">
        <v>4</v>
      </c>
      <c r="F1355">
        <v>24</v>
      </c>
    </row>
    <row r="1356" spans="1:6" x14ac:dyDescent="0.25">
      <c r="A1356">
        <v>982</v>
      </c>
      <c r="B1356">
        <v>1295</v>
      </c>
      <c r="C1356">
        <v>1</v>
      </c>
      <c r="D1356" s="1">
        <v>45559</v>
      </c>
      <c r="E1356">
        <v>4</v>
      </c>
      <c r="F1356">
        <v>94</v>
      </c>
    </row>
    <row r="1357" spans="1:6" x14ac:dyDescent="0.25">
      <c r="A1357">
        <v>983</v>
      </c>
      <c r="B1357">
        <v>1296</v>
      </c>
      <c r="C1357">
        <v>3</v>
      </c>
      <c r="D1357" s="1">
        <v>45554</v>
      </c>
      <c r="E1357">
        <v>8</v>
      </c>
      <c r="F1357">
        <v>22</v>
      </c>
    </row>
    <row r="1358" spans="1:6" x14ac:dyDescent="0.25">
      <c r="A1358">
        <v>994</v>
      </c>
      <c r="B1358">
        <v>1308</v>
      </c>
      <c r="C1358">
        <v>2</v>
      </c>
      <c r="D1358" s="1">
        <v>45396</v>
      </c>
      <c r="E1358">
        <v>4</v>
      </c>
      <c r="F1358">
        <v>83</v>
      </c>
    </row>
    <row r="1359" spans="1:6" x14ac:dyDescent="0.25">
      <c r="A1359">
        <v>995</v>
      </c>
      <c r="B1359">
        <v>1310</v>
      </c>
      <c r="C1359">
        <v>1</v>
      </c>
      <c r="D1359" s="1">
        <v>45516</v>
      </c>
      <c r="E1359">
        <v>8</v>
      </c>
      <c r="F1359">
        <v>23</v>
      </c>
    </row>
    <row r="1360" spans="1:6" x14ac:dyDescent="0.25">
      <c r="A1360">
        <v>1004</v>
      </c>
      <c r="B1360">
        <v>1321</v>
      </c>
      <c r="C1360">
        <v>3</v>
      </c>
      <c r="D1360" s="1">
        <v>45336</v>
      </c>
      <c r="E1360">
        <v>10</v>
      </c>
      <c r="F1360">
        <v>86</v>
      </c>
    </row>
    <row r="1361" spans="1:6" x14ac:dyDescent="0.25">
      <c r="A1361">
        <v>1028</v>
      </c>
      <c r="B1361">
        <v>1348</v>
      </c>
      <c r="C1361">
        <v>1</v>
      </c>
      <c r="D1361" s="1">
        <v>45652</v>
      </c>
      <c r="E1361">
        <v>6</v>
      </c>
      <c r="F1361">
        <v>26</v>
      </c>
    </row>
    <row r="1362" spans="1:6" x14ac:dyDescent="0.25">
      <c r="A1362">
        <v>1029</v>
      </c>
      <c r="B1362">
        <v>1350</v>
      </c>
      <c r="C1362">
        <v>2</v>
      </c>
      <c r="D1362" s="1">
        <v>45453</v>
      </c>
      <c r="E1362">
        <v>8</v>
      </c>
      <c r="F1362">
        <v>92</v>
      </c>
    </row>
    <row r="1363" spans="1:6" x14ac:dyDescent="0.25">
      <c r="A1363">
        <v>1037</v>
      </c>
      <c r="B1363">
        <v>1359</v>
      </c>
      <c r="C1363">
        <v>3</v>
      </c>
      <c r="D1363" s="1">
        <v>45428</v>
      </c>
      <c r="E1363">
        <v>6</v>
      </c>
      <c r="F1363">
        <v>24</v>
      </c>
    </row>
    <row r="1364" spans="1:6" x14ac:dyDescent="0.25">
      <c r="A1364">
        <v>1038</v>
      </c>
      <c r="B1364">
        <v>1360</v>
      </c>
      <c r="C1364">
        <v>2</v>
      </c>
      <c r="D1364" s="1">
        <v>45419</v>
      </c>
      <c r="E1364">
        <v>10</v>
      </c>
      <c r="F1364">
        <v>32</v>
      </c>
    </row>
    <row r="1365" spans="1:6" x14ac:dyDescent="0.25">
      <c r="A1365">
        <v>1039</v>
      </c>
      <c r="B1365">
        <v>1362</v>
      </c>
      <c r="C1365">
        <v>1</v>
      </c>
      <c r="D1365" s="1">
        <v>45519</v>
      </c>
      <c r="E1365">
        <v>9</v>
      </c>
      <c r="F1365">
        <v>93</v>
      </c>
    </row>
    <row r="1366" spans="1:6" x14ac:dyDescent="0.25">
      <c r="A1366">
        <v>1040</v>
      </c>
      <c r="B1366">
        <v>1363</v>
      </c>
      <c r="C1366">
        <v>1</v>
      </c>
      <c r="D1366" s="1">
        <v>45495</v>
      </c>
      <c r="E1366">
        <v>1</v>
      </c>
      <c r="F1366">
        <v>93</v>
      </c>
    </row>
    <row r="1367" spans="1:6" x14ac:dyDescent="0.25">
      <c r="A1367">
        <v>1049</v>
      </c>
      <c r="B1367">
        <v>1374</v>
      </c>
      <c r="C1367">
        <v>1</v>
      </c>
      <c r="D1367" s="1">
        <v>45568</v>
      </c>
      <c r="E1367">
        <v>1</v>
      </c>
      <c r="F1367">
        <v>81</v>
      </c>
    </row>
    <row r="1368" spans="1:6" x14ac:dyDescent="0.25">
      <c r="A1368">
        <v>1050</v>
      </c>
      <c r="B1368">
        <v>1375</v>
      </c>
      <c r="C1368">
        <v>3</v>
      </c>
      <c r="D1368" s="1">
        <v>45471</v>
      </c>
      <c r="E1368">
        <v>8</v>
      </c>
      <c r="F1368">
        <v>58</v>
      </c>
    </row>
    <row r="1369" spans="1:6" x14ac:dyDescent="0.25">
      <c r="A1369">
        <v>1055</v>
      </c>
      <c r="B1369">
        <v>1381</v>
      </c>
      <c r="C1369">
        <v>1</v>
      </c>
      <c r="D1369" s="1">
        <v>45524</v>
      </c>
      <c r="E1369">
        <v>6</v>
      </c>
      <c r="F1369">
        <v>51</v>
      </c>
    </row>
    <row r="1370" spans="1:6" x14ac:dyDescent="0.25">
      <c r="A1370">
        <v>1061</v>
      </c>
      <c r="B1370">
        <v>1388</v>
      </c>
      <c r="C1370">
        <v>3</v>
      </c>
      <c r="D1370" s="1">
        <v>45628</v>
      </c>
      <c r="E1370">
        <v>10</v>
      </c>
      <c r="F1370">
        <v>22</v>
      </c>
    </row>
    <row r="1371" spans="1:6" x14ac:dyDescent="0.25">
      <c r="A1371">
        <v>1063</v>
      </c>
      <c r="B1371">
        <v>1392</v>
      </c>
      <c r="C1371">
        <v>3</v>
      </c>
      <c r="D1371" s="1">
        <v>45308</v>
      </c>
      <c r="E1371">
        <v>9</v>
      </c>
      <c r="F1371">
        <v>20</v>
      </c>
    </row>
    <row r="1372" spans="1:6" x14ac:dyDescent="0.25">
      <c r="A1372">
        <v>1064</v>
      </c>
      <c r="B1372">
        <v>1393</v>
      </c>
      <c r="C1372">
        <v>1</v>
      </c>
      <c r="D1372" s="1">
        <v>45418</v>
      </c>
      <c r="E1372">
        <v>1</v>
      </c>
      <c r="F1372">
        <v>62</v>
      </c>
    </row>
    <row r="1373" spans="1:6" x14ac:dyDescent="0.25">
      <c r="A1373">
        <v>1065</v>
      </c>
      <c r="B1373">
        <v>1394</v>
      </c>
      <c r="C1373">
        <v>1</v>
      </c>
      <c r="D1373" s="1">
        <v>45627</v>
      </c>
      <c r="E1373">
        <v>8</v>
      </c>
      <c r="F1373">
        <v>30</v>
      </c>
    </row>
    <row r="1374" spans="1:6" x14ac:dyDescent="0.25">
      <c r="A1374">
        <v>1066</v>
      </c>
      <c r="B1374">
        <v>1396</v>
      </c>
      <c r="C1374">
        <v>3</v>
      </c>
      <c r="D1374" s="1">
        <v>45369</v>
      </c>
      <c r="E1374">
        <v>7</v>
      </c>
      <c r="F1374">
        <v>87</v>
      </c>
    </row>
    <row r="1375" spans="1:6" x14ac:dyDescent="0.25">
      <c r="A1375">
        <v>1073</v>
      </c>
      <c r="B1375">
        <v>1404</v>
      </c>
      <c r="C1375">
        <v>1</v>
      </c>
      <c r="D1375" s="1">
        <v>45302</v>
      </c>
      <c r="E1375">
        <v>4</v>
      </c>
      <c r="F1375">
        <v>51</v>
      </c>
    </row>
    <row r="1376" spans="1:6" x14ac:dyDescent="0.25">
      <c r="A1376">
        <v>1084</v>
      </c>
      <c r="B1376">
        <v>1418</v>
      </c>
      <c r="C1376">
        <v>3</v>
      </c>
      <c r="D1376" s="1">
        <v>45376</v>
      </c>
      <c r="E1376">
        <v>4</v>
      </c>
      <c r="F1376">
        <v>86</v>
      </c>
    </row>
    <row r="1377" spans="1:6" x14ac:dyDescent="0.25">
      <c r="A1377">
        <v>1086</v>
      </c>
      <c r="B1377">
        <v>1420</v>
      </c>
      <c r="C1377">
        <v>1</v>
      </c>
      <c r="D1377" s="1">
        <v>45486</v>
      </c>
      <c r="E1377">
        <v>9</v>
      </c>
      <c r="F1377">
        <v>35</v>
      </c>
    </row>
    <row r="1378" spans="1:6" x14ac:dyDescent="0.25">
      <c r="A1378">
        <v>1087</v>
      </c>
      <c r="B1378">
        <v>1421</v>
      </c>
      <c r="C1378">
        <v>2</v>
      </c>
      <c r="D1378" s="1">
        <v>45554</v>
      </c>
      <c r="E1378">
        <v>10</v>
      </c>
      <c r="F1378">
        <v>24</v>
      </c>
    </row>
    <row r="1379" spans="1:6" x14ac:dyDescent="0.25">
      <c r="A1379">
        <v>1093</v>
      </c>
      <c r="B1379">
        <v>1430</v>
      </c>
      <c r="C1379">
        <v>2</v>
      </c>
      <c r="D1379" s="1">
        <v>45596</v>
      </c>
      <c r="E1379">
        <v>6</v>
      </c>
      <c r="F1379">
        <v>30</v>
      </c>
    </row>
    <row r="1380" spans="1:6" x14ac:dyDescent="0.25">
      <c r="A1380">
        <v>1096</v>
      </c>
      <c r="B1380">
        <v>1434</v>
      </c>
      <c r="C1380">
        <v>1</v>
      </c>
      <c r="D1380" s="1">
        <v>45299</v>
      </c>
      <c r="E1380">
        <v>10</v>
      </c>
      <c r="F1380">
        <v>38</v>
      </c>
    </row>
    <row r="1381" spans="1:6" x14ac:dyDescent="0.25">
      <c r="A1381">
        <v>1100</v>
      </c>
      <c r="B1381">
        <v>1440</v>
      </c>
      <c r="C1381">
        <v>1</v>
      </c>
      <c r="D1381" s="1">
        <v>45428</v>
      </c>
      <c r="E1381">
        <v>8</v>
      </c>
      <c r="F1381">
        <v>88</v>
      </c>
    </row>
    <row r="1382" spans="1:6" x14ac:dyDescent="0.25">
      <c r="A1382">
        <v>1106</v>
      </c>
      <c r="B1382">
        <v>1451</v>
      </c>
      <c r="C1382">
        <v>3</v>
      </c>
      <c r="D1382" s="1">
        <v>45522</v>
      </c>
      <c r="E1382">
        <v>4</v>
      </c>
      <c r="F1382">
        <v>84</v>
      </c>
    </row>
    <row r="1383" spans="1:6" x14ac:dyDescent="0.25">
      <c r="A1383">
        <v>1108</v>
      </c>
      <c r="B1383">
        <v>1453</v>
      </c>
      <c r="C1383">
        <v>2</v>
      </c>
      <c r="D1383" s="1">
        <v>45655</v>
      </c>
      <c r="E1383">
        <v>2</v>
      </c>
      <c r="F1383">
        <v>28</v>
      </c>
    </row>
    <row r="1384" spans="1:6" x14ac:dyDescent="0.25">
      <c r="A1384">
        <v>1121</v>
      </c>
      <c r="B1384">
        <v>1468</v>
      </c>
      <c r="C1384">
        <v>2</v>
      </c>
      <c r="D1384" s="1">
        <v>45596</v>
      </c>
      <c r="E1384">
        <v>6</v>
      </c>
      <c r="F1384">
        <v>96</v>
      </c>
    </row>
    <row r="1385" spans="1:6" x14ac:dyDescent="0.25">
      <c r="A1385">
        <v>1127</v>
      </c>
      <c r="B1385">
        <v>1474</v>
      </c>
      <c r="C1385">
        <v>2</v>
      </c>
      <c r="D1385" s="1">
        <v>45635</v>
      </c>
      <c r="E1385">
        <v>4</v>
      </c>
      <c r="F1385">
        <v>81</v>
      </c>
    </row>
    <row r="1386" spans="1:6" x14ac:dyDescent="0.25">
      <c r="A1386">
        <v>1132</v>
      </c>
      <c r="B1386">
        <v>1481</v>
      </c>
      <c r="C1386">
        <v>2</v>
      </c>
      <c r="D1386" s="1">
        <v>45487</v>
      </c>
      <c r="E1386">
        <v>7</v>
      </c>
      <c r="F1386">
        <v>60</v>
      </c>
    </row>
    <row r="1387" spans="1:6" x14ac:dyDescent="0.25">
      <c r="A1387">
        <v>1133</v>
      </c>
      <c r="B1387">
        <v>1482</v>
      </c>
      <c r="C1387">
        <v>1</v>
      </c>
      <c r="D1387" s="1">
        <v>45381</v>
      </c>
      <c r="E1387">
        <v>4</v>
      </c>
      <c r="F1387">
        <v>27</v>
      </c>
    </row>
    <row r="1388" spans="1:6" x14ac:dyDescent="0.25">
      <c r="A1388">
        <v>1139</v>
      </c>
      <c r="B1388">
        <v>1488</v>
      </c>
      <c r="C1388">
        <v>3</v>
      </c>
      <c r="D1388" s="1">
        <v>45511</v>
      </c>
      <c r="E1388">
        <v>2</v>
      </c>
      <c r="F1388">
        <v>59</v>
      </c>
    </row>
    <row r="1389" spans="1:6" x14ac:dyDescent="0.25">
      <c r="A1389">
        <v>1140</v>
      </c>
      <c r="B1389">
        <v>1489</v>
      </c>
      <c r="C1389">
        <v>2</v>
      </c>
      <c r="D1389" s="1">
        <v>45423</v>
      </c>
      <c r="E1389">
        <v>8</v>
      </c>
      <c r="F1389">
        <v>60</v>
      </c>
    </row>
    <row r="1390" spans="1:6" x14ac:dyDescent="0.25">
      <c r="A1390">
        <v>1145</v>
      </c>
      <c r="B1390">
        <v>1495</v>
      </c>
      <c r="C1390">
        <v>3</v>
      </c>
      <c r="D1390" s="1">
        <v>45585</v>
      </c>
      <c r="E1390">
        <v>4</v>
      </c>
      <c r="F1390">
        <v>92</v>
      </c>
    </row>
    <row r="1391" spans="1:6" x14ac:dyDescent="0.25">
      <c r="A1391">
        <v>1150</v>
      </c>
      <c r="B1391">
        <v>1500</v>
      </c>
      <c r="C1391">
        <v>3</v>
      </c>
      <c r="D1391" s="1">
        <v>45597</v>
      </c>
      <c r="E1391">
        <v>6</v>
      </c>
      <c r="F1391">
        <v>38</v>
      </c>
    </row>
    <row r="1392" spans="1:6" x14ac:dyDescent="0.25">
      <c r="A1392">
        <v>1157</v>
      </c>
      <c r="B1392">
        <v>1509</v>
      </c>
      <c r="C1392">
        <v>3</v>
      </c>
      <c r="D1392" s="1">
        <v>45480</v>
      </c>
      <c r="E1392">
        <v>1</v>
      </c>
      <c r="F1392">
        <v>98</v>
      </c>
    </row>
    <row r="1393" spans="1:6" x14ac:dyDescent="0.25">
      <c r="A1393">
        <v>1163</v>
      </c>
      <c r="B1393">
        <v>1517</v>
      </c>
      <c r="C1393">
        <v>2</v>
      </c>
      <c r="D1393" s="1">
        <v>45494</v>
      </c>
      <c r="E1393">
        <v>2</v>
      </c>
      <c r="F1393">
        <v>80</v>
      </c>
    </row>
    <row r="1394" spans="1:6" x14ac:dyDescent="0.25">
      <c r="A1394">
        <v>1169</v>
      </c>
      <c r="B1394">
        <v>1526</v>
      </c>
      <c r="C1394">
        <v>1</v>
      </c>
      <c r="D1394" s="1">
        <v>45416</v>
      </c>
      <c r="E1394">
        <v>4</v>
      </c>
      <c r="F1394">
        <v>69</v>
      </c>
    </row>
    <row r="1395" spans="1:6" x14ac:dyDescent="0.25">
      <c r="A1395">
        <v>1173</v>
      </c>
      <c r="B1395">
        <v>1530</v>
      </c>
      <c r="C1395">
        <v>3</v>
      </c>
      <c r="D1395" s="1">
        <v>45502</v>
      </c>
      <c r="E1395">
        <v>10</v>
      </c>
      <c r="F1395">
        <v>91</v>
      </c>
    </row>
    <row r="1396" spans="1:6" x14ac:dyDescent="0.25">
      <c r="A1396">
        <v>1188</v>
      </c>
      <c r="B1396">
        <v>1547</v>
      </c>
      <c r="C1396">
        <v>2</v>
      </c>
      <c r="D1396" s="1">
        <v>45343</v>
      </c>
      <c r="E1396">
        <v>4</v>
      </c>
      <c r="F1396">
        <v>86</v>
      </c>
    </row>
    <row r="1397" spans="1:6" x14ac:dyDescent="0.25">
      <c r="A1397">
        <v>1189</v>
      </c>
      <c r="B1397">
        <v>1548</v>
      </c>
      <c r="C1397">
        <v>1</v>
      </c>
      <c r="D1397" s="1">
        <v>45558</v>
      </c>
      <c r="E1397">
        <v>4</v>
      </c>
      <c r="F1397">
        <v>27</v>
      </c>
    </row>
    <row r="1398" spans="1:6" x14ac:dyDescent="0.25">
      <c r="A1398">
        <v>1191</v>
      </c>
      <c r="B1398">
        <v>1554</v>
      </c>
      <c r="C1398">
        <v>3</v>
      </c>
      <c r="D1398" s="1">
        <v>45294</v>
      </c>
      <c r="E1398">
        <v>4</v>
      </c>
      <c r="F1398">
        <v>23</v>
      </c>
    </row>
    <row r="1399" spans="1:6" x14ac:dyDescent="0.25">
      <c r="A1399">
        <v>1192</v>
      </c>
      <c r="B1399">
        <v>1555</v>
      </c>
      <c r="C1399">
        <v>3</v>
      </c>
      <c r="D1399" s="1">
        <v>45547</v>
      </c>
      <c r="E1399">
        <v>8</v>
      </c>
      <c r="F1399">
        <v>38</v>
      </c>
    </row>
    <row r="1400" spans="1:6" x14ac:dyDescent="0.25">
      <c r="A1400">
        <v>1200</v>
      </c>
      <c r="B1400">
        <v>1569</v>
      </c>
      <c r="C1400">
        <v>2</v>
      </c>
      <c r="D1400" s="1">
        <v>45382</v>
      </c>
      <c r="E1400">
        <v>2</v>
      </c>
      <c r="F1400">
        <v>89</v>
      </c>
    </row>
    <row r="1401" spans="1:6" x14ac:dyDescent="0.25">
      <c r="A1401">
        <v>1201</v>
      </c>
      <c r="B1401">
        <v>1570</v>
      </c>
      <c r="C1401">
        <v>2</v>
      </c>
      <c r="D1401" s="1">
        <v>45367</v>
      </c>
      <c r="E1401">
        <v>8</v>
      </c>
      <c r="F1401">
        <v>82</v>
      </c>
    </row>
    <row r="1402" spans="1:6" x14ac:dyDescent="0.25">
      <c r="A1402">
        <v>1203</v>
      </c>
      <c r="B1402">
        <v>1572</v>
      </c>
      <c r="C1402">
        <v>1</v>
      </c>
      <c r="D1402" s="1">
        <v>45296</v>
      </c>
      <c r="E1402">
        <v>9</v>
      </c>
      <c r="F1402">
        <v>82</v>
      </c>
    </row>
    <row r="1403" spans="1:6" x14ac:dyDescent="0.25">
      <c r="A1403">
        <v>1204</v>
      </c>
      <c r="B1403">
        <v>1573</v>
      </c>
      <c r="C1403">
        <v>3</v>
      </c>
      <c r="D1403" s="1">
        <v>45587</v>
      </c>
      <c r="E1403">
        <v>8</v>
      </c>
      <c r="F1403">
        <v>65</v>
      </c>
    </row>
    <row r="1404" spans="1:6" x14ac:dyDescent="0.25">
      <c r="A1404">
        <v>1209</v>
      </c>
      <c r="B1404">
        <v>1578</v>
      </c>
      <c r="C1404">
        <v>3</v>
      </c>
      <c r="D1404" s="1">
        <v>45312</v>
      </c>
      <c r="E1404">
        <v>6</v>
      </c>
      <c r="F1404">
        <v>93</v>
      </c>
    </row>
    <row r="1405" spans="1:6" x14ac:dyDescent="0.25">
      <c r="A1405">
        <v>1216</v>
      </c>
      <c r="B1405">
        <v>1588</v>
      </c>
      <c r="C1405">
        <v>1</v>
      </c>
      <c r="D1405" s="1">
        <v>45640</v>
      </c>
      <c r="E1405">
        <v>2</v>
      </c>
      <c r="F1405">
        <v>24</v>
      </c>
    </row>
    <row r="1406" spans="1:6" x14ac:dyDescent="0.25">
      <c r="A1406">
        <v>1217</v>
      </c>
      <c r="B1406">
        <v>1589</v>
      </c>
      <c r="C1406">
        <v>3</v>
      </c>
      <c r="D1406" s="1">
        <v>45294</v>
      </c>
      <c r="E1406">
        <v>6</v>
      </c>
      <c r="F1406">
        <v>28</v>
      </c>
    </row>
    <row r="1407" spans="1:6" x14ac:dyDescent="0.25">
      <c r="A1407">
        <v>1219</v>
      </c>
      <c r="B1407">
        <v>1591</v>
      </c>
      <c r="C1407">
        <v>3</v>
      </c>
      <c r="D1407" s="1">
        <v>45642</v>
      </c>
      <c r="E1407">
        <v>8</v>
      </c>
      <c r="F1407">
        <v>95</v>
      </c>
    </row>
    <row r="1408" spans="1:6" x14ac:dyDescent="0.25">
      <c r="A1408">
        <v>1220</v>
      </c>
      <c r="B1408">
        <v>1593</v>
      </c>
      <c r="C1408">
        <v>1</v>
      </c>
      <c r="D1408" s="1">
        <v>45521</v>
      </c>
      <c r="E1408">
        <v>10</v>
      </c>
      <c r="F1408">
        <v>97</v>
      </c>
    </row>
    <row r="1409" spans="1:6" x14ac:dyDescent="0.25">
      <c r="A1409">
        <v>1223</v>
      </c>
      <c r="B1409">
        <v>1598</v>
      </c>
      <c r="C1409">
        <v>1</v>
      </c>
      <c r="D1409" s="1">
        <v>45338</v>
      </c>
      <c r="E1409">
        <v>9</v>
      </c>
      <c r="F1409">
        <v>32</v>
      </c>
    </row>
    <row r="1410" spans="1:6" x14ac:dyDescent="0.25">
      <c r="A1410">
        <v>1240</v>
      </c>
      <c r="B1410">
        <v>1621</v>
      </c>
      <c r="C1410">
        <v>3</v>
      </c>
      <c r="D1410" s="1">
        <v>45540</v>
      </c>
      <c r="E1410">
        <v>10</v>
      </c>
      <c r="F1410">
        <v>30</v>
      </c>
    </row>
    <row r="1411" spans="1:6" x14ac:dyDescent="0.25">
      <c r="A1411">
        <v>1244</v>
      </c>
      <c r="B1411">
        <v>1626</v>
      </c>
      <c r="C1411">
        <v>1</v>
      </c>
      <c r="D1411" s="1">
        <v>45466</v>
      </c>
      <c r="E1411">
        <v>6</v>
      </c>
      <c r="F1411">
        <v>59</v>
      </c>
    </row>
    <row r="1412" spans="1:6" x14ac:dyDescent="0.25">
      <c r="A1412">
        <v>1249</v>
      </c>
      <c r="B1412">
        <v>1633</v>
      </c>
      <c r="C1412">
        <v>3</v>
      </c>
      <c r="D1412" s="1">
        <v>45544</v>
      </c>
      <c r="E1412">
        <v>9</v>
      </c>
      <c r="F1412">
        <v>29</v>
      </c>
    </row>
    <row r="1413" spans="1:6" x14ac:dyDescent="0.25">
      <c r="A1413">
        <v>1251</v>
      </c>
      <c r="B1413">
        <v>1636</v>
      </c>
      <c r="C1413">
        <v>1</v>
      </c>
      <c r="D1413" s="1">
        <v>45336</v>
      </c>
      <c r="E1413">
        <v>6</v>
      </c>
      <c r="F1413">
        <v>52</v>
      </c>
    </row>
    <row r="1414" spans="1:6" x14ac:dyDescent="0.25">
      <c r="A1414">
        <v>1273</v>
      </c>
      <c r="B1414">
        <v>1662</v>
      </c>
      <c r="C1414">
        <v>2</v>
      </c>
      <c r="D1414" s="1">
        <v>45416</v>
      </c>
      <c r="E1414">
        <v>1</v>
      </c>
      <c r="F1414">
        <v>87</v>
      </c>
    </row>
    <row r="1415" spans="1:6" x14ac:dyDescent="0.25">
      <c r="A1415">
        <v>1274</v>
      </c>
      <c r="B1415">
        <v>1663</v>
      </c>
      <c r="C1415">
        <v>3</v>
      </c>
      <c r="D1415" s="1">
        <v>45553</v>
      </c>
      <c r="E1415">
        <v>9</v>
      </c>
      <c r="F1415">
        <v>94</v>
      </c>
    </row>
    <row r="1416" spans="1:6" x14ac:dyDescent="0.25">
      <c r="A1416">
        <v>1275</v>
      </c>
      <c r="B1416">
        <v>1664</v>
      </c>
      <c r="C1416">
        <v>3</v>
      </c>
      <c r="D1416" s="1">
        <v>45440</v>
      </c>
      <c r="E1416">
        <v>6</v>
      </c>
      <c r="F1416">
        <v>29</v>
      </c>
    </row>
    <row r="1417" spans="1:6" x14ac:dyDescent="0.25">
      <c r="A1417">
        <v>1287</v>
      </c>
      <c r="B1417">
        <v>1689</v>
      </c>
      <c r="C1417">
        <v>1</v>
      </c>
      <c r="D1417" s="1">
        <v>45381</v>
      </c>
      <c r="E1417">
        <v>4</v>
      </c>
      <c r="F1417">
        <v>83</v>
      </c>
    </row>
    <row r="1418" spans="1:6" x14ac:dyDescent="0.25">
      <c r="A1418">
        <v>1289</v>
      </c>
      <c r="B1418">
        <v>1692</v>
      </c>
      <c r="C1418">
        <v>1</v>
      </c>
      <c r="D1418" s="1">
        <v>45501</v>
      </c>
      <c r="E1418">
        <v>10</v>
      </c>
      <c r="F1418">
        <v>96</v>
      </c>
    </row>
    <row r="1419" spans="1:6" x14ac:dyDescent="0.25">
      <c r="A1419">
        <v>1291</v>
      </c>
      <c r="B1419">
        <v>1694</v>
      </c>
      <c r="C1419">
        <v>3</v>
      </c>
      <c r="D1419" s="1">
        <v>45596</v>
      </c>
      <c r="E1419">
        <v>1</v>
      </c>
      <c r="F1419">
        <v>85</v>
      </c>
    </row>
    <row r="1420" spans="1:6" x14ac:dyDescent="0.25">
      <c r="A1420">
        <v>1295</v>
      </c>
      <c r="B1420">
        <v>1700</v>
      </c>
      <c r="C1420">
        <v>1</v>
      </c>
      <c r="D1420" s="1">
        <v>45572</v>
      </c>
      <c r="E1420">
        <v>4</v>
      </c>
      <c r="F1420">
        <v>50</v>
      </c>
    </row>
    <row r="1421" spans="1:6" x14ac:dyDescent="0.25">
      <c r="A1421">
        <v>1297</v>
      </c>
      <c r="B1421">
        <v>1703</v>
      </c>
      <c r="C1421">
        <v>2</v>
      </c>
      <c r="D1421" s="1">
        <v>45504</v>
      </c>
      <c r="E1421">
        <v>6</v>
      </c>
      <c r="F1421">
        <v>61</v>
      </c>
    </row>
    <row r="1422" spans="1:6" x14ac:dyDescent="0.25">
      <c r="A1422">
        <v>1306</v>
      </c>
      <c r="B1422">
        <v>1719</v>
      </c>
      <c r="C1422">
        <v>1</v>
      </c>
      <c r="D1422" s="1">
        <v>45298</v>
      </c>
      <c r="E1422">
        <v>7</v>
      </c>
      <c r="F1422">
        <v>33</v>
      </c>
    </row>
    <row r="1423" spans="1:6" x14ac:dyDescent="0.25">
      <c r="A1423">
        <v>1307</v>
      </c>
      <c r="B1423">
        <v>1720</v>
      </c>
      <c r="C1423">
        <v>2</v>
      </c>
      <c r="D1423" s="1">
        <v>45502</v>
      </c>
      <c r="E1423">
        <v>6</v>
      </c>
      <c r="F1423">
        <v>29</v>
      </c>
    </row>
    <row r="1424" spans="1:6" x14ac:dyDescent="0.25">
      <c r="A1424">
        <v>1313</v>
      </c>
      <c r="B1424">
        <v>1728</v>
      </c>
      <c r="C1424">
        <v>3</v>
      </c>
      <c r="D1424" s="1">
        <v>45540</v>
      </c>
      <c r="E1424">
        <v>7</v>
      </c>
      <c r="F1424">
        <v>22</v>
      </c>
    </row>
    <row r="1425" spans="1:6" x14ac:dyDescent="0.25">
      <c r="A1425">
        <v>1315</v>
      </c>
      <c r="B1425">
        <v>1733</v>
      </c>
      <c r="C1425">
        <v>3</v>
      </c>
      <c r="D1425" s="1">
        <v>45549</v>
      </c>
      <c r="E1425">
        <v>6</v>
      </c>
      <c r="F1425">
        <v>67</v>
      </c>
    </row>
    <row r="1426" spans="1:6" x14ac:dyDescent="0.25">
      <c r="A1426">
        <v>1317</v>
      </c>
      <c r="B1426">
        <v>1736</v>
      </c>
      <c r="C1426">
        <v>3</v>
      </c>
      <c r="D1426" s="1">
        <v>45650</v>
      </c>
      <c r="E1426">
        <v>6</v>
      </c>
      <c r="F1426">
        <v>82</v>
      </c>
    </row>
    <row r="1427" spans="1:6" x14ac:dyDescent="0.25">
      <c r="A1427">
        <v>1321</v>
      </c>
      <c r="B1427">
        <v>1741</v>
      </c>
      <c r="C1427">
        <v>3</v>
      </c>
      <c r="D1427" s="1">
        <v>45377</v>
      </c>
      <c r="E1427">
        <v>6</v>
      </c>
      <c r="F1427">
        <v>68</v>
      </c>
    </row>
    <row r="1428" spans="1:6" x14ac:dyDescent="0.25">
      <c r="A1428">
        <v>1326</v>
      </c>
      <c r="B1428">
        <v>1748</v>
      </c>
      <c r="C1428">
        <v>3</v>
      </c>
      <c r="D1428" s="1">
        <v>45523</v>
      </c>
      <c r="E1428">
        <v>6</v>
      </c>
      <c r="F1428">
        <v>94</v>
      </c>
    </row>
    <row r="1429" spans="1:6" x14ac:dyDescent="0.25">
      <c r="A1429">
        <v>1329</v>
      </c>
      <c r="B1429">
        <v>1754</v>
      </c>
      <c r="C1429">
        <v>2</v>
      </c>
      <c r="D1429" s="1">
        <v>45335</v>
      </c>
      <c r="E1429">
        <v>9</v>
      </c>
      <c r="F1429">
        <v>80</v>
      </c>
    </row>
    <row r="1430" spans="1:6" x14ac:dyDescent="0.25">
      <c r="A1430">
        <v>1332</v>
      </c>
      <c r="B1430">
        <v>1758</v>
      </c>
      <c r="C1430">
        <v>2</v>
      </c>
      <c r="D1430" s="1">
        <v>45565</v>
      </c>
      <c r="E1430">
        <v>9</v>
      </c>
      <c r="F1430">
        <v>88</v>
      </c>
    </row>
    <row r="1431" spans="1:6" x14ac:dyDescent="0.25">
      <c r="A1431">
        <v>1334</v>
      </c>
      <c r="B1431">
        <v>1760</v>
      </c>
      <c r="C1431">
        <v>1</v>
      </c>
      <c r="D1431" s="1">
        <v>45515</v>
      </c>
      <c r="E1431">
        <v>1</v>
      </c>
      <c r="F1431">
        <v>86</v>
      </c>
    </row>
    <row r="1432" spans="1:6" x14ac:dyDescent="0.25">
      <c r="A1432">
        <v>1338</v>
      </c>
      <c r="B1432">
        <v>1769</v>
      </c>
      <c r="C1432">
        <v>3</v>
      </c>
      <c r="D1432" s="1">
        <v>45562</v>
      </c>
      <c r="E1432">
        <v>7</v>
      </c>
      <c r="F1432">
        <v>34</v>
      </c>
    </row>
    <row r="1433" spans="1:6" x14ac:dyDescent="0.25">
      <c r="A1433">
        <v>1347</v>
      </c>
      <c r="B1433">
        <v>1780</v>
      </c>
      <c r="C1433">
        <v>1</v>
      </c>
      <c r="D1433" s="1">
        <v>45491</v>
      </c>
      <c r="E1433">
        <v>8</v>
      </c>
      <c r="F1433">
        <v>91</v>
      </c>
    </row>
    <row r="1434" spans="1:6" x14ac:dyDescent="0.25">
      <c r="A1434">
        <v>1348</v>
      </c>
      <c r="B1434">
        <v>1781</v>
      </c>
      <c r="C1434">
        <v>1</v>
      </c>
      <c r="D1434" s="1">
        <v>45471</v>
      </c>
      <c r="E1434">
        <v>6</v>
      </c>
      <c r="F1434">
        <v>52</v>
      </c>
    </row>
    <row r="1435" spans="1:6" x14ac:dyDescent="0.25">
      <c r="A1435">
        <v>1353</v>
      </c>
      <c r="B1435">
        <v>1786</v>
      </c>
      <c r="C1435">
        <v>2</v>
      </c>
      <c r="D1435" s="1">
        <v>45477</v>
      </c>
      <c r="E1435">
        <v>1</v>
      </c>
      <c r="F1435">
        <v>67</v>
      </c>
    </row>
    <row r="1436" spans="1:6" x14ac:dyDescent="0.25">
      <c r="A1436">
        <v>1363</v>
      </c>
      <c r="B1436">
        <v>1797</v>
      </c>
      <c r="C1436">
        <v>2</v>
      </c>
      <c r="D1436" s="1">
        <v>45384</v>
      </c>
      <c r="E1436">
        <v>6</v>
      </c>
      <c r="F1436">
        <v>63</v>
      </c>
    </row>
    <row r="1437" spans="1:6" x14ac:dyDescent="0.25">
      <c r="A1437">
        <v>1373</v>
      </c>
      <c r="B1437">
        <v>1809</v>
      </c>
      <c r="C1437">
        <v>1</v>
      </c>
      <c r="D1437" s="1">
        <v>45456</v>
      </c>
      <c r="E1437">
        <v>9</v>
      </c>
      <c r="F1437">
        <v>95</v>
      </c>
    </row>
    <row r="1438" spans="1:6" x14ac:dyDescent="0.25">
      <c r="A1438">
        <v>1374</v>
      </c>
      <c r="B1438">
        <v>1811</v>
      </c>
      <c r="C1438">
        <v>1</v>
      </c>
      <c r="D1438" s="1">
        <v>45361</v>
      </c>
      <c r="E1438">
        <v>7</v>
      </c>
      <c r="F1438">
        <v>30</v>
      </c>
    </row>
    <row r="1439" spans="1:6" x14ac:dyDescent="0.25">
      <c r="A1439">
        <v>1380</v>
      </c>
      <c r="B1439">
        <v>1817</v>
      </c>
      <c r="C1439">
        <v>2</v>
      </c>
      <c r="D1439" s="1">
        <v>45388</v>
      </c>
      <c r="E1439">
        <v>1</v>
      </c>
      <c r="F1439">
        <v>89</v>
      </c>
    </row>
    <row r="1440" spans="1:6" x14ac:dyDescent="0.25">
      <c r="A1440">
        <v>1382</v>
      </c>
      <c r="B1440">
        <v>1819</v>
      </c>
      <c r="C1440">
        <v>3</v>
      </c>
      <c r="D1440" s="1">
        <v>45560</v>
      </c>
      <c r="E1440">
        <v>8</v>
      </c>
      <c r="F1440">
        <v>22</v>
      </c>
    </row>
    <row r="1441" spans="1:6" x14ac:dyDescent="0.25">
      <c r="A1441">
        <v>1387</v>
      </c>
      <c r="B1441">
        <v>1825</v>
      </c>
      <c r="C1441">
        <v>1</v>
      </c>
      <c r="D1441" s="1">
        <v>45550</v>
      </c>
      <c r="E1441">
        <v>7</v>
      </c>
      <c r="F1441">
        <v>52</v>
      </c>
    </row>
    <row r="1442" spans="1:6" x14ac:dyDescent="0.25">
      <c r="A1442">
        <v>1398</v>
      </c>
      <c r="B1442">
        <v>1840</v>
      </c>
      <c r="C1442">
        <v>3</v>
      </c>
      <c r="D1442" s="1">
        <v>45519</v>
      </c>
      <c r="E1442">
        <v>1</v>
      </c>
      <c r="F1442">
        <v>93</v>
      </c>
    </row>
    <row r="1443" spans="1:6" x14ac:dyDescent="0.25">
      <c r="A1443">
        <v>1400</v>
      </c>
      <c r="B1443">
        <v>1843</v>
      </c>
      <c r="C1443">
        <v>2</v>
      </c>
      <c r="D1443" s="1">
        <v>45536</v>
      </c>
      <c r="E1443">
        <v>6</v>
      </c>
      <c r="F1443">
        <v>81</v>
      </c>
    </row>
    <row r="1444" spans="1:6" x14ac:dyDescent="0.25">
      <c r="A1444">
        <v>1413</v>
      </c>
      <c r="B1444">
        <v>1860</v>
      </c>
      <c r="C1444">
        <v>3</v>
      </c>
      <c r="D1444" s="1">
        <v>45580</v>
      </c>
      <c r="E1444">
        <v>10</v>
      </c>
      <c r="F1444">
        <v>94</v>
      </c>
    </row>
    <row r="1445" spans="1:6" x14ac:dyDescent="0.25">
      <c r="A1445">
        <v>1415</v>
      </c>
      <c r="B1445">
        <v>1862</v>
      </c>
      <c r="C1445">
        <v>3</v>
      </c>
      <c r="D1445" s="1">
        <v>45528</v>
      </c>
      <c r="E1445">
        <v>8</v>
      </c>
      <c r="F1445">
        <v>80</v>
      </c>
    </row>
    <row r="1446" spans="1:6" x14ac:dyDescent="0.25">
      <c r="A1446">
        <v>1421</v>
      </c>
      <c r="B1446">
        <v>1869</v>
      </c>
      <c r="C1446">
        <v>3</v>
      </c>
      <c r="D1446" s="1">
        <v>45601</v>
      </c>
      <c r="E1446">
        <v>4</v>
      </c>
      <c r="F1446">
        <v>22</v>
      </c>
    </row>
    <row r="1447" spans="1:6" x14ac:dyDescent="0.25">
      <c r="A1447">
        <v>1423</v>
      </c>
      <c r="B1447">
        <v>1871</v>
      </c>
      <c r="C1447">
        <v>2</v>
      </c>
      <c r="D1447" s="1">
        <v>45598</v>
      </c>
      <c r="E1447">
        <v>9</v>
      </c>
      <c r="F1447">
        <v>24</v>
      </c>
    </row>
    <row r="1448" spans="1:6" x14ac:dyDescent="0.25">
      <c r="A1448">
        <v>1425</v>
      </c>
      <c r="B1448">
        <v>1874</v>
      </c>
      <c r="C1448">
        <v>1</v>
      </c>
      <c r="D1448" s="1">
        <v>45359</v>
      </c>
      <c r="E1448">
        <v>6</v>
      </c>
      <c r="F1448">
        <v>86</v>
      </c>
    </row>
    <row r="1449" spans="1:6" x14ac:dyDescent="0.25">
      <c r="A1449">
        <v>1431</v>
      </c>
      <c r="B1449">
        <v>1884</v>
      </c>
      <c r="C1449">
        <v>2</v>
      </c>
      <c r="D1449" s="1">
        <v>45457</v>
      </c>
      <c r="E1449">
        <v>8</v>
      </c>
      <c r="F1449">
        <v>94</v>
      </c>
    </row>
    <row r="1450" spans="1:6" x14ac:dyDescent="0.25">
      <c r="A1450">
        <v>1432</v>
      </c>
      <c r="B1450">
        <v>1885</v>
      </c>
      <c r="C1450">
        <v>1</v>
      </c>
      <c r="D1450" s="1">
        <v>45597</v>
      </c>
      <c r="E1450">
        <v>2</v>
      </c>
      <c r="F1450">
        <v>96</v>
      </c>
    </row>
    <row r="1451" spans="1:6" x14ac:dyDescent="0.25">
      <c r="A1451">
        <v>1435</v>
      </c>
      <c r="B1451">
        <v>1888</v>
      </c>
      <c r="C1451">
        <v>2</v>
      </c>
      <c r="D1451" s="1">
        <v>45458</v>
      </c>
      <c r="E1451">
        <v>4</v>
      </c>
      <c r="F1451">
        <v>96</v>
      </c>
    </row>
    <row r="1452" spans="1:6" x14ac:dyDescent="0.25">
      <c r="A1452">
        <v>1448</v>
      </c>
      <c r="B1452">
        <v>1904</v>
      </c>
      <c r="C1452">
        <v>2</v>
      </c>
      <c r="D1452" s="1">
        <v>45306</v>
      </c>
      <c r="E1452">
        <v>10</v>
      </c>
      <c r="F1452">
        <v>54</v>
      </c>
    </row>
    <row r="1453" spans="1:6" x14ac:dyDescent="0.25">
      <c r="A1453">
        <v>1449</v>
      </c>
      <c r="B1453">
        <v>1905</v>
      </c>
      <c r="C1453">
        <v>3</v>
      </c>
      <c r="D1453" s="1">
        <v>45572</v>
      </c>
      <c r="E1453">
        <v>1</v>
      </c>
      <c r="F1453">
        <v>50</v>
      </c>
    </row>
    <row r="1454" spans="1:6" x14ac:dyDescent="0.25">
      <c r="A1454">
        <v>1450</v>
      </c>
      <c r="B1454">
        <v>1908</v>
      </c>
      <c r="C1454">
        <v>1</v>
      </c>
      <c r="D1454" s="1">
        <v>45606</v>
      </c>
      <c r="E1454">
        <v>6</v>
      </c>
      <c r="F1454">
        <v>66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4731-DF63-4C03-8F6B-A7B990A3D168}">
  <dimension ref="A1:C4"/>
  <sheetViews>
    <sheetView workbookViewId="0">
      <selection sqref="A1:C4"/>
    </sheetView>
  </sheetViews>
  <sheetFormatPr defaultRowHeight="15" x14ac:dyDescent="0.25"/>
  <cols>
    <col min="1" max="1" width="20.140625" bestFit="1" customWidth="1"/>
    <col min="2" max="2" width="16" bestFit="1" customWidth="1"/>
    <col min="3" max="3" width="11.28515625" bestFit="1" customWidth="1"/>
  </cols>
  <sheetData>
    <row r="1" spans="1:3" x14ac:dyDescent="0.25">
      <c r="A1" t="s">
        <v>191</v>
      </c>
      <c r="B1" t="s">
        <v>195</v>
      </c>
      <c r="C1" t="s">
        <v>196</v>
      </c>
    </row>
    <row r="2" spans="1:3" x14ac:dyDescent="0.25">
      <c r="A2">
        <v>1</v>
      </c>
      <c r="B2" t="s">
        <v>197</v>
      </c>
      <c r="C2">
        <v>20</v>
      </c>
    </row>
    <row r="3" spans="1:3" x14ac:dyDescent="0.25">
      <c r="A3">
        <v>2</v>
      </c>
      <c r="B3" t="s">
        <v>198</v>
      </c>
      <c r="C3">
        <v>50</v>
      </c>
    </row>
    <row r="4" spans="1:3" x14ac:dyDescent="0.25">
      <c r="A4">
        <v>3</v>
      </c>
      <c r="B4" t="s">
        <v>199</v>
      </c>
      <c r="C4">
        <v>80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3C3C3-C575-4871-A8BB-CE31AB4716B7}">
  <dimension ref="A1:D4"/>
  <sheetViews>
    <sheetView workbookViewId="0">
      <selection sqref="A1:D4"/>
    </sheetView>
  </sheetViews>
  <sheetFormatPr defaultRowHeight="15" x14ac:dyDescent="0.25"/>
  <cols>
    <col min="1" max="1" width="12.5703125" bestFit="1" customWidth="1"/>
    <col min="2" max="2" width="16.140625" bestFit="1" customWidth="1"/>
    <col min="3" max="3" width="8.5703125" bestFit="1" customWidth="1"/>
    <col min="4" max="4" width="24.28515625" bestFit="1" customWidth="1"/>
  </cols>
  <sheetData>
    <row r="1" spans="1:4" x14ac:dyDescent="0.25">
      <c r="A1" t="s">
        <v>158</v>
      </c>
      <c r="B1" t="s">
        <v>200</v>
      </c>
      <c r="C1" t="s">
        <v>0</v>
      </c>
      <c r="D1" t="s">
        <v>15</v>
      </c>
    </row>
    <row r="2" spans="1:4" x14ac:dyDescent="0.25">
      <c r="A2">
        <v>1</v>
      </c>
      <c r="B2" t="s">
        <v>201</v>
      </c>
      <c r="C2">
        <v>3</v>
      </c>
      <c r="D2" t="s">
        <v>202</v>
      </c>
    </row>
    <row r="3" spans="1:4" x14ac:dyDescent="0.25">
      <c r="A3">
        <v>2</v>
      </c>
      <c r="B3" t="s">
        <v>203</v>
      </c>
      <c r="C3">
        <v>7</v>
      </c>
      <c r="D3" t="s">
        <v>204</v>
      </c>
    </row>
    <row r="4" spans="1:4" x14ac:dyDescent="0.25">
      <c r="A4">
        <v>3</v>
      </c>
      <c r="B4" t="s">
        <v>205</v>
      </c>
      <c r="C4">
        <v>5</v>
      </c>
      <c r="D4" t="s">
        <v>206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E3C1-D241-47A4-A7FB-3276B091683F}">
  <dimension ref="A1:I94"/>
  <sheetViews>
    <sheetView tabSelected="1" workbookViewId="0">
      <selection activeCell="H18" sqref="H18"/>
    </sheetView>
  </sheetViews>
  <sheetFormatPr defaultRowHeight="15" x14ac:dyDescent="0.25"/>
  <cols>
    <col min="1" max="1" width="22.140625" bestFit="1" customWidth="1"/>
    <col min="2" max="2" width="18.7109375" bestFit="1" customWidth="1"/>
    <col min="3" max="3" width="13.140625" bestFit="1" customWidth="1"/>
    <col min="4" max="4" width="20.140625" bestFit="1" customWidth="1"/>
    <col min="5" max="5" width="19.42578125" bestFit="1" customWidth="1"/>
    <col min="6" max="6" width="11.85546875" bestFit="1" customWidth="1"/>
    <col min="7" max="7" width="12.5703125" bestFit="1" customWidth="1"/>
    <col min="8" max="8" width="17.85546875" bestFit="1" customWidth="1"/>
    <col min="9" max="9" width="15.42578125" bestFit="1" customWidth="1"/>
    <col min="10" max="10" width="11.28515625" bestFit="1" customWidth="1"/>
  </cols>
  <sheetData>
    <row r="1" spans="1:9" x14ac:dyDescent="0.25">
      <c r="A1" t="s">
        <v>216</v>
      </c>
      <c r="C1" t="s">
        <v>217</v>
      </c>
      <c r="E1" s="2" t="s">
        <v>218</v>
      </c>
      <c r="G1" t="s">
        <v>220</v>
      </c>
      <c r="I1" t="s">
        <v>222</v>
      </c>
    </row>
    <row r="2" spans="1:9" x14ac:dyDescent="0.25">
      <c r="A2" s="2">
        <v>525410</v>
      </c>
      <c r="C2" s="2">
        <v>524275</v>
      </c>
      <c r="E2" s="29">
        <v>4215</v>
      </c>
      <c r="G2" s="2">
        <v>125315</v>
      </c>
      <c r="I2" s="2">
        <v>398960</v>
      </c>
    </row>
    <row r="4" spans="1:9" x14ac:dyDescent="0.25">
      <c r="A4" s="5" t="s">
        <v>223</v>
      </c>
      <c r="B4" s="21"/>
      <c r="C4" s="5" t="s">
        <v>224</v>
      </c>
      <c r="D4" s="21"/>
      <c r="E4" s="5" t="s">
        <v>225</v>
      </c>
      <c r="F4" s="21"/>
      <c r="G4" s="5" t="s">
        <v>226</v>
      </c>
      <c r="H4" s="21"/>
      <c r="I4" s="5" t="s">
        <v>227</v>
      </c>
    </row>
    <row r="5" spans="1:9" x14ac:dyDescent="0.25">
      <c r="A5" s="13">
        <f>GETPIVOTDATA("[Measures].[Sum of TotalRevenue]",$A$1)</f>
        <v>525410</v>
      </c>
      <c r="B5" s="22"/>
      <c r="C5" s="13">
        <f>GETPIVOTDATA("[Measures].[Sum of netRevenue]",$C$1)</f>
        <v>524275</v>
      </c>
      <c r="D5" s="22"/>
      <c r="E5" s="4">
        <f>GETPIVOTDATA("[Measures].[Sum of QuantitySold]",$E$1)</f>
        <v>4215</v>
      </c>
      <c r="F5" s="22"/>
      <c r="G5" s="13">
        <f>GETPIVOTDATA("[Measures].[Sum of Profit]",$G$1)</f>
        <v>125315</v>
      </c>
      <c r="H5" s="22"/>
      <c r="I5" s="13">
        <f>GETPIVOTDATA("[Measures].[Sum of totalcost]",$I$1)</f>
        <v>398960</v>
      </c>
    </row>
    <row r="7" spans="1:9" x14ac:dyDescent="0.25">
      <c r="G7" s="5" t="s">
        <v>228</v>
      </c>
    </row>
    <row r="8" spans="1:9" x14ac:dyDescent="0.25">
      <c r="G8" s="6">
        <f>G5/I5</f>
        <v>0.3141041708441949</v>
      </c>
      <c r="H8" s="7">
        <v>0.79</v>
      </c>
    </row>
    <row r="10" spans="1:9" ht="21" x14ac:dyDescent="0.35">
      <c r="A10" s="23" t="s">
        <v>230</v>
      </c>
      <c r="B10" s="24"/>
      <c r="D10" s="9" t="s">
        <v>231</v>
      </c>
    </row>
    <row r="11" spans="1:9" x14ac:dyDescent="0.25">
      <c r="A11" s="3" t="s">
        <v>229</v>
      </c>
      <c r="B11" t="s">
        <v>218</v>
      </c>
      <c r="D11" s="30" t="s">
        <v>229</v>
      </c>
      <c r="E11" s="29" t="s">
        <v>218</v>
      </c>
    </row>
    <row r="12" spans="1:9" x14ac:dyDescent="0.25">
      <c r="A12" s="8" t="s">
        <v>166</v>
      </c>
      <c r="B12" s="29">
        <v>2254</v>
      </c>
      <c r="D12" s="31" t="s">
        <v>182</v>
      </c>
      <c r="E12" s="29">
        <v>807</v>
      </c>
    </row>
    <row r="13" spans="1:9" x14ac:dyDescent="0.25">
      <c r="A13" s="8" t="s">
        <v>169</v>
      </c>
      <c r="B13" s="29">
        <v>1961</v>
      </c>
      <c r="D13" s="31" t="s">
        <v>184</v>
      </c>
      <c r="E13" s="29">
        <v>937</v>
      </c>
    </row>
    <row r="14" spans="1:9" x14ac:dyDescent="0.25">
      <c r="D14" s="31" t="s">
        <v>183</v>
      </c>
      <c r="E14" s="29">
        <v>895</v>
      </c>
    </row>
    <row r="15" spans="1:9" x14ac:dyDescent="0.25">
      <c r="D15" s="31" t="s">
        <v>181</v>
      </c>
      <c r="E15" s="29">
        <v>803</v>
      </c>
    </row>
    <row r="16" spans="1:9" x14ac:dyDescent="0.25">
      <c r="D16" s="31" t="s">
        <v>185</v>
      </c>
      <c r="E16" s="29">
        <v>773</v>
      </c>
    </row>
    <row r="32" spans="1:2" ht="26.25" x14ac:dyDescent="0.4">
      <c r="A32" s="20" t="s">
        <v>232</v>
      </c>
      <c r="B32" s="20"/>
    </row>
    <row r="33" spans="1:2" x14ac:dyDescent="0.25">
      <c r="A33" s="3" t="s">
        <v>229</v>
      </c>
      <c r="B33" t="s">
        <v>217</v>
      </c>
    </row>
    <row r="34" spans="1:2" x14ac:dyDescent="0.25">
      <c r="A34" s="8" t="s">
        <v>92</v>
      </c>
      <c r="B34" s="2">
        <v>16115</v>
      </c>
    </row>
    <row r="35" spans="1:2" x14ac:dyDescent="0.25">
      <c r="A35" s="8" t="s">
        <v>34</v>
      </c>
      <c r="B35" s="2">
        <v>16425</v>
      </c>
    </row>
    <row r="36" spans="1:2" x14ac:dyDescent="0.25">
      <c r="A36" s="8" t="s">
        <v>70</v>
      </c>
      <c r="B36" s="2">
        <v>16490</v>
      </c>
    </row>
    <row r="37" spans="1:2" x14ac:dyDescent="0.25">
      <c r="A37" s="8" t="s">
        <v>56</v>
      </c>
      <c r="B37" s="2">
        <v>16930</v>
      </c>
    </row>
    <row r="38" spans="1:2" x14ac:dyDescent="0.25">
      <c r="A38" s="8" t="s">
        <v>38</v>
      </c>
      <c r="B38" s="2">
        <v>17860</v>
      </c>
    </row>
    <row r="63" spans="1:4" x14ac:dyDescent="0.25">
      <c r="A63" s="29" t="s">
        <v>233</v>
      </c>
      <c r="C63" s="30" t="s">
        <v>229</v>
      </c>
      <c r="D63" s="2" t="s">
        <v>217</v>
      </c>
    </row>
    <row r="64" spans="1:4" x14ac:dyDescent="0.25">
      <c r="A64" s="29">
        <v>7335</v>
      </c>
      <c r="C64" s="31" t="s">
        <v>237</v>
      </c>
      <c r="D64" s="2">
        <v>14435</v>
      </c>
    </row>
    <row r="65" spans="1:4" x14ac:dyDescent="0.25">
      <c r="C65" s="31" t="s">
        <v>238</v>
      </c>
      <c r="D65" s="2">
        <v>19165</v>
      </c>
    </row>
    <row r="66" spans="1:4" ht="18.75" x14ac:dyDescent="0.3">
      <c r="A66" s="11" t="s">
        <v>234</v>
      </c>
      <c r="C66" s="31" t="s">
        <v>239</v>
      </c>
      <c r="D66" s="2">
        <v>26980</v>
      </c>
    </row>
    <row r="67" spans="1:4" x14ac:dyDescent="0.25">
      <c r="A67" s="10">
        <f>GETPIVOTDATA("[Measures].[Sum of QuantityInStock]",$A$63)</f>
        <v>7335</v>
      </c>
      <c r="B67" t="s">
        <v>235</v>
      </c>
      <c r="C67" s="31" t="s">
        <v>240</v>
      </c>
      <c r="D67" s="2">
        <v>9960</v>
      </c>
    </row>
    <row r="68" spans="1:4" x14ac:dyDescent="0.25">
      <c r="B68" s="7">
        <f>SUM(shipping[ShippingCost])/GETPIVOTDATA("[Measures].[Sum of netRevenue]",$C$1)</f>
        <v>0.17259453531066712</v>
      </c>
      <c r="C68" s="31" t="s">
        <v>241</v>
      </c>
      <c r="D68" s="2">
        <v>19940</v>
      </c>
    </row>
    <row r="69" spans="1:4" x14ac:dyDescent="0.25">
      <c r="C69" s="31" t="s">
        <v>242</v>
      </c>
      <c r="D69" s="2">
        <v>11575</v>
      </c>
    </row>
    <row r="70" spans="1:4" x14ac:dyDescent="0.25">
      <c r="C70" s="31" t="s">
        <v>243</v>
      </c>
      <c r="D70" s="2">
        <v>21470</v>
      </c>
    </row>
    <row r="71" spans="1:4" x14ac:dyDescent="0.25">
      <c r="C71" s="31" t="s">
        <v>244</v>
      </c>
      <c r="D71" s="2">
        <v>14435</v>
      </c>
    </row>
    <row r="72" spans="1:4" x14ac:dyDescent="0.25">
      <c r="C72" s="31" t="s">
        <v>245</v>
      </c>
      <c r="D72" s="2">
        <v>21600</v>
      </c>
    </row>
    <row r="73" spans="1:4" x14ac:dyDescent="0.25">
      <c r="C73" s="31" t="s">
        <v>246</v>
      </c>
      <c r="D73" s="2">
        <v>12320</v>
      </c>
    </row>
    <row r="74" spans="1:4" x14ac:dyDescent="0.25">
      <c r="C74" s="31" t="s">
        <v>247</v>
      </c>
      <c r="D74" s="2">
        <v>15120</v>
      </c>
    </row>
    <row r="75" spans="1:4" x14ac:dyDescent="0.25">
      <c r="C75" s="31" t="s">
        <v>248</v>
      </c>
      <c r="D75" s="2">
        <v>18270</v>
      </c>
    </row>
    <row r="76" spans="1:4" x14ac:dyDescent="0.25">
      <c r="C76" s="31" t="s">
        <v>249</v>
      </c>
      <c r="D76" s="2">
        <v>20960</v>
      </c>
    </row>
    <row r="77" spans="1:4" x14ac:dyDescent="0.25">
      <c r="C77" s="31" t="s">
        <v>250</v>
      </c>
      <c r="D77" s="2">
        <v>19865</v>
      </c>
    </row>
    <row r="78" spans="1:4" x14ac:dyDescent="0.25">
      <c r="C78" s="31" t="s">
        <v>251</v>
      </c>
      <c r="D78" s="2">
        <v>31655</v>
      </c>
    </row>
    <row r="79" spans="1:4" x14ac:dyDescent="0.25">
      <c r="C79" s="31" t="s">
        <v>252</v>
      </c>
      <c r="D79" s="2">
        <v>14150</v>
      </c>
    </row>
    <row r="80" spans="1:4" x14ac:dyDescent="0.25">
      <c r="C80" s="31" t="s">
        <v>253</v>
      </c>
      <c r="D80" s="2">
        <v>22190</v>
      </c>
    </row>
    <row r="81" spans="3:4" x14ac:dyDescent="0.25">
      <c r="C81" s="31" t="s">
        <v>254</v>
      </c>
      <c r="D81" s="2">
        <v>19930</v>
      </c>
    </row>
    <row r="82" spans="3:4" x14ac:dyDescent="0.25">
      <c r="C82" s="31" t="s">
        <v>255</v>
      </c>
      <c r="D82" s="2">
        <v>14150</v>
      </c>
    </row>
    <row r="83" spans="3:4" x14ac:dyDescent="0.25">
      <c r="C83" s="31" t="s">
        <v>256</v>
      </c>
      <c r="D83" s="2">
        <v>15735</v>
      </c>
    </row>
    <row r="84" spans="3:4" x14ac:dyDescent="0.25">
      <c r="C84" s="31" t="s">
        <v>257</v>
      </c>
      <c r="D84" s="2">
        <v>17385</v>
      </c>
    </row>
    <row r="85" spans="3:4" x14ac:dyDescent="0.25">
      <c r="C85" s="31" t="s">
        <v>258</v>
      </c>
      <c r="D85" s="2">
        <v>18525</v>
      </c>
    </row>
    <row r="86" spans="3:4" x14ac:dyDescent="0.25">
      <c r="C86" s="31" t="s">
        <v>259</v>
      </c>
      <c r="D86" s="2">
        <v>9235</v>
      </c>
    </row>
    <row r="87" spans="3:4" x14ac:dyDescent="0.25">
      <c r="C87" s="31" t="s">
        <v>260</v>
      </c>
      <c r="D87" s="2">
        <v>12630</v>
      </c>
    </row>
    <row r="88" spans="3:4" x14ac:dyDescent="0.25">
      <c r="C88" s="31" t="s">
        <v>261</v>
      </c>
      <c r="D88" s="2">
        <v>12340</v>
      </c>
    </row>
    <row r="89" spans="3:4" x14ac:dyDescent="0.25">
      <c r="C89" s="31" t="s">
        <v>262</v>
      </c>
      <c r="D89" s="2">
        <v>11690</v>
      </c>
    </row>
    <row r="90" spans="3:4" x14ac:dyDescent="0.25">
      <c r="C90" s="31" t="s">
        <v>263</v>
      </c>
      <c r="D90" s="2">
        <v>20270</v>
      </c>
    </row>
    <row r="91" spans="3:4" x14ac:dyDescent="0.25">
      <c r="C91" s="31" t="s">
        <v>264</v>
      </c>
      <c r="D91" s="2">
        <v>19170</v>
      </c>
    </row>
    <row r="92" spans="3:4" x14ac:dyDescent="0.25">
      <c r="C92" s="31" t="s">
        <v>265</v>
      </c>
      <c r="D92" s="2">
        <v>14150</v>
      </c>
    </row>
    <row r="93" spans="3:4" x14ac:dyDescent="0.25">
      <c r="C93" s="31" t="s">
        <v>266</v>
      </c>
      <c r="D93" s="2">
        <v>17860</v>
      </c>
    </row>
    <row r="94" spans="3:4" x14ac:dyDescent="0.25">
      <c r="C94" s="31" t="s">
        <v>267</v>
      </c>
      <c r="D94" s="2">
        <v>7115</v>
      </c>
    </row>
  </sheetData>
  <mergeCells count="6">
    <mergeCell ref="A32:B32"/>
    <mergeCell ref="B4:B5"/>
    <mergeCell ref="D4:D5"/>
    <mergeCell ref="F4:F5"/>
    <mergeCell ref="H4:H5"/>
    <mergeCell ref="A10:B10"/>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243D-ECD2-40A3-A080-413B684E8896}">
  <dimension ref="A1:AY251"/>
  <sheetViews>
    <sheetView showGridLines="0" zoomScale="78" zoomScaleNormal="78" workbookViewId="0">
      <selection activeCell="S30" sqref="S30"/>
    </sheetView>
  </sheetViews>
  <sheetFormatPr defaultRowHeight="15" x14ac:dyDescent="0.25"/>
  <sheetData>
    <row r="1" spans="1:51"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row>
    <row r="2" spans="1:5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row>
    <row r="3" spans="1:5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row>
    <row r="4" spans="1:5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row>
    <row r="5" spans="1:5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row>
    <row r="6" spans="1:5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row>
    <row r="7" spans="1:5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row>
    <row r="8" spans="1:51"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row>
    <row r="9" spans="1:51"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row>
    <row r="10" spans="1:51"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row>
    <row r="11" spans="1:5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row>
    <row r="12" spans="1:51"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row>
    <row r="13" spans="1:5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row>
    <row r="14" spans="1:51"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row>
    <row r="15" spans="1:51"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row>
    <row r="16" spans="1:51"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row>
    <row r="17" spans="1:5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row>
    <row r="18" spans="1:51"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row>
    <row r="19" spans="1:5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row>
    <row r="20" spans="1:5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row>
    <row r="21" spans="1:5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row>
    <row r="22" spans="1:5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row>
    <row r="23" spans="1:5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row>
    <row r="24" spans="1:5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row>
    <row r="25" spans="1:51"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row>
    <row r="26" spans="1:51"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row>
    <row r="27" spans="1:51"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row>
    <row r="28" spans="1:51"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row>
    <row r="30" spans="1:51"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row>
    <row r="31" spans="1:51"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row>
    <row r="32" spans="1:51"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row>
    <row r="33" spans="1:51"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row>
    <row r="34" spans="1:51"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row>
    <row r="35" spans="1:51"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row>
    <row r="36" spans="1:51"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row>
    <row r="37" spans="1:51"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row>
    <row r="38" spans="1:51"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row>
    <row r="39" spans="1:51"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row>
    <row r="40" spans="1:51"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row>
    <row r="41" spans="1:51"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spans="1:51"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row>
    <row r="43" spans="1:51"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row>
    <row r="44" spans="1:51"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row>
    <row r="45" spans="1:5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row>
    <row r="46" spans="1:51"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row>
    <row r="47" spans="1:51"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row>
    <row r="48" spans="1:51"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row>
    <row r="49" spans="1:51"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row>
    <row r="50" spans="1:51"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row>
    <row r="51" spans="1:51"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row>
    <row r="52" spans="1:51"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row>
    <row r="53" spans="1:51"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row>
    <row r="54" spans="1:51"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spans="1:51"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row>
    <row r="56" spans="1:51"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row>
    <row r="57" spans="1:51"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row>
    <row r="58" spans="1:51"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row>
    <row r="59" spans="1:51"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row>
    <row r="60" spans="1:51"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row>
    <row r="61" spans="1:51"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row>
    <row r="62" spans="1:51"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row>
    <row r="63" spans="1:51"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spans="1:51"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row>
    <row r="65" spans="1:51"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row>
    <row r="66" spans="1:51"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row>
    <row r="67" spans="1:51"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row>
    <row r="69" spans="1:51"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row>
    <row r="70" spans="1:51"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row>
    <row r="71" spans="1:51"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row>
    <row r="72" spans="1:51" x14ac:dyDescent="0.2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row>
    <row r="73" spans="1:51" x14ac:dyDescent="0.2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row>
    <row r="74" spans="1:51" x14ac:dyDescent="0.2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row>
    <row r="75" spans="1:51" x14ac:dyDescent="0.2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row>
    <row r="76" spans="1:51" x14ac:dyDescent="0.2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row>
    <row r="77" spans="1:51" x14ac:dyDescent="0.2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row>
    <row r="78" spans="1:51" x14ac:dyDescent="0.2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row>
    <row r="79" spans="1:51"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row>
    <row r="80" spans="1:51" x14ac:dyDescent="0.2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51" x14ac:dyDescent="0.2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row>
    <row r="82" spans="1:51" x14ac:dyDescent="0.2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row>
    <row r="83" spans="1:51" x14ac:dyDescent="0.2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row>
    <row r="84" spans="1:51" x14ac:dyDescent="0.2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row>
    <row r="85" spans="1:51" x14ac:dyDescent="0.2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row>
    <row r="86" spans="1:51" x14ac:dyDescent="0.2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row>
    <row r="87" spans="1:51"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row>
    <row r="88" spans="1:51" x14ac:dyDescent="0.2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row>
    <row r="89" spans="1:51" x14ac:dyDescent="0.2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row>
    <row r="90" spans="1:51" x14ac:dyDescent="0.2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row>
    <row r="91" spans="1:51" x14ac:dyDescent="0.2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row>
    <row r="92" spans="1:51" x14ac:dyDescent="0.2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row>
    <row r="93" spans="1:51" x14ac:dyDescent="0.2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spans="1:51" x14ac:dyDescent="0.2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row>
    <row r="95" spans="1:51" x14ac:dyDescent="0.2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row>
    <row r="96" spans="1:51" x14ac:dyDescent="0.2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row>
    <row r="97" spans="1:51" x14ac:dyDescent="0.2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row>
    <row r="98" spans="1:51" x14ac:dyDescent="0.2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row>
    <row r="99" spans="1:51" x14ac:dyDescent="0.2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row>
    <row r="100" spans="1:51" x14ac:dyDescent="0.2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row>
    <row r="101" spans="1:51" x14ac:dyDescent="0.2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row>
    <row r="102" spans="1:51" x14ac:dyDescent="0.2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row>
    <row r="103" spans="1:51" x14ac:dyDescent="0.2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row>
    <row r="104" spans="1:51" x14ac:dyDescent="0.2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row>
    <row r="105" spans="1:51" x14ac:dyDescent="0.2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row>
    <row r="106" spans="1:51" x14ac:dyDescent="0.2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spans="1:51" x14ac:dyDescent="0.2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row>
    <row r="108" spans="1:51" x14ac:dyDescent="0.2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row>
    <row r="109" spans="1:51" x14ac:dyDescent="0.2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row>
    <row r="110" spans="1:51" x14ac:dyDescent="0.2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row>
    <row r="111" spans="1:51" x14ac:dyDescent="0.2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row>
    <row r="112" spans="1:51" x14ac:dyDescent="0.2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row>
    <row r="113" spans="1:51" x14ac:dyDescent="0.2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row>
    <row r="114" spans="1:51" x14ac:dyDescent="0.2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row>
    <row r="115" spans="1:51" x14ac:dyDescent="0.2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row>
    <row r="116" spans="1:51" x14ac:dyDescent="0.2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row>
    <row r="117" spans="1:51" x14ac:dyDescent="0.2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row>
    <row r="118" spans="1:51" x14ac:dyDescent="0.2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row>
    <row r="119" spans="1:51" x14ac:dyDescent="0.2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row>
    <row r="120" spans="1:51" x14ac:dyDescent="0.2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row>
    <row r="121" spans="1:51" x14ac:dyDescent="0.2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row>
    <row r="122" spans="1:51" x14ac:dyDescent="0.2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row>
    <row r="123" spans="1:51" x14ac:dyDescent="0.2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row>
    <row r="124" spans="1:51" x14ac:dyDescent="0.2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row>
    <row r="125" spans="1:51" x14ac:dyDescent="0.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row>
    <row r="126" spans="1:51" x14ac:dyDescent="0.2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row>
    <row r="127" spans="1:51" x14ac:dyDescent="0.2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row>
    <row r="128" spans="1:51" x14ac:dyDescent="0.2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row>
    <row r="129" spans="1:51" x14ac:dyDescent="0.2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row>
    <row r="130" spans="1:51" x14ac:dyDescent="0.2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row>
    <row r="131" spans="1:51" x14ac:dyDescent="0.2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row>
    <row r="132" spans="1:51" x14ac:dyDescent="0.2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row>
    <row r="133" spans="1:51" x14ac:dyDescent="0.2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row>
    <row r="134" spans="1:51" x14ac:dyDescent="0.2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row>
    <row r="135" spans="1:51" x14ac:dyDescent="0.2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row>
    <row r="136" spans="1:51" x14ac:dyDescent="0.2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row>
    <row r="137" spans="1:51" x14ac:dyDescent="0.2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row>
    <row r="138" spans="1:51" x14ac:dyDescent="0.2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row>
    <row r="139" spans="1:51" x14ac:dyDescent="0.2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row>
    <row r="140" spans="1:51" x14ac:dyDescent="0.2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row>
    <row r="141" spans="1:51" x14ac:dyDescent="0.2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row>
    <row r="142" spans="1:51" x14ac:dyDescent="0.2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row>
    <row r="143" spans="1:51" x14ac:dyDescent="0.2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row>
    <row r="144" spans="1:51" x14ac:dyDescent="0.2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row>
    <row r="145" spans="1:51" x14ac:dyDescent="0.2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row>
    <row r="146" spans="1:51" x14ac:dyDescent="0.2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row>
    <row r="147" spans="1:51" x14ac:dyDescent="0.2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row>
    <row r="148" spans="1:51" x14ac:dyDescent="0.2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row>
    <row r="149" spans="1:51" x14ac:dyDescent="0.2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row>
    <row r="150" spans="1:51" x14ac:dyDescent="0.2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row>
    <row r="151" spans="1:51" x14ac:dyDescent="0.2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row>
    <row r="152" spans="1:51" x14ac:dyDescent="0.2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row>
    <row r="153" spans="1:51" x14ac:dyDescent="0.2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row>
    <row r="154" spans="1:51" x14ac:dyDescent="0.2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row>
    <row r="155" spans="1:51" x14ac:dyDescent="0.2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row>
    <row r="156" spans="1:51" x14ac:dyDescent="0.2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row>
    <row r="157" spans="1:51" x14ac:dyDescent="0.2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row>
    <row r="158" spans="1:51" x14ac:dyDescent="0.2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row>
    <row r="159" spans="1:51" x14ac:dyDescent="0.2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row>
    <row r="160" spans="1:51" x14ac:dyDescent="0.2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row>
    <row r="161" spans="1:51" x14ac:dyDescent="0.2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row>
    <row r="162" spans="1:51" x14ac:dyDescent="0.2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row>
    <row r="163" spans="1:51" x14ac:dyDescent="0.2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row>
    <row r="164" spans="1:51" x14ac:dyDescent="0.2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row>
    <row r="165" spans="1:51" x14ac:dyDescent="0.2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row>
    <row r="166" spans="1:51" x14ac:dyDescent="0.2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row>
    <row r="167" spans="1:51" x14ac:dyDescent="0.2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row>
    <row r="168" spans="1:51" x14ac:dyDescent="0.2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row>
    <row r="169" spans="1:51" x14ac:dyDescent="0.2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row>
    <row r="170" spans="1:51" x14ac:dyDescent="0.2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row>
    <row r="171" spans="1:51" x14ac:dyDescent="0.2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row>
    <row r="172" spans="1:51" x14ac:dyDescent="0.2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row>
    <row r="173" spans="1:51" x14ac:dyDescent="0.2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row>
    <row r="174" spans="1:51" x14ac:dyDescent="0.2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row>
    <row r="175" spans="1:51" x14ac:dyDescent="0.2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row>
    <row r="176" spans="1:51" x14ac:dyDescent="0.2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row>
    <row r="177" spans="1:51" x14ac:dyDescent="0.2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row>
    <row r="178" spans="1:51" x14ac:dyDescent="0.2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row>
    <row r="179" spans="1:51" x14ac:dyDescent="0.2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row>
    <row r="180" spans="1:51" x14ac:dyDescent="0.2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row>
    <row r="181" spans="1:51" x14ac:dyDescent="0.2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row>
    <row r="182" spans="1:51" x14ac:dyDescent="0.2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row>
    <row r="183" spans="1:51" x14ac:dyDescent="0.2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row>
    <row r="184" spans="1:51" x14ac:dyDescent="0.2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row>
    <row r="185" spans="1:51" x14ac:dyDescent="0.2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row>
    <row r="186" spans="1:51" x14ac:dyDescent="0.2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row>
    <row r="187" spans="1:51" x14ac:dyDescent="0.2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row>
    <row r="188" spans="1:51" x14ac:dyDescent="0.2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row>
    <row r="189" spans="1:51" x14ac:dyDescent="0.2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row>
    <row r="190" spans="1:51" x14ac:dyDescent="0.2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row>
    <row r="191" spans="1:51" x14ac:dyDescent="0.2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row>
    <row r="192" spans="1:51" x14ac:dyDescent="0.2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row>
    <row r="193" spans="1:51" x14ac:dyDescent="0.2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row>
    <row r="194" spans="1:51" x14ac:dyDescent="0.2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row>
    <row r="195" spans="1:51" x14ac:dyDescent="0.2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row>
    <row r="196" spans="1:51" x14ac:dyDescent="0.2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row>
    <row r="197" spans="1:51" x14ac:dyDescent="0.2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row>
    <row r="198" spans="1:51" x14ac:dyDescent="0.2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row>
    <row r="199" spans="1:51" x14ac:dyDescent="0.2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row>
    <row r="200" spans="1:51" x14ac:dyDescent="0.2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row>
    <row r="201" spans="1:51" x14ac:dyDescent="0.2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row>
    <row r="202" spans="1:51" x14ac:dyDescent="0.2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row>
    <row r="203" spans="1:51" x14ac:dyDescent="0.2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row>
    <row r="204" spans="1:51" x14ac:dyDescent="0.2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row>
    <row r="205" spans="1:51" x14ac:dyDescent="0.2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row>
    <row r="206" spans="1:51" x14ac:dyDescent="0.2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row>
    <row r="207" spans="1:51" x14ac:dyDescent="0.2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row>
    <row r="208" spans="1:51" x14ac:dyDescent="0.2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row>
    <row r="209" spans="1:51" x14ac:dyDescent="0.2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row>
    <row r="210" spans="1:51" x14ac:dyDescent="0.2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row>
    <row r="211" spans="1:51" x14ac:dyDescent="0.2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row>
    <row r="212" spans="1:51" x14ac:dyDescent="0.2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row>
    <row r="213" spans="1:51" x14ac:dyDescent="0.2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row>
    <row r="214" spans="1:51" x14ac:dyDescent="0.2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row>
    <row r="215" spans="1:51"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row>
    <row r="216" spans="1:51" x14ac:dyDescent="0.2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row>
    <row r="217" spans="1:51" x14ac:dyDescent="0.2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row>
    <row r="218" spans="1:51" x14ac:dyDescent="0.2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row>
    <row r="219" spans="1:51" x14ac:dyDescent="0.2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row>
    <row r="220" spans="1:51" x14ac:dyDescent="0.2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row>
    <row r="221" spans="1:51" x14ac:dyDescent="0.2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row>
    <row r="222" spans="1:51" x14ac:dyDescent="0.2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row>
    <row r="223" spans="1:51" x14ac:dyDescent="0.2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row>
    <row r="224" spans="1:51" x14ac:dyDescent="0.2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row>
    <row r="225" spans="1:51" x14ac:dyDescent="0.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row>
    <row r="226" spans="1:51" x14ac:dyDescent="0.2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row>
    <row r="227" spans="1:51" x14ac:dyDescent="0.2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row>
    <row r="228" spans="1:51" x14ac:dyDescent="0.2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row>
    <row r="229" spans="1:51" x14ac:dyDescent="0.2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row>
    <row r="230" spans="1:51" x14ac:dyDescent="0.2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row>
    <row r="231" spans="1:51" x14ac:dyDescent="0.2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row>
    <row r="232" spans="1:51" x14ac:dyDescent="0.2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row>
    <row r="233" spans="1:51" x14ac:dyDescent="0.2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row>
    <row r="234" spans="1:51" x14ac:dyDescent="0.2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row>
    <row r="235" spans="1:51" x14ac:dyDescent="0.2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row>
    <row r="236" spans="1:51" x14ac:dyDescent="0.2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row>
    <row r="237" spans="1:51" x14ac:dyDescent="0.2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row>
    <row r="238" spans="1:51" x14ac:dyDescent="0.2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row>
    <row r="239" spans="1:51" x14ac:dyDescent="0.2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row>
    <row r="240" spans="1:51" x14ac:dyDescent="0.2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row>
    <row r="241" spans="1:51" x14ac:dyDescent="0.2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row>
    <row r="242" spans="1:51" x14ac:dyDescent="0.2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row>
    <row r="243" spans="1:51" x14ac:dyDescent="0.2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row>
    <row r="244" spans="1:51" x14ac:dyDescent="0.2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row>
    <row r="245" spans="1:51" x14ac:dyDescent="0.2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row>
    <row r="246" spans="1:51" x14ac:dyDescent="0.2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row>
    <row r="247" spans="1:51" x14ac:dyDescent="0.2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row>
    <row r="248" spans="1:51" x14ac:dyDescent="0.2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row>
    <row r="249" spans="1:51" x14ac:dyDescent="0.2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row>
    <row r="250" spans="1:51" x14ac:dyDescent="0.2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row>
    <row r="251" spans="1:51" x14ac:dyDescent="0.2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8A3F5-94ED-49AB-98F9-9ECF56C48B30}">
  <dimension ref="C5:J20"/>
  <sheetViews>
    <sheetView workbookViewId="0">
      <selection activeCell="H24" sqref="H24"/>
    </sheetView>
  </sheetViews>
  <sheetFormatPr defaultRowHeight="15" x14ac:dyDescent="0.25"/>
  <cols>
    <col min="3" max="3" width="18.140625" bestFit="1" customWidth="1"/>
    <col min="4" max="4" width="19.5703125" bestFit="1" customWidth="1"/>
    <col min="5" max="5" width="18.140625" bestFit="1" customWidth="1"/>
    <col min="6" max="6" width="12.7109375" bestFit="1" customWidth="1"/>
    <col min="7" max="7" width="18.140625" bestFit="1" customWidth="1"/>
    <col min="8" max="8" width="12.7109375" bestFit="1" customWidth="1"/>
    <col min="9" max="9" width="18.140625" bestFit="1" customWidth="1"/>
    <col min="10" max="10" width="12.7109375" bestFit="1" customWidth="1"/>
  </cols>
  <sheetData>
    <row r="5" spans="3:10" ht="28.5" x14ac:dyDescent="0.45">
      <c r="D5" s="25" t="s">
        <v>281</v>
      </c>
      <c r="E5" s="25"/>
      <c r="F5" s="25"/>
      <c r="G5" s="25"/>
      <c r="H5" s="25"/>
      <c r="I5" s="25"/>
    </row>
    <row r="6" spans="3:10" ht="15.75" thickBot="1" x14ac:dyDescent="0.3"/>
    <row r="7" spans="3:10" ht="15.75" x14ac:dyDescent="0.25">
      <c r="C7" s="26" t="s">
        <v>207</v>
      </c>
      <c r="D7" s="27"/>
      <c r="E7" s="26" t="s">
        <v>209</v>
      </c>
      <c r="F7" s="28"/>
      <c r="G7" s="26" t="s">
        <v>210</v>
      </c>
      <c r="H7" s="28"/>
      <c r="I7" s="26" t="s">
        <v>211</v>
      </c>
      <c r="J7" s="28"/>
    </row>
    <row r="8" spans="3:10" x14ac:dyDescent="0.25">
      <c r="C8" s="14" t="s">
        <v>268</v>
      </c>
      <c r="D8" s="18">
        <v>241.82008368200837</v>
      </c>
      <c r="E8" s="14" t="s">
        <v>268</v>
      </c>
      <c r="F8" s="15">
        <v>199.3305439330544</v>
      </c>
      <c r="G8" s="14" t="s">
        <v>268</v>
      </c>
      <c r="H8" s="15">
        <v>1451.3650627615064</v>
      </c>
      <c r="I8" s="14" t="s">
        <v>268</v>
      </c>
      <c r="J8" s="15">
        <v>1449.7855648535565</v>
      </c>
    </row>
    <row r="9" spans="3:10" x14ac:dyDescent="0.25">
      <c r="C9" s="14" t="s">
        <v>269</v>
      </c>
      <c r="D9" s="18">
        <v>2.0517639856348988</v>
      </c>
      <c r="E9" s="14" t="s">
        <v>269</v>
      </c>
      <c r="F9" s="15">
        <v>1.8984155353659937</v>
      </c>
      <c r="G9" s="14" t="s">
        <v>269</v>
      </c>
      <c r="H9" s="15">
        <v>22.246410021691673</v>
      </c>
      <c r="I9" s="14" t="s">
        <v>269</v>
      </c>
      <c r="J9" s="15">
        <v>22.24718429280534</v>
      </c>
    </row>
    <row r="10" spans="3:10" x14ac:dyDescent="0.25">
      <c r="C10" s="14" t="s">
        <v>270</v>
      </c>
      <c r="D10" s="18">
        <v>300</v>
      </c>
      <c r="E10" s="14" t="s">
        <v>270</v>
      </c>
      <c r="F10" s="15">
        <v>220</v>
      </c>
      <c r="G10" s="14" t="s">
        <v>270</v>
      </c>
      <c r="H10" s="15">
        <v>1200</v>
      </c>
      <c r="I10" s="14" t="s">
        <v>270</v>
      </c>
      <c r="J10" s="15">
        <v>1200</v>
      </c>
    </row>
    <row r="11" spans="3:10" x14ac:dyDescent="0.25">
      <c r="C11" s="14" t="s">
        <v>271</v>
      </c>
      <c r="D11" s="18">
        <v>320</v>
      </c>
      <c r="E11" s="14" t="s">
        <v>271</v>
      </c>
      <c r="F11" s="15">
        <v>280</v>
      </c>
      <c r="G11" s="14" t="s">
        <v>271</v>
      </c>
      <c r="H11" s="15">
        <v>600</v>
      </c>
      <c r="I11" s="14" t="s">
        <v>271</v>
      </c>
      <c r="J11" s="15">
        <v>960</v>
      </c>
    </row>
    <row r="12" spans="3:10" x14ac:dyDescent="0.25">
      <c r="C12" s="14" t="s">
        <v>272</v>
      </c>
      <c r="D12" s="18">
        <v>89.716298327867676</v>
      </c>
      <c r="E12" s="14" t="s">
        <v>272</v>
      </c>
      <c r="F12" s="15">
        <v>83.010919244910411</v>
      </c>
      <c r="G12" s="14" t="s">
        <v>272</v>
      </c>
      <c r="H12" s="15">
        <v>972.75591744659357</v>
      </c>
      <c r="I12" s="14" t="s">
        <v>272</v>
      </c>
      <c r="J12" s="15">
        <v>972.78977355222105</v>
      </c>
    </row>
    <row r="13" spans="3:10" x14ac:dyDescent="0.25">
      <c r="C13" s="14" t="s">
        <v>273</v>
      </c>
      <c r="D13" s="18">
        <v>8049.0141856549517</v>
      </c>
      <c r="E13" s="14" t="s">
        <v>273</v>
      </c>
      <c r="F13" s="15">
        <v>6890.8127138850377</v>
      </c>
      <c r="G13" s="14" t="s">
        <v>273</v>
      </c>
      <c r="H13" s="15">
        <v>946254.07492736389</v>
      </c>
      <c r="I13" s="14" t="s">
        <v>273</v>
      </c>
      <c r="J13" s="15">
        <v>946319.9435277814</v>
      </c>
    </row>
    <row r="14" spans="3:10" x14ac:dyDescent="0.25">
      <c r="C14" s="14" t="s">
        <v>274</v>
      </c>
      <c r="D14" s="18">
        <v>-1.6916862012866838</v>
      </c>
      <c r="E14" s="14" t="s">
        <v>274</v>
      </c>
      <c r="F14" s="15">
        <v>-1.6818351973084686</v>
      </c>
      <c r="G14" s="14" t="s">
        <v>274</v>
      </c>
      <c r="H14" s="15">
        <v>-0.84113504599504507</v>
      </c>
      <c r="I14" s="14" t="s">
        <v>274</v>
      </c>
      <c r="J14" s="15">
        <v>-0.84155042772137456</v>
      </c>
    </row>
    <row r="15" spans="3:10" x14ac:dyDescent="0.25">
      <c r="C15" s="14" t="s">
        <v>275</v>
      </c>
      <c r="D15" s="18">
        <v>-0.53188727182441853</v>
      </c>
      <c r="E15" s="14" t="s">
        <v>275</v>
      </c>
      <c r="F15" s="15">
        <v>-0.3481153848129917</v>
      </c>
      <c r="G15" s="14" t="s">
        <v>275</v>
      </c>
      <c r="H15" s="15">
        <v>0.58503079574991923</v>
      </c>
      <c r="I15" s="14" t="s">
        <v>275</v>
      </c>
      <c r="J15" s="15">
        <v>0.58502552259197393</v>
      </c>
    </row>
    <row r="16" spans="3:10" x14ac:dyDescent="0.25">
      <c r="C16" s="14" t="s">
        <v>276</v>
      </c>
      <c r="D16" s="18">
        <v>200</v>
      </c>
      <c r="E16" s="14" t="s">
        <v>276</v>
      </c>
      <c r="F16" s="15">
        <v>190</v>
      </c>
      <c r="G16" s="14" t="s">
        <v>276</v>
      </c>
      <c r="H16" s="15">
        <v>3400</v>
      </c>
      <c r="I16" s="14" t="s">
        <v>276</v>
      </c>
      <c r="J16" s="15">
        <v>3415</v>
      </c>
    </row>
    <row r="17" spans="3:10" x14ac:dyDescent="0.25">
      <c r="C17" s="14" t="s">
        <v>277</v>
      </c>
      <c r="D17" s="18">
        <v>120</v>
      </c>
      <c r="E17" s="14" t="s">
        <v>277</v>
      </c>
      <c r="F17" s="15">
        <v>90</v>
      </c>
      <c r="G17" s="14" t="s">
        <v>277</v>
      </c>
      <c r="H17" s="15">
        <v>120</v>
      </c>
      <c r="I17" s="14" t="s">
        <v>277</v>
      </c>
      <c r="J17" s="15">
        <v>105</v>
      </c>
    </row>
    <row r="18" spans="3:10" x14ac:dyDescent="0.25">
      <c r="C18" s="14" t="s">
        <v>278</v>
      </c>
      <c r="D18" s="18">
        <v>320</v>
      </c>
      <c r="E18" s="14" t="s">
        <v>278</v>
      </c>
      <c r="F18" s="15">
        <v>280</v>
      </c>
      <c r="G18" s="14" t="s">
        <v>278</v>
      </c>
      <c r="H18" s="15">
        <v>3520</v>
      </c>
      <c r="I18" s="14" t="s">
        <v>278</v>
      </c>
      <c r="J18" s="15">
        <v>3520</v>
      </c>
    </row>
    <row r="19" spans="3:10" x14ac:dyDescent="0.25">
      <c r="C19" s="14" t="s">
        <v>279</v>
      </c>
      <c r="D19" s="18">
        <v>462360</v>
      </c>
      <c r="E19" s="14" t="s">
        <v>279</v>
      </c>
      <c r="F19" s="15">
        <v>381120</v>
      </c>
      <c r="G19" s="14" t="s">
        <v>279</v>
      </c>
      <c r="H19" s="15">
        <v>2775010</v>
      </c>
      <c r="I19" s="14" t="s">
        <v>279</v>
      </c>
      <c r="J19" s="15">
        <v>2771990</v>
      </c>
    </row>
    <row r="20" spans="3:10" ht="15.75" thickBot="1" x14ac:dyDescent="0.3">
      <c r="C20" s="16" t="s">
        <v>280</v>
      </c>
      <c r="D20" s="19">
        <v>1912</v>
      </c>
      <c r="E20" s="16" t="s">
        <v>280</v>
      </c>
      <c r="F20" s="17">
        <v>1912</v>
      </c>
      <c r="G20" s="16" t="s">
        <v>280</v>
      </c>
      <c r="H20" s="17">
        <v>1912</v>
      </c>
      <c r="I20" s="16" t="s">
        <v>280</v>
      </c>
      <c r="J20" s="17">
        <v>1912</v>
      </c>
    </row>
  </sheetData>
  <mergeCells count="5">
    <mergeCell ref="D5:I5"/>
    <mergeCell ref="C7:D7"/>
    <mergeCell ref="E7:F7"/>
    <mergeCell ref="G7:H7"/>
    <mergeCell ref="I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3057D-D3AF-46BC-86A1-550D529479CC}">
  <dimension ref="A1:D51"/>
  <sheetViews>
    <sheetView workbookViewId="0">
      <selection sqref="A1:D51"/>
    </sheetView>
  </sheetViews>
  <sheetFormatPr defaultRowHeight="15" x14ac:dyDescent="0.25"/>
  <cols>
    <col min="1" max="1" width="13.7109375" bestFit="1" customWidth="1"/>
    <col min="2" max="2" width="19" bestFit="1" customWidth="1"/>
    <col min="3" max="3" width="8.5703125" bestFit="1" customWidth="1"/>
    <col min="4" max="4" width="30.140625" bestFit="1" customWidth="1"/>
  </cols>
  <sheetData>
    <row r="1" spans="1:4" x14ac:dyDescent="0.25">
      <c r="A1" t="s">
        <v>13</v>
      </c>
      <c r="B1" t="s">
        <v>14</v>
      </c>
      <c r="C1" t="s">
        <v>0</v>
      </c>
      <c r="D1" t="s">
        <v>15</v>
      </c>
    </row>
    <row r="2" spans="1:4" x14ac:dyDescent="0.25">
      <c r="A2">
        <v>1</v>
      </c>
      <c r="B2" t="s">
        <v>16</v>
      </c>
      <c r="C2">
        <v>1</v>
      </c>
      <c r="D2" t="s">
        <v>17</v>
      </c>
    </row>
    <row r="3" spans="1:4" x14ac:dyDescent="0.25">
      <c r="A3">
        <v>2</v>
      </c>
      <c r="B3" t="s">
        <v>18</v>
      </c>
      <c r="C3">
        <v>3</v>
      </c>
      <c r="D3" t="s">
        <v>19</v>
      </c>
    </row>
    <row r="4" spans="1:4" x14ac:dyDescent="0.25">
      <c r="A4">
        <v>3</v>
      </c>
      <c r="B4" t="s">
        <v>20</v>
      </c>
      <c r="C4">
        <v>5</v>
      </c>
      <c r="D4" t="s">
        <v>21</v>
      </c>
    </row>
    <row r="5" spans="1:4" x14ac:dyDescent="0.25">
      <c r="A5">
        <v>4</v>
      </c>
      <c r="B5" t="s">
        <v>22</v>
      </c>
      <c r="C5">
        <v>2</v>
      </c>
      <c r="D5" t="s">
        <v>23</v>
      </c>
    </row>
    <row r="6" spans="1:4" x14ac:dyDescent="0.25">
      <c r="A6">
        <v>5</v>
      </c>
      <c r="B6" t="s">
        <v>24</v>
      </c>
      <c r="C6">
        <v>4</v>
      </c>
      <c r="D6" t="s">
        <v>25</v>
      </c>
    </row>
    <row r="7" spans="1:4" x14ac:dyDescent="0.25">
      <c r="A7">
        <v>6</v>
      </c>
      <c r="B7" t="s">
        <v>26</v>
      </c>
      <c r="C7">
        <v>6</v>
      </c>
      <c r="D7" t="s">
        <v>27</v>
      </c>
    </row>
    <row r="8" spans="1:4" x14ac:dyDescent="0.25">
      <c r="A8">
        <v>7</v>
      </c>
      <c r="B8" t="s">
        <v>28</v>
      </c>
      <c r="C8">
        <v>7</v>
      </c>
      <c r="D8" t="s">
        <v>29</v>
      </c>
    </row>
    <row r="9" spans="1:4" x14ac:dyDescent="0.25">
      <c r="A9">
        <v>8</v>
      </c>
      <c r="B9" t="s">
        <v>30</v>
      </c>
      <c r="C9">
        <v>8</v>
      </c>
      <c r="D9" t="s">
        <v>31</v>
      </c>
    </row>
    <row r="10" spans="1:4" x14ac:dyDescent="0.25">
      <c r="A10">
        <v>9</v>
      </c>
      <c r="B10" t="s">
        <v>32</v>
      </c>
      <c r="C10">
        <v>9</v>
      </c>
      <c r="D10" t="s">
        <v>33</v>
      </c>
    </row>
    <row r="11" spans="1:4" x14ac:dyDescent="0.25">
      <c r="A11">
        <v>10</v>
      </c>
      <c r="B11" t="s">
        <v>34</v>
      </c>
      <c r="C11">
        <v>10</v>
      </c>
      <c r="D11" t="s">
        <v>35</v>
      </c>
    </row>
    <row r="12" spans="1:4" x14ac:dyDescent="0.25">
      <c r="A12">
        <v>11</v>
      </c>
      <c r="B12" t="s">
        <v>36</v>
      </c>
      <c r="C12">
        <v>3</v>
      </c>
      <c r="D12" t="s">
        <v>37</v>
      </c>
    </row>
    <row r="13" spans="1:4" x14ac:dyDescent="0.25">
      <c r="A13">
        <v>12</v>
      </c>
      <c r="B13" t="s">
        <v>38</v>
      </c>
      <c r="C13">
        <v>5</v>
      </c>
      <c r="D13" t="s">
        <v>39</v>
      </c>
    </row>
    <row r="14" spans="1:4" x14ac:dyDescent="0.25">
      <c r="A14">
        <v>13</v>
      </c>
      <c r="B14" t="s">
        <v>40</v>
      </c>
      <c r="C14">
        <v>1</v>
      </c>
      <c r="D14" t="s">
        <v>41</v>
      </c>
    </row>
    <row r="15" spans="1:4" x14ac:dyDescent="0.25">
      <c r="A15">
        <v>14</v>
      </c>
      <c r="B15" t="s">
        <v>42</v>
      </c>
      <c r="C15">
        <v>2</v>
      </c>
      <c r="D15" t="s">
        <v>43</v>
      </c>
    </row>
    <row r="16" spans="1:4" x14ac:dyDescent="0.25">
      <c r="A16">
        <v>15</v>
      </c>
      <c r="B16" t="s">
        <v>44</v>
      </c>
      <c r="C16">
        <v>7</v>
      </c>
      <c r="D16" t="s">
        <v>45</v>
      </c>
    </row>
    <row r="17" spans="1:4" x14ac:dyDescent="0.25">
      <c r="A17">
        <v>16</v>
      </c>
      <c r="B17" t="s">
        <v>46</v>
      </c>
      <c r="C17">
        <v>9</v>
      </c>
      <c r="D17" t="s">
        <v>47</v>
      </c>
    </row>
    <row r="18" spans="1:4" x14ac:dyDescent="0.25">
      <c r="A18">
        <v>17</v>
      </c>
      <c r="B18" t="s">
        <v>48</v>
      </c>
      <c r="C18">
        <v>4</v>
      </c>
      <c r="D18" t="s">
        <v>49</v>
      </c>
    </row>
    <row r="19" spans="1:4" x14ac:dyDescent="0.25">
      <c r="A19">
        <v>18</v>
      </c>
      <c r="B19" t="s">
        <v>50</v>
      </c>
      <c r="C19">
        <v>6</v>
      </c>
      <c r="D19" t="s">
        <v>51</v>
      </c>
    </row>
    <row r="20" spans="1:4" x14ac:dyDescent="0.25">
      <c r="A20">
        <v>19</v>
      </c>
      <c r="B20" t="s">
        <v>52</v>
      </c>
      <c r="C20">
        <v>8</v>
      </c>
      <c r="D20" t="s">
        <v>53</v>
      </c>
    </row>
    <row r="21" spans="1:4" x14ac:dyDescent="0.25">
      <c r="A21">
        <v>20</v>
      </c>
      <c r="B21" t="s">
        <v>54</v>
      </c>
      <c r="C21">
        <v>10</v>
      </c>
      <c r="D21" t="s">
        <v>55</v>
      </c>
    </row>
    <row r="22" spans="1:4" x14ac:dyDescent="0.25">
      <c r="A22">
        <v>21</v>
      </c>
      <c r="B22" t="s">
        <v>56</v>
      </c>
      <c r="C22">
        <v>3</v>
      </c>
      <c r="D22" t="s">
        <v>57</v>
      </c>
    </row>
    <row r="23" spans="1:4" x14ac:dyDescent="0.25">
      <c r="A23">
        <v>22</v>
      </c>
      <c r="B23" t="s">
        <v>58</v>
      </c>
      <c r="C23">
        <v>5</v>
      </c>
      <c r="D23" t="s">
        <v>59</v>
      </c>
    </row>
    <row r="24" spans="1:4" x14ac:dyDescent="0.25">
      <c r="A24">
        <v>23</v>
      </c>
      <c r="B24" t="s">
        <v>60</v>
      </c>
      <c r="C24">
        <v>1</v>
      </c>
      <c r="D24" t="s">
        <v>61</v>
      </c>
    </row>
    <row r="25" spans="1:4" x14ac:dyDescent="0.25">
      <c r="A25">
        <v>24</v>
      </c>
      <c r="B25" t="s">
        <v>62</v>
      </c>
      <c r="C25">
        <v>2</v>
      </c>
      <c r="D25" t="s">
        <v>63</v>
      </c>
    </row>
    <row r="26" spans="1:4" x14ac:dyDescent="0.25">
      <c r="A26">
        <v>25</v>
      </c>
      <c r="B26" t="s">
        <v>64</v>
      </c>
      <c r="C26">
        <v>7</v>
      </c>
      <c r="D26" t="s">
        <v>65</v>
      </c>
    </row>
    <row r="27" spans="1:4" x14ac:dyDescent="0.25">
      <c r="A27">
        <v>26</v>
      </c>
      <c r="B27" t="s">
        <v>66</v>
      </c>
      <c r="C27">
        <v>9</v>
      </c>
      <c r="D27" t="s">
        <v>67</v>
      </c>
    </row>
    <row r="28" spans="1:4" x14ac:dyDescent="0.25">
      <c r="A28">
        <v>27</v>
      </c>
      <c r="B28" t="s">
        <v>68</v>
      </c>
      <c r="C28">
        <v>4</v>
      </c>
      <c r="D28" t="s">
        <v>69</v>
      </c>
    </row>
    <row r="29" spans="1:4" x14ac:dyDescent="0.25">
      <c r="A29">
        <v>28</v>
      </c>
      <c r="B29" t="s">
        <v>70</v>
      </c>
      <c r="C29">
        <v>6</v>
      </c>
      <c r="D29" t="s">
        <v>71</v>
      </c>
    </row>
    <row r="30" spans="1:4" x14ac:dyDescent="0.25">
      <c r="A30">
        <v>29</v>
      </c>
      <c r="B30" t="s">
        <v>72</v>
      </c>
      <c r="C30">
        <v>8</v>
      </c>
      <c r="D30" t="s">
        <v>73</v>
      </c>
    </row>
    <row r="31" spans="1:4" x14ac:dyDescent="0.25">
      <c r="A31">
        <v>30</v>
      </c>
      <c r="B31" t="s">
        <v>74</v>
      </c>
      <c r="C31">
        <v>10</v>
      </c>
      <c r="D31" t="s">
        <v>75</v>
      </c>
    </row>
    <row r="32" spans="1:4" x14ac:dyDescent="0.25">
      <c r="A32">
        <v>31</v>
      </c>
      <c r="B32" t="s">
        <v>76</v>
      </c>
      <c r="C32">
        <v>3</v>
      </c>
      <c r="D32" t="s">
        <v>77</v>
      </c>
    </row>
    <row r="33" spans="1:4" x14ac:dyDescent="0.25">
      <c r="A33">
        <v>32</v>
      </c>
      <c r="B33" t="s">
        <v>78</v>
      </c>
      <c r="C33">
        <v>5</v>
      </c>
      <c r="D33" t="s">
        <v>79</v>
      </c>
    </row>
    <row r="34" spans="1:4" x14ac:dyDescent="0.25">
      <c r="A34">
        <v>33</v>
      </c>
      <c r="B34" t="s">
        <v>80</v>
      </c>
      <c r="C34">
        <v>1</v>
      </c>
      <c r="D34" t="s">
        <v>81</v>
      </c>
    </row>
    <row r="35" spans="1:4" x14ac:dyDescent="0.25">
      <c r="A35">
        <v>34</v>
      </c>
      <c r="B35" t="s">
        <v>82</v>
      </c>
      <c r="C35">
        <v>2</v>
      </c>
      <c r="D35" t="s">
        <v>83</v>
      </c>
    </row>
    <row r="36" spans="1:4" x14ac:dyDescent="0.25">
      <c r="A36">
        <v>35</v>
      </c>
      <c r="B36" t="s">
        <v>84</v>
      </c>
      <c r="C36">
        <v>7</v>
      </c>
      <c r="D36" t="s">
        <v>85</v>
      </c>
    </row>
    <row r="37" spans="1:4" x14ac:dyDescent="0.25">
      <c r="A37">
        <v>36</v>
      </c>
      <c r="B37" t="s">
        <v>86</v>
      </c>
      <c r="C37">
        <v>9</v>
      </c>
      <c r="D37" t="s">
        <v>87</v>
      </c>
    </row>
    <row r="38" spans="1:4" x14ac:dyDescent="0.25">
      <c r="A38">
        <v>37</v>
      </c>
      <c r="B38" t="s">
        <v>88</v>
      </c>
      <c r="C38">
        <v>4</v>
      </c>
      <c r="D38" t="s">
        <v>89</v>
      </c>
    </row>
    <row r="39" spans="1:4" x14ac:dyDescent="0.25">
      <c r="A39">
        <v>38</v>
      </c>
      <c r="B39" t="s">
        <v>90</v>
      </c>
      <c r="C39">
        <v>6</v>
      </c>
      <c r="D39" t="s">
        <v>91</v>
      </c>
    </row>
    <row r="40" spans="1:4" x14ac:dyDescent="0.25">
      <c r="A40">
        <v>39</v>
      </c>
      <c r="B40" t="s">
        <v>92</v>
      </c>
      <c r="C40">
        <v>8</v>
      </c>
      <c r="D40" t="s">
        <v>93</v>
      </c>
    </row>
    <row r="41" spans="1:4" x14ac:dyDescent="0.25">
      <c r="A41">
        <v>40</v>
      </c>
      <c r="B41" t="s">
        <v>94</v>
      </c>
      <c r="C41">
        <v>10</v>
      </c>
      <c r="D41" t="s">
        <v>95</v>
      </c>
    </row>
    <row r="42" spans="1:4" x14ac:dyDescent="0.25">
      <c r="A42">
        <v>41</v>
      </c>
      <c r="B42" t="s">
        <v>96</v>
      </c>
      <c r="C42">
        <v>3</v>
      </c>
      <c r="D42" t="s">
        <v>97</v>
      </c>
    </row>
    <row r="43" spans="1:4" x14ac:dyDescent="0.25">
      <c r="A43">
        <v>42</v>
      </c>
      <c r="B43" t="s">
        <v>98</v>
      </c>
      <c r="C43">
        <v>5</v>
      </c>
      <c r="D43" t="s">
        <v>99</v>
      </c>
    </row>
    <row r="44" spans="1:4" x14ac:dyDescent="0.25">
      <c r="A44">
        <v>43</v>
      </c>
      <c r="B44" t="s">
        <v>100</v>
      </c>
      <c r="C44">
        <v>1</v>
      </c>
      <c r="D44" t="s">
        <v>101</v>
      </c>
    </row>
    <row r="45" spans="1:4" x14ac:dyDescent="0.25">
      <c r="A45">
        <v>44</v>
      </c>
      <c r="B45" t="s">
        <v>102</v>
      </c>
      <c r="C45">
        <v>2</v>
      </c>
      <c r="D45" t="s">
        <v>103</v>
      </c>
    </row>
    <row r="46" spans="1:4" x14ac:dyDescent="0.25">
      <c r="A46">
        <v>45</v>
      </c>
      <c r="B46" t="s">
        <v>104</v>
      </c>
      <c r="C46">
        <v>7</v>
      </c>
      <c r="D46" t="s">
        <v>105</v>
      </c>
    </row>
    <row r="47" spans="1:4" x14ac:dyDescent="0.25">
      <c r="A47">
        <v>46</v>
      </c>
      <c r="B47" t="s">
        <v>106</v>
      </c>
      <c r="C47">
        <v>9</v>
      </c>
      <c r="D47" t="s">
        <v>107</v>
      </c>
    </row>
    <row r="48" spans="1:4" x14ac:dyDescent="0.25">
      <c r="A48">
        <v>47</v>
      </c>
      <c r="B48" t="s">
        <v>108</v>
      </c>
      <c r="C48">
        <v>4</v>
      </c>
      <c r="D48" t="s">
        <v>109</v>
      </c>
    </row>
    <row r="49" spans="1:4" x14ac:dyDescent="0.25">
      <c r="A49">
        <v>48</v>
      </c>
      <c r="B49" t="s">
        <v>110</v>
      </c>
      <c r="C49">
        <v>6</v>
      </c>
      <c r="D49" t="s">
        <v>111</v>
      </c>
    </row>
    <row r="50" spans="1:4" x14ac:dyDescent="0.25">
      <c r="A50">
        <v>49</v>
      </c>
      <c r="B50" t="s">
        <v>112</v>
      </c>
      <c r="C50">
        <v>8</v>
      </c>
      <c r="D50" t="s">
        <v>113</v>
      </c>
    </row>
    <row r="51" spans="1:4" x14ac:dyDescent="0.25">
      <c r="A51">
        <v>50</v>
      </c>
      <c r="B51" t="s">
        <v>114</v>
      </c>
      <c r="C51">
        <v>10</v>
      </c>
      <c r="D51" t="s">
        <v>115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F5B1-1A43-4B17-96EA-EEB4D1AFE6D0}">
  <dimension ref="A1:E51"/>
  <sheetViews>
    <sheetView workbookViewId="0">
      <selection sqref="A1:E51"/>
    </sheetView>
  </sheetViews>
  <sheetFormatPr defaultRowHeight="15" x14ac:dyDescent="0.25"/>
  <cols>
    <col min="1" max="1" width="12.5703125" bestFit="1" customWidth="1"/>
    <col min="2" max="2" width="18.7109375" bestFit="1" customWidth="1"/>
    <col min="3" max="3" width="21.7109375" bestFit="1" customWidth="1"/>
    <col min="4" max="4" width="10.42578125" bestFit="1" customWidth="1"/>
    <col min="5" max="5" width="14.85546875" bestFit="1" customWidth="1"/>
  </cols>
  <sheetData>
    <row r="1" spans="1:5" x14ac:dyDescent="0.25">
      <c r="A1" t="s">
        <v>116</v>
      </c>
      <c r="B1" t="s">
        <v>117</v>
      </c>
      <c r="C1" t="s">
        <v>118</v>
      </c>
      <c r="D1" t="s">
        <v>119</v>
      </c>
      <c r="E1" t="s">
        <v>120</v>
      </c>
    </row>
    <row r="2" spans="1:5" x14ac:dyDescent="0.25">
      <c r="A2">
        <v>1</v>
      </c>
      <c r="B2" t="s">
        <v>121</v>
      </c>
      <c r="C2" t="s">
        <v>122</v>
      </c>
      <c r="D2">
        <v>5000</v>
      </c>
      <c r="E2" s="1">
        <v>44927</v>
      </c>
    </row>
    <row r="3" spans="1:5" x14ac:dyDescent="0.25">
      <c r="A3">
        <v>2</v>
      </c>
      <c r="B3" t="s">
        <v>123</v>
      </c>
      <c r="C3" t="s">
        <v>124</v>
      </c>
      <c r="D3">
        <v>800</v>
      </c>
      <c r="E3" s="1">
        <v>44927</v>
      </c>
    </row>
    <row r="4" spans="1:5" x14ac:dyDescent="0.25">
      <c r="A4">
        <v>3</v>
      </c>
      <c r="B4" t="s">
        <v>121</v>
      </c>
      <c r="C4" t="s">
        <v>122</v>
      </c>
      <c r="D4">
        <v>5000</v>
      </c>
      <c r="E4" s="1">
        <v>44958</v>
      </c>
    </row>
    <row r="5" spans="1:5" x14ac:dyDescent="0.25">
      <c r="A5">
        <v>4</v>
      </c>
      <c r="B5" t="s">
        <v>123</v>
      </c>
      <c r="C5" t="s">
        <v>124</v>
      </c>
      <c r="D5">
        <v>850</v>
      </c>
      <c r="E5" s="1">
        <v>44958</v>
      </c>
    </row>
    <row r="6" spans="1:5" x14ac:dyDescent="0.25">
      <c r="A6">
        <v>5</v>
      </c>
      <c r="B6" t="s">
        <v>121</v>
      </c>
      <c r="C6" t="s">
        <v>122</v>
      </c>
      <c r="D6">
        <v>5000</v>
      </c>
      <c r="E6" s="1">
        <v>44986</v>
      </c>
    </row>
    <row r="7" spans="1:5" x14ac:dyDescent="0.25">
      <c r="A7">
        <v>6</v>
      </c>
      <c r="B7" t="s">
        <v>123</v>
      </c>
      <c r="C7" t="s">
        <v>124</v>
      </c>
      <c r="D7">
        <v>900</v>
      </c>
      <c r="E7" s="1">
        <v>44986</v>
      </c>
    </row>
    <row r="8" spans="1:5" x14ac:dyDescent="0.25">
      <c r="A8">
        <v>7</v>
      </c>
      <c r="B8" t="s">
        <v>121</v>
      </c>
      <c r="C8" t="s">
        <v>122</v>
      </c>
      <c r="D8">
        <v>5000</v>
      </c>
      <c r="E8" s="1">
        <v>45017</v>
      </c>
    </row>
    <row r="9" spans="1:5" x14ac:dyDescent="0.25">
      <c r="A9">
        <v>8</v>
      </c>
      <c r="B9" t="s">
        <v>123</v>
      </c>
      <c r="C9" t="s">
        <v>124</v>
      </c>
      <c r="D9">
        <v>850</v>
      </c>
      <c r="E9" s="1">
        <v>45017</v>
      </c>
    </row>
    <row r="10" spans="1:5" x14ac:dyDescent="0.25">
      <c r="A10">
        <v>9</v>
      </c>
      <c r="B10" t="s">
        <v>121</v>
      </c>
      <c r="C10" t="s">
        <v>122</v>
      </c>
      <c r="D10">
        <v>5000</v>
      </c>
      <c r="E10" s="1">
        <v>45047</v>
      </c>
    </row>
    <row r="11" spans="1:5" x14ac:dyDescent="0.25">
      <c r="A11">
        <v>10</v>
      </c>
      <c r="B11" t="s">
        <v>123</v>
      </c>
      <c r="C11" t="s">
        <v>124</v>
      </c>
      <c r="D11">
        <v>900</v>
      </c>
      <c r="E11" s="1">
        <v>45047</v>
      </c>
    </row>
    <row r="12" spans="1:5" x14ac:dyDescent="0.25">
      <c r="A12">
        <v>11</v>
      </c>
      <c r="B12" t="s">
        <v>121</v>
      </c>
      <c r="C12" t="s">
        <v>122</v>
      </c>
      <c r="D12">
        <v>5000</v>
      </c>
      <c r="E12" s="1">
        <v>45078</v>
      </c>
    </row>
    <row r="13" spans="1:5" x14ac:dyDescent="0.25">
      <c r="A13">
        <v>12</v>
      </c>
      <c r="B13" t="s">
        <v>123</v>
      </c>
      <c r="C13" t="s">
        <v>124</v>
      </c>
      <c r="D13">
        <v>950</v>
      </c>
      <c r="E13" s="1">
        <v>45078</v>
      </c>
    </row>
    <row r="14" spans="1:5" x14ac:dyDescent="0.25">
      <c r="A14">
        <v>13</v>
      </c>
      <c r="B14" t="s">
        <v>121</v>
      </c>
      <c r="C14" t="s">
        <v>122</v>
      </c>
      <c r="D14">
        <v>5000</v>
      </c>
      <c r="E14" s="1">
        <v>45108</v>
      </c>
    </row>
    <row r="15" spans="1:5" x14ac:dyDescent="0.25">
      <c r="A15">
        <v>14</v>
      </c>
      <c r="B15" t="s">
        <v>123</v>
      </c>
      <c r="C15" t="s">
        <v>124</v>
      </c>
      <c r="D15">
        <v>900</v>
      </c>
      <c r="E15" s="1">
        <v>45108</v>
      </c>
    </row>
    <row r="16" spans="1:5" x14ac:dyDescent="0.25">
      <c r="A16">
        <v>15</v>
      </c>
      <c r="B16" t="s">
        <v>121</v>
      </c>
      <c r="C16" t="s">
        <v>122</v>
      </c>
      <c r="D16">
        <v>5000</v>
      </c>
      <c r="E16" s="1">
        <v>45139</v>
      </c>
    </row>
    <row r="17" spans="1:5" x14ac:dyDescent="0.25">
      <c r="A17">
        <v>16</v>
      </c>
      <c r="B17" t="s">
        <v>123</v>
      </c>
      <c r="C17" t="s">
        <v>124</v>
      </c>
      <c r="D17">
        <v>950</v>
      </c>
      <c r="E17" s="1">
        <v>45139</v>
      </c>
    </row>
    <row r="18" spans="1:5" x14ac:dyDescent="0.25">
      <c r="A18">
        <v>17</v>
      </c>
      <c r="B18" t="s">
        <v>121</v>
      </c>
      <c r="C18" t="s">
        <v>122</v>
      </c>
      <c r="D18">
        <v>5000</v>
      </c>
      <c r="E18" s="1">
        <v>45170</v>
      </c>
    </row>
    <row r="19" spans="1:5" x14ac:dyDescent="0.25">
      <c r="A19">
        <v>18</v>
      </c>
      <c r="B19" t="s">
        <v>123</v>
      </c>
      <c r="C19" t="s">
        <v>124</v>
      </c>
      <c r="D19">
        <v>900</v>
      </c>
      <c r="E19" s="1">
        <v>45170</v>
      </c>
    </row>
    <row r="20" spans="1:5" x14ac:dyDescent="0.25">
      <c r="A20">
        <v>19</v>
      </c>
      <c r="B20" t="s">
        <v>121</v>
      </c>
      <c r="C20" t="s">
        <v>122</v>
      </c>
      <c r="D20">
        <v>5000</v>
      </c>
      <c r="E20" s="1">
        <v>45200</v>
      </c>
    </row>
    <row r="21" spans="1:5" x14ac:dyDescent="0.25">
      <c r="A21">
        <v>20</v>
      </c>
      <c r="B21" t="s">
        <v>123</v>
      </c>
      <c r="C21" t="s">
        <v>124</v>
      </c>
      <c r="D21">
        <v>950</v>
      </c>
      <c r="E21" s="1">
        <v>45200</v>
      </c>
    </row>
    <row r="22" spans="1:5" x14ac:dyDescent="0.25">
      <c r="A22">
        <v>21</v>
      </c>
      <c r="B22" t="s">
        <v>121</v>
      </c>
      <c r="C22" t="s">
        <v>122</v>
      </c>
      <c r="D22">
        <v>5000</v>
      </c>
      <c r="E22" s="1">
        <v>45231</v>
      </c>
    </row>
    <row r="23" spans="1:5" x14ac:dyDescent="0.25">
      <c r="A23">
        <v>22</v>
      </c>
      <c r="B23" t="s">
        <v>123</v>
      </c>
      <c r="C23" t="s">
        <v>124</v>
      </c>
      <c r="D23">
        <v>900</v>
      </c>
      <c r="E23" s="1">
        <v>45231</v>
      </c>
    </row>
    <row r="24" spans="1:5" x14ac:dyDescent="0.25">
      <c r="A24">
        <v>23</v>
      </c>
      <c r="B24" t="s">
        <v>121</v>
      </c>
      <c r="C24" t="s">
        <v>122</v>
      </c>
      <c r="D24">
        <v>5000</v>
      </c>
      <c r="E24" s="1">
        <v>45261</v>
      </c>
    </row>
    <row r="25" spans="1:5" x14ac:dyDescent="0.25">
      <c r="A25">
        <v>24</v>
      </c>
      <c r="B25" t="s">
        <v>123</v>
      </c>
      <c r="C25" t="s">
        <v>124</v>
      </c>
      <c r="D25">
        <v>950</v>
      </c>
      <c r="E25" s="1">
        <v>45261</v>
      </c>
    </row>
    <row r="26" spans="1:5" x14ac:dyDescent="0.25">
      <c r="A26">
        <v>25</v>
      </c>
      <c r="B26" t="s">
        <v>121</v>
      </c>
      <c r="C26" t="s">
        <v>122</v>
      </c>
      <c r="D26">
        <v>5500</v>
      </c>
      <c r="E26" s="1">
        <v>45292</v>
      </c>
    </row>
    <row r="27" spans="1:5" x14ac:dyDescent="0.25">
      <c r="A27">
        <v>26</v>
      </c>
      <c r="B27" t="s">
        <v>123</v>
      </c>
      <c r="C27" t="s">
        <v>124</v>
      </c>
      <c r="D27">
        <v>1000</v>
      </c>
      <c r="E27" s="1">
        <v>45292</v>
      </c>
    </row>
    <row r="28" spans="1:5" x14ac:dyDescent="0.25">
      <c r="A28">
        <v>27</v>
      </c>
      <c r="B28" t="s">
        <v>121</v>
      </c>
      <c r="C28" t="s">
        <v>122</v>
      </c>
      <c r="D28">
        <v>5500</v>
      </c>
      <c r="E28" s="1">
        <v>45323</v>
      </c>
    </row>
    <row r="29" spans="1:5" x14ac:dyDescent="0.25">
      <c r="A29">
        <v>28</v>
      </c>
      <c r="B29" t="s">
        <v>123</v>
      </c>
      <c r="C29" t="s">
        <v>124</v>
      </c>
      <c r="D29">
        <v>950</v>
      </c>
      <c r="E29" s="1">
        <v>45323</v>
      </c>
    </row>
    <row r="30" spans="1:5" x14ac:dyDescent="0.25">
      <c r="A30">
        <v>29</v>
      </c>
      <c r="B30" t="s">
        <v>121</v>
      </c>
      <c r="C30" t="s">
        <v>122</v>
      </c>
      <c r="D30">
        <v>5500</v>
      </c>
      <c r="E30" s="1">
        <v>45352</v>
      </c>
    </row>
    <row r="31" spans="1:5" x14ac:dyDescent="0.25">
      <c r="A31">
        <v>30</v>
      </c>
      <c r="B31" t="s">
        <v>123</v>
      </c>
      <c r="C31" t="s">
        <v>124</v>
      </c>
      <c r="D31">
        <v>1000</v>
      </c>
      <c r="E31" s="1">
        <v>45352</v>
      </c>
    </row>
    <row r="32" spans="1:5" x14ac:dyDescent="0.25">
      <c r="A32">
        <v>31</v>
      </c>
      <c r="B32" t="s">
        <v>121</v>
      </c>
      <c r="C32" t="s">
        <v>122</v>
      </c>
      <c r="D32">
        <v>5500</v>
      </c>
      <c r="E32" s="1">
        <v>45383</v>
      </c>
    </row>
    <row r="33" spans="1:5" x14ac:dyDescent="0.25">
      <c r="A33">
        <v>32</v>
      </c>
      <c r="B33" t="s">
        <v>123</v>
      </c>
      <c r="C33" t="s">
        <v>124</v>
      </c>
      <c r="D33">
        <v>950</v>
      </c>
      <c r="E33" s="1">
        <v>45383</v>
      </c>
    </row>
    <row r="34" spans="1:5" x14ac:dyDescent="0.25">
      <c r="A34">
        <v>33</v>
      </c>
      <c r="B34" t="s">
        <v>121</v>
      </c>
      <c r="C34" t="s">
        <v>122</v>
      </c>
      <c r="D34">
        <v>5500</v>
      </c>
      <c r="E34" s="1">
        <v>45413</v>
      </c>
    </row>
    <row r="35" spans="1:5" x14ac:dyDescent="0.25">
      <c r="A35">
        <v>34</v>
      </c>
      <c r="B35" t="s">
        <v>123</v>
      </c>
      <c r="C35" t="s">
        <v>124</v>
      </c>
      <c r="D35">
        <v>1000</v>
      </c>
      <c r="E35" s="1">
        <v>45413</v>
      </c>
    </row>
    <row r="36" spans="1:5" x14ac:dyDescent="0.25">
      <c r="A36">
        <v>35</v>
      </c>
      <c r="B36" t="s">
        <v>121</v>
      </c>
      <c r="C36" t="s">
        <v>122</v>
      </c>
      <c r="D36">
        <v>5500</v>
      </c>
      <c r="E36" s="1">
        <v>45444</v>
      </c>
    </row>
    <row r="37" spans="1:5" x14ac:dyDescent="0.25">
      <c r="A37">
        <v>36</v>
      </c>
      <c r="B37" t="s">
        <v>123</v>
      </c>
      <c r="C37" t="s">
        <v>124</v>
      </c>
      <c r="D37">
        <v>1050</v>
      </c>
      <c r="E37" s="1">
        <v>45444</v>
      </c>
    </row>
    <row r="38" spans="1:5" x14ac:dyDescent="0.25">
      <c r="A38">
        <v>37</v>
      </c>
      <c r="B38" t="s">
        <v>121</v>
      </c>
      <c r="C38" t="s">
        <v>122</v>
      </c>
      <c r="D38">
        <v>5500</v>
      </c>
      <c r="E38" s="1">
        <v>45474</v>
      </c>
    </row>
    <row r="39" spans="1:5" x14ac:dyDescent="0.25">
      <c r="A39">
        <v>38</v>
      </c>
      <c r="B39" t="s">
        <v>123</v>
      </c>
      <c r="C39" t="s">
        <v>124</v>
      </c>
      <c r="D39">
        <v>1000</v>
      </c>
      <c r="E39" s="1">
        <v>45474</v>
      </c>
    </row>
    <row r="40" spans="1:5" x14ac:dyDescent="0.25">
      <c r="A40">
        <v>39</v>
      </c>
      <c r="B40" t="s">
        <v>121</v>
      </c>
      <c r="C40" t="s">
        <v>122</v>
      </c>
      <c r="D40">
        <v>5500</v>
      </c>
      <c r="E40" s="1">
        <v>45505</v>
      </c>
    </row>
    <row r="41" spans="1:5" x14ac:dyDescent="0.25">
      <c r="A41">
        <v>40</v>
      </c>
      <c r="B41" t="s">
        <v>123</v>
      </c>
      <c r="C41" t="s">
        <v>124</v>
      </c>
      <c r="D41">
        <v>1050</v>
      </c>
      <c r="E41" s="1">
        <v>45505</v>
      </c>
    </row>
    <row r="42" spans="1:5" x14ac:dyDescent="0.25">
      <c r="A42">
        <v>41</v>
      </c>
      <c r="B42" t="s">
        <v>121</v>
      </c>
      <c r="C42" t="s">
        <v>122</v>
      </c>
      <c r="D42">
        <v>5500</v>
      </c>
      <c r="E42" s="1">
        <v>45536</v>
      </c>
    </row>
    <row r="43" spans="1:5" x14ac:dyDescent="0.25">
      <c r="A43">
        <v>42</v>
      </c>
      <c r="B43" t="s">
        <v>123</v>
      </c>
      <c r="C43" t="s">
        <v>124</v>
      </c>
      <c r="D43">
        <v>1000</v>
      </c>
      <c r="E43" s="1">
        <v>45536</v>
      </c>
    </row>
    <row r="44" spans="1:5" x14ac:dyDescent="0.25">
      <c r="A44">
        <v>43</v>
      </c>
      <c r="B44" t="s">
        <v>121</v>
      </c>
      <c r="C44" t="s">
        <v>122</v>
      </c>
      <c r="D44">
        <v>5500</v>
      </c>
      <c r="E44" s="1">
        <v>45566</v>
      </c>
    </row>
    <row r="45" spans="1:5" x14ac:dyDescent="0.25">
      <c r="A45">
        <v>44</v>
      </c>
      <c r="B45" t="s">
        <v>123</v>
      </c>
      <c r="C45" t="s">
        <v>124</v>
      </c>
      <c r="D45">
        <v>1050</v>
      </c>
      <c r="E45" s="1">
        <v>45566</v>
      </c>
    </row>
    <row r="46" spans="1:5" x14ac:dyDescent="0.25">
      <c r="A46">
        <v>45</v>
      </c>
      <c r="B46" t="s">
        <v>121</v>
      </c>
      <c r="C46" t="s">
        <v>122</v>
      </c>
      <c r="D46">
        <v>5500</v>
      </c>
      <c r="E46" s="1">
        <v>45597</v>
      </c>
    </row>
    <row r="47" spans="1:5" x14ac:dyDescent="0.25">
      <c r="A47">
        <v>46</v>
      </c>
      <c r="B47" t="s">
        <v>123</v>
      </c>
      <c r="C47" t="s">
        <v>124</v>
      </c>
      <c r="D47">
        <v>1000</v>
      </c>
      <c r="E47" s="1">
        <v>45597</v>
      </c>
    </row>
    <row r="48" spans="1:5" x14ac:dyDescent="0.25">
      <c r="A48">
        <v>47</v>
      </c>
      <c r="B48" t="s">
        <v>121</v>
      </c>
      <c r="C48" t="s">
        <v>122</v>
      </c>
      <c r="D48">
        <v>5500</v>
      </c>
      <c r="E48" s="1">
        <v>45627</v>
      </c>
    </row>
    <row r="49" spans="1:5" x14ac:dyDescent="0.25">
      <c r="A49">
        <v>48</v>
      </c>
      <c r="B49" t="s">
        <v>123</v>
      </c>
      <c r="C49" t="s">
        <v>124</v>
      </c>
      <c r="D49">
        <v>1050</v>
      </c>
      <c r="E49" s="1">
        <v>45627</v>
      </c>
    </row>
    <row r="50" spans="1:5" x14ac:dyDescent="0.25">
      <c r="A50">
        <v>49</v>
      </c>
      <c r="B50" t="s">
        <v>125</v>
      </c>
      <c r="C50" t="s">
        <v>126</v>
      </c>
      <c r="D50">
        <v>10000</v>
      </c>
      <c r="E50" s="1">
        <v>45017</v>
      </c>
    </row>
    <row r="51" spans="1:5" x14ac:dyDescent="0.25">
      <c r="A51">
        <v>50</v>
      </c>
      <c r="B51" t="s">
        <v>127</v>
      </c>
      <c r="C51" t="s">
        <v>128</v>
      </c>
      <c r="D51">
        <v>500</v>
      </c>
      <c r="E51" s="1">
        <v>45078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C80C-15B0-49BB-A376-3A3762F2208D}">
  <dimension ref="A1:D6"/>
  <sheetViews>
    <sheetView workbookViewId="0">
      <selection sqref="A1:D6"/>
    </sheetView>
  </sheetViews>
  <sheetFormatPr defaultRowHeight="15" x14ac:dyDescent="0.25"/>
  <cols>
    <col min="1" max="1" width="13.7109375" bestFit="1" customWidth="1"/>
    <col min="2" max="2" width="12" bestFit="1" customWidth="1"/>
    <col min="3" max="3" width="17.5703125" bestFit="1" customWidth="1"/>
    <col min="4" max="4" width="14.28515625" bestFit="1" customWidth="1"/>
  </cols>
  <sheetData>
    <row r="1" spans="1:4" x14ac:dyDescent="0.25">
      <c r="A1" t="s">
        <v>129</v>
      </c>
      <c r="B1" t="s">
        <v>130</v>
      </c>
      <c r="C1" t="s">
        <v>131</v>
      </c>
      <c r="D1" t="s">
        <v>132</v>
      </c>
    </row>
    <row r="2" spans="1:4" x14ac:dyDescent="0.25">
      <c r="A2">
        <v>1</v>
      </c>
      <c r="B2">
        <v>1</v>
      </c>
      <c r="C2">
        <v>2716</v>
      </c>
      <c r="D2" s="1">
        <v>45306</v>
      </c>
    </row>
    <row r="3" spans="1:4" x14ac:dyDescent="0.25">
      <c r="A3">
        <v>2</v>
      </c>
      <c r="B3">
        <v>3</v>
      </c>
      <c r="C3">
        <v>2361</v>
      </c>
      <c r="D3" s="1">
        <v>45343</v>
      </c>
    </row>
    <row r="4" spans="1:4" x14ac:dyDescent="0.25">
      <c r="A4">
        <v>3</v>
      </c>
      <c r="B4">
        <v>5</v>
      </c>
      <c r="C4">
        <v>1418</v>
      </c>
      <c r="D4" s="1">
        <v>45563</v>
      </c>
    </row>
    <row r="5" spans="1:4" x14ac:dyDescent="0.25">
      <c r="A5">
        <v>4</v>
      </c>
      <c r="B5">
        <v>2</v>
      </c>
      <c r="C5">
        <v>4346</v>
      </c>
      <c r="D5" s="1">
        <v>45438</v>
      </c>
    </row>
    <row r="6" spans="1:4" x14ac:dyDescent="0.25">
      <c r="A6">
        <v>5</v>
      </c>
      <c r="B6">
        <v>4</v>
      </c>
      <c r="C6">
        <v>2989</v>
      </c>
      <c r="D6" s="1">
        <v>45417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C3AD-AC5D-4BF2-9C60-38786E68426F}">
  <dimension ref="A1:G11"/>
  <sheetViews>
    <sheetView workbookViewId="0">
      <selection sqref="A1:G11"/>
    </sheetView>
  </sheetViews>
  <sheetFormatPr defaultRowHeight="15" x14ac:dyDescent="0.25"/>
  <cols>
    <col min="1" max="1" width="13.85546875" bestFit="1" customWidth="1"/>
    <col min="2" max="2" width="21.140625" bestFit="1" customWidth="1"/>
    <col min="3" max="3" width="11.5703125" bestFit="1" customWidth="1"/>
    <col min="4" max="4" width="10.7109375" bestFit="1" customWidth="1"/>
    <col min="5" max="5" width="17" bestFit="1" customWidth="1"/>
    <col min="6" max="6" width="9.5703125" bestFit="1" customWidth="1"/>
    <col min="7" max="7" width="12.7109375" bestFit="1" customWidth="1"/>
  </cols>
  <sheetData>
    <row r="1" spans="1:7" x14ac:dyDescent="0.25">
      <c r="A1" t="s">
        <v>133</v>
      </c>
      <c r="B1" t="s">
        <v>134</v>
      </c>
      <c r="C1" t="s">
        <v>135</v>
      </c>
      <c r="D1" t="s">
        <v>136</v>
      </c>
      <c r="E1" t="s">
        <v>137</v>
      </c>
      <c r="F1" t="s">
        <v>138</v>
      </c>
      <c r="G1" t="s">
        <v>139</v>
      </c>
    </row>
    <row r="2" spans="1:7" x14ac:dyDescent="0.25">
      <c r="A2">
        <v>1</v>
      </c>
      <c r="B2" t="s">
        <v>140</v>
      </c>
      <c r="C2" s="1">
        <v>44927</v>
      </c>
      <c r="D2" s="1">
        <v>44985</v>
      </c>
      <c r="E2">
        <v>2</v>
      </c>
      <c r="F2">
        <v>5000</v>
      </c>
      <c r="G2">
        <v>5200</v>
      </c>
    </row>
    <row r="3" spans="1:7" x14ac:dyDescent="0.25">
      <c r="A3">
        <v>2</v>
      </c>
      <c r="B3" t="s">
        <v>141</v>
      </c>
      <c r="C3" s="1">
        <v>45078</v>
      </c>
      <c r="D3" s="1">
        <v>45169</v>
      </c>
      <c r="E3">
        <v>3</v>
      </c>
      <c r="F3">
        <v>4000</v>
      </c>
      <c r="G3">
        <v>3800</v>
      </c>
    </row>
    <row r="4" spans="1:7" x14ac:dyDescent="0.25">
      <c r="A4">
        <v>3</v>
      </c>
      <c r="B4" t="s">
        <v>142</v>
      </c>
      <c r="C4" s="1">
        <v>45170</v>
      </c>
      <c r="D4" s="1">
        <v>45184</v>
      </c>
      <c r="E4">
        <v>2</v>
      </c>
      <c r="F4">
        <v>3000</v>
      </c>
      <c r="G4">
        <v>3200</v>
      </c>
    </row>
    <row r="5" spans="1:7" x14ac:dyDescent="0.25">
      <c r="A5">
        <v>4</v>
      </c>
      <c r="B5" t="s">
        <v>143</v>
      </c>
      <c r="C5" s="1">
        <v>45231</v>
      </c>
      <c r="D5" s="1">
        <v>45260</v>
      </c>
      <c r="E5">
        <v>3</v>
      </c>
      <c r="F5">
        <v>4500</v>
      </c>
      <c r="G5">
        <v>4700</v>
      </c>
    </row>
    <row r="6" spans="1:7" x14ac:dyDescent="0.25">
      <c r="A6">
        <v>5</v>
      </c>
      <c r="B6" t="s">
        <v>144</v>
      </c>
      <c r="C6" s="1">
        <v>45261</v>
      </c>
      <c r="D6" s="1">
        <v>45291</v>
      </c>
      <c r="E6">
        <v>1</v>
      </c>
      <c r="F6">
        <v>3500</v>
      </c>
      <c r="G6">
        <v>3400</v>
      </c>
    </row>
    <row r="7" spans="1:7" x14ac:dyDescent="0.25">
      <c r="A7">
        <v>6</v>
      </c>
      <c r="B7" t="s">
        <v>145</v>
      </c>
      <c r="C7" s="1">
        <v>45352</v>
      </c>
      <c r="D7" s="1">
        <v>45412</v>
      </c>
      <c r="F7">
        <v>6000</v>
      </c>
      <c r="G7">
        <v>6100</v>
      </c>
    </row>
    <row r="8" spans="1:7" x14ac:dyDescent="0.25">
      <c r="A8">
        <v>7</v>
      </c>
      <c r="B8" t="s">
        <v>146</v>
      </c>
      <c r="C8" s="1">
        <v>45444</v>
      </c>
      <c r="D8" s="1">
        <v>45535</v>
      </c>
      <c r="E8">
        <v>3</v>
      </c>
      <c r="F8">
        <v>5500</v>
      </c>
      <c r="G8">
        <v>5300</v>
      </c>
    </row>
    <row r="9" spans="1:7" x14ac:dyDescent="0.25">
      <c r="A9">
        <v>8</v>
      </c>
      <c r="B9" t="s">
        <v>147</v>
      </c>
      <c r="C9" s="1">
        <v>45536</v>
      </c>
      <c r="D9" s="1">
        <v>45565</v>
      </c>
      <c r="E9">
        <v>5</v>
      </c>
      <c r="F9">
        <v>4000</v>
      </c>
      <c r="G9">
        <v>4200</v>
      </c>
    </row>
    <row r="10" spans="1:7" x14ac:dyDescent="0.25">
      <c r="A10">
        <v>9</v>
      </c>
      <c r="B10" t="s">
        <v>148</v>
      </c>
      <c r="C10" s="1">
        <v>45597</v>
      </c>
      <c r="D10" s="1">
        <v>45657</v>
      </c>
      <c r="E10">
        <v>2</v>
      </c>
      <c r="F10">
        <v>7000</v>
      </c>
      <c r="G10">
        <v>7200</v>
      </c>
    </row>
    <row r="11" spans="1:7" x14ac:dyDescent="0.25">
      <c r="A11">
        <v>10</v>
      </c>
      <c r="B11" t="s">
        <v>149</v>
      </c>
      <c r="C11" s="1">
        <v>45627</v>
      </c>
      <c r="D11" s="1">
        <v>45657</v>
      </c>
      <c r="E11">
        <v>4</v>
      </c>
      <c r="F11">
        <v>3000</v>
      </c>
      <c r="G11">
        <v>2900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6625B-8F46-47E2-A480-4127B043CA7D}">
  <dimension ref="A1:G29"/>
  <sheetViews>
    <sheetView workbookViewId="0">
      <selection activeCell="G3" sqref="G3"/>
    </sheetView>
  </sheetViews>
  <sheetFormatPr defaultRowHeight="15" x14ac:dyDescent="0.25"/>
  <cols>
    <col min="1" max="1" width="14.85546875" bestFit="1" customWidth="1"/>
    <col min="2" max="2" width="12" bestFit="1" customWidth="1"/>
    <col min="3" max="3" width="19.7109375" bestFit="1" customWidth="1"/>
    <col min="4" max="4" width="17.28515625" bestFit="1" customWidth="1"/>
    <col min="5" max="5" width="19.140625" bestFit="1" customWidth="1"/>
    <col min="6" max="6" width="12" bestFit="1" customWidth="1"/>
    <col min="7" max="7" width="11.28515625" bestFit="1" customWidth="1"/>
  </cols>
  <sheetData>
    <row r="1" spans="1:7" x14ac:dyDescent="0.25">
      <c r="A1" t="s">
        <v>150</v>
      </c>
      <c r="B1" t="s">
        <v>130</v>
      </c>
      <c r="C1" t="s">
        <v>151</v>
      </c>
      <c r="D1" t="s">
        <v>152</v>
      </c>
      <c r="E1" t="s">
        <v>153</v>
      </c>
      <c r="F1" t="s">
        <v>154</v>
      </c>
      <c r="G1" t="s">
        <v>208</v>
      </c>
    </row>
    <row r="2" spans="1:7" x14ac:dyDescent="0.25">
      <c r="A2">
        <v>1</v>
      </c>
      <c r="B2">
        <v>1</v>
      </c>
      <c r="C2">
        <v>800</v>
      </c>
      <c r="D2" s="1">
        <v>44936</v>
      </c>
      <c r="E2">
        <v>18600</v>
      </c>
      <c r="F2">
        <v>8000</v>
      </c>
      <c r="G2">
        <f>production[[#This Row],[TotalMaterialCost]]+production[[#This Row],[LaborCost]]</f>
        <v>26600</v>
      </c>
    </row>
    <row r="3" spans="1:7" x14ac:dyDescent="0.25">
      <c r="A3">
        <v>2</v>
      </c>
      <c r="B3">
        <v>3</v>
      </c>
      <c r="C3">
        <v>700</v>
      </c>
      <c r="D3" s="1">
        <v>44941</v>
      </c>
      <c r="E3">
        <v>17150</v>
      </c>
      <c r="F3">
        <v>7000</v>
      </c>
      <c r="G3">
        <f>production[[#This Row],[TotalMaterialCost]]+production[[#This Row],[LaborCost]]</f>
        <v>24150</v>
      </c>
    </row>
    <row r="4" spans="1:7" x14ac:dyDescent="0.25">
      <c r="A4">
        <v>3</v>
      </c>
      <c r="B4">
        <v>5</v>
      </c>
      <c r="C4">
        <v>750</v>
      </c>
      <c r="D4" s="1">
        <v>44958</v>
      </c>
      <c r="E4">
        <v>17887.5</v>
      </c>
      <c r="F4">
        <v>7500</v>
      </c>
      <c r="G4">
        <f>production[[#This Row],[TotalMaterialCost]]+production[[#This Row],[LaborCost]]</f>
        <v>25387.5</v>
      </c>
    </row>
    <row r="5" spans="1:7" x14ac:dyDescent="0.25">
      <c r="A5">
        <v>4</v>
      </c>
      <c r="B5">
        <v>1</v>
      </c>
      <c r="C5">
        <v>900</v>
      </c>
      <c r="D5" s="1">
        <v>45240</v>
      </c>
      <c r="E5">
        <v>20925</v>
      </c>
      <c r="F5">
        <v>9000</v>
      </c>
      <c r="G5">
        <f>production[[#This Row],[TotalMaterialCost]]+production[[#This Row],[LaborCost]]</f>
        <v>29925</v>
      </c>
    </row>
    <row r="6" spans="1:7" x14ac:dyDescent="0.25">
      <c r="A6">
        <v>5</v>
      </c>
      <c r="B6">
        <v>3</v>
      </c>
      <c r="C6">
        <v>800</v>
      </c>
      <c r="D6" s="1">
        <v>45261</v>
      </c>
      <c r="E6">
        <v>19600</v>
      </c>
      <c r="F6">
        <v>8000</v>
      </c>
      <c r="G6">
        <f>production[[#This Row],[TotalMaterialCost]]+production[[#This Row],[LaborCost]]</f>
        <v>27600</v>
      </c>
    </row>
    <row r="7" spans="1:7" x14ac:dyDescent="0.25">
      <c r="A7">
        <v>6</v>
      </c>
      <c r="B7">
        <v>5</v>
      </c>
      <c r="C7">
        <v>850</v>
      </c>
      <c r="D7" s="1">
        <v>45275</v>
      </c>
      <c r="E7">
        <v>20272.5</v>
      </c>
      <c r="F7">
        <v>8500</v>
      </c>
      <c r="G7">
        <f>production[[#This Row],[TotalMaterialCost]]+production[[#This Row],[LaborCost]]</f>
        <v>28772.5</v>
      </c>
    </row>
    <row r="8" spans="1:7" x14ac:dyDescent="0.25">
      <c r="A8">
        <v>7</v>
      </c>
      <c r="B8">
        <v>2</v>
      </c>
      <c r="C8">
        <v>1000</v>
      </c>
      <c r="D8" s="1">
        <v>45078</v>
      </c>
      <c r="E8">
        <v>8650</v>
      </c>
      <c r="F8">
        <v>5000</v>
      </c>
      <c r="G8">
        <f>production[[#This Row],[TotalMaterialCost]]+production[[#This Row],[LaborCost]]</f>
        <v>13650</v>
      </c>
    </row>
    <row r="9" spans="1:7" x14ac:dyDescent="0.25">
      <c r="A9">
        <v>8</v>
      </c>
      <c r="B9">
        <v>4</v>
      </c>
      <c r="C9">
        <v>1100</v>
      </c>
      <c r="D9" s="1">
        <v>45092</v>
      </c>
      <c r="E9">
        <v>11165</v>
      </c>
      <c r="F9">
        <v>5500</v>
      </c>
      <c r="G9">
        <f>production[[#This Row],[TotalMaterialCost]]+production[[#This Row],[LaborCost]]</f>
        <v>16665</v>
      </c>
    </row>
    <row r="10" spans="1:7" x14ac:dyDescent="0.25">
      <c r="A10">
        <v>9</v>
      </c>
      <c r="B10">
        <v>2</v>
      </c>
      <c r="C10">
        <v>1200</v>
      </c>
      <c r="D10" s="1">
        <v>45108</v>
      </c>
      <c r="E10">
        <v>10380</v>
      </c>
      <c r="F10">
        <v>6000</v>
      </c>
      <c r="G10">
        <f>production[[#This Row],[TotalMaterialCost]]+production[[#This Row],[LaborCost]]</f>
        <v>16380</v>
      </c>
    </row>
    <row r="11" spans="1:7" x14ac:dyDescent="0.25">
      <c r="A11">
        <v>10</v>
      </c>
      <c r="B11">
        <v>4</v>
      </c>
      <c r="C11">
        <v>950</v>
      </c>
      <c r="D11" s="1">
        <v>45139</v>
      </c>
      <c r="E11">
        <v>9642.5</v>
      </c>
      <c r="F11">
        <v>4750</v>
      </c>
      <c r="G11">
        <f>production[[#This Row],[TotalMaterialCost]]+production[[#This Row],[LaborCost]]</f>
        <v>14392.5</v>
      </c>
    </row>
    <row r="12" spans="1:7" x14ac:dyDescent="0.25">
      <c r="A12">
        <v>11</v>
      </c>
      <c r="B12">
        <v>1</v>
      </c>
      <c r="C12">
        <v>600</v>
      </c>
      <c r="D12" s="1">
        <v>44986</v>
      </c>
      <c r="E12">
        <v>13950</v>
      </c>
      <c r="F12">
        <v>6000</v>
      </c>
      <c r="G12">
        <f>production[[#This Row],[TotalMaterialCost]]+production[[#This Row],[LaborCost]]</f>
        <v>19950</v>
      </c>
    </row>
    <row r="13" spans="1:7" x14ac:dyDescent="0.25">
      <c r="A13">
        <v>12</v>
      </c>
      <c r="B13">
        <v>2</v>
      </c>
      <c r="C13">
        <v>800</v>
      </c>
      <c r="D13" s="1">
        <v>45017</v>
      </c>
      <c r="E13">
        <v>6920</v>
      </c>
      <c r="F13">
        <v>4000</v>
      </c>
      <c r="G13">
        <f>production[[#This Row],[TotalMaterialCost]]+production[[#This Row],[LaborCost]]</f>
        <v>10920</v>
      </c>
    </row>
    <row r="14" spans="1:7" x14ac:dyDescent="0.25">
      <c r="A14">
        <v>13</v>
      </c>
      <c r="B14">
        <v>3</v>
      </c>
      <c r="C14">
        <v>650</v>
      </c>
      <c r="D14" s="1">
        <v>45200</v>
      </c>
      <c r="E14">
        <v>15925</v>
      </c>
      <c r="F14">
        <v>6500</v>
      </c>
      <c r="G14">
        <f>production[[#This Row],[TotalMaterialCost]]+production[[#This Row],[LaborCost]]</f>
        <v>22425</v>
      </c>
    </row>
    <row r="15" spans="1:7" x14ac:dyDescent="0.25">
      <c r="A15">
        <v>14</v>
      </c>
      <c r="B15">
        <v>4</v>
      </c>
      <c r="C15">
        <v>700</v>
      </c>
      <c r="D15" s="1">
        <v>45047</v>
      </c>
      <c r="E15">
        <v>7105</v>
      </c>
      <c r="F15">
        <v>3500</v>
      </c>
      <c r="G15">
        <f>production[[#This Row],[TotalMaterialCost]]+production[[#This Row],[LaborCost]]</f>
        <v>10605</v>
      </c>
    </row>
    <row r="16" spans="1:7" x14ac:dyDescent="0.25">
      <c r="A16">
        <v>15</v>
      </c>
      <c r="B16">
        <v>5</v>
      </c>
      <c r="C16">
        <v>600</v>
      </c>
      <c r="D16" s="1">
        <v>45170</v>
      </c>
      <c r="E16">
        <v>14310</v>
      </c>
      <c r="F16">
        <v>6000</v>
      </c>
      <c r="G16">
        <f>production[[#This Row],[TotalMaterialCost]]+production[[#This Row],[LaborCost]]</f>
        <v>20310</v>
      </c>
    </row>
    <row r="17" spans="1:7" x14ac:dyDescent="0.25">
      <c r="A17">
        <v>16</v>
      </c>
      <c r="B17">
        <v>1</v>
      </c>
      <c r="C17">
        <v>1000</v>
      </c>
      <c r="D17" s="1">
        <v>45301</v>
      </c>
      <c r="E17">
        <v>23250</v>
      </c>
      <c r="F17">
        <v>10000</v>
      </c>
      <c r="G17">
        <f>production[[#This Row],[TotalMaterialCost]]+production[[#This Row],[LaborCost]]</f>
        <v>33250</v>
      </c>
    </row>
    <row r="18" spans="1:7" x14ac:dyDescent="0.25">
      <c r="A18">
        <v>17</v>
      </c>
      <c r="B18">
        <v>3</v>
      </c>
      <c r="C18">
        <v>900</v>
      </c>
      <c r="D18" s="1">
        <v>45311</v>
      </c>
      <c r="E18">
        <v>22050</v>
      </c>
      <c r="F18">
        <v>9000</v>
      </c>
      <c r="G18">
        <f>production[[#This Row],[TotalMaterialCost]]+production[[#This Row],[LaborCost]]</f>
        <v>31050</v>
      </c>
    </row>
    <row r="19" spans="1:7" x14ac:dyDescent="0.25">
      <c r="A19">
        <v>18</v>
      </c>
      <c r="B19">
        <v>5</v>
      </c>
      <c r="C19">
        <v>950</v>
      </c>
      <c r="D19" s="1">
        <v>45323</v>
      </c>
      <c r="E19">
        <v>22657.5</v>
      </c>
      <c r="F19">
        <v>9500</v>
      </c>
      <c r="G19">
        <f>production[[#This Row],[TotalMaterialCost]]+production[[#This Row],[LaborCost]]</f>
        <v>32157.5</v>
      </c>
    </row>
    <row r="20" spans="1:7" x14ac:dyDescent="0.25">
      <c r="A20">
        <v>19</v>
      </c>
      <c r="B20">
        <v>1</v>
      </c>
      <c r="C20">
        <v>1100</v>
      </c>
      <c r="D20" s="1">
        <v>45611</v>
      </c>
      <c r="E20">
        <v>25575</v>
      </c>
      <c r="F20">
        <v>11000</v>
      </c>
      <c r="G20">
        <f>production[[#This Row],[TotalMaterialCost]]+production[[#This Row],[LaborCost]]</f>
        <v>36575</v>
      </c>
    </row>
    <row r="21" spans="1:7" x14ac:dyDescent="0.25">
      <c r="A21">
        <v>20</v>
      </c>
      <c r="B21">
        <v>3</v>
      </c>
      <c r="C21">
        <v>1000</v>
      </c>
      <c r="D21" s="1">
        <v>45627</v>
      </c>
      <c r="E21">
        <v>24500</v>
      </c>
      <c r="F21">
        <v>10000</v>
      </c>
      <c r="G21">
        <f>production[[#This Row],[TotalMaterialCost]]+production[[#This Row],[LaborCost]]</f>
        <v>34500</v>
      </c>
    </row>
    <row r="22" spans="1:7" x14ac:dyDescent="0.25">
      <c r="A22">
        <v>21</v>
      </c>
      <c r="B22">
        <v>2</v>
      </c>
      <c r="C22">
        <v>1300</v>
      </c>
      <c r="D22" s="1">
        <v>45444</v>
      </c>
      <c r="E22">
        <v>11245</v>
      </c>
      <c r="F22">
        <v>6500</v>
      </c>
      <c r="G22">
        <f>production[[#This Row],[TotalMaterialCost]]+production[[#This Row],[LaborCost]]</f>
        <v>17745</v>
      </c>
    </row>
    <row r="23" spans="1:7" x14ac:dyDescent="0.25">
      <c r="A23">
        <v>22</v>
      </c>
      <c r="B23">
        <v>4</v>
      </c>
      <c r="C23">
        <v>1200</v>
      </c>
      <c r="D23" s="1">
        <v>45474</v>
      </c>
      <c r="E23">
        <v>12180</v>
      </c>
      <c r="F23">
        <v>6000</v>
      </c>
      <c r="G23">
        <f>production[[#This Row],[TotalMaterialCost]]+production[[#This Row],[LaborCost]]</f>
        <v>18180</v>
      </c>
    </row>
    <row r="24" spans="1:7" x14ac:dyDescent="0.25">
      <c r="A24">
        <v>23</v>
      </c>
      <c r="B24">
        <v>2</v>
      </c>
      <c r="C24">
        <v>1400</v>
      </c>
      <c r="D24" s="1">
        <v>45505</v>
      </c>
      <c r="E24">
        <v>12110</v>
      </c>
      <c r="F24">
        <v>7000</v>
      </c>
      <c r="G24">
        <f>production[[#This Row],[TotalMaterialCost]]+production[[#This Row],[LaborCost]]</f>
        <v>19110</v>
      </c>
    </row>
    <row r="25" spans="1:7" x14ac:dyDescent="0.25">
      <c r="A25">
        <v>24</v>
      </c>
      <c r="B25">
        <v>1</v>
      </c>
      <c r="C25">
        <v>700</v>
      </c>
      <c r="D25" s="1">
        <v>45352</v>
      </c>
      <c r="E25">
        <v>16275</v>
      </c>
      <c r="F25">
        <v>7000</v>
      </c>
      <c r="G25">
        <f>production[[#This Row],[TotalMaterialCost]]+production[[#This Row],[LaborCost]]</f>
        <v>23275</v>
      </c>
    </row>
    <row r="26" spans="1:7" x14ac:dyDescent="0.25">
      <c r="A26">
        <v>25</v>
      </c>
      <c r="B26">
        <v>2</v>
      </c>
      <c r="C26">
        <v>900</v>
      </c>
      <c r="D26" s="1">
        <v>45383</v>
      </c>
      <c r="E26">
        <v>7785</v>
      </c>
      <c r="F26">
        <v>4500</v>
      </c>
      <c r="G26">
        <f>production[[#This Row],[TotalMaterialCost]]+production[[#This Row],[LaborCost]]</f>
        <v>12285</v>
      </c>
    </row>
    <row r="27" spans="1:7" x14ac:dyDescent="0.25">
      <c r="A27">
        <v>26</v>
      </c>
      <c r="B27">
        <v>3</v>
      </c>
      <c r="C27">
        <v>750</v>
      </c>
      <c r="D27" s="1">
        <v>45566</v>
      </c>
      <c r="E27">
        <v>18375</v>
      </c>
      <c r="F27">
        <v>7500</v>
      </c>
      <c r="G27">
        <f>production[[#This Row],[TotalMaterialCost]]+production[[#This Row],[LaborCost]]</f>
        <v>25875</v>
      </c>
    </row>
    <row r="28" spans="1:7" x14ac:dyDescent="0.25">
      <c r="A28">
        <v>27</v>
      </c>
      <c r="B28">
        <v>4</v>
      </c>
      <c r="C28">
        <v>1000</v>
      </c>
      <c r="D28" s="1">
        <v>45413</v>
      </c>
      <c r="E28">
        <v>10150</v>
      </c>
      <c r="F28">
        <v>5000</v>
      </c>
      <c r="G28">
        <f>production[[#This Row],[TotalMaterialCost]]+production[[#This Row],[LaborCost]]</f>
        <v>15150</v>
      </c>
    </row>
    <row r="29" spans="1:7" x14ac:dyDescent="0.25">
      <c r="A29">
        <v>28</v>
      </c>
      <c r="B29">
        <v>5</v>
      </c>
      <c r="C29">
        <v>700</v>
      </c>
      <c r="D29" s="1">
        <v>45536</v>
      </c>
      <c r="E29">
        <v>16695</v>
      </c>
      <c r="F29">
        <v>7000</v>
      </c>
      <c r="G29">
        <f>production[[#This Row],[TotalMaterialCost]]+production[[#This Row],[LaborCost]]</f>
        <v>23695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A38B3-4405-498B-B40B-7FF5387DEF2E}">
  <dimension ref="A1:E102"/>
  <sheetViews>
    <sheetView workbookViewId="0">
      <selection sqref="A1:E102"/>
    </sheetView>
  </sheetViews>
  <sheetFormatPr defaultRowHeight="15" x14ac:dyDescent="0.25"/>
  <cols>
    <col min="1" max="1" width="10.42578125" bestFit="1" customWidth="1"/>
    <col min="2" max="2" width="14.85546875" bestFit="1" customWidth="1"/>
    <col min="3" max="3" width="12.5703125" bestFit="1" customWidth="1"/>
    <col min="4" max="4" width="15.5703125" bestFit="1" customWidth="1"/>
    <col min="5" max="5" width="12.5703125" bestFit="1" customWidth="1"/>
  </cols>
  <sheetData>
    <row r="1" spans="1:5" x14ac:dyDescent="0.25">
      <c r="A1" t="s">
        <v>155</v>
      </c>
      <c r="B1" t="s">
        <v>150</v>
      </c>
      <c r="C1" t="s">
        <v>156</v>
      </c>
      <c r="D1" t="s">
        <v>157</v>
      </c>
      <c r="E1" t="s">
        <v>158</v>
      </c>
    </row>
    <row r="2" spans="1:5" x14ac:dyDescent="0.25">
      <c r="A2">
        <v>1</v>
      </c>
      <c r="B2">
        <v>1</v>
      </c>
      <c r="C2">
        <v>1</v>
      </c>
      <c r="D2">
        <v>480</v>
      </c>
      <c r="E2">
        <v>1</v>
      </c>
    </row>
    <row r="3" spans="1:5" x14ac:dyDescent="0.25">
      <c r="A3">
        <v>2</v>
      </c>
      <c r="B3">
        <v>1</v>
      </c>
      <c r="C3">
        <v>2</v>
      </c>
      <c r="D3">
        <v>320</v>
      </c>
      <c r="E3">
        <v>1</v>
      </c>
    </row>
    <row r="4" spans="1:5" x14ac:dyDescent="0.25">
      <c r="A4">
        <v>3</v>
      </c>
      <c r="B4">
        <v>1</v>
      </c>
      <c r="C4">
        <v>3</v>
      </c>
      <c r="D4">
        <v>80</v>
      </c>
      <c r="E4">
        <v>3</v>
      </c>
    </row>
    <row r="5" spans="1:5" x14ac:dyDescent="0.25">
      <c r="A5">
        <v>4</v>
      </c>
      <c r="B5">
        <v>1</v>
      </c>
      <c r="C5">
        <v>4</v>
      </c>
      <c r="D5">
        <v>40</v>
      </c>
      <c r="E5">
        <v>2</v>
      </c>
    </row>
    <row r="6" spans="1:5" x14ac:dyDescent="0.25">
      <c r="A6">
        <v>5</v>
      </c>
      <c r="B6">
        <v>2</v>
      </c>
      <c r="C6">
        <v>1</v>
      </c>
      <c r="D6">
        <v>455</v>
      </c>
      <c r="E6">
        <v>1</v>
      </c>
    </row>
    <row r="7" spans="1:5" x14ac:dyDescent="0.25">
      <c r="A7">
        <v>6</v>
      </c>
      <c r="B7">
        <v>2</v>
      </c>
      <c r="C7">
        <v>2</v>
      </c>
      <c r="D7">
        <v>245</v>
      </c>
      <c r="E7">
        <v>1</v>
      </c>
    </row>
    <row r="8" spans="1:5" x14ac:dyDescent="0.25">
      <c r="A8">
        <v>7</v>
      </c>
      <c r="B8">
        <v>2</v>
      </c>
      <c r="C8">
        <v>3</v>
      </c>
      <c r="D8">
        <v>84</v>
      </c>
      <c r="E8">
        <v>3</v>
      </c>
    </row>
    <row r="9" spans="1:5" x14ac:dyDescent="0.25">
      <c r="A9">
        <v>8</v>
      </c>
      <c r="B9">
        <v>2</v>
      </c>
      <c r="C9">
        <v>4</v>
      </c>
      <c r="D9">
        <v>35</v>
      </c>
      <c r="E9">
        <v>2</v>
      </c>
    </row>
    <row r="10" spans="1:5" x14ac:dyDescent="0.25">
      <c r="A10">
        <v>9</v>
      </c>
      <c r="B10">
        <v>3</v>
      </c>
      <c r="C10">
        <v>1</v>
      </c>
      <c r="D10">
        <v>465</v>
      </c>
      <c r="E10">
        <v>1</v>
      </c>
    </row>
    <row r="11" spans="1:5" x14ac:dyDescent="0.25">
      <c r="A11">
        <v>10</v>
      </c>
      <c r="B11">
        <v>3</v>
      </c>
      <c r="C11">
        <v>2</v>
      </c>
      <c r="D11">
        <v>285</v>
      </c>
      <c r="E11">
        <v>1</v>
      </c>
    </row>
    <row r="12" spans="1:5" x14ac:dyDescent="0.25">
      <c r="A12">
        <v>11</v>
      </c>
      <c r="B12">
        <v>3</v>
      </c>
      <c r="C12">
        <v>3</v>
      </c>
      <c r="D12">
        <v>82.5</v>
      </c>
      <c r="E12">
        <v>3</v>
      </c>
    </row>
    <row r="13" spans="1:5" x14ac:dyDescent="0.25">
      <c r="A13">
        <v>12</v>
      </c>
      <c r="B13">
        <v>3</v>
      </c>
      <c r="C13">
        <v>4</v>
      </c>
      <c r="D13">
        <v>37.5</v>
      </c>
      <c r="E13">
        <v>2</v>
      </c>
    </row>
    <row r="14" spans="1:5" x14ac:dyDescent="0.25">
      <c r="A14">
        <v>13</v>
      </c>
      <c r="B14">
        <v>4</v>
      </c>
      <c r="C14">
        <v>1</v>
      </c>
      <c r="D14">
        <v>540</v>
      </c>
      <c r="E14">
        <v>1</v>
      </c>
    </row>
    <row r="15" spans="1:5" x14ac:dyDescent="0.25">
      <c r="A15">
        <v>14</v>
      </c>
      <c r="B15">
        <v>4</v>
      </c>
      <c r="C15">
        <v>2</v>
      </c>
      <c r="D15">
        <v>360</v>
      </c>
      <c r="E15">
        <v>1</v>
      </c>
    </row>
    <row r="16" spans="1:5" x14ac:dyDescent="0.25">
      <c r="A16">
        <v>15</v>
      </c>
      <c r="B16">
        <v>4</v>
      </c>
      <c r="C16">
        <v>3</v>
      </c>
      <c r="D16">
        <v>90</v>
      </c>
      <c r="E16">
        <v>3</v>
      </c>
    </row>
    <row r="17" spans="1:5" x14ac:dyDescent="0.25">
      <c r="A17">
        <v>16</v>
      </c>
      <c r="B17">
        <v>4</v>
      </c>
      <c r="C17">
        <v>4</v>
      </c>
      <c r="D17">
        <v>45</v>
      </c>
      <c r="E17">
        <v>2</v>
      </c>
    </row>
    <row r="18" spans="1:5" x14ac:dyDescent="0.25">
      <c r="A18">
        <v>17</v>
      </c>
      <c r="B18">
        <v>5</v>
      </c>
      <c r="C18">
        <v>1</v>
      </c>
      <c r="D18">
        <v>520</v>
      </c>
      <c r="E18">
        <v>1</v>
      </c>
    </row>
    <row r="19" spans="1:5" x14ac:dyDescent="0.25">
      <c r="A19">
        <v>18</v>
      </c>
      <c r="B19">
        <v>5</v>
      </c>
      <c r="C19">
        <v>2</v>
      </c>
      <c r="D19">
        <v>280</v>
      </c>
      <c r="E19">
        <v>1</v>
      </c>
    </row>
    <row r="20" spans="1:5" x14ac:dyDescent="0.25">
      <c r="A20">
        <v>19</v>
      </c>
      <c r="B20">
        <v>5</v>
      </c>
      <c r="C20">
        <v>3</v>
      </c>
      <c r="D20">
        <v>96</v>
      </c>
      <c r="E20">
        <v>3</v>
      </c>
    </row>
    <row r="21" spans="1:5" x14ac:dyDescent="0.25">
      <c r="A21">
        <v>20</v>
      </c>
      <c r="B21">
        <v>5</v>
      </c>
      <c r="C21">
        <v>4</v>
      </c>
      <c r="D21">
        <v>40</v>
      </c>
      <c r="E21">
        <v>2</v>
      </c>
    </row>
    <row r="22" spans="1:5" x14ac:dyDescent="0.25">
      <c r="A22">
        <v>21</v>
      </c>
      <c r="B22">
        <v>6</v>
      </c>
      <c r="C22">
        <v>1</v>
      </c>
      <c r="D22">
        <v>527</v>
      </c>
      <c r="E22">
        <v>1</v>
      </c>
    </row>
    <row r="23" spans="1:5" x14ac:dyDescent="0.25">
      <c r="A23">
        <v>22</v>
      </c>
      <c r="B23">
        <v>6</v>
      </c>
      <c r="C23">
        <v>2</v>
      </c>
      <c r="D23">
        <v>323</v>
      </c>
      <c r="E23">
        <v>1</v>
      </c>
    </row>
    <row r="24" spans="1:5" x14ac:dyDescent="0.25">
      <c r="A24">
        <v>23</v>
      </c>
      <c r="B24">
        <v>6</v>
      </c>
      <c r="C24">
        <v>3</v>
      </c>
      <c r="D24">
        <v>93.5</v>
      </c>
      <c r="E24">
        <v>3</v>
      </c>
    </row>
    <row r="25" spans="1:5" x14ac:dyDescent="0.25">
      <c r="A25">
        <v>24</v>
      </c>
      <c r="B25">
        <v>6</v>
      </c>
      <c r="C25">
        <v>4</v>
      </c>
      <c r="D25">
        <v>42.5</v>
      </c>
      <c r="E25">
        <v>2</v>
      </c>
    </row>
    <row r="26" spans="1:5" x14ac:dyDescent="0.25">
      <c r="A26">
        <v>25</v>
      </c>
      <c r="B26">
        <v>7</v>
      </c>
      <c r="C26">
        <v>1</v>
      </c>
      <c r="D26">
        <v>300</v>
      </c>
      <c r="E26">
        <v>1</v>
      </c>
    </row>
    <row r="27" spans="1:5" x14ac:dyDescent="0.25">
      <c r="A27">
        <v>26</v>
      </c>
      <c r="B27">
        <v>7</v>
      </c>
      <c r="C27">
        <v>3</v>
      </c>
      <c r="D27">
        <v>50</v>
      </c>
      <c r="E27">
        <v>3</v>
      </c>
    </row>
    <row r="28" spans="1:5" x14ac:dyDescent="0.25">
      <c r="A28">
        <v>27</v>
      </c>
      <c r="B28">
        <v>7</v>
      </c>
      <c r="C28">
        <v>4</v>
      </c>
      <c r="D28">
        <v>30</v>
      </c>
      <c r="E28">
        <v>2</v>
      </c>
    </row>
    <row r="29" spans="1:5" x14ac:dyDescent="0.25">
      <c r="A29">
        <v>28</v>
      </c>
      <c r="B29">
        <v>8</v>
      </c>
      <c r="C29">
        <v>1</v>
      </c>
      <c r="D29">
        <v>385</v>
      </c>
      <c r="E29">
        <v>1</v>
      </c>
    </row>
    <row r="30" spans="1:5" x14ac:dyDescent="0.25">
      <c r="A30">
        <v>29</v>
      </c>
      <c r="B30">
        <v>8</v>
      </c>
      <c r="C30">
        <v>3</v>
      </c>
      <c r="D30">
        <v>66</v>
      </c>
      <c r="E30">
        <v>3</v>
      </c>
    </row>
    <row r="31" spans="1:5" x14ac:dyDescent="0.25">
      <c r="A31">
        <v>30</v>
      </c>
      <c r="B31">
        <v>8</v>
      </c>
      <c r="C31">
        <v>4</v>
      </c>
      <c r="D31">
        <v>33</v>
      </c>
      <c r="E31">
        <v>2</v>
      </c>
    </row>
    <row r="32" spans="1:5" x14ac:dyDescent="0.25">
      <c r="A32">
        <v>31</v>
      </c>
      <c r="B32">
        <v>9</v>
      </c>
      <c r="C32">
        <v>1</v>
      </c>
      <c r="D32">
        <v>360</v>
      </c>
      <c r="E32">
        <v>1</v>
      </c>
    </row>
    <row r="33" spans="1:5" x14ac:dyDescent="0.25">
      <c r="A33">
        <v>32</v>
      </c>
      <c r="B33">
        <v>9</v>
      </c>
      <c r="C33">
        <v>3</v>
      </c>
      <c r="D33">
        <v>60</v>
      </c>
      <c r="E33">
        <v>3</v>
      </c>
    </row>
    <row r="34" spans="1:5" x14ac:dyDescent="0.25">
      <c r="A34">
        <v>33</v>
      </c>
      <c r="B34">
        <v>9</v>
      </c>
      <c r="C34">
        <v>4</v>
      </c>
      <c r="D34">
        <v>36</v>
      </c>
      <c r="E34">
        <v>2</v>
      </c>
    </row>
    <row r="35" spans="1:5" x14ac:dyDescent="0.25">
      <c r="A35">
        <v>34</v>
      </c>
      <c r="B35">
        <v>10</v>
      </c>
      <c r="C35">
        <v>1</v>
      </c>
      <c r="D35">
        <v>332.5</v>
      </c>
      <c r="E35">
        <v>1</v>
      </c>
    </row>
    <row r="36" spans="1:5" x14ac:dyDescent="0.25">
      <c r="A36">
        <v>35</v>
      </c>
      <c r="B36">
        <v>10</v>
      </c>
      <c r="C36">
        <v>3</v>
      </c>
      <c r="D36">
        <v>57</v>
      </c>
      <c r="E36">
        <v>3</v>
      </c>
    </row>
    <row r="37" spans="1:5" x14ac:dyDescent="0.25">
      <c r="A37">
        <v>36</v>
      </c>
      <c r="B37">
        <v>10</v>
      </c>
      <c r="C37">
        <v>4</v>
      </c>
      <c r="D37">
        <v>28.5</v>
      </c>
      <c r="E37">
        <v>2</v>
      </c>
    </row>
    <row r="38" spans="1:5" x14ac:dyDescent="0.25">
      <c r="A38">
        <v>37</v>
      </c>
      <c r="B38">
        <v>11</v>
      </c>
      <c r="C38">
        <v>1</v>
      </c>
      <c r="D38">
        <v>360</v>
      </c>
      <c r="E38">
        <v>1</v>
      </c>
    </row>
    <row r="39" spans="1:5" x14ac:dyDescent="0.25">
      <c r="A39">
        <v>38</v>
      </c>
      <c r="B39">
        <v>11</v>
      </c>
      <c r="C39">
        <v>2</v>
      </c>
      <c r="D39">
        <v>240</v>
      </c>
      <c r="E39">
        <v>1</v>
      </c>
    </row>
    <row r="40" spans="1:5" x14ac:dyDescent="0.25">
      <c r="A40">
        <v>39</v>
      </c>
      <c r="B40">
        <v>11</v>
      </c>
      <c r="C40">
        <v>3</v>
      </c>
      <c r="D40">
        <v>60</v>
      </c>
      <c r="E40">
        <v>3</v>
      </c>
    </row>
    <row r="41" spans="1:5" x14ac:dyDescent="0.25">
      <c r="A41">
        <v>40</v>
      </c>
      <c r="B41">
        <v>11</v>
      </c>
      <c r="C41">
        <v>4</v>
      </c>
      <c r="D41">
        <v>30</v>
      </c>
      <c r="E41">
        <v>2</v>
      </c>
    </row>
    <row r="42" spans="1:5" x14ac:dyDescent="0.25">
      <c r="A42">
        <v>41</v>
      </c>
      <c r="B42">
        <v>12</v>
      </c>
      <c r="C42">
        <v>1</v>
      </c>
      <c r="D42">
        <v>240</v>
      </c>
      <c r="E42">
        <v>1</v>
      </c>
    </row>
    <row r="43" spans="1:5" x14ac:dyDescent="0.25">
      <c r="A43">
        <v>42</v>
      </c>
      <c r="B43">
        <v>12</v>
      </c>
      <c r="C43">
        <v>3</v>
      </c>
      <c r="D43">
        <v>40</v>
      </c>
      <c r="E43">
        <v>3</v>
      </c>
    </row>
    <row r="44" spans="1:5" x14ac:dyDescent="0.25">
      <c r="A44">
        <v>43</v>
      </c>
      <c r="B44">
        <v>12</v>
      </c>
      <c r="C44">
        <v>4</v>
      </c>
      <c r="D44">
        <v>24</v>
      </c>
      <c r="E44">
        <v>2</v>
      </c>
    </row>
    <row r="45" spans="1:5" x14ac:dyDescent="0.25">
      <c r="A45">
        <v>44</v>
      </c>
      <c r="B45">
        <v>13</v>
      </c>
      <c r="C45">
        <v>1</v>
      </c>
      <c r="D45">
        <v>422.5</v>
      </c>
      <c r="E45">
        <v>1</v>
      </c>
    </row>
    <row r="46" spans="1:5" x14ac:dyDescent="0.25">
      <c r="A46">
        <v>45</v>
      </c>
      <c r="B46">
        <v>13</v>
      </c>
      <c r="C46">
        <v>2</v>
      </c>
      <c r="D46">
        <v>227.5</v>
      </c>
      <c r="E46">
        <v>1</v>
      </c>
    </row>
    <row r="47" spans="1:5" x14ac:dyDescent="0.25">
      <c r="A47">
        <v>46</v>
      </c>
      <c r="B47">
        <v>13</v>
      </c>
      <c r="C47">
        <v>3</v>
      </c>
      <c r="D47">
        <v>78</v>
      </c>
      <c r="E47">
        <v>3</v>
      </c>
    </row>
    <row r="48" spans="1:5" x14ac:dyDescent="0.25">
      <c r="A48">
        <v>47</v>
      </c>
      <c r="B48">
        <v>13</v>
      </c>
      <c r="C48">
        <v>4</v>
      </c>
      <c r="D48">
        <v>32.5</v>
      </c>
      <c r="E48">
        <v>2</v>
      </c>
    </row>
    <row r="49" spans="1:5" x14ac:dyDescent="0.25">
      <c r="A49">
        <v>48</v>
      </c>
      <c r="B49">
        <v>14</v>
      </c>
      <c r="C49">
        <v>1</v>
      </c>
      <c r="D49">
        <v>245</v>
      </c>
      <c r="E49">
        <v>1</v>
      </c>
    </row>
    <row r="50" spans="1:5" x14ac:dyDescent="0.25">
      <c r="A50">
        <v>49</v>
      </c>
      <c r="B50">
        <v>14</v>
      </c>
      <c r="C50">
        <v>3</v>
      </c>
      <c r="D50">
        <v>42</v>
      </c>
      <c r="E50">
        <v>3</v>
      </c>
    </row>
    <row r="51" spans="1:5" x14ac:dyDescent="0.25">
      <c r="A51">
        <v>50</v>
      </c>
      <c r="B51">
        <v>14</v>
      </c>
      <c r="C51">
        <v>4</v>
      </c>
      <c r="D51">
        <v>21</v>
      </c>
      <c r="E51">
        <v>2</v>
      </c>
    </row>
    <row r="52" spans="1:5" x14ac:dyDescent="0.25">
      <c r="A52">
        <v>51</v>
      </c>
      <c r="B52">
        <v>15</v>
      </c>
      <c r="C52">
        <v>1</v>
      </c>
      <c r="D52">
        <v>372</v>
      </c>
      <c r="E52">
        <v>1</v>
      </c>
    </row>
    <row r="53" spans="1:5" x14ac:dyDescent="0.25">
      <c r="A53">
        <v>52</v>
      </c>
      <c r="B53">
        <v>15</v>
      </c>
      <c r="C53">
        <v>2</v>
      </c>
      <c r="D53">
        <v>228</v>
      </c>
      <c r="E53">
        <v>1</v>
      </c>
    </row>
    <row r="54" spans="1:5" x14ac:dyDescent="0.25">
      <c r="A54">
        <v>53</v>
      </c>
      <c r="B54">
        <v>15</v>
      </c>
      <c r="C54">
        <v>3</v>
      </c>
      <c r="D54">
        <v>66</v>
      </c>
      <c r="E54">
        <v>3</v>
      </c>
    </row>
    <row r="55" spans="1:5" x14ac:dyDescent="0.25">
      <c r="A55">
        <v>54</v>
      </c>
      <c r="B55">
        <v>15</v>
      </c>
      <c r="C55">
        <v>4</v>
      </c>
      <c r="D55">
        <v>30</v>
      </c>
      <c r="E55">
        <v>2</v>
      </c>
    </row>
    <row r="56" spans="1:5" x14ac:dyDescent="0.25">
      <c r="A56">
        <v>55</v>
      </c>
      <c r="B56">
        <v>16</v>
      </c>
      <c r="C56">
        <v>1</v>
      </c>
      <c r="D56">
        <v>600</v>
      </c>
      <c r="E56">
        <v>1</v>
      </c>
    </row>
    <row r="57" spans="1:5" x14ac:dyDescent="0.25">
      <c r="A57">
        <v>56</v>
      </c>
      <c r="B57">
        <v>16</v>
      </c>
      <c r="C57">
        <v>2</v>
      </c>
      <c r="D57">
        <v>400</v>
      </c>
      <c r="E57">
        <v>1</v>
      </c>
    </row>
    <row r="58" spans="1:5" x14ac:dyDescent="0.25">
      <c r="A58">
        <v>57</v>
      </c>
      <c r="B58">
        <v>16</v>
      </c>
      <c r="C58">
        <v>3</v>
      </c>
      <c r="D58">
        <v>100</v>
      </c>
      <c r="E58">
        <v>3</v>
      </c>
    </row>
    <row r="59" spans="1:5" x14ac:dyDescent="0.25">
      <c r="A59">
        <v>58</v>
      </c>
      <c r="B59">
        <v>16</v>
      </c>
      <c r="C59">
        <v>4</v>
      </c>
      <c r="D59">
        <v>50</v>
      </c>
      <c r="E59">
        <v>2</v>
      </c>
    </row>
    <row r="60" spans="1:5" x14ac:dyDescent="0.25">
      <c r="A60">
        <v>59</v>
      </c>
      <c r="B60">
        <v>17</v>
      </c>
      <c r="C60">
        <v>1</v>
      </c>
      <c r="D60">
        <v>585</v>
      </c>
      <c r="E60">
        <v>1</v>
      </c>
    </row>
    <row r="61" spans="1:5" x14ac:dyDescent="0.25">
      <c r="A61">
        <v>60</v>
      </c>
      <c r="B61">
        <v>17</v>
      </c>
      <c r="C61">
        <v>2</v>
      </c>
      <c r="D61">
        <v>315</v>
      </c>
      <c r="E61">
        <v>1</v>
      </c>
    </row>
    <row r="62" spans="1:5" x14ac:dyDescent="0.25">
      <c r="A62">
        <v>61</v>
      </c>
      <c r="B62">
        <v>17</v>
      </c>
      <c r="C62">
        <v>3</v>
      </c>
      <c r="D62">
        <v>108</v>
      </c>
      <c r="E62">
        <v>3</v>
      </c>
    </row>
    <row r="63" spans="1:5" x14ac:dyDescent="0.25">
      <c r="A63">
        <v>62</v>
      </c>
      <c r="B63">
        <v>17</v>
      </c>
      <c r="C63">
        <v>4</v>
      </c>
      <c r="D63">
        <v>45</v>
      </c>
      <c r="E63">
        <v>2</v>
      </c>
    </row>
    <row r="64" spans="1:5" x14ac:dyDescent="0.25">
      <c r="A64">
        <v>63</v>
      </c>
      <c r="B64">
        <v>18</v>
      </c>
      <c r="C64">
        <v>1</v>
      </c>
      <c r="D64">
        <v>589</v>
      </c>
      <c r="E64">
        <v>1</v>
      </c>
    </row>
    <row r="65" spans="1:5" x14ac:dyDescent="0.25">
      <c r="A65">
        <v>64</v>
      </c>
      <c r="B65">
        <v>18</v>
      </c>
      <c r="C65">
        <v>2</v>
      </c>
      <c r="D65">
        <v>361</v>
      </c>
      <c r="E65">
        <v>1</v>
      </c>
    </row>
    <row r="66" spans="1:5" x14ac:dyDescent="0.25">
      <c r="A66">
        <v>65</v>
      </c>
      <c r="B66">
        <v>18</v>
      </c>
      <c r="C66">
        <v>3</v>
      </c>
      <c r="D66">
        <v>104.5</v>
      </c>
      <c r="E66">
        <v>3</v>
      </c>
    </row>
    <row r="67" spans="1:5" x14ac:dyDescent="0.25">
      <c r="A67">
        <v>66</v>
      </c>
      <c r="B67">
        <v>18</v>
      </c>
      <c r="C67">
        <v>4</v>
      </c>
      <c r="D67">
        <v>47.5</v>
      </c>
      <c r="E67">
        <v>2</v>
      </c>
    </row>
    <row r="68" spans="1:5" x14ac:dyDescent="0.25">
      <c r="A68">
        <v>67</v>
      </c>
      <c r="B68">
        <v>19</v>
      </c>
      <c r="C68">
        <v>1</v>
      </c>
      <c r="D68">
        <v>660</v>
      </c>
      <c r="E68">
        <v>1</v>
      </c>
    </row>
    <row r="69" spans="1:5" x14ac:dyDescent="0.25">
      <c r="A69">
        <v>68</v>
      </c>
      <c r="B69">
        <v>19</v>
      </c>
      <c r="C69">
        <v>2</v>
      </c>
      <c r="D69">
        <v>440</v>
      </c>
      <c r="E69">
        <v>1</v>
      </c>
    </row>
    <row r="70" spans="1:5" x14ac:dyDescent="0.25">
      <c r="A70">
        <v>69</v>
      </c>
      <c r="B70">
        <v>19</v>
      </c>
      <c r="C70">
        <v>3</v>
      </c>
      <c r="D70">
        <v>110</v>
      </c>
      <c r="E70">
        <v>3</v>
      </c>
    </row>
    <row r="71" spans="1:5" x14ac:dyDescent="0.25">
      <c r="A71">
        <v>70</v>
      </c>
      <c r="B71">
        <v>19</v>
      </c>
      <c r="C71">
        <v>4</v>
      </c>
      <c r="D71">
        <v>55</v>
      </c>
      <c r="E71">
        <v>2</v>
      </c>
    </row>
    <row r="72" spans="1:5" x14ac:dyDescent="0.25">
      <c r="A72">
        <v>71</v>
      </c>
      <c r="B72">
        <v>20</v>
      </c>
      <c r="C72">
        <v>1</v>
      </c>
      <c r="D72">
        <v>650</v>
      </c>
      <c r="E72">
        <v>1</v>
      </c>
    </row>
    <row r="73" spans="1:5" x14ac:dyDescent="0.25">
      <c r="A73">
        <v>72</v>
      </c>
      <c r="B73">
        <v>20</v>
      </c>
      <c r="C73">
        <v>2</v>
      </c>
      <c r="D73">
        <v>350</v>
      </c>
      <c r="E73">
        <v>1</v>
      </c>
    </row>
    <row r="74" spans="1:5" x14ac:dyDescent="0.25">
      <c r="A74">
        <v>73</v>
      </c>
      <c r="B74">
        <v>20</v>
      </c>
      <c r="C74">
        <v>3</v>
      </c>
      <c r="D74">
        <v>120</v>
      </c>
      <c r="E74">
        <v>3</v>
      </c>
    </row>
    <row r="75" spans="1:5" x14ac:dyDescent="0.25">
      <c r="A75">
        <v>74</v>
      </c>
      <c r="B75">
        <v>20</v>
      </c>
      <c r="C75">
        <v>4</v>
      </c>
      <c r="D75">
        <v>50</v>
      </c>
      <c r="E75">
        <v>2</v>
      </c>
    </row>
    <row r="76" spans="1:5" x14ac:dyDescent="0.25">
      <c r="A76">
        <v>75</v>
      </c>
      <c r="B76">
        <v>21</v>
      </c>
      <c r="C76">
        <v>1</v>
      </c>
      <c r="D76">
        <v>390</v>
      </c>
      <c r="E76">
        <v>1</v>
      </c>
    </row>
    <row r="77" spans="1:5" x14ac:dyDescent="0.25">
      <c r="A77">
        <v>76</v>
      </c>
      <c r="B77">
        <v>21</v>
      </c>
      <c r="C77">
        <v>3</v>
      </c>
      <c r="D77">
        <v>65</v>
      </c>
      <c r="E77">
        <v>3</v>
      </c>
    </row>
    <row r="78" spans="1:5" x14ac:dyDescent="0.25">
      <c r="A78">
        <v>77</v>
      </c>
      <c r="B78">
        <v>21</v>
      </c>
      <c r="C78">
        <v>4</v>
      </c>
      <c r="D78">
        <v>39</v>
      </c>
      <c r="E78">
        <v>2</v>
      </c>
    </row>
    <row r="79" spans="1:5" x14ac:dyDescent="0.25">
      <c r="A79">
        <v>78</v>
      </c>
      <c r="B79">
        <v>22</v>
      </c>
      <c r="C79">
        <v>1</v>
      </c>
      <c r="D79">
        <v>420</v>
      </c>
      <c r="E79">
        <v>1</v>
      </c>
    </row>
    <row r="80" spans="1:5" x14ac:dyDescent="0.25">
      <c r="A80">
        <v>79</v>
      </c>
      <c r="B80">
        <v>22</v>
      </c>
      <c r="C80">
        <v>3</v>
      </c>
      <c r="D80">
        <v>72</v>
      </c>
      <c r="E80">
        <v>3</v>
      </c>
    </row>
    <row r="81" spans="1:5" x14ac:dyDescent="0.25">
      <c r="A81">
        <v>80</v>
      </c>
      <c r="B81">
        <v>22</v>
      </c>
      <c r="C81">
        <v>4</v>
      </c>
      <c r="D81">
        <v>36</v>
      </c>
      <c r="E81">
        <v>2</v>
      </c>
    </row>
    <row r="82" spans="1:5" x14ac:dyDescent="0.25">
      <c r="A82">
        <v>81</v>
      </c>
      <c r="B82">
        <v>23</v>
      </c>
      <c r="C82">
        <v>1</v>
      </c>
      <c r="D82">
        <v>420</v>
      </c>
      <c r="E82">
        <v>1</v>
      </c>
    </row>
    <row r="83" spans="1:5" x14ac:dyDescent="0.25">
      <c r="A83">
        <v>82</v>
      </c>
      <c r="B83">
        <v>23</v>
      </c>
      <c r="C83">
        <v>3</v>
      </c>
      <c r="D83">
        <v>70</v>
      </c>
      <c r="E83">
        <v>3</v>
      </c>
    </row>
    <row r="84" spans="1:5" x14ac:dyDescent="0.25">
      <c r="A84">
        <v>83</v>
      </c>
      <c r="B84">
        <v>23</v>
      </c>
      <c r="C84">
        <v>4</v>
      </c>
      <c r="D84">
        <v>42</v>
      </c>
      <c r="E84">
        <v>2</v>
      </c>
    </row>
    <row r="85" spans="1:5" x14ac:dyDescent="0.25">
      <c r="A85">
        <v>84</v>
      </c>
      <c r="B85">
        <v>24</v>
      </c>
      <c r="C85">
        <v>1</v>
      </c>
      <c r="D85">
        <v>420</v>
      </c>
      <c r="E85">
        <v>1</v>
      </c>
    </row>
    <row r="86" spans="1:5" x14ac:dyDescent="0.25">
      <c r="A86">
        <v>85</v>
      </c>
      <c r="B86">
        <v>24</v>
      </c>
      <c r="C86">
        <v>2</v>
      </c>
      <c r="D86">
        <v>280</v>
      </c>
      <c r="E86">
        <v>1</v>
      </c>
    </row>
    <row r="87" spans="1:5" x14ac:dyDescent="0.25">
      <c r="A87">
        <v>86</v>
      </c>
      <c r="B87">
        <v>24</v>
      </c>
      <c r="C87">
        <v>3</v>
      </c>
      <c r="D87">
        <v>70</v>
      </c>
      <c r="E87">
        <v>3</v>
      </c>
    </row>
    <row r="88" spans="1:5" x14ac:dyDescent="0.25">
      <c r="A88">
        <v>87</v>
      </c>
      <c r="B88">
        <v>24</v>
      </c>
      <c r="C88">
        <v>4</v>
      </c>
      <c r="D88">
        <v>35</v>
      </c>
      <c r="E88">
        <v>2</v>
      </c>
    </row>
    <row r="89" spans="1:5" x14ac:dyDescent="0.25">
      <c r="A89">
        <v>88</v>
      </c>
      <c r="B89">
        <v>25</v>
      </c>
      <c r="C89">
        <v>1</v>
      </c>
      <c r="D89">
        <v>270</v>
      </c>
      <c r="E89">
        <v>1</v>
      </c>
    </row>
    <row r="90" spans="1:5" x14ac:dyDescent="0.25">
      <c r="A90">
        <v>89</v>
      </c>
      <c r="B90">
        <v>25</v>
      </c>
      <c r="C90">
        <v>3</v>
      </c>
      <c r="D90">
        <v>45</v>
      </c>
      <c r="E90">
        <v>3</v>
      </c>
    </row>
    <row r="91" spans="1:5" x14ac:dyDescent="0.25">
      <c r="A91">
        <v>90</v>
      </c>
      <c r="B91">
        <v>25</v>
      </c>
      <c r="C91">
        <v>4</v>
      </c>
      <c r="D91">
        <v>27</v>
      </c>
      <c r="E91">
        <v>2</v>
      </c>
    </row>
    <row r="92" spans="1:5" x14ac:dyDescent="0.25">
      <c r="A92">
        <v>91</v>
      </c>
      <c r="B92">
        <v>26</v>
      </c>
      <c r="C92">
        <v>1</v>
      </c>
      <c r="D92">
        <v>487.5</v>
      </c>
      <c r="E92">
        <v>1</v>
      </c>
    </row>
    <row r="93" spans="1:5" x14ac:dyDescent="0.25">
      <c r="A93">
        <v>92</v>
      </c>
      <c r="B93">
        <v>26</v>
      </c>
      <c r="C93">
        <v>2</v>
      </c>
      <c r="D93">
        <v>262.5</v>
      </c>
      <c r="E93">
        <v>1</v>
      </c>
    </row>
    <row r="94" spans="1:5" x14ac:dyDescent="0.25">
      <c r="A94">
        <v>93</v>
      </c>
      <c r="B94">
        <v>26</v>
      </c>
      <c r="C94">
        <v>3</v>
      </c>
      <c r="D94">
        <v>90</v>
      </c>
      <c r="E94">
        <v>3</v>
      </c>
    </row>
    <row r="95" spans="1:5" x14ac:dyDescent="0.25">
      <c r="A95">
        <v>94</v>
      </c>
      <c r="B95">
        <v>26</v>
      </c>
      <c r="C95">
        <v>4</v>
      </c>
      <c r="D95">
        <v>37.5</v>
      </c>
      <c r="E95">
        <v>2</v>
      </c>
    </row>
    <row r="96" spans="1:5" x14ac:dyDescent="0.25">
      <c r="A96">
        <v>95</v>
      </c>
      <c r="B96">
        <v>27</v>
      </c>
      <c r="C96">
        <v>1</v>
      </c>
      <c r="D96">
        <v>350</v>
      </c>
      <c r="E96">
        <v>1</v>
      </c>
    </row>
    <row r="97" spans="1:5" x14ac:dyDescent="0.25">
      <c r="A97">
        <v>96</v>
      </c>
      <c r="B97">
        <v>27</v>
      </c>
      <c r="C97">
        <v>3</v>
      </c>
      <c r="D97">
        <v>60</v>
      </c>
      <c r="E97">
        <v>3</v>
      </c>
    </row>
    <row r="98" spans="1:5" x14ac:dyDescent="0.25">
      <c r="A98">
        <v>97</v>
      </c>
      <c r="B98">
        <v>27</v>
      </c>
      <c r="C98">
        <v>4</v>
      </c>
      <c r="D98">
        <v>30</v>
      </c>
      <c r="E98">
        <v>2</v>
      </c>
    </row>
    <row r="99" spans="1:5" x14ac:dyDescent="0.25">
      <c r="A99">
        <v>98</v>
      </c>
      <c r="B99">
        <v>28</v>
      </c>
      <c r="C99">
        <v>1</v>
      </c>
      <c r="D99">
        <v>434</v>
      </c>
      <c r="E99">
        <v>1</v>
      </c>
    </row>
    <row r="100" spans="1:5" x14ac:dyDescent="0.25">
      <c r="A100">
        <v>99</v>
      </c>
      <c r="B100">
        <v>28</v>
      </c>
      <c r="C100">
        <v>2</v>
      </c>
      <c r="D100">
        <v>266</v>
      </c>
      <c r="E100">
        <v>1</v>
      </c>
    </row>
    <row r="101" spans="1:5" x14ac:dyDescent="0.25">
      <c r="A101">
        <v>100</v>
      </c>
      <c r="B101">
        <v>28</v>
      </c>
      <c r="C101">
        <v>3</v>
      </c>
      <c r="D101">
        <v>77</v>
      </c>
      <c r="E101">
        <v>3</v>
      </c>
    </row>
    <row r="102" spans="1:5" x14ac:dyDescent="0.25">
      <c r="A102">
        <v>101</v>
      </c>
      <c r="B102">
        <v>28</v>
      </c>
      <c r="C102">
        <v>4</v>
      </c>
      <c r="D102">
        <v>35</v>
      </c>
      <c r="E102">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91AAC-C93E-456F-94CF-7958FF2153F8}">
  <dimension ref="A1:D19"/>
  <sheetViews>
    <sheetView workbookViewId="0">
      <selection sqref="A1:D19"/>
    </sheetView>
  </sheetViews>
  <sheetFormatPr defaultRowHeight="15" x14ac:dyDescent="0.25"/>
  <cols>
    <col min="1" max="1" width="19.7109375" bestFit="1" customWidth="1"/>
    <col min="2" max="2" width="12" bestFit="1" customWidth="1"/>
    <col min="3" max="3" width="12.5703125" bestFit="1" customWidth="1"/>
    <col min="4" max="4" width="19.28515625" bestFit="1" customWidth="1"/>
  </cols>
  <sheetData>
    <row r="1" spans="1:4" x14ac:dyDescent="0.25">
      <c r="A1" t="s">
        <v>159</v>
      </c>
      <c r="B1" t="s">
        <v>130</v>
      </c>
      <c r="C1" t="s">
        <v>156</v>
      </c>
      <c r="D1" t="s">
        <v>160</v>
      </c>
    </row>
    <row r="2" spans="1:4" x14ac:dyDescent="0.25">
      <c r="A2">
        <v>1</v>
      </c>
      <c r="B2">
        <v>1</v>
      </c>
      <c r="C2">
        <v>1</v>
      </c>
      <c r="D2">
        <v>0.6</v>
      </c>
    </row>
    <row r="3" spans="1:4" x14ac:dyDescent="0.25">
      <c r="A3">
        <v>2</v>
      </c>
      <c r="B3">
        <v>1</v>
      </c>
      <c r="C3">
        <v>2</v>
      </c>
      <c r="D3">
        <v>0.4</v>
      </c>
    </row>
    <row r="4" spans="1:4" x14ac:dyDescent="0.25">
      <c r="A4">
        <v>3</v>
      </c>
      <c r="B4">
        <v>1</v>
      </c>
      <c r="C4">
        <v>3</v>
      </c>
      <c r="D4">
        <v>0.1</v>
      </c>
    </row>
    <row r="5" spans="1:4" x14ac:dyDescent="0.25">
      <c r="A5">
        <v>4</v>
      </c>
      <c r="B5">
        <v>1</v>
      </c>
      <c r="C5">
        <v>4</v>
      </c>
      <c r="D5">
        <v>0.05</v>
      </c>
    </row>
    <row r="6" spans="1:4" x14ac:dyDescent="0.25">
      <c r="A6">
        <v>5</v>
      </c>
      <c r="B6">
        <v>2</v>
      </c>
      <c r="C6">
        <v>1</v>
      </c>
      <c r="D6">
        <v>0.3</v>
      </c>
    </row>
    <row r="7" spans="1:4" x14ac:dyDescent="0.25">
      <c r="A7">
        <v>6</v>
      </c>
      <c r="B7">
        <v>2</v>
      </c>
      <c r="C7">
        <v>3</v>
      </c>
      <c r="D7">
        <v>0.05</v>
      </c>
    </row>
    <row r="8" spans="1:4" x14ac:dyDescent="0.25">
      <c r="A8">
        <v>7</v>
      </c>
      <c r="B8">
        <v>2</v>
      </c>
      <c r="C8">
        <v>4</v>
      </c>
      <c r="D8">
        <v>0.03</v>
      </c>
    </row>
    <row r="9" spans="1:4" x14ac:dyDescent="0.25">
      <c r="A9">
        <v>8</v>
      </c>
      <c r="B9">
        <v>3</v>
      </c>
      <c r="C9">
        <v>1</v>
      </c>
      <c r="D9">
        <v>0.65</v>
      </c>
    </row>
    <row r="10" spans="1:4" x14ac:dyDescent="0.25">
      <c r="A10">
        <v>9</v>
      </c>
      <c r="B10">
        <v>3</v>
      </c>
      <c r="C10">
        <v>2</v>
      </c>
      <c r="D10">
        <v>0.35</v>
      </c>
    </row>
    <row r="11" spans="1:4" x14ac:dyDescent="0.25">
      <c r="A11">
        <v>10</v>
      </c>
      <c r="B11">
        <v>3</v>
      </c>
      <c r="C11">
        <v>3</v>
      </c>
      <c r="D11">
        <v>0.12</v>
      </c>
    </row>
    <row r="12" spans="1:4" x14ac:dyDescent="0.25">
      <c r="A12">
        <v>11</v>
      </c>
      <c r="B12">
        <v>3</v>
      </c>
      <c r="C12">
        <v>4</v>
      </c>
      <c r="D12">
        <v>0.05</v>
      </c>
    </row>
    <row r="13" spans="1:4" x14ac:dyDescent="0.25">
      <c r="A13">
        <v>12</v>
      </c>
      <c r="B13">
        <v>4</v>
      </c>
      <c r="C13">
        <v>1</v>
      </c>
      <c r="D13">
        <v>0.35</v>
      </c>
    </row>
    <row r="14" spans="1:4" x14ac:dyDescent="0.25">
      <c r="A14">
        <v>13</v>
      </c>
      <c r="B14">
        <v>4</v>
      </c>
      <c r="C14">
        <v>3</v>
      </c>
      <c r="D14">
        <v>0.06</v>
      </c>
    </row>
    <row r="15" spans="1:4" x14ac:dyDescent="0.25">
      <c r="A15">
        <v>14</v>
      </c>
      <c r="B15">
        <v>4</v>
      </c>
      <c r="C15">
        <v>4</v>
      </c>
      <c r="D15">
        <v>0.03</v>
      </c>
    </row>
    <row r="16" spans="1:4" x14ac:dyDescent="0.25">
      <c r="A16">
        <v>15</v>
      </c>
      <c r="B16">
        <v>5</v>
      </c>
      <c r="C16">
        <v>1</v>
      </c>
      <c r="D16">
        <v>0.62</v>
      </c>
    </row>
    <row r="17" spans="1:4" x14ac:dyDescent="0.25">
      <c r="A17">
        <v>16</v>
      </c>
      <c r="B17">
        <v>5</v>
      </c>
      <c r="C17">
        <v>2</v>
      </c>
      <c r="D17">
        <v>0.38</v>
      </c>
    </row>
    <row r="18" spans="1:4" x14ac:dyDescent="0.25">
      <c r="A18">
        <v>17</v>
      </c>
      <c r="B18">
        <v>5</v>
      </c>
      <c r="C18">
        <v>3</v>
      </c>
      <c r="D18">
        <v>0.11</v>
      </c>
    </row>
    <row r="19" spans="1:4" x14ac:dyDescent="0.25">
      <c r="A19">
        <v>18</v>
      </c>
      <c r="B19">
        <v>5</v>
      </c>
      <c r="C19">
        <v>4</v>
      </c>
      <c r="D19">
        <v>0.05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EC31-D6E9-44DE-B98A-A176E007FED0}">
  <dimension ref="A1:E6"/>
  <sheetViews>
    <sheetView workbookViewId="0">
      <selection activeCell="E1" sqref="E1"/>
    </sheetView>
  </sheetViews>
  <sheetFormatPr defaultRowHeight="15" x14ac:dyDescent="0.25"/>
  <cols>
    <col min="1" max="1" width="12" bestFit="1" customWidth="1"/>
    <col min="2" max="2" width="23.140625" bestFit="1" customWidth="1"/>
    <col min="3" max="3" width="14.42578125" bestFit="1" customWidth="1"/>
    <col min="4" max="4" width="11.42578125" bestFit="1" customWidth="1"/>
    <col min="5" max="5" width="10.7109375" bestFit="1" customWidth="1"/>
  </cols>
  <sheetData>
    <row r="1" spans="1:5" x14ac:dyDescent="0.25">
      <c r="A1" t="s">
        <v>130</v>
      </c>
      <c r="B1" t="s">
        <v>161</v>
      </c>
      <c r="C1" t="s">
        <v>162</v>
      </c>
      <c r="D1" t="s">
        <v>163</v>
      </c>
      <c r="E1" t="s">
        <v>209</v>
      </c>
    </row>
    <row r="2" spans="1:5" x14ac:dyDescent="0.25">
      <c r="A2">
        <v>1</v>
      </c>
      <c r="B2" t="s">
        <v>164</v>
      </c>
      <c r="C2" t="s">
        <v>165</v>
      </c>
      <c r="D2">
        <v>300</v>
      </c>
      <c r="E2">
        <v>220</v>
      </c>
    </row>
    <row r="3" spans="1:5" x14ac:dyDescent="0.25">
      <c r="A3">
        <v>2</v>
      </c>
      <c r="B3" t="s">
        <v>166</v>
      </c>
      <c r="C3" t="s">
        <v>167</v>
      </c>
      <c r="D3">
        <v>120</v>
      </c>
      <c r="E3">
        <v>90</v>
      </c>
    </row>
    <row r="4" spans="1:5" x14ac:dyDescent="0.25">
      <c r="A4">
        <v>3</v>
      </c>
      <c r="B4" t="s">
        <v>168</v>
      </c>
      <c r="C4" t="s">
        <v>165</v>
      </c>
      <c r="D4">
        <v>320</v>
      </c>
      <c r="E4">
        <v>280</v>
      </c>
    </row>
    <row r="5" spans="1:5" x14ac:dyDescent="0.25">
      <c r="A5">
        <v>4</v>
      </c>
      <c r="B5" t="s">
        <v>169</v>
      </c>
      <c r="C5" t="s">
        <v>167</v>
      </c>
      <c r="D5">
        <v>130</v>
      </c>
      <c r="E5">
        <v>100</v>
      </c>
    </row>
    <row r="6" spans="1:5" x14ac:dyDescent="0.25">
      <c r="A6">
        <v>5</v>
      </c>
      <c r="B6" t="s">
        <v>170</v>
      </c>
      <c r="C6" t="s">
        <v>165</v>
      </c>
      <c r="D6">
        <v>310</v>
      </c>
      <c r="E6">
        <v>280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r a w m a t e r i a l s _ 2 3 1 2 e 0 3 1 - 7 e 3 6 - 4 b e f - b e 8 d - f 5 7 2 c 6 8 0 0 3 0 5 " > < C u s t o m C o n t e n t > < ! [ C D A T A [ < T a b l e W i d g e t G r i d S e r i a l i z a t i o n   x m l n s : x s d = " h t t p : / / w w w . w 3 . o r g / 2 0 0 1 / X M L S c h e m a "   x m l n s : x s i = " h t t p : / / w w w . w 3 . o r g / 2 0 0 1 / X M L S c h e m a - i n s t a n c e " > < C o l u m n S u g g e s t e d T y p e   / > < C o l u m n F o r m a t   / > < C o l u m n A c c u r a c y   / > < C o l u m n C u r r e n c y S y m b o l   / > < C o l u m n P o s i t i v e P a t t e r n   / > < C o l u m n N e g a t i v e P a t t e r n   / > < C o l u m n W i d t h s > < i t e m > < k e y > < s t r i n g > M a t e r i a l I D < / s t r i n g > < / k e y > < v a l u e > < i n t > 1 0 1 < / i n t > < / v a l u e > < / i t e m > < i t e m > < k e y > < s t r i n g > M a t e r i a l N a m e < / s t r i n g > < / k e y > < v a l u e > < i n t > 1 2 5 < / i n t > < / v a l u e > < / i t e m > < i t e m > < k e y > < s t r i n g > U n i t C o s t < / s t r i n g > < / k e y > < v a l u e > < i n t > 8 9 < / i n t > < / v a l u e > < / i t e m > < i t e m > < k e y > < s t r i n g > U n i t O f M e a s u r e < / s t r i n g > < / k e y > < v a l u e > < i n t > 1 3 1 < / i n t > < / v a l u e > < / i t e m > < / C o l u m n W i d t h s > < C o l u m n D i s p l a y I n d e x > < i t e m > < k e y > < s t r i n g > M a t e r i a l I D < / s t r i n g > < / k e y > < v a l u e > < i n t > 0 < / i n t > < / v a l u e > < / i t e m > < i t e m > < k e y > < s t r i n g > M a t e r i a l N a m e < / s t r i n g > < / k e y > < v a l u e > < i n t > 1 < / i n t > < / v a l u e > < / i t e m > < i t e m > < k e y > < s t r i n g > U n i t C o s t < / s t r i n g > < / k e y > < v a l u e > < i n t > 2 < / i n t > < / v a l u e > < / i t e m > < i t e m > < k e y > < s t r i n g > U n i t O f M e a s u r e 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i t i e s _ 1 1 4 3 1 1 6 1 - 8 f 2 a - 4 9 6 1 - 9 7 7 9 - 0 d 0 9 f 9 5 3 e 1 e f " > < C u s t o m C o n t e n t > < ! [ C D A T A [ < T a b l e W i d g e t G r i d S e r i a l i z a t i o n   x m l n s : x s d = " h t t p : / / w w w . w 3 . o r g / 2 0 0 1 / X M L S c h e m a "   x m l n s : x s i = " h t t p : / / w w w . w 3 . o r g / 2 0 0 1 / X M L S c h e m a - i n s t a n c e " > < C o l u m n S u g g e s t e d T y p e   / > < C o l u m n F o r m a t   / > < C o l u m n A c c u r a c y   / > < C o l u m n C u r r e n c y S y m b o l   / > < C o l u m n P o s i t i v e P a t t e r n   / > < C o l u m n N e g a t i v e P a t t e r n   / > < C o l u m n W i d t h s > < i t e m > < k e y > < s t r i n g > C i t y I D < / s t r i n g > < / k e y > < v a l u e > < i n t > 7 3 < / i n t > < / v a l u e > < / i t e m > < i t e m > < k e y > < s t r i n g > C i t y N a m e < / s t r i n g > < / k e y > < v a l u e > < i n t > 9 7 < / i n t > < / v a l u e > < / i t e m > < i t e m > < k e y > < s t r i n g > R e g i o n I D < / s t r i n g > < / k e y > < v a l u e > < i n t > 9 2 < / i n t > < / v a l u e > < / i t e m > < / C o l u m n W i d t h s > < C o l u m n D i s p l a y I n d e x > < i t e m > < k e y > < s t r i n g > C i t y I D < / s t r i n g > < / k e y > < v a l u e > < i n t > 0 < / i n t > < / v a l u e > < / i t e m > < i t e m > < k e y > < s t r i n g > C i t y N a m e < / s t r i n g > < / k e y > < v a l u e > < i n t > 1 < / i n t > < / v a l u e > < / i t e m > < i t e m > < k e y > < s t r i n g > R e g i o n I D < / 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 2 0 2 5 - 0 3 - 2 9 T 1 7 : 5 5 : 1 1 . 1 3 4 4 4 0 1 + 0 0 : 0 0 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O r d e r " > < C u s t o m C o n t e n t > < ! [ C D A T A [ c i t i e s _ 1 1 4 3 1 1 6 1 - 8 f 2 a - 4 9 6 1 - 9 7 7 9 - 0 d 0 9 f 9 5 3 e 1 e f , c u s t o m e r s _ 1 a 3 3 7 9 6 a - 8 8 8 b - 4 9 4 9 - 8 2 1 5 - 5 e d 5 8 d e 5 b a 1 9 , e x p e n s e s _ b 2 f e 4 e 6 2 - 4 8 f 9 - 4 c 9 e - b a e b - 9 5 b b 3 5 9 5 3 7 e f , i n v e n t o r y _ 6 d 1 7 1 0 7 a - 0 5 7 4 - 4 b a 4 - a 9 c 9 - c b 1 a a e 4 0 a c 7 2 , m a r k e t i n g c a m p a i g n s _ c 8 a 2 c 8 c 9 - a c 2 a - 4 0 4 f - a e 5 9 - 6 2 9 4 d 7 6 0 7 0 a 4 , p r o d u c t i o n _ f 6 d 8 1 1 1 4 - 2 9 2 e - 4 4 0 3 - 8 8 7 9 - a d 0 5 c 0 a 7 8 a 9 0 , p r o d u c t i o n m a t e r i a l u s a g e _ 0 c 1 c 4 2 f f - b 4 9 e - 4 5 5 1 - 9 c 6 b - f 1 4 9 7 f d 6 b 5 a 3 , p r o d u c t m a t e r i a l s _ d 4 2 e c d 5 4 - c 2 4 2 - 4 6 b d - 8 4 7 e - 4 0 4 e d 6 4 9 4 1 f 6 , p r o d u c t s _ d 1 f f 7 a 9 d - 8 a 7 e - 4 0 f 8 - 8 7 6 4 - 7 8 d d 5 c 8 5 7 2 4 b , r a w m a t e r i a l s _ 2 3 1 2 e 0 3 1 - 7 e 3 6 - 4 b e f - b e 8 d - f 5 7 2 c 6 8 0 0 3 0 5 , r e g i o n s _ 3 0 a c c 3 4 e - 6 3 1 5 - 4 0 4 a - 8 a b 2 - 1 3 7 c c f 3 8 d 3 7 0 , s a l e s _ 8 1 b 3 2 5 b f - b 8 0 1 - 4 e 6 d - b 8 1 1 - a 7 7 5 4 b 5 1 0 d c b , s h i p p i n g _ a f e 6 a 0 5 a - 3 3 3 0 - 4 e 6 7 - a 7 c 4 - c 7 f 2 1 9 9 c 8 f b 3 , s h i p p i n g m e t h o d s _ 2 7 d 1 b 8 9 1 - c b 4 f - 4 a 2 f - 8 c 4 b - a 3 0 2 8 6 9 f e 8 a e , s u p p l i e r s _ e 4 c 8 5 a a 1 - d 5 9 2 - 4 d c 3 - 9 8 7 9 - 8 1 7 6 9 7 9 4 1 9 7 4 ] ] > < / C u s t o m C o n t e n t > < / G e m i n i > 
</file>

<file path=customXml/item17.xml>��< ? x m l   v e r s i o n = " 1 . 0 "   e n c o d i n g = " U T F - 1 6 " ? > < G e m i n i   x m l n s = " h t t p : / / g e m i n i / p i v o t c u s t o m i z a t i o n / S h o w H i d d e n " > < 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 r a w m a t e r i a l s 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 r a w m a t e r i a l s 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 C o l u m n s \ M a t e r i a l I D < / K e y > < / a : K e y > < a : V a l u e   i : t y p e = " T a b l e W i d g e t B a s e V i e w S t a t e " / > < / a : K e y V a l u e O f D i a g r a m O b j e c t K e y a n y T y p e z b w N T n L X > < a : K e y V a l u e O f D i a g r a m O b j e c t K e y a n y T y p e z b w N T n L X > < a : K e y > < K e y > C o l u m n s \ M a t e r i a l N a m e < / K e y > < / a : K e y > < a : V a l u e   i : t y p e = " T a b l e W i d g e t B a s e V i e w S t a t e " / > < / a : K e y V a l u e O f D i a g r a m O b j e c t K e y a n y T y p e z b w N T n L X > < a : K e y V a l u e O f D i a g r a m O b j e c t K e y a n y T y p e z b w N T n L X > < a : K e y > < K e y > C o l u m n s \ U n i t C o s t < / K e y > < / a : K e y > < a : V a l u e   i : t y p e = " T a b l e W i d g e t B a s e V i e w S t a t e " / > < / a : K e y V a l u e O f D i a g r a m O b j e c t K e y a n y T y p e z b w N T n L X > < a : K e y V a l u e O f D i a g r a m O b j e c t K e y a n y T y p e z b w N T n L X > < a : K e y > < K e y > C o l u m n s \ U n i t O f M e a s u r e 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 p r o d u c t i o n m a t e r i a l u s a g e 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 p r o d u c t i o n m a t e r i a l u s a g e 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 C o l u m n s \ U s a g e I D < / K e y > < / a : K e y > < a : V a l u e   i : t y p e = " T a b l e W i d g e t B a s e V i e w S t a t e " / > < / a : K e y V a l u e O f D i a g r a m O b j e c t K e y a n y T y p e z b w N T n L X > < a : K e y V a l u e O f D i a g r a m O b j e c t K e y a n y T y p e z b w N T n L X > < a : K e y > < K e y > C o l u m n s \ P r o d u c t i o n I D < / K e y > < / a : K e y > < a : V a l u e   i : t y p e = " T a b l e W i d g e t B a s e V i e w S t a t e " / > < / a : K e y V a l u e O f D i a g r a m O b j e c t K e y a n y T y p e z b w N T n L X > < a : K e y V a l u e O f D i a g r a m O b j e c t K e y a n y T y p e z b w N T n L X > < a : K e y > < K e y > C o l u m n s \ M a t e r i a l I D < / K e y > < / a : K e y > < a : V a l u e   i : t y p e = " T a b l e W i d g e t B a s e V i e w S t a t e " / > < / a : K e y V a l u e O f D i a g r a m O b j e c t K e y a n y T y p e z b w N T n L X > < a : K e y V a l u e O f D i a g r a m O b j e c t K e y a n y T y p e z b w N T n L X > < a : K e y > < K e y > C o l u m n s \ Q u a n t i t y U s e d 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 p r o d u c t m a t e r i a l s 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 p r o d u c t m a t e r i a l s 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 C o l u m n s \ P r o d u c t M a t e r i a l I D 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 C o l u m n s \ M a t e r i a l I D < / K e y > < / a : K e y > < a : V a l u e   i : t y p e = " T a b l e W i d g e t B a s e V i e w S t a t e " / > < / a : K e y V a l u e O f D i a g r a m O b j e c t K e y a n y T y p e z b w N T n L X > < a : K e y V a l u e O f D i a g r a m O b j e c t K e y a n y T y p e z b w N T n L X > < a : K e y > < K e y > C o l u m n s \ Q u a n t i t y R e q u i r e d 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 C o l u m n s \ C o n t a c t I n f o 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 C o l u m n s \ C o n t a c t I n f o 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 s h i p p i n g m e t h o d s 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 s h i p p i n g m e t h o d s 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 C o l u m n s \ S h i p p i n g M e t h o d I D < / K e y > < / a : K e y > < a : V a l u e   i : t y p e = " T a b l e W i d g e t B a s e V i e w S t a t e " / > < / a : K e y V a l u e O f D i a g r a m O b j e c t K e y a n y T y p e z b w N T n L X > < a : K e y V a l u e O f D i a g r a m O b j e c t K e y a n y T y p e z b w N T n L X > < a : K e y > < K e y > C o l u m n s \ M e t h o d N a m e < / K e y > < / a : K e y > < a : V a l u e   i : t y p e = " T a b l e W i d g e t B a s e V i e w S t a t e " / > < / a : K e y V a l u e O f D i a g r a m O b j e c t K e y a n y T y p e z b w N T n L X > < a : K e y V a l u e O f D i a g r a m O b j e c t K e y a n y T y p e z b w N T n L X > < a : K e y > < K e y > C o l u m n s \ B a s e C o s t 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 C o l u m n s \ S h i p p i n g I D < / 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 C o l u m n s \ S h i p p i n g M e t h o d I D < / K e y > < / a : K e y > < a : V a l u e   i : t y p e = " T a b l e W i d g e t B a s e V i e w S t a t e " / > < / a : K e y V a l u e O f D i a g r a m O b j e c t K e y a n y T y p e z b w N T n L X > < a : K e y V a l u e O f D i a g r a m O b j e c t K e y a n y T y p e z b w N T n L X > < a : K e y > < K e y > C o l u m n s \ S h i p p i n g D a t e < / K e y > < / a : K e y > < a : V a l u e   i : t y p e = " T a b l e W i d g e t B a s e V i e w S t a t e " / > < / a : K e y V a l u e O f D i a g r a m O b j e c t K e y a n y T y p e z b w N T n L X > < a : K e y V a l u e O f D i a g r a m O b j e c t K e y a n y T y p e z b w N T n L X > < a : K e y > < K e y > C o l u m n s \ D e s t i n a t i o n C i t y I D < / K e y > < / a : K e y > < a : V a l u e   i : t y p e = " T a b l e W i d g e t B a s e V i e w S t a t e " / > < / a : K e y V a l u e O f D i a g r a m O b j e c t K e y a n y T y p e z b w N T n L X > < a : K e y V a l u e O f D i a g r a m O b j e c t K e y a n y T y p e z b w N T n L X > < a : K e y > < K e y > C o l u m n s \ S h i p p i n g C o s t 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 C o l u m n s \ I n v e n t o r y I D 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 C o l u m n s \ L a s t U p d a t e d 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 c i t i e s _ 1 1 4 3 1 1 6 1 - 8 f 2 a - 4 9 6 1 - 9 7 7 9 - 0 d 0 9 f 9 5 3 e 1 e f < / K e y > < V a l u e   x m l n s : a = " h t t p : / / s c h e m a s . d a t a c o n t r a c t . o r g / 2 0 0 4 / 0 7 / M i c r o s o f t . A n a l y s i s S e r v i c e s . C o m m o n " > < a : H a s F o c u s > t r u e < / a : H a s F o c u s > < a : S i z e A t D p i 9 6 > 1 1 3 < / a : S i z e A t D p i 9 6 > < a : V i s i b l e > t r u e < / a : V i s i b l e > < / V a l u e > < / K e y V a l u e O f s t r i n g S a n d b o x E d i t o r . M e a s u r e G r i d S t a t e S c d E 3 5 R y > < K e y V a l u e O f s t r i n g S a n d b o x E d i t o r . M e a s u r e G r i d S t a t e S c d E 3 5 R y > < K e y > r a w m a t e r i a l s _ 2 3 1 2 e 0 3 1 - 7 e 3 6 - 4 b e f - b e 8 d - f 5 7 2 c 6 8 0 0 3 0 5 < / K e y > < V a l u e   x m l n s : a = " h t t p : / / s c h e m a s . d a t a c o n t r a c t . o r g / 2 0 0 4 / 0 7 / M i c r o s o f t . A n a l y s i s S e r v i c e s . C o m m o n " > < a : H a s F o c u s > f a l s e < / a : H a s F o c u s > < a : S i z e A t D p i 9 6 > 1 1 3 < / a : S i z e A t D p i 9 6 > < a : V i s i b l e > t r u e < / a : V i s i b l e > < / V a l u e > < / K e y V a l u e O f s t r i n g S a n d b o x E d i t o r . M e a s u r e G r i d S t a t e S c d E 3 5 R y > < K e y V a l u e O f s t r i n g S a n d b o x E d i t o r . M e a s u r e G r i d S t a t e S c d E 3 5 R y > < K e y > p r o d u c t i o n m a t e r i a l u s a g e _ 0 c 1 c 4 2 f f - b 4 9 e - 4 5 5 1 - 9 c 6 b - f 1 4 9 7 f d 6 b 5 a 3 < / K e y > < V a l u e   x m l n s : a = " h t t p : / / s c h e m a s . d a t a c o n t r a c t . o r g / 2 0 0 4 / 0 7 / M i c r o s o f t . A n a l y s i s S e r v i c e s . C o m m o n " > < a : H a s F o c u s > f a l s e < / a : H a s F o c u s > < a : S i z e A t D p i 9 6 > 1 1 3 < / a : S i z e A t D p i 9 6 > < a : V i s i b l e > t r u e < / a : V i s i b l e > < / V a l u e > < / K e y V a l u e O f s t r i n g S a n d b o x E d i t o r . M e a s u r e G r i d S t a t e S c d E 3 5 R y > < K e y V a l u e O f s t r i n g S a n d b o x E d i t o r . M e a s u r e G r i d S t a t e S c d E 3 5 R y > < K e y > p r o d u c t m a t e r i a l s _ d 4 2 e c d 5 4 - c 2 4 2 - 4 6 b d - 8 4 7 e - 4 0 4 e d 6 4 9 4 1 f 6 < / K e y > < V a l u e   x m l n s : a = " h t t p : / / s c h e m a s . d a t a c o n t r a c t . o r g / 2 0 0 4 / 0 7 / M i c r o s o f t . A n a l y s i s S e r v i c e s . C o m m o n " > < a : H a s F o c u s > f a l s e < / a : H a s F o c u s > < a : S i z e A t D p i 9 6 > 1 1 3 < / a : S i z e A t D p i 9 6 > < a : V i s i b l e > t r u e < / a : V i s i b l e > < / V a l u e > < / K e y V a l u e O f s t r i n g S a n d b o x E d i t o r . M e a s u r e G r i d S t a t e S c d E 3 5 R y > < K e y V a l u e O f s t r i n g S a n d b o x E d i t o r . M e a s u r e G r i d S t a t e S c d E 3 5 R y > < K e y > p r o d u c t s _ d 1 f f 7 a 9 d - 8 a 7 e - 4 0 f 8 - 8 7 6 4 - 7 8 d d 5 c 8 5 7 2 4 b < / K e y > < V a l u e   x m l n s : a = " h t t p : / / s c h e m a s . d a t a c o n t r a c t . o r g / 2 0 0 4 / 0 7 / M i c r o s o f t . A n a l y s i s S e r v i c e s . C o m m o n " > < a : H a s F o c u s > f a l s e < / a : H a s F o c u s > < a : S i z e A t D p i 9 6 > 1 1 3 < / a : S i z e A t D p i 9 6 > < a : V i s i b l e > t r u e < / a : V i s i b l e > < / V a l u e > < / K e y V a l u e O f s t r i n g S a n d b o x E d i t o r . M e a s u r e G r i d S t a t e S c d E 3 5 R y > < K e y V a l u e O f s t r i n g S a n d b o x E d i t o r . M e a s u r e G r i d S t a t e S c d E 3 5 R y > < K e y > c u s t o m e r s _ 1 a 3 3 7 9 6 a - 8 8 8 b - 4 9 4 9 - 8 2 1 5 - 5 e d 5 8 d e 5 b a 1 9 < / K e y > < V a l u e   x m l n s : a = " h t t p : / / s c h e m a s . d a t a c o n t r a c t . o r g / 2 0 0 4 / 0 7 / M i c r o s o f t . A n a l y s i s S e r v i c e s . C o m m o n " > < a : H a s F o c u s > f a l s e < / a : H a s F o c u s > < a : S i z e A t D p i 9 6 > 1 1 3 < / a : S i z e A t D p i 9 6 > < a : V i s i b l e > t r u e < / a : V i s i b l e > < / V a l u e > < / K e y V a l u e O f s t r i n g S a n d b o x E d i t o r . M e a s u r e G r i d S t a t e S c d E 3 5 R y > < K e y V a l u e O f s t r i n g S a n d b o x E d i t o r . M e a s u r e G r i d S t a t e S c d E 3 5 R y > < K e y > r e g i o n s _ 3 0 a c c 3 4 e - 6 3 1 5 - 4 0 4 a - 8 a b 2 - 1 3 7 c c f 3 8 d 3 7 0 < / K e y > < V a l u e   x m l n s : a = " h t t p : / / s c h e m a s . d a t a c o n t r a c t . o r g / 2 0 0 4 / 0 7 / M i c r o s o f t . A n a l y s i s S e r v i c e s . C o m m o n " > < a : H a s F o c u s > f a l s e < / a : H a s F o c u s > < a : S i z e A t D p i 9 6 > 1 1 3 < / a : S i z e A t D p i 9 6 > < a : V i s i b l e > t r u e < / a : V i s i b l e > < / V a l u e > < / K e y V a l u e O f s t r i n g S a n d b o x E d i t o r . M e a s u r e G r i d S t a t e S c d E 3 5 R y > < K e y V a l u e O f s t r i n g S a n d b o x E d i t o r . M e a s u r e G r i d S t a t e S c d E 3 5 R y > < K e y > s u p p l i e r s _ e 4 c 8 5 a a 1 - d 5 9 2 - 4 d c 3 - 9 8 7 9 - 8 1 7 6 9 7 9 4 1 9 7 4 < / K e y > < V a l u e   x m l n s : a = " h t t p : / / s c h e m a s . d a t a c o n t r a c t . o r g / 2 0 0 4 / 0 7 / M i c r o s o f t . A n a l y s i s S e r v i c e s . C o m m o n " > < a : H a s F o c u s > f a l s e < / a : H a s F o c u s > < a : S i z e A t D p i 9 6 > 1 1 3 < / a : S i z e A t D p i 9 6 > < a : V i s i b l e > t r u e < / a : V i s i b l e > < / V a l u e > < / K e y V a l u e O f s t r i n g S a n d b o x E d i t o r . M e a s u r e G r i d S t a t e S c d E 3 5 R y > < K e y V a l u e O f s t r i n g S a n d b o x E d i t o r . M e a s u r e G r i d S t a t e S c d E 3 5 R y > < K e y > s h i p p i n g m e t h o d s _ 2 7 d 1 b 8 9 1 - c b 4 f - 4 a 2 f - 8 c 4 b - a 3 0 2 8 6 9 f e 8 a e < / K e y > < V a l u e   x m l n s : a = " h t t p : / / s c h e m a s . d a t a c o n t r a c t . o r g / 2 0 0 4 / 0 7 / M i c r o s o f t . A n a l y s i s S e r v i c e s . C o m m o n " > < a : H a s F o c u s > f a l s e < / a : H a s F o c u s > < a : S i z e A t D p i 9 6 > 1 1 3 < / a : S i z e A t D p i 9 6 > < a : V i s i b l e > t r u e < / a : V i s i b l e > < / V a l u e > < / K e y V a l u e O f s t r i n g S a n d b o x E d i t o r . M e a s u r e G r i d S t a t e S c d E 3 5 R y > < K e y V a l u e O f s t r i n g S a n d b o x E d i t o r . M e a s u r e G r i d S t a t e S c d E 3 5 R y > < K e y > s h i p p i n g _ a f e 6 a 0 5 a - 3 3 3 0 - 4 e 6 7 - a 7 c 4 - c 7 f 2 1 9 9 c 8 f b 3 < / K e y > < V a l u e   x m l n s : a = " h t t p : / / s c h e m a s . d a t a c o n t r a c t . o r g / 2 0 0 4 / 0 7 / M i c r o s o f t . A n a l y s i s S e r v i c e s . C o m m o n " > < a : H a s F o c u s > f a l s e < / a : H a s F o c u s > < a : S i z e A t D p i 9 6 > 1 1 3 < / a : S i z e A t D p i 9 6 > < a : V i s i b l e > t r u e < / a : V i s i b l e > < / V a l u e > < / K e y V a l u e O f s t r i n g S a n d b o x E d i t o r . M e a s u r e G r i d S t a t e S c d E 3 5 R y > < K e y V a l u e O f s t r i n g S a n d b o x E d i t o r . M e a s u r e G r i d S t a t e S c d E 3 5 R y > < K e y > i n v e n t o r y _ 6 d 1 7 1 0 7 a - 0 5 7 4 - 4 b a 4 - a 9 c 9 - c b 1 a a e 4 0 a c 7 2 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X M L _ r e g i o n s _ 3 0 a c c 3 4 e - 6 3 1 5 - 4 0 4 a - 8 a b 2 - 1 3 7 c c f 3 8 d 3 7 0 " > < 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 9 2 < / i n t > < / v a l u e > < / i t e m > < i t e m > < k e y > < s t r i n g > R e g i o n N a m e < / s t r i n g > < / k e y > < v a l u e > < i n t > 1 1 6 < / i n t > < / v a l u e > < / i t e m > < / C o l u m n W i d t h s > < C o l u m n D i s p l a y I n d e x > < i t e m > < k e y > < s t r i n g > R e g i o n I D < / s t r i n g > < / k e y > < v a l u e > < i n t > 0 < / i n t > < / v a l u e > < / i t e m > < i t e m > < k e y > < s t r i n g > R e g i o n N a m e 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C l i e n t W i n d o w X M L " > < C u s t o m C o n t e n t > < ! [ C D A T A [ c i t i e s _ 1 1 4 3 1 1 6 1 - 8 f 2 a - 4 9 6 1 - 9 7 7 9 - 0 d 0 9 f 9 5 3 e 1 e f ] ] > < / C u s t o m C o n t e n t > < / G e m i n i > 
</file>

<file path=customXml/item23.xml>��< ? x m l   v e r s i o n = " 1 . 0 "   e n c o d i n g = " U T F - 1 6 " ? > < G e m i n i   x m l n s = " h t t p : / / g e m i n i / p i v o t c u s t o m i z a t i o n / T a b l e X M L _ s h i p p i n g _ a f e 6 a 0 5 a - 3 3 3 0 - 4 e 6 7 - a 7 c 4 - c 7 f 2 1 9 9 c 8 f b 3 " > < C u s t o m C o n t e n t > < ! [ C D A T A [ < T a b l e W i d g e t G r i d S e r i a l i z a t i o n   x m l n s : x s d = " h t t p : / / w w w . w 3 . o r g / 2 0 0 1 / X M L S c h e m a "   x m l n s : x s i = " h t t p : / / w w w . w 3 . o r g / 2 0 0 1 / X M L S c h e m a - i n s t a n c e " > < C o l u m n S u g g e s t e d T y p e   / > < C o l u m n F o r m a t   / > < C o l u m n A c c u r a c y   / > < C o l u m n C u r r e n c y S y m b o l   / > < C o l u m n P o s i t i v e P a t t e r n   / > < C o l u m n N e g a t i v e P a t t e r n   / > < C o l u m n W i d t h s > < i t e m > < k e y > < s t r i n g > S h i p p i n g I D < / s t r i n g > < / k e y > < v a l u e > < i n t > 1 0 3 < / i n t > < / v a l u e > < / i t e m > < i t e m > < k e y > < s t r i n g > S a l e I D < / s t r i n g > < / k e y > < v a l u e > < i n t > 7 5 < / i n t > < / v a l u e > < / i t e m > < i t e m > < k e y > < s t r i n g > S h i p p i n g M e t h o d I D < / s t r i n g > < / k e y > < v a l u e > < i n t > 1 5 2 < / i n t > < / v a l u e > < / i t e m > < i t e m > < k e y > < s t r i n g > S h i p p i n g D a t e < / s t r i n g > < / k e y > < v a l u e > < i n t > 1 1 9 < / i n t > < / v a l u e > < / i t e m > < i t e m > < k e y > < s t r i n g > D e s t i n a t i o n C i t y I D < / s t r i n g > < / k e y > < v a l u e > < i n t > 1 4 3 < / i n t > < / v a l u e > < / i t e m > < i t e m > < k e y > < s t r i n g > S h i p p i n g C o s t < / s t r i n g > < / k e y > < v a l u e > < i n t > 1 1 7 < / i n t > < / v a l u e > < / i t e m > < / C o l u m n W i d t h s > < C o l u m n D i s p l a y I n d e x > < i t e m > < k e y > < s t r i n g > S h i p p i n g I D < / s t r i n g > < / k e y > < v a l u e > < i n t > 0 < / i n t > < / v a l u e > < / i t e m > < i t e m > < k e y > < s t r i n g > S a l e I D < / s t r i n g > < / k e y > < v a l u e > < i n t > 1 < / i n t > < / v a l u e > < / i t e m > < i t e m > < k e y > < s t r i n g > S h i p p i n g M e t h o d I D < / s t r i n g > < / k e y > < v a l u e > < i n t > 2 < / i n t > < / v a l u e > < / i t e m > < i t e m > < k e y > < s t r i n g > S h i p p i n g D a t e < / s t r i n g > < / k e y > < v a l u e > < i n t > 3 < / i n t > < / v a l u e > < / i t e m > < i t e m > < k e y > < s t r i n g > D e s t i n a t i o n C i t y I D < / s t r i n g > < / k e y > < v a l u e > < i n t > 4 < / i n t > < / v a l u e > < / i t e m > < i t e m > < k e y > < s t r i n g > S h i p p i n g C o s t < / 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p r o d u c t i o n m a t e r i a l u s a g e _ 0 c 1 c 4 2 f f - b 4 9 e - 4 5 5 1 - 9 c 6 b - f 1 4 9 7 f d 6 b 5 a 3 " > < C u s t o m C o n t e n t > < ! [ C D A T A [ < T a b l e W i d g e t G r i d S e r i a l i z a t i o n   x m l n s : x s d = " h t t p : / / w w w . w 3 . o r g / 2 0 0 1 / X M L S c h e m a "   x m l n s : x s i = " h t t p : / / w w w . w 3 . o r g / 2 0 0 1 / X M L S c h e m a - i n s t a n c e " > < C o l u m n S u g g e s t e d T y p e   / > < C o l u m n F o r m a t   / > < C o l u m n A c c u r a c y   / > < C o l u m n C u r r e n c y S y m b o l   / > < C o l u m n P o s i t i v e P a t t e r n   / > < C o l u m n N e g a t i v e P a t t e r n   / > < C o l u m n W i d t h s > < i t e m > < k e y > < s t r i n g > U s a g e I D < / s t r i n g > < / k e y > < v a l u e > < i n t > 8 6 < / i n t > < / v a l u e > < / i t e m > < i t e m > < k e y > < s t r i n g > P r o d u c t i o n I D < / s t r i n g > < / k e y > < v a l u e > < i n t > 1 1 6 < / i n t > < / v a l u e > < / i t e m > < i t e m > < k e y > < s t r i n g > M a t e r i a l I D < / s t r i n g > < / k e y > < v a l u e > < i n t > 1 0 1 < / i n t > < / v a l u e > < / i t e m > < i t e m > < k e y > < s t r i n g > Q u a n t i t y U s e d < / s t r i n g > < / k e y > < v a l u e > < i n t > 1 2 0 < / i n t > < / v a l u e > < / i t e m > < i t e m > < k e y > < s t r i n g > S u p p l i e r I D < / s t r i n g > < / k e y > < v a l u e > < i n t > 1 0 1 < / i n t > < / v a l u e > < / i t e m > < / C o l u m n W i d t h s > < C o l u m n D i s p l a y I n d e x > < i t e m > < k e y > < s t r i n g > U s a g e I D < / s t r i n g > < / k e y > < v a l u e > < i n t > 0 < / i n t > < / v a l u e > < / i t e m > < i t e m > < k e y > < s t r i n g > P r o d u c t i o n I D < / s t r i n g > < / k e y > < v a l u e > < i n t > 1 < / i n t > < / v a l u e > < / i t e m > < i t e m > < k e y > < s t r i n g > M a t e r i a l I D < / s t r i n g > < / k e y > < v a l u e > < i n t > 2 < / i n t > < / v a l u e > < / i t e m > < i t e m > < k e y > < s t r i n g > Q u a n t i t y U s e d < / s t r i n g > < / k e y > < v a l u e > < i n t > 3 < / i n t > < / v a l u e > < / i t e m > < i t e m > < k e y > < s t r i n g > S u p p l i e r I D < / 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c u s t o m e r s _ 1 a 3 3 7 9 6 a - 8 8 8 b - 4 9 4 9 - 8 2 1 5 - 5 e d 5 8 d e 5 b a 1 9 " > < 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 C i t y I D < / s t r i n g > < / k e y > < v a l u e > < i n t > 7 3 < / i n t > < / v a l u e > < / i t e m > < i t e m > < k e y > < s t r i n g > C o n t a c t I n f o < / s t r i n g > < / k e y > < v a l u e > < i n t > 1 0 8 < / i n t > < / v a l u e > < / i t e m > < / C o l u m n W i d t h s > < C o l u m n D i s p l a y I n d e x > < i t e m > < k e y > < s t r i n g > C u s t o m e r I D < / s t r i n g > < / k e y > < v a l u e > < i n t > 0 < / i n t > < / v a l u e > < / i t e m > < i t e m > < k e y > < s t r i n g > C u s t o m e r N a m e < / s t r i n g > < / k e y > < v a l u e > < i n t > 1 < / i n t > < / v a l u e > < / i t e m > < i t e m > < k e y > < s t r i n g > C i t y I D < / s t r i n g > < / k e y > < v a l u e > < i n t > 2 < / i n t > < / v a l u e > < / i t e m > < i t e m > < k e y > < s t r i n g > C o n t a c t I n f o < / 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R e l a t i o n s h i p A u t o D e t e c t i o n E n a b l e d " > < C u s t o m C o n t e n t > < ! [ C D A T A [ T r u e ] ] > < / C u s t o m C o n t e n t > < / G e m i n i > 
</file>

<file path=customXml/item3.xml>��< ? x m l   v e r s i o n = " 1 . 0 "   e n c o d i n g = " u t f - 1 6 " ? > < D a t a M a s h u p   s q m i d = " 7 d 1 f 7 8 e 9 - b d d 9 - 4 c 9 1 - b 9 6 7 - 5 2 1 d 8 d f 9 d d f 5 "   x m l n s = " h t t p : / / s c h e m a s . m i c r o s o f t . c o m / D a t a M a s h u p " > A A A A A N M E A A B Q S w M E F A A C A A g A C I 5 9 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C I 5 9 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O f V q i e r S i z Q E A A K s S A A A T A B w A R m 9 y b X V s Y X M v U 2 V j d G l v b j E u b S C i G A A o o B Q A A A A A A A A A A A A A A A A A A A A A A A A A A A D V 2 E F r w j A U B / C 7 4 H c o P W 0 g g 5 2 l t x 0 G A 3 d w N x F 5 T R 9 t s E 2 7 J H W T s e + + 1 p i a 1 E r i b v G i S N 7 / v f c j o i i Q S F q z a K 2 e n 5 f z 2 X w m C u C Y R Y R K i i J K o h L l f B Z 1 j 3 X d c o L d O + 9 Z S p 5 e Q I J 6 5 y H O B E u q o / g s d 6 R m r A u L F 9 H m l S I H T g p K o F z B g e b Q 9 0 g k b 3 H 7 u F C R L a N 7 S s p a F p T l W b r r Q 1 M Q f R O V / b N Z Q Y V J P D o Y L 9 4 o y 5 J Y n 4 + 3 v 5 v + 9 f a c q 4 b f f U B a 9 l m 3 2 u h 0 d V y H n q q G x P m M s u t Q S 6 o V s q 6 Q B 4 u l 5 / f 3 0 h V O M j v a V M P v B p k I 9 o b p 8 b 3 N d I G L z A 4 2 x S g 7 I J M 1 P w Z K N s z v b T Z U u N B G 0 a Z a B X y P s s s n U D V A c x b q j b t e x N v x u t Q F e q u Z K d v w O m v V F 0 i Y o p c F v C U v J S 7 B c f i 0 X A U S O Y W y F Z B j 8 I z W N v 8 w t e r 9 g S f a T m j r U 6 F + / s d r 3 O s 7 F H r C j h p N i A Y u e b e g r 9 y E G I e v 0 O + f u Y K 3 n F n k 0 r t u Y A l i 3 q 0 a L J 6 a 3 t 9 N n X e S m b G m l o A y 2 J / W p 9 m 9 p U 6 n X U 5 G p K V U 0 K b p Y k O F O o / v b 3 U u c H J Z w V N i F c q i z o K 9 Y f Y W d / u d 6 3 w Z r T a W Z t s 0 J Q 3 3 n 4 N h f n 9 B X e G 0 s 6 O X f 1 B L A Q I t A B Q A A g A I A A i O f V p L Q M D j p A A A A P Y A A A A S A A A A A A A A A A A A A A A A A A A A A A B D b 2 5 m a W c v U G F j a 2 F n Z S 5 4 b W x Q S w E C L Q A U A A I A C A A I j n 1 a D 8 r p q 6 Q A A A D p A A A A E w A A A A A A A A A A A A A A A A D w A A A A W 0 N v b n R l b n R f V H l w Z X N d L n h t b F B L A Q I t A B Q A A g A I A A i O f V q i e r S i z Q E A A K s S A A A T A A A A A A A A A A A A A A A A A O E 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O j A A A A A A A A M a 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p d G l l c z w v S X R l b V B h d G g + P C 9 J d G V t T G 9 j Y X R p b 2 4 + P F N 0 Y W J s Z U V u d H J p Z X M + P E V u d H J 5 I F R 5 c G U 9 I k l z U H J p d m F 0 Z S I g V m F s d W U 9 I m w w I i A v P j x F b n R y e S B U e X B l P S J R d W V y e U l E I i B W Y W x 1 Z T 0 i c z A 0 M m Y x M W R j L T c y Y j Y t N D E 1 N C 0 4 O D E 0 L T g x Z D Y 1 Z m F k Y T I 0 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l 0 a W V z I i A v P j x F b n R y e S B U e X B l P S J G a W x s Z W R D b 2 1 w b G V 0 Z V J l c 3 V s d F R v V 2 9 y a 3 N o Z W V 0 I i B W Y W x 1 Z T 0 i b D E i I C 8 + P E V u d H J 5 I F R 5 c G U 9 I l J l b G F 0 a W 9 u c 2 h p c E l u Z m 9 D b 2 5 0 Y W l u Z X I i I F Z h b H V l P S J z e y Z x d W 9 0 O 2 N v b H V t b k N v d W 5 0 J n F 1 b 3 Q 7 O j M s J n F 1 b 3 Q 7 a 2 V 5 Q 2 9 s d W 1 u T m F t Z X M m c X V v d D s 6 W y Z x d W 9 0 O 0 N p d H l J R C Z x d W 9 0 O 1 0 s J n F 1 b 3 Q 7 c X V l c n l S Z W x h d G l v b n N o a X B z J n F 1 b 3 Q 7 O l t d L C Z x d W 9 0 O 2 N v b H V t b k l k Z W 5 0 a X R p Z X M m c X V v d D s 6 W y Z x d W 9 0 O 0 9 k Y m M u R G F 0 Y V N v d X J j Z V x c L z E v Z H N u P W 1 5 c 3 F s X 2 N v b m 5 l Y 3 Q v d W 5 p a 2 l j b G 9 0 a G l u Z 2 R i L y 8 v Y 2 l 0 a W V z L n t D a X R 5 S U Q s M H 0 m c X V v d D s s J n F 1 b 3 Q 7 T 2 R i Y y 5 E Y X R h U 2 9 1 c m N l X F w v M S 9 k c 2 4 9 b X l z c W x f Y 2 9 u b m V j d C 9 1 b m l r a W N s b 3 R o a W 5 n Z G I v L y 9 j a X R p Z X M u e 0 N p d H l O Y W 1 l L D F 9 J n F 1 b 3 Q 7 L C Z x d W 9 0 O 0 9 k Y m M u R G F 0 Y V N v d X J j Z V x c L z E v Z H N u P W 1 5 c 3 F s X 2 N v b m 5 l Y 3 Q v d W 5 p a 2 l j b G 9 0 a G l u Z 2 R i L y 8 v Y 2 l 0 a W V z L n t S Z W d p b 2 5 J R C w y f S Z x d W 9 0 O 1 0 s J n F 1 b 3 Q 7 Q 2 9 s d W 1 u Q 2 9 1 b n Q m c X V v d D s 6 M y w m c X V v d D t L Z X l D b 2 x 1 b W 5 O Y W 1 l c y Z x d W 9 0 O z p b J n F 1 b 3 Q 7 Q 2 l 0 e U l E J n F 1 b 3 Q 7 X S w m c X V v d D t D b 2 x 1 b W 5 J Z G V u d G l 0 a W V z J n F 1 b 3 Q 7 O l s m c X V v d D t P Z G J j L k R h d G F T b 3 V y Y 2 V c X C 8 x L 2 R z b j 1 t e X N x b F 9 j b 2 5 u Z W N 0 L 3 V u a W t p Y 2 x v d G h p b m d k Y i 8 v L 2 N p d G l l c y 5 7 Q 2 l 0 e U l E L D B 9 J n F 1 b 3 Q 7 L C Z x d W 9 0 O 0 9 k Y m M u R G F 0 Y V N v d X J j Z V x c L z E v Z H N u P W 1 5 c 3 F s X 2 N v b m 5 l Y 3 Q v d W 5 p a 2 l j b G 9 0 a G l u Z 2 R i L y 8 v Y 2 l 0 a W V z L n t D a X R 5 T m F t Z S w x f S Z x d W 9 0 O y w m c X V v d D t P Z G J j L k R h d G F T b 3 V y Y 2 V c X C 8 x L 2 R z b j 1 t e X N x b F 9 j b 2 5 u Z W N 0 L 3 V u a W t p Y 2 x v d G h p b m d k Y i 8 v L 2 N p d G l l c y 5 7 U m V n a W 9 u S U Q s M n 0 m c X V v d D t d L C Z x d W 9 0 O 1 J l b G F 0 a W 9 u c 2 h p c E l u Z m 8 m c X V v d D s 6 W 1 1 9 I i A v P j x F b n R y e S B U e X B l P S J G a W x s U 3 R h d H V z I i B W Y W x 1 Z T 0 i c 0 N v b X B s Z X R l I i A v P j x F b n R y e S B U e X B l P S J G a W x s Q 2 9 s d W 1 u T m F t Z X M i I F Z h b H V l P S J z W y Z x d W 9 0 O 0 N p d H l J R C Z x d W 9 0 O y w m c X V v d D t D a X R 5 T m F t Z S Z x d W 9 0 O y w m c X V v d D t S Z W d p b 2 5 J R C Z x d W 9 0 O 1 0 i I C 8 + P E V u d H J 5 I F R 5 c G U 9 I k Z p b G x D b 2 x 1 b W 5 U e X B l c y I g V m F s d W U 9 I n N B Z 1 l D I i A v P j x F b n R y e S B U e X B l P S J G a W x s T G F z d F V w Z G F 0 Z W Q i I F Z h b H V l P S J k M j A y N S 0 w M y 0 y O V Q x N z o 0 O D o w N y 4 3 M j I 5 N D k 3 W i I g L z 4 8 R W 5 0 c n k g V H l w Z T 0 i R m l s b E V y c m 9 y Q 2 9 1 b n Q i I F Z h b H V l P S J s M C I g L z 4 8 R W 5 0 c n k g V H l w Z T 0 i R m l s b E V y c m 9 y Q 2 9 k Z S I g V m F s d W U 9 I n N V b m t u b 3 d u I i A v P j x F b n R y e S B U e X B l P S J G a W x s Q 2 9 1 b n Q i I F Z h b H V l P S J s M T A i I C 8 + P E V u d H J 5 I F R 5 c G U 9 I k F k Z G V k V G 9 E Y X R h T W 9 k Z W w i I F Z h b H V l P S J s M S I g L z 4 8 L 1 N 0 Y W J s Z U V u d H J p Z X M + P C 9 J d G V t P j x J d G V t P j x J d G V t T G 9 j Y X R p b 2 4 + P E l 0 Z W 1 U e X B l P k Z v c m 1 1 b G E 8 L 0 l 0 Z W 1 U e X B l P j x J d G V t U G F 0 a D 5 T Z W N 0 a W 9 u M S 9 j a X R p Z X M v U 2 9 1 c m N l P C 9 J d G V t U G F 0 a D 4 8 L 0 l 0 Z W 1 M b 2 N h d G l v b j 4 8 U 3 R h Y m x l R W 5 0 c m l l c y A v P j w v S X R l b T 4 8 S X R l b T 4 8 S X R l b U x v Y 2 F 0 a W 9 u P j x J d G V t V H l w Z T 5 G b 3 J t d W x h P C 9 J d G V t V H l w Z T 4 8 S X R l b V B h d G g + U 2 V j d G l v b j E v Y 2 l 0 a W V z L 3 V u a W t p Y 2 x v d G h p b m d k Y l 9 E Y X R h Y m F z Z T w v S X R l b V B h d G g + P C 9 J d G V t T G 9 j Y X R p b 2 4 + P F N 0 Y W J s Z U V u d H J p Z X M g L z 4 8 L 0 l 0 Z W 0 + P E l 0 Z W 0 + P E l 0 Z W 1 M b 2 N h d G l v b j 4 8 S X R l b V R 5 c G U + R m 9 y b X V s Y T w v S X R l b V R 5 c G U + P E l 0 Z W 1 Q Y X R o P l N l Y 3 R p b 2 4 x L 2 N p d G l l c y 9 j a X R p Z X N f V G F i b 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k N D N l M G U 5 N S 0 y Y 2 I 2 L T Q 5 Y W M t O W I z Z i 0 3 M W I z O T Q 1 O W N j Z 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3 V z d G 9 t Z X J z I i A v P j x F b n R y e S B U e X B l P S J G a W x s Z W R D b 2 1 w b G V 0 Z V J l c 3 V s d F R v V 2 9 y a 3 N o Z W V 0 I i B W Y W x 1 Z T 0 i b D E i I C 8 + P E V u d H J 5 I F R 5 c G U 9 I l J l b G F 0 a W 9 u c 2 h p c E l u Z m 9 D b 2 5 0 Y W l u Z X I i I F Z h b H V l P S J z e y Z x d W 9 0 O 2 N v b H V t b k N v d W 5 0 J n F 1 b 3 Q 7 O j Q s J n F 1 b 3 Q 7 a 2 V 5 Q 2 9 s d W 1 u T m F t Z X M m c X V v d D s 6 W y Z x d W 9 0 O 0 N 1 c 3 R v b W V y S U Q m c X V v d D t d L C Z x d W 9 0 O 3 F 1 Z X J 5 U m V s Y X R p b 2 5 z a G l w c y Z x d W 9 0 O z p b X S w m c X V v d D t j b 2 x 1 b W 5 J Z G V u d G l 0 a W V z J n F 1 b 3 Q 7 O l s m c X V v d D t P Z G J j L k R h d G F T b 3 V y Y 2 V c X C 8 x L 2 R z b j 1 t e X N x b F 9 j b 2 5 u Z W N 0 L 3 V u a W t p Y 2 x v d G h p b m d k Y i 8 v L 2 N 1 c 3 R v b W V y c y 5 7 Q 3 V z d G 9 t Z X J J R C w w f S Z x d W 9 0 O y w m c X V v d D t P Z G J j L k R h d G F T b 3 V y Y 2 V c X C 8 x L 2 R z b j 1 t e X N x b F 9 j b 2 5 u Z W N 0 L 3 V u a W t p Y 2 x v d G h p b m d k Y i 8 v L 2 N 1 c 3 R v b W V y c y 5 7 Q 3 V z d G 9 t Z X J O Y W 1 l L D F 9 J n F 1 b 3 Q 7 L C Z x d W 9 0 O 0 9 k Y m M u R G F 0 Y V N v d X J j Z V x c L z E v Z H N u P W 1 5 c 3 F s X 2 N v b m 5 l Y 3 Q v d W 5 p a 2 l j b G 9 0 a G l u Z 2 R i L y 8 v Y 3 V z d G 9 t Z X J z L n t D a X R 5 S U Q s M n 0 m c X V v d D s s J n F 1 b 3 Q 7 T 2 R i Y y 5 E Y X R h U 2 9 1 c m N l X F w v M S 9 k c 2 4 9 b X l z c W x f Y 2 9 u b m V j d C 9 1 b m l r a W N s b 3 R o a W 5 n Z G I v L y 9 j d X N 0 b 2 1 l c n M u e 0 N v b n R h Y 3 R J b m Z v L D N 9 J n F 1 b 3 Q 7 X S w m c X V v d D t D b 2 x 1 b W 5 D b 3 V u d C Z x d W 9 0 O z o 0 L C Z x d W 9 0 O 0 t l e U N v b H V t b k 5 h b W V z J n F 1 b 3 Q 7 O l s m c X V v d D t D d X N 0 b 2 1 l c k l E J n F 1 b 3 Q 7 X S w m c X V v d D t D b 2 x 1 b W 5 J Z G V u d G l 0 a W V z J n F 1 b 3 Q 7 O l s m c X V v d D t P Z G J j L k R h d G F T b 3 V y Y 2 V c X C 8 x L 2 R z b j 1 t e X N x b F 9 j b 2 5 u Z W N 0 L 3 V u a W t p Y 2 x v d G h p b m d k Y i 8 v L 2 N 1 c 3 R v b W V y c y 5 7 Q 3 V z d G 9 t Z X J J R C w w f S Z x d W 9 0 O y w m c X V v d D t P Z G J j L k R h d G F T b 3 V y Y 2 V c X C 8 x L 2 R z b j 1 t e X N x b F 9 j b 2 5 u Z W N 0 L 3 V u a W t p Y 2 x v d G h p b m d k Y i 8 v L 2 N 1 c 3 R v b W V y c y 5 7 Q 3 V z d G 9 t Z X J O Y W 1 l L D F 9 J n F 1 b 3 Q 7 L C Z x d W 9 0 O 0 9 k Y m M u R G F 0 Y V N v d X J j Z V x c L z E v Z H N u P W 1 5 c 3 F s X 2 N v b m 5 l Y 3 Q v d W 5 p a 2 l j b G 9 0 a G l u Z 2 R i L y 8 v Y 3 V z d G 9 t Z X J z L n t D a X R 5 S U Q s M n 0 m c X V v d D s s J n F 1 b 3 Q 7 T 2 R i Y y 5 E Y X R h U 2 9 1 c m N l X F w v M S 9 k c 2 4 9 b X l z c W x f Y 2 9 u b m V j d C 9 1 b m l r a W N s b 3 R o a W 5 n Z G I v L y 9 j d X N 0 b 2 1 l c n M u e 0 N v b n R h Y 3 R J b m Z v L D N 9 J n F 1 b 3 Q 7 X S w m c X V v d D t S Z W x h d G l v b n N o a X B J b m Z v J n F 1 b 3 Q 7 O l t d f S I g L z 4 8 R W 5 0 c n k g V H l w Z T 0 i R m l s b F N 0 Y X R 1 c y I g V m F s d W U 9 I n N D b 2 1 w b G V 0 Z S I g L z 4 8 R W 5 0 c n k g V H l w Z T 0 i R m l s b E N v b H V t b k 5 h b W V z I i B W Y W x 1 Z T 0 i c 1 s m c X V v d D t D d X N 0 b 2 1 l c k l E J n F 1 b 3 Q 7 L C Z x d W 9 0 O 0 N 1 c 3 R v b W V y T m F t Z S Z x d W 9 0 O y w m c X V v d D t D a X R 5 S U Q m c X V v d D s s J n F 1 b 3 Q 7 Q 2 9 u d G F j d E l u Z m 8 m c X V v d D t d I i A v P j x F b n R y e S B U e X B l P S J G a W x s Q 2 9 s d W 1 u V H l w Z X M i I F Z h b H V l P S J z Q W d Z Q 0 J n P T 0 i I C 8 + P E V u d H J 5 I F R 5 c G U 9 I k Z p b G x M Y X N 0 V X B k Y X R l Z C I g V m F s d W U 9 I m Q y M D I 1 L T A z L T I 5 V D E 3 O j Q 4 O j A 3 L j c 1 N D E 5 O D h a I i A v P j x F b n R y e S B U e X B l P S J G a W x s R X J y b 3 J D b 3 V u d C I g V m F s d W U 9 I m w w I i A v P j x F b n R y e S B U e X B l P S J G a W x s R X J y b 3 J D b 2 R l I i B W Y W x 1 Z T 0 i c 1 V u a 2 5 v d 2 4 i I C 8 + P E V u d H J 5 I F R 5 c G U 9 I k Z p b G x D b 3 V u d C I g V m F s d W U 9 I m w 1 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d W 5 p a 2 l j b G 9 0 a G l u Z 2 R i X 0 R h d G F i Y X N l P C 9 J d G V t U G F 0 a D 4 8 L 0 l 0 Z W 1 M b 2 N h d G l v b j 4 8 U 3 R h Y m x l R W 5 0 c m l l c y A v P j w v S X R l b T 4 8 S X R l b T 4 8 S X R l b U x v Y 2 F 0 a W 9 u P j x J d G V t V H l w Z T 5 G b 3 J t d W x h P C 9 J d G V t V H l w Z T 4 8 S X R l b V B h d G g + U 2 V j d G l v b j E v Y 3 V z d G 9 t Z X J z L 2 N 1 c 3 R v b W V y c 1 9 U Y W J s Z T w v S X R l b V B h d G g + P C 9 J d G V t T G 9 j Y X R p b 2 4 + P F N 0 Y W J s Z U V u d H J p Z X M g L z 4 8 L 0 l 0 Z W 0 + P E l 0 Z W 0 + P E l 0 Z W 1 M b 2 N h d G l v b j 4 8 S X R l b V R 5 c G U + R m 9 y b X V s Y T w v S X R l b V R 5 c G U + P E l 0 Z W 1 Q Y X R o P l N l Y 3 R p b 2 4 x L 2 V 4 c G V u c 2 V z P C 9 J d G V t U G F 0 a D 4 8 L 0 l 0 Z W 1 M b 2 N h d G l v b j 4 8 U 3 R h Y m x l R W 5 0 c m l l c z 4 8 R W 5 0 c n k g V H l w Z T 0 i S X N Q c m l 2 Y X R l I i B W Y W x 1 Z T 0 i b D A i I C 8 + P E V u d H J 5 I F R 5 c G U 9 I l F 1 Z X J 5 S U Q i I F Z h b H V l P S J z O G V i N z F k M m Q t M W Q z N C 0 0 Y z k 2 L T l h M j M t Z W Q w O G M 5 M T c 2 M m U 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V 4 c G V u c 2 V z I i A v P j x F b n R y e S B U e X B l P S J G a W x s Z W R D b 2 1 w b G V 0 Z V J l c 3 V s d F R v V 2 9 y a 3 N o Z W V 0 I i B W Y W x 1 Z T 0 i b D E i I C 8 + P E V u d H J 5 I F R 5 c G U 9 I l J l b G F 0 a W 9 u c 2 h p c E l u Z m 9 D b 2 5 0 Y W l u Z X I i I F Z h b H V l P S J z e y Z x d W 9 0 O 2 N v b H V t b k N v d W 5 0 J n F 1 b 3 Q 7 O j U s J n F 1 b 3 Q 7 a 2 V 5 Q 2 9 s d W 1 u T m F t Z X M m c X V v d D s 6 W y Z x d W 9 0 O 0 V 4 c G V u c 2 V J R C Z x d W 9 0 O 1 0 s J n F 1 b 3 Q 7 c X V l c n l S Z W x h d G l v b n N o a X B z J n F 1 b 3 Q 7 O l t d L C Z x d W 9 0 O 2 N v b H V t b k l k Z W 5 0 a X R p Z X M m c X V v d D s 6 W y Z x d W 9 0 O 0 9 k Y m M u R G F 0 Y V N v d X J j Z V x c L z E v Z H N u P W 1 5 c 3 F s X 2 N v b m 5 l Y 3 Q v d W 5 p a 2 l j b G 9 0 a G l u Z 2 R i L y 8 v Z X h w Z W 5 z Z X M u e 0 V 4 c G V u c 2 V J R C w w f S Z x d W 9 0 O y w m c X V v d D t P Z G J j L k R h d G F T b 3 V y Y 2 V c X C 8 x L 2 R z b j 1 t e X N x b F 9 j b 2 5 u Z W N 0 L 3 V u a W t p Y 2 x v d G h p b m d k Y i 8 v L 2 V 4 c G V u c 2 V z L n t F e H B l b n N l Q 2 F 0 Z W d v c n k s M X 0 m c X V v d D s s J n F 1 b 3 Q 7 T 2 R i Y y 5 E Y X R h U 2 9 1 c m N l X F w v M S 9 k c 2 4 9 b X l z c W x f Y 2 9 u b m V j d C 9 1 b m l r a W N s b 3 R o a W 5 n Z G I v L y 9 l e H B l b n N l c y 5 7 R G V z Y 3 J p c H R p b 2 4 s M n 0 m c X V v d D s s J n F 1 b 3 Q 7 T 2 R i Y y 5 E Y X R h U 2 9 1 c m N l X F w v M S 9 k c 2 4 9 b X l z c W x f Y 2 9 u b m V j d C 9 1 b m l r a W N s b 3 R o a W 5 n Z G I v L y 9 l e H B l b n N l c y 5 7 Q W 1 v d W 5 0 L D N 9 J n F 1 b 3 Q 7 L C Z x d W 9 0 O 0 9 k Y m M u R G F 0 Y V N v d X J j Z V x c L z E v Z H N u P W 1 5 c 3 F s X 2 N v b m 5 l Y 3 Q v d W 5 p a 2 l j b G 9 0 a G l u Z 2 R i L y 8 v Z X h w Z W 5 z Z X M u e 0 V 4 c G V u c 2 V E Y X R l L D R 9 J n F 1 b 3 Q 7 X S w m c X V v d D t D b 2 x 1 b W 5 D b 3 V u d C Z x d W 9 0 O z o 1 L C Z x d W 9 0 O 0 t l e U N v b H V t b k 5 h b W V z J n F 1 b 3 Q 7 O l s m c X V v d D t F e H B l b n N l S U Q m c X V v d D t d L C Z x d W 9 0 O 0 N v b H V t b k l k Z W 5 0 a X R p Z X M m c X V v d D s 6 W y Z x d W 9 0 O 0 9 k Y m M u R G F 0 Y V N v d X J j Z V x c L z E v Z H N u P W 1 5 c 3 F s X 2 N v b m 5 l Y 3 Q v d W 5 p a 2 l j b G 9 0 a G l u Z 2 R i L y 8 v Z X h w Z W 5 z Z X M u e 0 V 4 c G V u c 2 V J R C w w f S Z x d W 9 0 O y w m c X V v d D t P Z G J j L k R h d G F T b 3 V y Y 2 V c X C 8 x L 2 R z b j 1 t e X N x b F 9 j b 2 5 u Z W N 0 L 3 V u a W t p Y 2 x v d G h p b m d k Y i 8 v L 2 V 4 c G V u c 2 V z L n t F e H B l b n N l Q 2 F 0 Z W d v c n k s M X 0 m c X V v d D s s J n F 1 b 3 Q 7 T 2 R i Y y 5 E Y X R h U 2 9 1 c m N l X F w v M S 9 k c 2 4 9 b X l z c W x f Y 2 9 u b m V j d C 9 1 b m l r a W N s b 3 R o a W 5 n Z G I v L y 9 l e H B l b n N l c y 5 7 R G V z Y 3 J p c H R p b 2 4 s M n 0 m c X V v d D s s J n F 1 b 3 Q 7 T 2 R i Y y 5 E Y X R h U 2 9 1 c m N l X F w v M S 9 k c 2 4 9 b X l z c W x f Y 2 9 u b m V j d C 9 1 b m l r a W N s b 3 R o a W 5 n Z G I v L y 9 l e H B l b n N l c y 5 7 Q W 1 v d W 5 0 L D N 9 J n F 1 b 3 Q 7 L C Z x d W 9 0 O 0 9 k Y m M u R G F 0 Y V N v d X J j Z V x c L z E v Z H N u P W 1 5 c 3 F s X 2 N v b m 5 l Y 3 Q v d W 5 p a 2 l j b G 9 0 a G l u Z 2 R i L y 8 v Z X h w Z W 5 z Z X M u e 0 V 4 c G V u c 2 V E Y X R l L D R 9 J n F 1 b 3 Q 7 X S w m c X V v d D t S Z W x h d G l v b n N o a X B J b m Z v J n F 1 b 3 Q 7 O l t d f S I g L z 4 8 R W 5 0 c n k g V H l w Z T 0 i R m l s b F N 0 Y X R 1 c y I g V m F s d W U 9 I n N D b 2 1 w b G V 0 Z S I g L z 4 8 R W 5 0 c n k g V H l w Z T 0 i R m l s b E N v b H V t b k 5 h b W V z I i B W Y W x 1 Z T 0 i c 1 s m c X V v d D t F e H B l b n N l S U Q m c X V v d D s s J n F 1 b 3 Q 7 R X h w Z W 5 z Z U N h d G V n b 3 J 5 J n F 1 b 3 Q 7 L C Z x d W 9 0 O 0 R l c 2 N y a X B 0 a W 9 u J n F 1 b 3 Q 7 L C Z x d W 9 0 O 0 F t b 3 V u d C Z x d W 9 0 O y w m c X V v d D t F e H B l b n N l R G F 0 Z S Z x d W 9 0 O 1 0 i I C 8 + P E V u d H J 5 I F R 5 c G U 9 I k Z p b G x D b 2 x 1 b W 5 U e X B l c y I g V m F s d W U 9 I n N B Z 1 l H Q k F r P S I g L z 4 8 R W 5 0 c n k g V H l w Z T 0 i R m l s b E x h c 3 R V c G R h d G V k I i B W Y W x 1 Z T 0 i Z D I w M j U t M D M t M j l U M T c 6 N D g 6 M D c u N z g 1 N D Q 1 M 1 o i I C 8 + P E V u d H J 5 I F R 5 c G U 9 I k Z p b G x F c n J v c k N v d W 5 0 I i B W Y W x 1 Z T 0 i b D A i I C 8 + P E V u d H J 5 I F R 5 c G U 9 I k Z p b G x F c n J v c k N v Z G U i I F Z h b H V l P S J z V W 5 r b m 9 3 b i I g L z 4 8 R W 5 0 c n k g V H l w Z T 0 i R m l s b E N v d W 5 0 I i B W Y W x 1 Z T 0 i b D U w I i A v P j x F b n R y e S B U e X B l P S J B Z G R l Z F R v R G F 0 Y U 1 v Z G V s I i B W Y W x 1 Z T 0 i b D E i I C 8 + P C 9 T d G F i b G V F b n R y a W V z P j w v S X R l b T 4 8 S X R l b T 4 8 S X R l b U x v Y 2 F 0 a W 9 u P j x J d G V t V H l w Z T 5 G b 3 J t d W x h P C 9 J d G V t V H l w Z T 4 8 S X R l b V B h d G g + U 2 V j d G l v b j E v Z X h w Z W 5 z Z X M v U 2 9 1 c m N l P C 9 J d G V t U G F 0 a D 4 8 L 0 l 0 Z W 1 M b 2 N h d G l v b j 4 8 U 3 R h Y m x l R W 5 0 c m l l c y A v P j w v S X R l b T 4 8 S X R l b T 4 8 S X R l b U x v Y 2 F 0 a W 9 u P j x J d G V t V H l w Z T 5 G b 3 J t d W x h P C 9 J d G V t V H l w Z T 4 8 S X R l b V B h d G g + U 2 V j d G l v b j E v Z X h w Z W 5 z Z X M v d W 5 p a 2 l j b G 9 0 a G l u Z 2 R i X 0 R h d G F i Y X N l P C 9 J d G V t U G F 0 a D 4 8 L 0 l 0 Z W 1 M b 2 N h d G l v b j 4 8 U 3 R h Y m x l R W 5 0 c m l l c y A v P j w v S X R l b T 4 8 S X R l b T 4 8 S X R l b U x v Y 2 F 0 a W 9 u P j x J d G V t V H l w Z T 5 G b 3 J t d W x h P C 9 J d G V t V H l w Z T 4 8 S X R l b V B h d G g + U 2 V j d G l v b j E v Z X h w Z W 5 z Z X M v Z X h w Z W 5 z Z X N f V G F i b G U 8 L 0 l 0 Z W 1 Q Y X R o P j w v S X R l b U x v Y 2 F 0 a W 9 u P j x T d G F i b G V F b n R y a W V z I C 8 + P C 9 J d G V t P j x J d G V t P j x J d G V t T G 9 j Y X R p b 2 4 + P E l 0 Z W 1 U e X B l P k Z v c m 1 1 b G E 8 L 0 l 0 Z W 1 U e X B l P j x J d G V t U G F 0 a D 5 T Z W N 0 a W 9 u M S 9 p b n Z l b n R v c n k 8 L 0 l 0 Z W 1 Q Y X R o P j w v S X R l b U x v Y 2 F 0 a W 9 u P j x T d G F i b G V F b n R y a W V z P j x F b n R y e S B U e X B l P S J J c 1 B y a X Z h d G U i I F Z h b H V l P S J s M C I g L z 4 8 R W 5 0 c n k g V H l w Z T 0 i U X V l c n l J R C I g V m F s d W U 9 I n N l N z V j Z j N k Y S 0 5 O D M 0 L T Q x Z W M t Y T Q 5 M i 0 y M m Q 2 N 2 Y z O W M 0 N 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a W 5 2 Z W 5 0 b 3 J 5 I i A v P j x F b n R y e S B U e X B l P S J G a W x s Z W R D b 2 1 w b G V 0 Z V J l c 3 V s d F R v V 2 9 y a 3 N o Z W V 0 I i B W Y W x 1 Z T 0 i b D E i I C 8 + P E V u d H J 5 I F R 5 c G U 9 I l J l b G F 0 a W 9 u c 2 h p c E l u Z m 9 D b 2 5 0 Y W l u Z X I i I F Z h b H V l P S J z e y Z x d W 9 0 O 2 N v b H V t b k N v d W 5 0 J n F 1 b 3 Q 7 O j Q s J n F 1 b 3 Q 7 a 2 V 5 Q 2 9 s d W 1 u T m F t Z X M m c X V v d D s 6 W y Z x d W 9 0 O 0 l u d m V u d G 9 y e U l E J n F 1 b 3 Q 7 X S w m c X V v d D t x d W V y e V J l b G F 0 a W 9 u c 2 h p c H M m c X V v d D s 6 W 1 0 s J n F 1 b 3 Q 7 Y 2 9 s d W 1 u S W R l b n R p d G l l c y Z x d W 9 0 O z p b J n F 1 b 3 Q 7 T 2 R i Y y 5 E Y X R h U 2 9 1 c m N l X F w v M S 9 k c 2 4 9 b X l z c W x f Y 2 9 u b m V j d C 9 1 b m l r a W N s b 3 R o a W 5 n Z G I v L y 9 p b n Z l b n R v c n k u e 0 l u d m V u d G 9 y e U l E L D B 9 J n F 1 b 3 Q 7 L C Z x d W 9 0 O 0 9 k Y m M u R G F 0 Y V N v d X J j Z V x c L z E v Z H N u P W 1 5 c 3 F s X 2 N v b m 5 l Y 3 Q v d W 5 p a 2 l j b G 9 0 a G l u Z 2 R i L y 8 v a W 5 2 Z W 5 0 b 3 J 5 L n t Q c m 9 k d W N 0 S U Q s M X 0 m c X V v d D s s J n F 1 b 3 Q 7 T 2 R i Y y 5 E Y X R h U 2 9 1 c m N l X F w v M S 9 k c 2 4 9 b X l z c W x f Y 2 9 u b m V j d C 9 1 b m l r a W N s b 3 R o a W 5 n Z G I v L y 9 p b n Z l b n R v c n k u e 1 F 1 Y W 5 0 a X R 5 S W 5 T d G 9 j a y w y f S Z x d W 9 0 O y w m c X V v d D t P Z G J j L k R h d G F T b 3 V y Y 2 V c X C 8 x L 2 R z b j 1 t e X N x b F 9 j b 2 5 u Z W N 0 L 3 V u a W t p Y 2 x v d G h p b m d k Y i 8 v L 2 l u d m V u d G 9 y e S 5 7 T G F z d F V w Z G F 0 Z W Q s M 3 0 m c X V v d D t d L C Z x d W 9 0 O 0 N v b H V t b k N v d W 5 0 J n F 1 b 3 Q 7 O j Q s J n F 1 b 3 Q 7 S 2 V 5 Q 2 9 s d W 1 u T m F t Z X M m c X V v d D s 6 W y Z x d W 9 0 O 0 l u d m V u d G 9 y e U l E J n F 1 b 3 Q 7 X S w m c X V v d D t D b 2 x 1 b W 5 J Z G V u d G l 0 a W V z J n F 1 b 3 Q 7 O l s m c X V v d D t P Z G J j L k R h d G F T b 3 V y Y 2 V c X C 8 x L 2 R z b j 1 t e X N x b F 9 j b 2 5 u Z W N 0 L 3 V u a W t p Y 2 x v d G h p b m d k Y i 8 v L 2 l u d m V u d G 9 y e S 5 7 S W 5 2 Z W 5 0 b 3 J 5 S U Q s M H 0 m c X V v d D s s J n F 1 b 3 Q 7 T 2 R i Y y 5 E Y X R h U 2 9 1 c m N l X F w v M S 9 k c 2 4 9 b X l z c W x f Y 2 9 u b m V j d C 9 1 b m l r a W N s b 3 R o a W 5 n Z G I v L y 9 p b n Z l b n R v c n k u e 1 B y b 2 R 1 Y 3 R J R C w x f S Z x d W 9 0 O y w m c X V v d D t P Z G J j L k R h d G F T b 3 V y Y 2 V c X C 8 x L 2 R z b j 1 t e X N x b F 9 j b 2 5 u Z W N 0 L 3 V u a W t p Y 2 x v d G h p b m d k Y i 8 v L 2 l u d m V u d G 9 y e S 5 7 U X V h b n R p d H l J b l N 0 b 2 N r L D J 9 J n F 1 b 3 Q 7 L C Z x d W 9 0 O 0 9 k Y m M u R G F 0 Y V N v d X J j Z V x c L z E v Z H N u P W 1 5 c 3 F s X 2 N v b m 5 l Y 3 Q v d W 5 p a 2 l j b G 9 0 a G l u Z 2 R i L y 8 v a W 5 2 Z W 5 0 b 3 J 5 L n t M Y X N 0 V X B k Y X R l Z C w z f S Z x d W 9 0 O 1 0 s J n F 1 b 3 Q 7 U m V s Y X R p b 2 5 z a G l w S W 5 m b y Z x d W 9 0 O z p b X X 0 i I C 8 + P E V u d H J 5 I F R 5 c G U 9 I k Z p b G x T d G F 0 d X M i I F Z h b H V l P S J z Q 2 9 t c G x l d G U i I C 8 + P E V u d H J 5 I F R 5 c G U 9 I k Z p b G x D b 2 x 1 b W 5 O Y W 1 l c y I g V m F s d W U 9 I n N b J n F 1 b 3 Q 7 S W 5 2 Z W 5 0 b 3 J 5 S U Q m c X V v d D s s J n F 1 b 3 Q 7 U H J v Z H V j d E l E J n F 1 b 3 Q 7 L C Z x d W 9 0 O 1 F 1 Y W 5 0 a X R 5 S W 5 T d G 9 j a y Z x d W 9 0 O y w m c X V v d D t M Y X N 0 V X B k Y X R l Z C Z x d W 9 0 O 1 0 i I C 8 + P E V u d H J 5 I F R 5 c G U 9 I k Z p b G x D b 2 x 1 b W 5 U e X B l c y I g V m F s d W U 9 I n N B Z 0 l D Q 1 E 9 P S I g L z 4 8 R W 5 0 c n k g V H l w Z T 0 i R m l s b E x h c 3 R V c G R h d G V k I i B W Y W x 1 Z T 0 i Z D I w M j U t M D M t M j l U M T c 6 N D g 6 M D c u O D A x M D Y 4 N 1 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p b n Z l b n R v c n k v U 2 9 1 c m N l P C 9 J d G V t U G F 0 a D 4 8 L 0 l 0 Z W 1 M b 2 N h d G l v b j 4 8 U 3 R h Y m x l R W 5 0 c m l l c y A v P j w v S X R l b T 4 8 S X R l b T 4 8 S X R l b U x v Y 2 F 0 a W 9 u P j x J d G V t V H l w Z T 5 G b 3 J t d W x h P C 9 J d G V t V H l w Z T 4 8 S X R l b V B h d G g + U 2 V j d G l v b j E v a W 5 2 Z W 5 0 b 3 J 5 L 3 V u a W t p Y 2 x v d G h p b m d k Y l 9 E Y X R h Y m F z Z T w v S X R l b V B h d G g + P C 9 J d G V t T G 9 j Y X R p b 2 4 + P F N 0 Y W J s Z U V u d H J p Z X M g L z 4 8 L 0 l 0 Z W 0 + P E l 0 Z W 0 + P E l 0 Z W 1 M b 2 N h d G l v b j 4 8 S X R l b V R 5 c G U + R m 9 y b X V s Y T w v S X R l b V R 5 c G U + P E l 0 Z W 1 Q Y X R o P l N l Y 3 R p b 2 4 x L 2 l u d m V u d G 9 y e S 9 p b n Z l b n R v c n l f V G F i b G U 8 L 0 l 0 Z W 1 Q Y X R o P j w v S X R l b U x v Y 2 F 0 a W 9 u P j x T d G F i b G V F b n R y a W V z I C 8 + P C 9 J d G V t P j x J d G V t P j x J d G V t T G 9 j Y X R p b 2 4 + P E l 0 Z W 1 U e X B l P k Z v c m 1 1 b G E 8 L 0 l 0 Z W 1 U e X B l P j x J d G V t U G F 0 a D 5 T Z W N 0 a W 9 u M S 9 t Y X J r Z X R p b m d j Y W 1 w Y W l n b n M 8 L 0 l 0 Z W 1 Q Y X R o P j w v S X R l b U x v Y 2 F 0 a W 9 u P j x T d G F i b G V F b n R y a W V z P j x F b n R y e S B U e X B l P S J J c 1 B y a X Z h d G U i I F Z h b H V l P S J s M C I g L z 4 8 R W 5 0 c n k g V H l w Z T 0 i U X V l c n l J R C I g V m F s d W U 9 I n M y Y 2 M 4 Z G R i Z C 1 i N m I w L T Q 1 N T k t O T Y 2 Z C 1 j M T I 2 O D I 4 Y T k x Z j 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b W F y a 2 V 0 a W 5 n Y 2 F t c G F p Z 2 5 z I i A v P j x F b n R y e S B U e X B l P S J G a W x s Z W R D b 2 1 w b G V 0 Z V J l c 3 V s d F R v V 2 9 y a 3 N o Z W V 0 I i B W Y W x 1 Z T 0 i b D E i I C 8 + P E V u d H J 5 I F R 5 c G U 9 I l J l b G F 0 a W 9 u c 2 h p c E l u Z m 9 D b 2 5 0 Y W l u Z X I i I F Z h b H V l P S J z e y Z x d W 9 0 O 2 N v b H V t b k N v d W 5 0 J n F 1 b 3 Q 7 O j c s J n F 1 b 3 Q 7 a 2 V 5 Q 2 9 s d W 1 u T m F t Z X M m c X V v d D s 6 W y Z x d W 9 0 O 0 N h b X B h a W d u S U Q m c X V v d D t d L C Z x d W 9 0 O 3 F 1 Z X J 5 U m V s Y X R p b 2 5 z a G l w c y Z x d W 9 0 O z p b X S w m c X V v d D t j b 2 x 1 b W 5 J Z G V u d G l 0 a W V z J n F 1 b 3 Q 7 O l s m c X V v d D t P Z G J j L k R h d G F T b 3 V y Y 2 V c X C 8 x L 2 R z b j 1 t e X N x b F 9 j b 2 5 u Z W N 0 L 3 V u a W t p Y 2 x v d G h p b m d k Y i 8 v L 2 1 h c m t l d G l u Z 2 N h b X B h a W d u c y 5 7 Q 2 F t c G F p Z 2 5 J R C w w f S Z x d W 9 0 O y w m c X V v d D t P Z G J j L k R h d G F T b 3 V y Y 2 V c X C 8 x L 2 R z b j 1 t e X N x b F 9 j b 2 5 u Z W N 0 L 3 V u a W t p Y 2 x v d G h p b m d k Y i 8 v L 2 1 h c m t l d G l u Z 2 N h b X B h a W d u c y 5 7 Q 2 F t c G F p Z 2 5 O Y W 1 l L D F 9 J n F 1 b 3 Q 7 L C Z x d W 9 0 O 0 9 k Y m M u R G F 0 Y V N v d X J j Z V x c L z E v Z H N u P W 1 5 c 3 F s X 2 N v b m 5 l Y 3 Q v d W 5 p a 2 l j b G 9 0 a G l u Z 2 R i L y 8 v b W F y a 2 V 0 a W 5 n Y 2 F t c G F p Z 2 5 z L n t T d G F y d E R h d G U s M n 0 m c X V v d D s s J n F 1 b 3 Q 7 T 2 R i Y y 5 E Y X R h U 2 9 1 c m N l X F w v M S 9 k c 2 4 9 b X l z c W x f Y 2 9 u b m V j d C 9 1 b m l r a W N s b 3 R o a W 5 n Z G I v L y 9 t Y X J r Z X R p b m d j Y W 1 w Y W l n b n M u e 0 V u Z E R h d G U s M 3 0 m c X V v d D s s J n F 1 b 3 Q 7 T 2 R i Y y 5 E Y X R h U 2 9 1 c m N l X F w v M S 9 k c 2 4 9 b X l z c W x f Y 2 9 u b m V j d C 9 1 b m l r a W N s b 3 R o a W 5 n Z G I v L y 9 t Y X J r Z X R p b m d j Y W 1 w Y W l n b n M u e 1 R h c m d l d F J l Z 2 l v b k l E L D R 9 J n F 1 b 3 Q 7 L C Z x d W 9 0 O 0 9 k Y m M u R G F 0 Y V N v d X J j Z V x c L z E v Z H N u P W 1 5 c 3 F s X 2 N v b m 5 l Y 3 Q v d W 5 p a 2 l j b G 9 0 a G l u Z 2 R i L y 8 v b W F y a 2 V 0 a W 5 n Y 2 F t c G F p Z 2 5 z L n t C d W R n Z X Q s N X 0 m c X V v d D s s J n F 1 b 3 Q 7 T 2 R i Y y 5 E Y X R h U 2 9 1 c m N l X F w v M S 9 k c 2 4 9 b X l z c W x f Y 2 9 u b m V j d C 9 1 b m l r a W N s b 3 R o a W 5 n Z G I v L y 9 t Y X J r Z X R p b m d j Y W 1 w Y W l n b n M u e 0 F j d H V h b E N v c 3 Q s N n 0 m c X V v d D t d L C Z x d W 9 0 O 0 N v b H V t b k N v d W 5 0 J n F 1 b 3 Q 7 O j c s J n F 1 b 3 Q 7 S 2 V 5 Q 2 9 s d W 1 u T m F t Z X M m c X V v d D s 6 W y Z x d W 9 0 O 0 N h b X B h a W d u S U Q m c X V v d D t d L C Z x d W 9 0 O 0 N v b H V t b k l k Z W 5 0 a X R p Z X M m c X V v d D s 6 W y Z x d W 9 0 O 0 9 k Y m M u R G F 0 Y V N v d X J j Z V x c L z E v Z H N u P W 1 5 c 3 F s X 2 N v b m 5 l Y 3 Q v d W 5 p a 2 l j b G 9 0 a G l u Z 2 R i L y 8 v b W F y a 2 V 0 a W 5 n Y 2 F t c G F p Z 2 5 z L n t D Y W 1 w Y W l n b k l E L D B 9 J n F 1 b 3 Q 7 L C Z x d W 9 0 O 0 9 k Y m M u R G F 0 Y V N v d X J j Z V x c L z E v Z H N u P W 1 5 c 3 F s X 2 N v b m 5 l Y 3 Q v d W 5 p a 2 l j b G 9 0 a G l u Z 2 R i L y 8 v b W F y a 2 V 0 a W 5 n Y 2 F t c G F p Z 2 5 z L n t D Y W 1 w Y W l n b k 5 h b W U s M X 0 m c X V v d D s s J n F 1 b 3 Q 7 T 2 R i Y y 5 E Y X R h U 2 9 1 c m N l X F w v M S 9 k c 2 4 9 b X l z c W x f Y 2 9 u b m V j d C 9 1 b m l r a W N s b 3 R o a W 5 n Z G I v L y 9 t Y X J r Z X R p b m d j Y W 1 w Y W l n b n M u e 1 N 0 Y X J 0 R G F 0 Z S w y f S Z x d W 9 0 O y w m c X V v d D t P Z G J j L k R h d G F T b 3 V y Y 2 V c X C 8 x L 2 R z b j 1 t e X N x b F 9 j b 2 5 u Z W N 0 L 3 V u a W t p Y 2 x v d G h p b m d k Y i 8 v L 2 1 h c m t l d G l u Z 2 N h b X B h a W d u c y 5 7 R W 5 k R G F 0 Z S w z f S Z x d W 9 0 O y w m c X V v d D t P Z G J j L k R h d G F T b 3 V y Y 2 V c X C 8 x L 2 R z b j 1 t e X N x b F 9 j b 2 5 u Z W N 0 L 3 V u a W t p Y 2 x v d G h p b m d k Y i 8 v L 2 1 h c m t l d G l u Z 2 N h b X B h a W d u c y 5 7 V G F y Z 2 V 0 U m V n a W 9 u S U Q s N H 0 m c X V v d D s s J n F 1 b 3 Q 7 T 2 R i Y y 5 E Y X R h U 2 9 1 c m N l X F w v M S 9 k c 2 4 9 b X l z c W x f Y 2 9 u b m V j d C 9 1 b m l r a W N s b 3 R o a W 5 n Z G I v L y 9 t Y X J r Z X R p b m d j Y W 1 w Y W l n b n M u e 0 J 1 Z G d l d C w 1 f S Z x d W 9 0 O y w m c X V v d D t P Z G J j L k R h d G F T b 3 V y Y 2 V c X C 8 x L 2 R z b j 1 t e X N x b F 9 j b 2 5 u Z W N 0 L 3 V u a W t p Y 2 x v d G h p b m d k Y i 8 v L 2 1 h c m t l d G l u Z 2 N h b X B h a W d u c y 5 7 Q W N 0 d W F s Q 2 9 z d C w 2 f S Z x d W 9 0 O 1 0 s J n F 1 b 3 Q 7 U m V s Y X R p b 2 5 z a G l w S W 5 m b y Z x d W 9 0 O z p b X X 0 i I C 8 + P E V u d H J 5 I F R 5 c G U 9 I k Z p b G x T d G F 0 d X M i I F Z h b H V l P S J z Q 2 9 t c G x l d G U i I C 8 + P E V u d H J 5 I F R 5 c G U 9 I k Z p b G x D b 2 x 1 b W 5 O Y W 1 l c y I g V m F s d W U 9 I n N b J n F 1 b 3 Q 7 Q 2 F t c G F p Z 2 5 J R C Z x d W 9 0 O y w m c X V v d D t D Y W 1 w Y W l n b k 5 h b W U m c X V v d D s s J n F 1 b 3 Q 7 U 3 R h c n R E Y X R l J n F 1 b 3 Q 7 L C Z x d W 9 0 O 0 V u Z E R h d G U m c X V v d D s s J n F 1 b 3 Q 7 V G F y Z 2 V 0 U m V n a W 9 u S U Q m c X V v d D s s J n F 1 b 3 Q 7 Q n V k Z 2 V 0 J n F 1 b 3 Q 7 L C Z x d W 9 0 O 0 F j d H V h b E N v c 3 Q m c X V v d D t d I i A v P j x F b n R y e S B U e X B l P S J G a W x s Q 2 9 s d W 1 u V H l w Z X M i I F Z h b H V l P S J z Q W d Z S k N R S U V C Q T 0 9 I i A v P j x F b n R y e S B U e X B l P S J G a W x s T G F z d F V w Z G F 0 Z W Q i I F Z h b H V l P S J k M j A y N S 0 w M y 0 y O V Q x N z o 0 O D o w N y 4 4 N D c 5 N D E x W i I g L z 4 8 R W 5 0 c n k g V H l w Z T 0 i R m l s b E V y c m 9 y Q 2 9 1 b n Q i I F Z h b H V l P S J s M C I g L z 4 8 R W 5 0 c n k g V H l w Z T 0 i R m l s b E V y c m 9 y Q 2 9 k Z S I g V m F s d W U 9 I n N V b m t u b 3 d u I i A v P j x F b n R y e S B U e X B l P S J G a W x s Q 2 9 1 b n Q i I F Z h b H V l P S J s M T A i I C 8 + P E V u d H J 5 I F R 5 c G U 9 I k F k Z G V k V G 9 E Y X R h T W 9 k Z W w i I F Z h b H V l P S J s M S I g L z 4 8 L 1 N 0 Y W J s Z U V u d H J p Z X M + P C 9 J d G V t P j x J d G V t P j x J d G V t T G 9 j Y X R p b 2 4 + P E l 0 Z W 1 U e X B l P k Z v c m 1 1 b G E 8 L 0 l 0 Z W 1 U e X B l P j x J d G V t U G F 0 a D 5 T Z W N 0 a W 9 u M S 9 t Y X J r Z X R p b m d j Y W 1 w Y W l n b n M v U 2 9 1 c m N l P C 9 J d G V t U G F 0 a D 4 8 L 0 l 0 Z W 1 M b 2 N h d G l v b j 4 8 U 3 R h Y m x l R W 5 0 c m l l c y A v P j w v S X R l b T 4 8 S X R l b T 4 8 S X R l b U x v Y 2 F 0 a W 9 u P j x J d G V t V H l w Z T 5 G b 3 J t d W x h P C 9 J d G V t V H l w Z T 4 8 S X R l b V B h d G g + U 2 V j d G l v b j E v b W F y a 2 V 0 a W 5 n Y 2 F t c G F p Z 2 5 z L 3 V u a W t p Y 2 x v d G h p b m d k Y l 9 E Y X R h Y m F z Z T w v S X R l b V B h d G g + P C 9 J d G V t T G 9 j Y X R p b 2 4 + P F N 0 Y W J s Z U V u d H J p Z X M g L z 4 8 L 0 l 0 Z W 0 + P E l 0 Z W 0 + P E l 0 Z W 1 M b 2 N h d G l v b j 4 8 S X R l b V R 5 c G U + R m 9 y b X V s Y T w v S X R l b V R 5 c G U + P E l 0 Z W 1 Q Y X R o P l N l Y 3 R p b 2 4 x L 2 1 h c m t l d G l u Z 2 N h b X B h a W d u c y 9 t Y X J r Z X R p b m d j Y W 1 w Y W l n b n N f V G F i b G U 8 L 0 l 0 Z W 1 Q Y X R o P j w v S X R l b U x v Y 2 F 0 a W 9 u P j x T d G F i b G V F b n R y a W V z I C 8 + P C 9 J d G V t P j x J d G V t P j x J d G V t T G 9 j Y X R p b 2 4 + P E l 0 Z W 1 U e X B l P k Z v c m 1 1 b G E 8 L 0 l 0 Z W 1 U e X B l P j x J d G V t U G F 0 a D 5 T Z W N 0 a W 9 u M S 9 w c m 9 k d W N 0 a W 9 u P C 9 J d G V t U G F 0 a D 4 8 L 0 l 0 Z W 1 M b 2 N h d G l v b j 4 8 U 3 R h Y m x l R W 5 0 c m l l c z 4 8 R W 5 0 c n k g V H l w Z T 0 i S X N Q c m l 2 Y X R l I i B W Y W x 1 Z T 0 i b D A i I C 8 + P E V u d H J 5 I F R 5 c G U 9 I l F 1 Z X J 5 S U Q i I F Z h b H V l P S J z N G Z h M 2 I 3 M z E t N 2 J l N i 0 0 Y j N j L W I 2 Y m Q t M z g 3 O G U 2 Y T J m N z k 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3 B y b 2 R 1 Y 3 R p b 2 4 i I C 8 + P E V u d H J 5 I F R 5 c G U 9 I k Z p b G x l Z E N v b X B s Z X R l U m V z d W x 0 V G 9 X b 3 J r c 2 h l Z X Q i I F Z h b H V l P S J s M S I g L z 4 8 R W 5 0 c n k g V H l w Z T 0 i U m V s Y X R p b 2 5 z a G l w S W 5 m b 0 N v b n R h a W 5 l c i I g V m F s d W U 9 I n N 7 J n F 1 b 3 Q 7 Y 2 9 s d W 1 u Q 2 9 1 b n Q m c X V v d D s 6 N i w m c X V v d D t r Z X l D b 2 x 1 b W 5 O Y W 1 l c y Z x d W 9 0 O z p b J n F 1 b 3 Q 7 U H J v Z H V j d G l v b k l E J n F 1 b 3 Q 7 X S w m c X V v d D t x d W V y e V J l b G F 0 a W 9 u c 2 h p c H M m c X V v d D s 6 W 1 0 s J n F 1 b 3 Q 7 Y 2 9 s d W 1 u S W R l b n R p d G l l c y Z x d W 9 0 O z p b J n F 1 b 3 Q 7 T 2 R i Y y 5 E Y X R h U 2 9 1 c m N l X F w v M S 9 k c 2 4 9 b X l z c W x f Y 2 9 u b m V j d C 9 1 b m l r a W N s b 3 R o a W 5 n Z G I v L y 9 w c m 9 k d W N 0 a W 9 u L n t Q c m 9 k d W N 0 a W 9 u S U Q s M H 0 m c X V v d D s s J n F 1 b 3 Q 7 T 2 R i Y y 5 E Y X R h U 2 9 1 c m N l X F w v M S 9 k c 2 4 9 b X l z c W x f Y 2 9 u b m V j d C 9 1 b m l r a W N s b 3 R o a W 5 n Z G I v L y 9 w c m 9 k d W N 0 a W 9 u L n t Q c m 9 k d W N 0 S U Q s M X 0 m c X V v d D s s J n F 1 b 3 Q 7 T 2 R i Y y 5 E Y X R h U 2 9 1 c m N l X F w v M S 9 k c 2 4 9 b X l z c W x f Y 2 9 u b m V j d C 9 1 b m l r a W N s b 3 R o a W 5 n Z G I v L y 9 w c m 9 k d W N 0 a W 9 u L n t R d W F u d G l 0 e V B y b 2 R 1 Y 2 V k L D J 9 J n F 1 b 3 Q 7 L C Z x d W 9 0 O 0 9 k Y m M u R G F 0 Y V N v d X J j Z V x c L z E v Z H N u P W 1 5 c 3 F s X 2 N v b m 5 l Y 3 Q v d W 5 p a 2 l j b G 9 0 a G l u Z 2 R i L y 8 v c H J v Z H V j d G l v b i 5 7 U H J v Z H V j d G l v b k R h d G U s M 3 0 m c X V v d D s s J n F 1 b 3 Q 7 T 2 R i Y y 5 E Y X R h U 2 9 1 c m N l X F w v M S 9 k c 2 4 9 b X l z c W x f Y 2 9 u b m V j d C 9 1 b m l r a W N s b 3 R o a W 5 n Z G I v L y 9 w c m 9 k d W N 0 a W 9 u L n t U b 3 R h b E 1 h d G V y a W F s Q 2 9 z d C w 0 f S Z x d W 9 0 O y w m c X V v d D t P Z G J j L k R h d G F T b 3 V y Y 2 V c X C 8 x L 2 R z b j 1 t e X N x b F 9 j b 2 5 u Z W N 0 L 3 V u a W t p Y 2 x v d G h p b m d k Y i 8 v L 3 B y b 2 R 1 Y 3 R p b 2 4 u e 0 x h Y m 9 y Q 2 9 z d C w 1 f S Z x d W 9 0 O 1 0 s J n F 1 b 3 Q 7 Q 2 9 s d W 1 u Q 2 9 1 b n Q m c X V v d D s 6 N i w m c X V v d D t L Z X l D b 2 x 1 b W 5 O Y W 1 l c y Z x d W 9 0 O z p b J n F 1 b 3 Q 7 U H J v Z H V j d G l v b k l E J n F 1 b 3 Q 7 X S w m c X V v d D t D b 2 x 1 b W 5 J Z G V u d G l 0 a W V z J n F 1 b 3 Q 7 O l s m c X V v d D t P Z G J j L k R h d G F T b 3 V y Y 2 V c X C 8 x L 2 R z b j 1 t e X N x b F 9 j b 2 5 u Z W N 0 L 3 V u a W t p Y 2 x v d G h p b m d k Y i 8 v L 3 B y b 2 R 1 Y 3 R p b 2 4 u e 1 B y b 2 R 1 Y 3 R p b 2 5 J R C w w f S Z x d W 9 0 O y w m c X V v d D t P Z G J j L k R h d G F T b 3 V y Y 2 V c X C 8 x L 2 R z b j 1 t e X N x b F 9 j b 2 5 u Z W N 0 L 3 V u a W t p Y 2 x v d G h p b m d k Y i 8 v L 3 B y b 2 R 1 Y 3 R p b 2 4 u e 1 B y b 2 R 1 Y 3 R J R C w x f S Z x d W 9 0 O y w m c X V v d D t P Z G J j L k R h d G F T b 3 V y Y 2 V c X C 8 x L 2 R z b j 1 t e X N x b F 9 j b 2 5 u Z W N 0 L 3 V u a W t p Y 2 x v d G h p b m d k Y i 8 v L 3 B y b 2 R 1 Y 3 R p b 2 4 u e 1 F 1 Y W 5 0 a X R 5 U H J v Z H V j Z W Q s M n 0 m c X V v d D s s J n F 1 b 3 Q 7 T 2 R i Y y 5 E Y X R h U 2 9 1 c m N l X F w v M S 9 k c 2 4 9 b X l z c W x f Y 2 9 u b m V j d C 9 1 b m l r a W N s b 3 R o a W 5 n Z G I v L y 9 w c m 9 k d W N 0 a W 9 u L n t Q c m 9 k d W N 0 a W 9 u R G F 0 Z S w z f S Z x d W 9 0 O y w m c X V v d D t P Z G J j L k R h d G F T b 3 V y Y 2 V c X C 8 x L 2 R z b j 1 t e X N x b F 9 j b 2 5 u Z W N 0 L 3 V u a W t p Y 2 x v d G h p b m d k Y i 8 v L 3 B y b 2 R 1 Y 3 R p b 2 4 u e 1 R v d G F s T W F 0 Z X J p Y W x D b 3 N 0 L D R 9 J n F 1 b 3 Q 7 L C Z x d W 9 0 O 0 9 k Y m M u R G F 0 Y V N v d X J j Z V x c L z E v Z H N u P W 1 5 c 3 F s X 2 N v b m 5 l Y 3 Q v d W 5 p a 2 l j b G 9 0 a G l u Z 2 R i L y 8 v c H J v Z H V j d G l v b i 5 7 T G F i b 3 J D b 3 N 0 L D V 9 J n F 1 b 3 Q 7 X S w m c X V v d D t S Z W x h d G l v b n N o a X B J b m Z v J n F 1 b 3 Q 7 O l t d f S I g L z 4 8 R W 5 0 c n k g V H l w Z T 0 i R m l s b F N 0 Y X R 1 c y I g V m F s d W U 9 I n N D b 2 1 w b G V 0 Z S I g L z 4 8 R W 5 0 c n k g V H l w Z T 0 i R m l s b E N v b H V t b k 5 h b W V z I i B W Y W x 1 Z T 0 i c 1 s m c X V v d D t Q c m 9 k d W N 0 a W 9 u S U Q m c X V v d D s s J n F 1 b 3 Q 7 U H J v Z H V j d E l E J n F 1 b 3 Q 7 L C Z x d W 9 0 O 1 F 1 Y W 5 0 a X R 5 U H J v Z H V j Z W Q m c X V v d D s s J n F 1 b 3 Q 7 U H J v Z H V j d G l v b k R h d G U m c X V v d D s s J n F 1 b 3 Q 7 V G 9 0 Y W x N Y X R l c m l h b E N v c 3 Q m c X V v d D s s J n F 1 b 3 Q 7 T G F i b 3 J D b 3 N 0 J n F 1 b 3 Q 7 X S I g L z 4 8 R W 5 0 c n k g V H l w Z T 0 i R m l s b E N v b H V t b l R 5 c G V z I i B W Y W x 1 Z T 0 i c 0 F n S U N D U V F F I i A v P j x F b n R y e S B U e X B l P S J G a W x s T G F z d F V w Z G F 0 Z W Q i I F Z h b H V l P S J k M j A y N S 0 w M y 0 y O V Q x N z o 0 O D o w N y 4 4 O T Q 4 M T I 3 W i I g L z 4 8 R W 5 0 c n k g V H l w Z T 0 i R m l s b E V y c m 9 y Q 2 9 1 b n Q i I F Z h b H V l P S J s M C I g L z 4 8 R W 5 0 c n k g V H l w Z T 0 i R m l s b E V y c m 9 y Q 2 9 k Z S I g V m F s d W U 9 I n N V b m t u b 3 d u I i A v P j x F b n R y e S B U e X B l P S J G a W x s Q 2 9 1 b n Q i I F Z h b H V l P S J s M j g i I C 8 + P E V u d H J 5 I F R 5 c G U 9 I k F k Z G V k V G 9 E Y X R h T W 9 k Z W w i I F Z h b H V l P S J s M S I g L z 4 8 L 1 N 0 Y W J s Z U V u d H J p Z X M + P C 9 J d G V t P j x J d G V t P j x J d G V t T G 9 j Y X R p b 2 4 + P E l 0 Z W 1 U e X B l P k Z v c m 1 1 b G E 8 L 0 l 0 Z W 1 U e X B l P j x J d G V t U G F 0 a D 5 T Z W N 0 a W 9 u M S 9 w c m 9 k d W N 0 a W 9 u L 1 N v d X J j Z T w v S X R l b V B h d G g + P C 9 J d G V t T G 9 j Y X R p b 2 4 + P F N 0 Y W J s Z U V u d H J p Z X M g L z 4 8 L 0 l 0 Z W 0 + P E l 0 Z W 0 + P E l 0 Z W 1 M b 2 N h d G l v b j 4 8 S X R l b V R 5 c G U + R m 9 y b X V s Y T w v S X R l b V R 5 c G U + P E l 0 Z W 1 Q Y X R o P l N l Y 3 R p b 2 4 x L 3 B y b 2 R 1 Y 3 R p b 2 4 v d W 5 p a 2 l j b G 9 0 a G l u Z 2 R i X 0 R h d G F i Y X N l P C 9 J d G V t U G F 0 a D 4 8 L 0 l 0 Z W 1 M b 2 N h d G l v b j 4 8 U 3 R h Y m x l R W 5 0 c m l l c y A v P j w v S X R l b T 4 8 S X R l b T 4 8 S X R l b U x v Y 2 F 0 a W 9 u P j x J d G V t V H l w Z T 5 G b 3 J t d W x h P C 9 J d G V t V H l w Z T 4 8 S X R l b V B h d G g + U 2 V j d G l v b j E v c H J v Z H V j d G l v b i 9 w c m 9 k d W N 0 a W 9 u X 1 R h Y m x l P C 9 J d G V t U G F 0 a D 4 8 L 0 l 0 Z W 1 M b 2 N h d G l v b j 4 8 U 3 R h Y m x l R W 5 0 c m l l c y A v P j w v S X R l b T 4 8 S X R l b T 4 8 S X R l b U x v Y 2 F 0 a W 9 u P j x J d G V t V H l w Z T 5 G b 3 J t d W x h P C 9 J d G V t V H l w Z T 4 8 S X R l b V B h d G g + U 2 V j d G l v b j E v c H J v Z H V j d G l v b m 1 h d G V y a W F s d X N h Z 2 U 8 L 0 l 0 Z W 1 Q Y X R o P j w v S X R l b U x v Y 2 F 0 a W 9 u P j x T d G F i b G V F b n R y a W V z P j x F b n R y e S B U e X B l P S J J c 1 B y a X Z h d G U i I F Z h b H V l P S J s M C I g L z 4 8 R W 5 0 c n k g V H l w Z T 0 i U X V l c n l J R C I g V m F s d W U 9 I n N k Z m Z h N m Q y Z S 0 1 N 2 Y 3 L T R j N z c t Y j g 1 M y 0 y O T N i N m I y N G Q 2 Z 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c H J v Z H V j d G l v b m 1 h d G V y a W F s d X N h Z 2 U i I C 8 + P E V u d H J 5 I F R 5 c G U 9 I k Z p b G x l Z E N v b X B s Z X R l U m V z d W x 0 V G 9 X b 3 J r c 2 h l Z X Q i I F Z h b H V l P S J s M S I g L z 4 8 R W 5 0 c n k g V H l w Z T 0 i U m V s Y X R p b 2 5 z a G l w S W 5 m b 0 N v b n R h a W 5 l c i I g V m F s d W U 9 I n N 7 J n F 1 b 3 Q 7 Y 2 9 s d W 1 u Q 2 9 1 b n Q m c X V v d D s 6 N S w m c X V v d D t r Z X l D b 2 x 1 b W 5 O Y W 1 l c y Z x d W 9 0 O z p b J n F 1 b 3 Q 7 V X N h Z 2 V J R C Z x d W 9 0 O 1 0 s J n F 1 b 3 Q 7 c X V l c n l S Z W x h d G l v b n N o a X B z J n F 1 b 3 Q 7 O l t d L C Z x d W 9 0 O 2 N v b H V t b k l k Z W 5 0 a X R p Z X M m c X V v d D s 6 W y Z x d W 9 0 O 0 9 k Y m M u R G F 0 Y V N v d X J j Z V x c L z E v Z H N u P W 1 5 c 3 F s X 2 N v b m 5 l Y 3 Q v d W 5 p a 2 l j b G 9 0 a G l u Z 2 R i L y 8 v c H J v Z H V j d G l v b m 1 h d G V y a W F s d X N h Z 2 U u e 1 V z Y W d l S U Q s M H 0 m c X V v d D s s J n F 1 b 3 Q 7 T 2 R i Y y 5 E Y X R h U 2 9 1 c m N l X F w v M S 9 k c 2 4 9 b X l z c W x f Y 2 9 u b m V j d C 9 1 b m l r a W N s b 3 R o a W 5 n Z G I v L y 9 w c m 9 k d W N 0 a W 9 u b W F 0 Z X J p Y W x 1 c 2 F n Z S 5 7 U H J v Z H V j d G l v b k l E L D F 9 J n F 1 b 3 Q 7 L C Z x d W 9 0 O 0 9 k Y m M u R G F 0 Y V N v d X J j Z V x c L z E v Z H N u P W 1 5 c 3 F s X 2 N v b m 5 l Y 3 Q v d W 5 p a 2 l j b G 9 0 a G l u Z 2 R i L y 8 v c H J v Z H V j d G l v b m 1 h d G V y a W F s d X N h Z 2 U u e 0 1 h d G V y a W F s S U Q s M n 0 m c X V v d D s s J n F 1 b 3 Q 7 T 2 R i Y y 5 E Y X R h U 2 9 1 c m N l X F w v M S 9 k c 2 4 9 b X l z c W x f Y 2 9 u b m V j d C 9 1 b m l r a W N s b 3 R o a W 5 n Z G I v L y 9 w c m 9 k d W N 0 a W 9 u b W F 0 Z X J p Y W x 1 c 2 F n Z S 5 7 U X V h b n R p d H l V c 2 V k L D N 9 J n F 1 b 3 Q 7 L C Z x d W 9 0 O 0 9 k Y m M u R G F 0 Y V N v d X J j Z V x c L z E v Z H N u P W 1 5 c 3 F s X 2 N v b m 5 l Y 3 Q v d W 5 p a 2 l j b G 9 0 a G l u Z 2 R i L y 8 v c H J v Z H V j d G l v b m 1 h d G V y a W F s d X N h Z 2 U u e 1 N 1 c H B s a W V y S U Q s N H 0 m c X V v d D t d L C Z x d W 9 0 O 0 N v b H V t b k N v d W 5 0 J n F 1 b 3 Q 7 O j U s J n F 1 b 3 Q 7 S 2 V 5 Q 2 9 s d W 1 u T m F t Z X M m c X V v d D s 6 W y Z x d W 9 0 O 1 V z Y W d l S U Q m c X V v d D t d L C Z x d W 9 0 O 0 N v b H V t b k l k Z W 5 0 a X R p Z X M m c X V v d D s 6 W y Z x d W 9 0 O 0 9 k Y m M u R G F 0 Y V N v d X J j Z V x c L z E v Z H N u P W 1 5 c 3 F s X 2 N v b m 5 l Y 3 Q v d W 5 p a 2 l j b G 9 0 a G l u Z 2 R i L y 8 v c H J v Z H V j d G l v b m 1 h d G V y a W F s d X N h Z 2 U u e 1 V z Y W d l S U Q s M H 0 m c X V v d D s s J n F 1 b 3 Q 7 T 2 R i Y y 5 E Y X R h U 2 9 1 c m N l X F w v M S 9 k c 2 4 9 b X l z c W x f Y 2 9 u b m V j d C 9 1 b m l r a W N s b 3 R o a W 5 n Z G I v L y 9 w c m 9 k d W N 0 a W 9 u b W F 0 Z X J p Y W x 1 c 2 F n Z S 5 7 U H J v Z H V j d G l v b k l E L D F 9 J n F 1 b 3 Q 7 L C Z x d W 9 0 O 0 9 k Y m M u R G F 0 Y V N v d X J j Z V x c L z E v Z H N u P W 1 5 c 3 F s X 2 N v b m 5 l Y 3 Q v d W 5 p a 2 l j b G 9 0 a G l u Z 2 R i L y 8 v c H J v Z H V j d G l v b m 1 h d G V y a W F s d X N h Z 2 U u e 0 1 h d G V y a W F s S U Q s M n 0 m c X V v d D s s J n F 1 b 3 Q 7 T 2 R i Y y 5 E Y X R h U 2 9 1 c m N l X F w v M S 9 k c 2 4 9 b X l z c W x f Y 2 9 u b m V j d C 9 1 b m l r a W N s b 3 R o a W 5 n Z G I v L y 9 w c m 9 k d W N 0 a W 9 u b W F 0 Z X J p Y W x 1 c 2 F n Z S 5 7 U X V h b n R p d H l V c 2 V k L D N 9 J n F 1 b 3 Q 7 L C Z x d W 9 0 O 0 9 k Y m M u R G F 0 Y V N v d X J j Z V x c L z E v Z H N u P W 1 5 c 3 F s X 2 N v b m 5 l Y 3 Q v d W 5 p a 2 l j b G 9 0 a G l u Z 2 R i L y 8 v c H J v Z H V j d G l v b m 1 h d G V y a W F s d X N h Z 2 U u e 1 N 1 c H B s a W V y S U Q s N H 0 m c X V v d D t d L C Z x d W 9 0 O 1 J l b G F 0 a W 9 u c 2 h p c E l u Z m 8 m c X V v d D s 6 W 1 1 9 I i A v P j x F b n R y e S B U e X B l P S J G a W x s U 3 R h d H V z I i B W Y W x 1 Z T 0 i c 0 N v b X B s Z X R l I i A v P j x F b n R y e S B U e X B l P S J G a W x s Q 2 9 s d W 1 u T m F t Z X M i I F Z h b H V l P S J z W y Z x d W 9 0 O 1 V z Y W d l S U Q m c X V v d D s s J n F 1 b 3 Q 7 U H J v Z H V j d G l v b k l E J n F 1 b 3 Q 7 L C Z x d W 9 0 O 0 1 h d G V y a W F s S U Q m c X V v d D s s J n F 1 b 3 Q 7 U X V h b n R p d H l V c 2 V k J n F 1 b 3 Q 7 L C Z x d W 9 0 O 1 N 1 c H B s a W V y S U Q m c X V v d D t d I i A v P j x F b n R y e S B U e X B l P S J G a W x s Q 2 9 s d W 1 u V H l w Z X M i I F Z h b H V l P S J z Q W d J Q 0 J B S T 0 i I C 8 + P E V u d H J 5 I F R 5 c G U 9 I k Z p b G x M Y X N 0 V X B k Y X R l Z C I g V m F s d W U 9 I m Q y M D I 1 L T A z L T I 5 V D E 3 O j Q 4 O j A 3 L j k y N j A 2 M D d a I i A v P j x F b n R y e S B U e X B l P S J G a W x s R X J y b 3 J D b 3 V u d C I g V m F s d W U 9 I m w w I i A v P j x F b n R y e S B U e X B l P S J G a W x s R X J y b 3 J D b 2 R l I i B W Y W x 1 Z T 0 i c 1 V u a 2 5 v d 2 4 i I C 8 + P E V u d H J 5 I F R 5 c G U 9 I k Z p b G x D b 3 V u d C I g V m F s d W U 9 I m w x M D E i I C 8 + P E V u d H J 5 I F R 5 c G U 9 I k F k Z G V k V G 9 E Y X R h T W 9 k Z W w i I F Z h b H V l P S J s M S I g L z 4 8 L 1 N 0 Y W J s Z U V u d H J p Z X M + P C 9 J d G V t P j x J d G V t P j x J d G V t T G 9 j Y X R p b 2 4 + P E l 0 Z W 1 U e X B l P k Z v c m 1 1 b G E 8 L 0 l 0 Z W 1 U e X B l P j x J d G V t U G F 0 a D 5 T Z W N 0 a W 9 u M S 9 w c m 9 k d W N 0 a W 9 u b W F 0 Z X J p Y W x 1 c 2 F n Z S 9 T b 3 V y Y 2 U 8 L 0 l 0 Z W 1 Q Y X R o P j w v S X R l b U x v Y 2 F 0 a W 9 u P j x T d G F i b G V F b n R y a W V z I C 8 + P C 9 J d G V t P j x J d G V t P j x J d G V t T G 9 j Y X R p b 2 4 + P E l 0 Z W 1 U e X B l P k Z v c m 1 1 b G E 8 L 0 l 0 Z W 1 U e X B l P j x J d G V t U G F 0 a D 5 T Z W N 0 a W 9 u M S 9 w c m 9 k d W N 0 a W 9 u b W F 0 Z X J p Y W x 1 c 2 F n Z S 9 1 b m l r a W N s b 3 R o a W 5 n Z G J f R G F 0 Y W J h c 2 U 8 L 0 l 0 Z W 1 Q Y X R o P j w v S X R l b U x v Y 2 F 0 a W 9 u P j x T d G F i b G V F b n R y a W V z I C 8 + P C 9 J d G V t P j x J d G V t P j x J d G V t T G 9 j Y X R p b 2 4 + P E l 0 Z W 1 U e X B l P k Z v c m 1 1 b G E 8 L 0 l 0 Z W 1 U e X B l P j x J d G V t U G F 0 a D 5 T Z W N 0 a W 9 u M S 9 w c m 9 k d W N 0 a W 9 u b W F 0 Z X J p Y W x 1 c 2 F n Z S 9 w c m 9 k d W N 0 a W 9 u b W F 0 Z X J p Y W x 1 c 2 F n Z V 9 U Y W J s Z T w v S X R l b V B h d G g + P C 9 J d G V t T G 9 j Y X R p b 2 4 + P F N 0 Y W J s Z U V u d H J p Z X M g L z 4 8 L 0 l 0 Z W 0 + P E l 0 Z W 0 + P E l 0 Z W 1 M b 2 N h d G l v b j 4 8 S X R l b V R 5 c G U + R m 9 y b X V s Y T w v S X R l b V R 5 c G U + P E l 0 Z W 1 Q Y X R o P l N l Y 3 R p b 2 4 x L 3 B y b 2 R 1 Y 3 R t Y X R l c m l h b H M 8 L 0 l 0 Z W 1 Q Y X R o P j w v S X R l b U x v Y 2 F 0 a W 9 u P j x T d G F i b G V F b n R y a W V z P j x F b n R y e S B U e X B l P S J J c 1 B y a X Z h d G U i I F Z h b H V l P S J s M C I g L z 4 8 R W 5 0 c n k g V H l w Z T 0 i U X V l c n l J R C I g V m F s d W U 9 I n M 4 Z T J m N j U 3 M y 0 2 M z d h L T R j Y 2 E t Y T J i Y S 0 z Y z k 5 Z D l l Y j E 5 Z 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c H J v Z H V j d G 1 h d G V y a W F s c y I g L z 4 8 R W 5 0 c n k g V H l w Z T 0 i R m l s b G V k Q 2 9 t c G x l d G V S Z X N 1 b H R U b 1 d v c m t z a G V l d C I g V m F s d W U 9 I m w x I i A v P j x F b n R y e S B U e X B l P S J S Z W x h d G l v b n N o a X B J b m Z v Q 2 9 u d G F p b m V y I i B W Y W x 1 Z T 0 i c 3 s m c X V v d D t j b 2 x 1 b W 5 D b 3 V u d C Z x d W 9 0 O z o 0 L C Z x d W 9 0 O 2 t l e U N v b H V t b k 5 h b W V z J n F 1 b 3 Q 7 O l s m c X V v d D t Q c m 9 k d W N 0 T W F 0 Z X J p Y W x J R C Z x d W 9 0 O 1 0 s J n F 1 b 3 Q 7 c X V l c n l S Z W x h d G l v b n N o a X B z J n F 1 b 3 Q 7 O l t d L C Z x d W 9 0 O 2 N v b H V t b k l k Z W 5 0 a X R p Z X M m c X V v d D s 6 W y Z x d W 9 0 O 0 9 k Y m M u R G F 0 Y V N v d X J j Z V x c L z E v Z H N u P W 1 5 c 3 F s X 2 N v b m 5 l Y 3 Q v d W 5 p a 2 l j b G 9 0 a G l u Z 2 R i L y 8 v c H J v Z H V j d G 1 h d G V y a W F s c y 5 7 U H J v Z H V j d E 1 h d G V y a W F s S U Q s M H 0 m c X V v d D s s J n F 1 b 3 Q 7 T 2 R i Y y 5 E Y X R h U 2 9 1 c m N l X F w v M S 9 k c 2 4 9 b X l z c W x f Y 2 9 u b m V j d C 9 1 b m l r a W N s b 3 R o a W 5 n Z G I v L y 9 w c m 9 k d W N 0 b W F 0 Z X J p Y W x z L n t Q c m 9 k d W N 0 S U Q s M X 0 m c X V v d D s s J n F 1 b 3 Q 7 T 2 R i Y y 5 E Y X R h U 2 9 1 c m N l X F w v M S 9 k c 2 4 9 b X l z c W x f Y 2 9 u b m V j d C 9 1 b m l r a W N s b 3 R o a W 5 n Z G I v L y 9 w c m 9 k d W N 0 b W F 0 Z X J p Y W x z L n t N Y X R l c m l h b E l E L D J 9 J n F 1 b 3 Q 7 L C Z x d W 9 0 O 0 9 k Y m M u R G F 0 Y V N v d X J j Z V x c L z E v Z H N u P W 1 5 c 3 F s X 2 N v b m 5 l Y 3 Q v d W 5 p a 2 l j b G 9 0 a G l u Z 2 R i L y 8 v c H J v Z H V j d G 1 h d G V y a W F s c y 5 7 U X V h b n R p d H l S Z X F 1 a X J l Z C w z f S Z x d W 9 0 O 1 0 s J n F 1 b 3 Q 7 Q 2 9 s d W 1 u Q 2 9 1 b n Q m c X V v d D s 6 N C w m c X V v d D t L Z X l D b 2 x 1 b W 5 O Y W 1 l c y Z x d W 9 0 O z p b J n F 1 b 3 Q 7 U H J v Z H V j d E 1 h d G V y a W F s S U Q m c X V v d D t d L C Z x d W 9 0 O 0 N v b H V t b k l k Z W 5 0 a X R p Z X M m c X V v d D s 6 W y Z x d W 9 0 O 0 9 k Y m M u R G F 0 Y V N v d X J j Z V x c L z E v Z H N u P W 1 5 c 3 F s X 2 N v b m 5 l Y 3 Q v d W 5 p a 2 l j b G 9 0 a G l u Z 2 R i L y 8 v c H J v Z H V j d G 1 h d G V y a W F s c y 5 7 U H J v Z H V j d E 1 h d G V y a W F s S U Q s M H 0 m c X V v d D s s J n F 1 b 3 Q 7 T 2 R i Y y 5 E Y X R h U 2 9 1 c m N l X F w v M S 9 k c 2 4 9 b X l z c W x f Y 2 9 u b m V j d C 9 1 b m l r a W N s b 3 R o a W 5 n Z G I v L y 9 w c m 9 k d W N 0 b W F 0 Z X J p Y W x z L n t Q c m 9 k d W N 0 S U Q s M X 0 m c X V v d D s s J n F 1 b 3 Q 7 T 2 R i Y y 5 E Y X R h U 2 9 1 c m N l X F w v M S 9 k c 2 4 9 b X l z c W x f Y 2 9 u b m V j d C 9 1 b m l r a W N s b 3 R o a W 5 n Z G I v L y 9 w c m 9 k d W N 0 b W F 0 Z X J p Y W x z L n t N Y X R l c m l h b E l E L D J 9 J n F 1 b 3 Q 7 L C Z x d W 9 0 O 0 9 k Y m M u R G F 0 Y V N v d X J j Z V x c L z E v Z H N u P W 1 5 c 3 F s X 2 N v b m 5 l Y 3 Q v d W 5 p a 2 l j b G 9 0 a G l u Z 2 R i L y 8 v c H J v Z H V j d G 1 h d G V y a W F s c y 5 7 U X V h b n R p d H l S Z X F 1 a X J l Z C w z f S Z x d W 9 0 O 1 0 s J n F 1 b 3 Q 7 U m V s Y X R p b 2 5 z a G l w S W 5 m b y Z x d W 9 0 O z p b X X 0 i I C 8 + P E V u d H J 5 I F R 5 c G U 9 I k Z p b G x T d G F 0 d X M i I F Z h b H V l P S J z Q 2 9 t c G x l d G U i I C 8 + P E V u d H J 5 I F R 5 c G U 9 I k Z p b G x D b 2 x 1 b W 5 O Y W 1 l c y I g V m F s d W U 9 I n N b J n F 1 b 3 Q 7 U H J v Z H V j d E 1 h d G V y a W F s S U Q m c X V v d D s s J n F 1 b 3 Q 7 U H J v Z H V j d E l E J n F 1 b 3 Q 7 L C Z x d W 9 0 O 0 1 h d G V y a W F s S U Q m c X V v d D s s J n F 1 b 3 Q 7 U X V h b n R p d H l S Z X F 1 a X J l Z C Z x d W 9 0 O 1 0 i I C 8 + P E V u d H J 5 I F R 5 c G U 9 I k Z p b G x D b 2 x 1 b W 5 U e X B l c y I g V m F s d W U 9 I n N B Z 0 l D Q k E 9 P S I g L z 4 8 R W 5 0 c n k g V H l w Z T 0 i R m l s b E x h c 3 R V c G R h d G V k I i B W Y W x 1 Z T 0 i Z D I w M j U t M D M t M j l U M T c 6 N D g 6 M D c u O T Q x N j g 0 M 1 o i I C 8 + P E V u d H J 5 I F R 5 c G U 9 I k Z p b G x F c n J v c k N v d W 5 0 I i B W Y W x 1 Z T 0 i b D A i I C 8 + P E V u d H J 5 I F R 5 c G U 9 I k Z p b G x F c n J v c k N v Z G U i I F Z h b H V l P S J z V W 5 r b m 9 3 b i I g L z 4 8 R W 5 0 c n k g V H l w Z T 0 i R m l s b E N v d W 5 0 I i B W Y W x 1 Z T 0 i b D E 4 I i A v P j x F b n R y e S B U e X B l P S J B Z G R l Z F R v R G F 0 Y U 1 v Z G V s I i B W Y W x 1 Z T 0 i b D E i I C 8 + P C 9 T d G F i b G V F b n R y a W V z P j w v S X R l b T 4 8 S X R l b T 4 8 S X R l b U x v Y 2 F 0 a W 9 u P j x J d G V t V H l w Z T 5 G b 3 J t d W x h P C 9 J d G V t V H l w Z T 4 8 S X R l b V B h d G g + U 2 V j d G l v b j E v c H J v Z H V j d G 1 h d G V y a W F s c y 9 T b 3 V y Y 2 U 8 L 0 l 0 Z W 1 Q Y X R o P j w v S X R l b U x v Y 2 F 0 a W 9 u P j x T d G F i b G V F b n R y a W V z I C 8 + P C 9 J d G V t P j x J d G V t P j x J d G V t T G 9 j Y X R p b 2 4 + P E l 0 Z W 1 U e X B l P k Z v c m 1 1 b G E 8 L 0 l 0 Z W 1 U e X B l P j x J d G V t U G F 0 a D 5 T Z W N 0 a W 9 u M S 9 w c m 9 k d W N 0 b W F 0 Z X J p Y W x z L 3 V u a W t p Y 2 x v d G h p b m d k Y l 9 E Y X R h Y m F z Z T w v S X R l b V B h d G g + P C 9 J d G V t T G 9 j Y X R p b 2 4 + P F N 0 Y W J s Z U V u d H J p Z X M g L z 4 8 L 0 l 0 Z W 0 + P E l 0 Z W 0 + P E l 0 Z W 1 M b 2 N h d G l v b j 4 8 S X R l b V R 5 c G U + R m 9 y b X V s Y T w v S X R l b V R 5 c G U + P E l 0 Z W 1 Q Y X R o P l N l Y 3 R p b 2 4 x L 3 B y b 2 R 1 Y 3 R t Y X R l c m l h b H M v c H J v Z H V j d G 1 h d G V y a W F s c 1 9 U Y W J s 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Z G E z M j c 4 N D E t O D k 4 N y 0 0 M m Z h L W F h N T c t M m Q y N T F j M m Q 2 M j F 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3 B y b 2 R 1 Y 3 R z I i A v P j x F b n R y e S B U e X B l P S J G a W x s Z W R D b 2 1 w b G V 0 Z V J l c 3 V s d F R v V 2 9 y a 3 N o Z W V 0 I i B W Y W x 1 Z T 0 i b D E i I C 8 + P E V u d H J 5 I F R 5 c G U 9 I l J l b G F 0 a W 9 u c 2 h p c E l u Z m 9 D b 2 5 0 Y W l u Z X I i I F Z h b H V l P S J z e y Z x d W 9 0 O 2 N v b H V t b k N v d W 5 0 J n F 1 b 3 Q 7 O j Q s J n F 1 b 3 Q 7 a 2 V 5 Q 2 9 s d W 1 u T m F t Z X M m c X V v d D s 6 W y Z x d W 9 0 O 1 B y b 2 R 1 Y 3 R J R C Z x d W 9 0 O 1 0 s J n F 1 b 3 Q 7 c X V l c n l S Z W x h d G l v b n N o a X B z J n F 1 b 3 Q 7 O l t d L C Z x d W 9 0 O 2 N v b H V t b k l k Z W 5 0 a X R p Z X M m c X V v d D s 6 W y Z x d W 9 0 O 0 9 k Y m M u R G F 0 Y V N v d X J j Z V x c L z E v Z H N u P W 1 5 c 3 F s X 2 N v b m 5 l Y 3 Q v d W 5 p a 2 l j b G 9 0 a G l u Z 2 R i L y 8 v c H J v Z H V j d H M u e 1 B y b 2 R 1 Y 3 R J R C w w f S Z x d W 9 0 O y w m c X V v d D t P Z G J j L k R h d G F T b 3 V y Y 2 V c X C 8 x L 2 R z b j 1 t e X N x b F 9 j b 2 5 u Z W N 0 L 3 V u a W t p Y 2 x v d G h p b m d k Y i 8 v L 3 B y b 2 R 1 Y 3 R z L n t Q c m 9 k d W N 0 T m F t Z S w x f S Z x d W 9 0 O y w m c X V v d D t P Z G J j L k R h d G F T b 3 V y Y 2 V c X C 8 x L 2 R z b j 1 t e X N x b F 9 j b 2 5 u Z W N 0 L 3 V u a W t p Y 2 x v d G h p b m d k Y i 8 v L 3 B y b 2 R 1 Y 3 R z L n t Q c m 9 k d W N 0 V H l w Z S w y f S Z x d W 9 0 O y w m c X V v d D t P Z G J j L k R h d G F T b 3 V y Y 2 V c X C 8 x L 2 R z b j 1 t e X N x b F 9 j b 2 5 u Z W N 0 L 3 V u a W t p Y 2 x v d G h p b m d k Y i 8 v L 3 B y b 2 R 1 Y 3 R z L n t V b m l 0 U H J p Y 2 U s M 3 0 m c X V v d D t d L C Z x d W 9 0 O 0 N v b H V t b k N v d W 5 0 J n F 1 b 3 Q 7 O j Q s J n F 1 b 3 Q 7 S 2 V 5 Q 2 9 s d W 1 u T m F t Z X M m c X V v d D s 6 W y Z x d W 9 0 O 1 B y b 2 R 1 Y 3 R J R C Z x d W 9 0 O 1 0 s J n F 1 b 3 Q 7 Q 2 9 s d W 1 u S W R l b n R p d G l l c y Z x d W 9 0 O z p b J n F 1 b 3 Q 7 T 2 R i Y y 5 E Y X R h U 2 9 1 c m N l X F w v M S 9 k c 2 4 9 b X l z c W x f Y 2 9 u b m V j d C 9 1 b m l r a W N s b 3 R o a W 5 n Z G I v L y 9 w c m 9 k d W N 0 c y 5 7 U H J v Z H V j d E l E L D B 9 J n F 1 b 3 Q 7 L C Z x d W 9 0 O 0 9 k Y m M u R G F 0 Y V N v d X J j Z V x c L z E v Z H N u P W 1 5 c 3 F s X 2 N v b m 5 l Y 3 Q v d W 5 p a 2 l j b G 9 0 a G l u Z 2 R i L y 8 v c H J v Z H V j d H M u e 1 B y b 2 R 1 Y 3 R O Y W 1 l L D F 9 J n F 1 b 3 Q 7 L C Z x d W 9 0 O 0 9 k Y m M u R G F 0 Y V N v d X J j Z V x c L z E v Z H N u P W 1 5 c 3 F s X 2 N v b m 5 l Y 3 Q v d W 5 p a 2 l j b G 9 0 a G l u Z 2 R i L y 8 v c H J v Z H V j d H M u e 1 B y b 2 R 1 Y 3 R U e X B l L D J 9 J n F 1 b 3 Q 7 L C Z x d W 9 0 O 0 9 k Y m M u R G F 0 Y V N v d X J j Z V x c L z E v Z H N u P W 1 5 c 3 F s X 2 N v b m 5 l Y 3 Q v d W 5 p a 2 l j b G 9 0 a G l u Z 2 R i L y 8 v c H J v Z H V j d H M u e 1 V u a X R Q c m l j Z S w z f S Z x d W 9 0 O 1 0 s J n F 1 b 3 Q 7 U m V s Y X R p b 2 5 z a G l w S W 5 m b y Z x d W 9 0 O z p b X X 0 i I C 8 + P E V u d H J 5 I F R 5 c G U 9 I k Z p b G x T d G F 0 d X M i I F Z h b H V l P S J z Q 2 9 t c G x l d G U i I C 8 + P E V u d H J 5 I F R 5 c G U 9 I k Z p b G x D b 2 x 1 b W 5 O Y W 1 l c y I g V m F s d W U 9 I n N b J n F 1 b 3 Q 7 U H J v Z H V j d E l E J n F 1 b 3 Q 7 L C Z x d W 9 0 O 1 B y b 2 R 1 Y 3 R O Y W 1 l J n F 1 b 3 Q 7 L C Z x d W 9 0 O 1 B y b 2 R 1 Y 3 R U e X B l J n F 1 b 3 Q 7 L C Z x d W 9 0 O 1 V u a X R Q c m l j Z S Z x d W 9 0 O 1 0 i I C 8 + P E V u d H J 5 I F R 5 c G U 9 I k Z p b G x D b 2 x 1 b W 5 U e X B l c y I g V m F s d W U 9 I n N B Z 1 l H Q k E 9 P S I g L z 4 8 R W 5 0 c n k g V H l w Z T 0 i R m l s b E x h c 3 R V c G R h d G V k I i B W Y W x 1 Z T 0 i Z D I w M j U t M D M t M j l U M T c 6 N D g 6 M D c u O T g 4 N T U 1 N V 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1 b m l r a W N s b 3 R o a W 5 n Z G J f R G F 0 Y W J h c 2 U 8 L 0 l 0 Z W 1 Q Y X R o P j w v S X R l b U x v Y 2 F 0 a W 9 u P j x T d G F i b G V F b n R y a W V z I C 8 + P C 9 J d G V t P j x J d G V t P j x J d G V t T G 9 j Y X R p b 2 4 + P E l 0 Z W 1 U e X B l P k Z v c m 1 1 b G E 8 L 0 l 0 Z W 1 U e X B l P j x J d G V t U G F 0 a D 5 T Z W N 0 a W 9 u M S 9 w c m 9 k d W N 0 c y 9 w c m 9 k d W N 0 c 1 9 U Y W J s Z T w v S X R l b V B h d G g + P C 9 J d G V t T G 9 j Y X R p b 2 4 + P F N 0 Y W J s Z U V u d H J p Z X M g L z 4 8 L 0 l 0 Z W 0 + P E l 0 Z W 0 + P E l 0 Z W 1 M b 2 N h d G l v b j 4 8 S X R l b V R 5 c G U + R m 9 y b X V s Y T w v S X R l b V R 5 c G U + P E l 0 Z W 1 Q Y X R o P l N l Y 3 R p b 2 4 x L 3 J h d 2 1 h d G V y a W F s c z w v S X R l b V B h d G g + P C 9 J d G V t T G 9 j Y X R p b 2 4 + P F N 0 Y W J s Z U V u d H J p Z X M + P E V u d H J 5 I F R 5 c G U 9 I k l z U H J p d m F 0 Z S I g V m F s d W U 9 I m w w I i A v P j x F b n R y e S B U e X B l P S J R d W V y e U l E I i B W Y W x 1 Z T 0 i c 2 F m O T c 2 Z W I 5 L T R k O T M t N D U w N y 0 5 M z E z L T R l O G M 3 N 2 I 4 Z j F k 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y Y X d t Y X R l c m l h b H M i I C 8 + P E V u d H J 5 I F R 5 c G U 9 I k Z p b G x l Z E N v b X B s Z X R l U m V z d W x 0 V G 9 X b 3 J r c 2 h l Z X Q i I F Z h b H V l P S J s M S I g L z 4 8 R W 5 0 c n k g V H l w Z T 0 i U m V s Y X R p b 2 5 z a G l w S W 5 m b 0 N v b n R h a W 5 l c i I g V m F s d W U 9 I n N 7 J n F 1 b 3 Q 7 Y 2 9 s d W 1 u Q 2 9 1 b n Q m c X V v d D s 6 N C w m c X V v d D t r Z X l D b 2 x 1 b W 5 O Y W 1 l c y Z x d W 9 0 O z p b J n F 1 b 3 Q 7 T W F 0 Z X J p Y W x J R C Z x d W 9 0 O 1 0 s J n F 1 b 3 Q 7 c X V l c n l S Z W x h d G l v b n N o a X B z J n F 1 b 3 Q 7 O l t d L C Z x d W 9 0 O 2 N v b H V t b k l k Z W 5 0 a X R p Z X M m c X V v d D s 6 W y Z x d W 9 0 O 0 9 k Y m M u R G F 0 Y V N v d X J j Z V x c L z E v Z H N u P W 1 5 c 3 F s X 2 N v b m 5 l Y 3 Q v d W 5 p a 2 l j b G 9 0 a G l u Z 2 R i L y 8 v c m F 3 b W F 0 Z X J p Y W x z L n t N Y X R l c m l h b E l E L D B 9 J n F 1 b 3 Q 7 L C Z x d W 9 0 O 0 9 k Y m M u R G F 0 Y V N v d X J j Z V x c L z E v Z H N u P W 1 5 c 3 F s X 2 N v b m 5 l Y 3 Q v d W 5 p a 2 l j b G 9 0 a G l u Z 2 R i L y 8 v c m F 3 b W F 0 Z X J p Y W x z L n t N Y X R l c m l h b E 5 h b W U s M X 0 m c X V v d D s s J n F 1 b 3 Q 7 T 2 R i Y y 5 E Y X R h U 2 9 1 c m N l X F w v M S 9 k c 2 4 9 b X l z c W x f Y 2 9 u b m V j d C 9 1 b m l r a W N s b 3 R o a W 5 n Z G I v L y 9 y Y X d t Y X R l c m l h b H M u e 1 V u a X R D b 3 N 0 L D J 9 J n F 1 b 3 Q 7 L C Z x d W 9 0 O 0 9 k Y m M u R G F 0 Y V N v d X J j Z V x c L z E v Z H N u P W 1 5 c 3 F s X 2 N v b m 5 l Y 3 Q v d W 5 p a 2 l j b G 9 0 a G l u Z 2 R i L y 8 v c m F 3 b W F 0 Z X J p Y W x z L n t V b m l 0 T 2 Z N Z W F z d X J l L D N 9 J n F 1 b 3 Q 7 X S w m c X V v d D t D b 2 x 1 b W 5 D b 3 V u d C Z x d W 9 0 O z o 0 L C Z x d W 9 0 O 0 t l e U N v b H V t b k 5 h b W V z J n F 1 b 3 Q 7 O l s m c X V v d D t N Y X R l c m l h b E l E J n F 1 b 3 Q 7 X S w m c X V v d D t D b 2 x 1 b W 5 J Z G V u d G l 0 a W V z J n F 1 b 3 Q 7 O l s m c X V v d D t P Z G J j L k R h d G F T b 3 V y Y 2 V c X C 8 x L 2 R z b j 1 t e X N x b F 9 j b 2 5 u Z W N 0 L 3 V u a W t p Y 2 x v d G h p b m d k Y i 8 v L 3 J h d 2 1 h d G V y a W F s c y 5 7 T W F 0 Z X J p Y W x J R C w w f S Z x d W 9 0 O y w m c X V v d D t P Z G J j L k R h d G F T b 3 V y Y 2 V c X C 8 x L 2 R z b j 1 t e X N x b F 9 j b 2 5 u Z W N 0 L 3 V u a W t p Y 2 x v d G h p b m d k Y i 8 v L 3 J h d 2 1 h d G V y a W F s c y 5 7 T W F 0 Z X J p Y W x O Y W 1 l L D F 9 J n F 1 b 3 Q 7 L C Z x d W 9 0 O 0 9 k Y m M u R G F 0 Y V N v d X J j Z V x c L z E v Z H N u P W 1 5 c 3 F s X 2 N v b m 5 l Y 3 Q v d W 5 p a 2 l j b G 9 0 a G l u Z 2 R i L y 8 v c m F 3 b W F 0 Z X J p Y W x z L n t V b m l 0 Q 2 9 z d C w y f S Z x d W 9 0 O y w m c X V v d D t P Z G J j L k R h d G F T b 3 V y Y 2 V c X C 8 x L 2 R z b j 1 t e X N x b F 9 j b 2 5 u Z W N 0 L 3 V u a W t p Y 2 x v d G h p b m d k Y i 8 v L 3 J h d 2 1 h d G V y a W F s c y 5 7 V W 5 p d E 9 m T W V h c 3 V y Z S w z f S Z x d W 9 0 O 1 0 s J n F 1 b 3 Q 7 U m V s Y X R p b 2 5 z a G l w S W 5 m b y Z x d W 9 0 O z p b X X 0 i I C 8 + P E V u d H J 5 I F R 5 c G U 9 I k Z p b G x T d G F 0 d X M i I F Z h b H V l P S J z Q 2 9 t c G x l d G U i I C 8 + P E V u d H J 5 I F R 5 c G U 9 I k Z p b G x D b 2 x 1 b W 5 O Y W 1 l c y I g V m F s d W U 9 I n N b J n F 1 b 3 Q 7 T W F 0 Z X J p Y W x J R C Z x d W 9 0 O y w m c X V v d D t N Y X R l c m l h b E 5 h b W U m c X V v d D s s J n F 1 b 3 Q 7 V W 5 p d E N v c 3 Q m c X V v d D s s J n F 1 b 3 Q 7 V W 5 p d E 9 m T W V h c 3 V y Z S Z x d W 9 0 O 1 0 i I C 8 + P E V u d H J 5 I F R 5 c G U 9 I k Z p b G x D b 2 x 1 b W 5 U e X B l c y I g V m F s d W U 9 I n N B Z 1 l F Q m c 9 P S I g L z 4 8 R W 5 0 c n k g V H l w Z T 0 i R m l s b E x h c 3 R V c G R h d G V k I i B W Y W x 1 Z T 0 i Z D I w M j U t M D M t M j l U M T c 6 N D g 6 M D g u M D A 0 M T g w M F 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y Y X d t Y X R l c m l h b H M v U 2 9 1 c m N l P C 9 J d G V t U G F 0 a D 4 8 L 0 l 0 Z W 1 M b 2 N h d G l v b j 4 8 U 3 R h Y m x l R W 5 0 c m l l c y A v P j w v S X R l b T 4 8 S X R l b T 4 8 S X R l b U x v Y 2 F 0 a W 9 u P j x J d G V t V H l w Z T 5 G b 3 J t d W x h P C 9 J d G V t V H l w Z T 4 8 S X R l b V B h d G g + U 2 V j d G l v b j E v c m F 3 b W F 0 Z X J p Y W x z L 3 V u a W t p Y 2 x v d G h p b m d k Y l 9 E Y X R h Y m F z Z T w v S X R l b V B h d G g + P C 9 J d G V t T G 9 j Y X R p b 2 4 + P F N 0 Y W J s Z U V u d H J p Z X M g L z 4 8 L 0 l 0 Z W 0 + P E l 0 Z W 0 + P E l 0 Z W 1 M b 2 N h d G l v b j 4 8 S X R l b V R 5 c G U + R m 9 y b X V s Y T w v S X R l b V R 5 c G U + P E l 0 Z W 1 Q Y X R o P l N l Y 3 R p b 2 4 x L 3 J h d 2 1 h d G V y a W F s c y 9 y Y X d t Y X R l c m l h b H N f V G F i b G U 8 L 0 l 0 Z W 1 Q Y X R o P j w v S X R l b U x v Y 2 F 0 a W 9 u P j x T d G F i b G V F b n R y a W V z I C 8 + P C 9 J d G V t P j x J d G V t P j x J d G V t T G 9 j Y X R p b 2 4 + P E l 0 Z W 1 U e X B l P k Z v c m 1 1 b G E 8 L 0 l 0 Z W 1 U e X B l P j x J d G V t U G F 0 a D 5 T Z W N 0 a W 9 u M S 9 y Z W d p b 2 5 z P C 9 J d G V t U G F 0 a D 4 8 L 0 l 0 Z W 1 M b 2 N h d G l v b j 4 8 U 3 R h Y m x l R W 5 0 c m l l c z 4 8 R W 5 0 c n k g V H l w Z T 0 i S X N Q c m l 2 Y X R l I i B W Y W x 1 Z T 0 i b D A i I C 8 + P E V u d H J 5 I F R 5 c G U 9 I l F 1 Z X J 5 S U Q i I F Z h b H V l P S J z M D F m M j c 0 O G M t M m R k N i 0 0 M G M 3 L W F j N 2 M t Y W F i N T g y Z W U 1 Y z E 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y Z W d p b 2 5 z I i A v P j x F b n R y e S B U e X B l P S J G a W x s Z W R D b 2 1 w b G V 0 Z V J l c 3 V s d F R v V 2 9 y a 3 N o Z W V 0 I i B W Y W x 1 Z T 0 i b D E i I C 8 + P E V u d H J 5 I F R 5 c G U 9 I l J l b G F 0 a W 9 u c 2 h p c E l u Z m 9 D b 2 5 0 Y W l u Z X I i I F Z h b H V l P S J z e y Z x d W 9 0 O 2 N v b H V t b k N v d W 5 0 J n F 1 b 3 Q 7 O j I s J n F 1 b 3 Q 7 a 2 V 5 Q 2 9 s d W 1 u T m F t Z X M m c X V v d D s 6 W y Z x d W 9 0 O 1 J l Z 2 l v b k l E J n F 1 b 3 Q 7 X S w m c X V v d D t x d W V y e V J l b G F 0 a W 9 u c 2 h p c H M m c X V v d D s 6 W 1 0 s J n F 1 b 3 Q 7 Y 2 9 s d W 1 u S W R l b n R p d G l l c y Z x d W 9 0 O z p b J n F 1 b 3 Q 7 T 2 R i Y y 5 E Y X R h U 2 9 1 c m N l X F w v M S 9 k c 2 4 9 b X l z c W x f Y 2 9 u b m V j d C 9 1 b m l r a W N s b 3 R o a W 5 n Z G I v L y 9 y Z W d p b 2 5 z L n t S Z W d p b 2 5 J R C w w f S Z x d W 9 0 O y w m c X V v d D t P Z G J j L k R h d G F T b 3 V y Y 2 V c X C 8 x L 2 R z b j 1 t e X N x b F 9 j b 2 5 u Z W N 0 L 3 V u a W t p Y 2 x v d G h p b m d k Y i 8 v L 3 J l Z 2 l v b n M u e 1 J l Z 2 l v b k 5 h b W U s M X 0 m c X V v d D t d L C Z x d W 9 0 O 0 N v b H V t b k N v d W 5 0 J n F 1 b 3 Q 7 O j I s J n F 1 b 3 Q 7 S 2 V 5 Q 2 9 s d W 1 u T m F t Z X M m c X V v d D s 6 W y Z x d W 9 0 O 1 J l Z 2 l v b k l E J n F 1 b 3 Q 7 X S w m c X V v d D t D b 2 x 1 b W 5 J Z G V u d G l 0 a W V z J n F 1 b 3 Q 7 O l s m c X V v d D t P Z G J j L k R h d G F T b 3 V y Y 2 V c X C 8 x L 2 R z b j 1 t e X N x b F 9 j b 2 5 u Z W N 0 L 3 V u a W t p Y 2 x v d G h p b m d k Y i 8 v L 3 J l Z 2 l v b n M u e 1 J l Z 2 l v b k l E L D B 9 J n F 1 b 3 Q 7 L C Z x d W 9 0 O 0 9 k Y m M u R G F 0 Y V N v d X J j Z V x c L z E v Z H N u P W 1 5 c 3 F s X 2 N v b m 5 l Y 3 Q v d W 5 p a 2 l j b G 9 0 a G l u Z 2 R i L y 8 v c m V n a W 9 u c y 5 7 U m V n a W 9 u T m F t Z S w x f S Z x d W 9 0 O 1 0 s J n F 1 b 3 Q 7 U m V s Y X R p b 2 5 z a G l w S W 5 m b y Z x d W 9 0 O z p b X X 0 i I C 8 + P E V u d H J 5 I F R 5 c G U 9 I k Z p b G x T d G F 0 d X M i I F Z h b H V l P S J z Q 2 9 t c G x l d G U i I C 8 + P E V u d H J 5 I F R 5 c G U 9 I k Z p b G x D b 2 x 1 b W 5 O Y W 1 l c y I g V m F s d W U 9 I n N b J n F 1 b 3 Q 7 U m V n a W 9 u S U Q m c X V v d D s s J n F 1 b 3 Q 7 U m V n a W 9 u T m F t Z S Z x d W 9 0 O 1 0 i I C 8 + P E V u d H J 5 I F R 5 c G U 9 I k Z p b G x D b 2 x 1 b W 5 U e X B l c y I g V m F s d W U 9 I n N B Z 1 k 9 I i A v P j x F b n R y e S B U e X B l P S J G a W x s T G F z d F V w Z G F 0 Z W Q i I F Z h b H V l P S J k M j A y N S 0 w M y 0 y O V Q x N z o 0 O D o w O C 4 w M z U 0 M j g 0 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3 J l Z 2 l v b n M v U 2 9 1 c m N l P C 9 J d G V t U G F 0 a D 4 8 L 0 l 0 Z W 1 M b 2 N h d G l v b j 4 8 U 3 R h Y m x l R W 5 0 c m l l c y A v P j w v S X R l b T 4 8 S X R l b T 4 8 S X R l b U x v Y 2 F 0 a W 9 u P j x J d G V t V H l w Z T 5 G b 3 J t d W x h P C 9 J d G V t V H l w Z T 4 8 S X R l b V B h d G g + U 2 V j d G l v b j E v c m V n a W 9 u c y 9 1 b m l r a W N s b 3 R o a W 5 n Z G J f R G F 0 Y W J h c 2 U 8 L 0 l 0 Z W 1 Q Y X R o P j w v S X R l b U x v Y 2 F 0 a W 9 u P j x T d G F i b G V F b n R y a W V z I C 8 + P C 9 J d G V t P j x J d G V t P j x J d G V t T G 9 j Y X R p b 2 4 + P E l 0 Z W 1 U e X B l P k Z v c m 1 1 b G E 8 L 0 l 0 Z W 1 U e X B l P j x J d G V t U G F 0 a D 5 T Z W N 0 a W 9 u M S 9 y Z W d p b 2 5 z L 3 J l Z 2 l v b n N f V G F i b G U 8 L 0 l 0 Z W 1 Q Y X R o P j w v S X R l b U x v Y 2 F 0 a W 9 u P j x T d G F i b G V F b n R y a W V z I C 8 + P C 9 J d G V t P j x J d G V t P j x J d G V t T G 9 j Y X R p b 2 4 + P E l 0 Z W 1 U e X B l P k Z v c m 1 1 b G E 8 L 0 l 0 Z W 1 U e X B l P j x J d G V t U G F 0 a D 5 T Z W N 0 a W 9 u M S 9 z Y W x l c z w v S X R l b V B h d G g + P C 9 J d G V t T G 9 j Y X R p b 2 4 + P F N 0 Y W J s Z U V u d H J p Z X M + P E V u d H J 5 I F R 5 c G U 9 I k l z U H J p d m F 0 Z S I g V m F s d W U 9 I m w w I i A v P j x F b n R y e S B U e X B l P S J R d W V y e U l E I i B W Y W x 1 Z T 0 i c z d m N 2 U 2 N j J j L T I z M j U t N D M 5 M S 0 4 N 2 I x L T h k N m I x Z j l h Z T A 5 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F s Z X M i I C 8 + P E V u d H J 5 I F R 5 c G U 9 I k Z p b G x l Z E N v b X B s Z X R l U m V z d W x 0 V G 9 X b 3 J r c 2 h l Z X Q i I F Z h b H V l P S J s M S I g L z 4 8 R W 5 0 c n k g V H l w Z T 0 i U m V s Y X R p b 2 5 z a G l w S W 5 m b 0 N v b n R h a W 5 l c i I g V m F s d W U 9 I n N 7 J n F 1 b 3 Q 7 Y 2 9 s d W 1 u Q 2 9 1 b n Q m c X V v d D s 6 N y w m c X V v d D t r Z X l D b 2 x 1 b W 5 O Y W 1 l c y Z x d W 9 0 O z p b J n F 1 b 3 Q 7 U 2 F s Z U l E J n F 1 b 3 Q 7 X S w m c X V v d D t x d W V y e V J l b G F 0 a W 9 u c 2 h p c H M m c X V v d D s 6 W 1 0 s J n F 1 b 3 Q 7 Y 2 9 s d W 1 u S W R l b n R p d G l l c y Z x d W 9 0 O z p b J n F 1 b 3 Q 7 T 2 R i Y y 5 E Y X R h U 2 9 1 c m N l X F w v M S 9 k c 2 4 9 b X l z c W x f Y 2 9 u b m V j d C 9 1 b m l r a W N s b 3 R o a W 5 n Z G I v L y 9 z Y W x l c y 5 7 U 2 F s Z U l E L D B 9 J n F 1 b 3 Q 7 L C Z x d W 9 0 O 0 9 k Y m M u R G F 0 Y V N v d X J j Z V x c L z E v Z H N u P W 1 5 c 3 F s X 2 N v b m 5 l Y 3 Q v d W 5 p a 2 l j b G 9 0 a G l u Z 2 R i L y 8 v c 2 F s Z X M u e 1 B y b 2 R 1 Y 3 R J R C w x f S Z x d W 9 0 O y w m c X V v d D t P Z G J j L k R h d G F T b 3 V y Y 2 V c X C 8 x L 2 R z b j 1 t e X N x b F 9 j b 2 5 u Z W N 0 L 3 V u a W t p Y 2 x v d G h p b m d k Y i 8 v L 3 N h b G V z L n t D d X N 0 b 2 1 l c k l E L D J 9 J n F 1 b 3 Q 7 L C Z x d W 9 0 O 0 9 k Y m M u R G F 0 Y V N v d X J j Z V x c L z E v Z H N u P W 1 5 c 3 F s X 2 N v b m 5 l Y 3 Q v d W 5 p a 2 l j b G 9 0 a G l u Z 2 R i L y 8 v c 2 F s Z X M u e 0 N p d H l J R C w z f S Z x d W 9 0 O y w m c X V v d D t P Z G J j L k R h d G F T b 3 V y Y 2 V c X C 8 x L 2 R z b j 1 t e X N x b F 9 j b 2 5 u Z W N 0 L 3 V u a W t p Y 2 x v d G h p b m d k Y i 8 v L 3 N h b G V z L n t R d W F u d G l 0 e V N v b G Q s N H 0 m c X V v d D s s J n F 1 b 3 Q 7 T 2 R i Y y 5 E Y X R h U 2 9 1 c m N l X F w v M S 9 k c 2 4 9 b X l z c W x f Y 2 9 u b m V j d C 9 1 b m l r a W N s b 3 R o a W 5 n Z G I v L y 9 z Y W x l c y 5 7 U 2 F s Z U R h d G U s N X 0 m c X V v d D s s J n F 1 b 3 Q 7 T 2 R i Y y 5 E Y X R h U 2 9 1 c m N l X F w v M S 9 k c 2 4 9 b X l z c W x f Y 2 9 u b m V j d C 9 1 b m l r a W N s b 3 R o a W 5 n Z G I v L y 9 z Y W x l c y 5 7 R G l z Y 2 9 1 b n R B c H B s a W V k L D Z 9 J n F 1 b 3 Q 7 X S w m c X V v d D t D b 2 x 1 b W 5 D b 3 V u d C Z x d W 9 0 O z o 3 L C Z x d W 9 0 O 0 t l e U N v b H V t b k 5 h b W V z J n F 1 b 3 Q 7 O l s m c X V v d D t T Y W x l S U Q m c X V v d D t d L C Z x d W 9 0 O 0 N v b H V t b k l k Z W 5 0 a X R p Z X M m c X V v d D s 6 W y Z x d W 9 0 O 0 9 k Y m M u R G F 0 Y V N v d X J j Z V x c L z E v Z H N u P W 1 5 c 3 F s X 2 N v b m 5 l Y 3 Q v d W 5 p a 2 l j b G 9 0 a G l u Z 2 R i L y 8 v c 2 F s Z X M u e 1 N h b G V J R C w w f S Z x d W 9 0 O y w m c X V v d D t P Z G J j L k R h d G F T b 3 V y Y 2 V c X C 8 x L 2 R z b j 1 t e X N x b F 9 j b 2 5 u Z W N 0 L 3 V u a W t p Y 2 x v d G h p b m d k Y i 8 v L 3 N h b G V z L n t Q c m 9 k d W N 0 S U Q s M X 0 m c X V v d D s s J n F 1 b 3 Q 7 T 2 R i Y y 5 E Y X R h U 2 9 1 c m N l X F w v M S 9 k c 2 4 9 b X l z c W x f Y 2 9 u b m V j d C 9 1 b m l r a W N s b 3 R o a W 5 n Z G I v L y 9 z Y W x l c y 5 7 Q 3 V z d G 9 t Z X J J R C w y f S Z x d W 9 0 O y w m c X V v d D t P Z G J j L k R h d G F T b 3 V y Y 2 V c X C 8 x L 2 R z b j 1 t e X N x b F 9 j b 2 5 u Z W N 0 L 3 V u a W t p Y 2 x v d G h p b m d k Y i 8 v L 3 N h b G V z L n t D a X R 5 S U Q s M 3 0 m c X V v d D s s J n F 1 b 3 Q 7 T 2 R i Y y 5 E Y X R h U 2 9 1 c m N l X F w v M S 9 k c 2 4 9 b X l z c W x f Y 2 9 u b m V j d C 9 1 b m l r a W N s b 3 R o a W 5 n Z G I v L y 9 z Y W x l c y 5 7 U X V h b n R p d H l T b 2 x k L D R 9 J n F 1 b 3 Q 7 L C Z x d W 9 0 O 0 9 k Y m M u R G F 0 Y V N v d X J j Z V x c L z E v Z H N u P W 1 5 c 3 F s X 2 N v b m 5 l Y 3 Q v d W 5 p a 2 l j b G 9 0 a G l u Z 2 R i L y 8 v c 2 F s Z X M u e 1 N h b G V E Y X R l L D V 9 J n F 1 b 3 Q 7 L C Z x d W 9 0 O 0 9 k Y m M u R G F 0 Y V N v d X J j Z V x c L z E v Z H N u P W 1 5 c 3 F s X 2 N v b m 5 l Y 3 Q v d W 5 p a 2 l j b G 9 0 a G l u Z 2 R i L y 8 v c 2 F s Z X M u e 0 R p c 2 N v d W 5 0 Q X B w b G l l Z C w 2 f S Z x d W 9 0 O 1 0 s J n F 1 b 3 Q 7 U m V s Y X R p b 2 5 z a G l w S W 5 m b y Z x d W 9 0 O z p b X X 0 i I C 8 + P E V u d H J 5 I F R 5 c G U 9 I k Z p b G x T d G F 0 d X M i I F Z h b H V l P S J z Q 2 9 t c G x l d G U i I C 8 + P E V u d H J 5 I F R 5 c G U 9 I k Z p b G x D b 2 x 1 b W 5 O Y W 1 l c y I g V m F s d W U 9 I n N b J n F 1 b 3 Q 7 U 2 F s Z U l E J n F 1 b 3 Q 7 L C Z x d W 9 0 O 1 B y b 2 R 1 Y 3 R J R C Z x d W 9 0 O y w m c X V v d D t D d X N 0 b 2 1 l c k l E J n F 1 b 3 Q 7 L C Z x d W 9 0 O 0 N p d H l J R C Z x d W 9 0 O y w m c X V v d D t R d W F u d G l 0 e V N v b G Q m c X V v d D s s J n F 1 b 3 Q 7 U 2 F s Z U R h d G U m c X V v d D s s J n F 1 b 3 Q 7 R G l z Y 2 9 1 b n R B c H B s a W V k J n F 1 b 3 Q 7 X S I g L z 4 8 R W 5 0 c n k g V H l w Z T 0 i R m l s b E N v b H V t b l R 5 c G V z I i B W Y W x 1 Z T 0 i c 0 F n S U N B Z 0 l K Q k E 9 P S I g L z 4 8 R W 5 0 c n k g V H l w Z T 0 i R m l s b E x h c 3 R V c G R h d G V k I i B W Y W x 1 Z T 0 i Z D I w M j U t M D M t M j l U M T c 6 N D g 6 M D g u M D Y 2 N j c 1 N l o i I C 8 + P E V u d H J 5 I F R 5 c G U 9 I k Z p b G x F c n J v c k N v d W 5 0 I i B W Y W x 1 Z T 0 i b D A i I C 8 + P E V u d H J 5 I F R 5 c G U 9 I k Z p b G x F c n J v c k N v Z G U i I F Z h b H V l P S J z V W 5 r b m 9 3 b i I g L z 4 8 R W 5 0 c n k g V H l w Z T 0 i R m l s b E N v d W 5 0 I i B W Y W x 1 Z T 0 i b D E 5 M T I i I C 8 + P E V u d H J 5 I F R 5 c G U 9 I k F k Z G V k V G 9 E Y X R h T W 9 k Z W w i I F Z h b H V l P S J s M 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1 b m l r a W N s b 3 R o a W 5 n Z G J f R G F 0 Y W J h c 2 U 8 L 0 l 0 Z W 1 Q Y X R o P j w v S X R l b U x v Y 2 F 0 a W 9 u P j x T d G F i b G V F b n R y a W V z I C 8 + P C 9 J d G V t P j x J d G V t P j x J d G V t T G 9 j Y X R p b 2 4 + P E l 0 Z W 1 U e X B l P k Z v c m 1 1 b G E 8 L 0 l 0 Z W 1 U e X B l P j x J d G V t U G F 0 a D 5 T Z W N 0 a W 9 u M S 9 z Y W x l c y 9 z Y W x l c 1 9 U Y W J s Z T w v S X R l b V B h d G g + P C 9 J d G V t T G 9 j Y X R p b 2 4 + P F N 0 Y W J s Z U V u d H J p Z X M g L z 4 8 L 0 l 0 Z W 0 + P E l 0 Z W 0 + P E l 0 Z W 1 M b 2 N h d G l v b j 4 8 S X R l b V R 5 c G U + R m 9 y b X V s Y T w v S X R l b V R 5 c G U + P E l 0 Z W 1 Q Y X R o P l N l Y 3 R p b 2 4 x L 3 N o a X B w a W 5 n P C 9 J d G V t U G F 0 a D 4 8 L 0 l 0 Z W 1 M b 2 N h d G l v b j 4 8 U 3 R h Y m x l R W 5 0 c m l l c z 4 8 R W 5 0 c n k g V H l w Z T 0 i S X N Q c m l 2 Y X R l I i B W Y W x 1 Z T 0 i b D A i I C 8 + P E V u d H J 5 I F R 5 c G U 9 I l F 1 Z X J 5 S U Q i I F Z h b H V l P S J z M D k z N T k w M 2 Q t Y W E w Y S 0 0 M T R l L T h k Y 2 Y t Z D A z O T Q 5 Y T h h O T A 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3 N o a X B w a W 5 n I i A v P j x F b n R y e S B U e X B l P S J G a W x s Z W R D b 2 1 w b G V 0 Z V J l c 3 V s d F R v V 2 9 y a 3 N o Z W V 0 I i B W Y W x 1 Z T 0 i b D E i I C 8 + P E V u d H J 5 I F R 5 c G U 9 I l J l b G F 0 a W 9 u c 2 h p c E l u Z m 9 D b 2 5 0 Y W l u Z X I i I F Z h b H V l P S J z e y Z x d W 9 0 O 2 N v b H V t b k N v d W 5 0 J n F 1 b 3 Q 7 O j Y s J n F 1 b 3 Q 7 a 2 V 5 Q 2 9 s d W 1 u T m F t Z X M m c X V v d D s 6 W y Z x d W 9 0 O 1 N o a X B w a W 5 n S U Q m c X V v d D t d L C Z x d W 9 0 O 3 F 1 Z X J 5 U m V s Y X R p b 2 5 z a G l w c y Z x d W 9 0 O z p b X S w m c X V v d D t j b 2 x 1 b W 5 J Z G V u d G l 0 a W V z J n F 1 b 3 Q 7 O l s m c X V v d D t P Z G J j L k R h d G F T b 3 V y Y 2 V c X C 8 x L 2 R z b j 1 t e X N x b F 9 j b 2 5 u Z W N 0 L 3 V u a W t p Y 2 x v d G h p b m d k Y i 8 v L 3 N o a X B w a W 5 n L n t T a G l w c G l u Z 0 l E L D B 9 J n F 1 b 3 Q 7 L C Z x d W 9 0 O 0 9 k Y m M u R G F 0 Y V N v d X J j Z V x c L z E v Z H N u P W 1 5 c 3 F s X 2 N v b m 5 l Y 3 Q v d W 5 p a 2 l j b G 9 0 a G l u Z 2 R i L y 8 v c 2 h p c H B p b m c u e 1 N h b G V J R C w x f S Z x d W 9 0 O y w m c X V v d D t P Z G J j L k R h d G F T b 3 V y Y 2 V c X C 8 x L 2 R z b j 1 t e X N x b F 9 j b 2 5 u Z W N 0 L 3 V u a W t p Y 2 x v d G h p b m d k Y i 8 v L 3 N o a X B w a W 5 n L n t T a G l w c G l u Z 0 1 l d G h v Z E l E L D J 9 J n F 1 b 3 Q 7 L C Z x d W 9 0 O 0 9 k Y m M u R G F 0 Y V N v d X J j Z V x c L z E v Z H N u P W 1 5 c 3 F s X 2 N v b m 5 l Y 3 Q v d W 5 p a 2 l j b G 9 0 a G l u Z 2 R i L y 8 v c 2 h p c H B p b m c u e 1 N o a X B w a W 5 n R G F 0 Z S w z f S Z x d W 9 0 O y w m c X V v d D t P Z G J j L k R h d G F T b 3 V y Y 2 V c X C 8 x L 2 R z b j 1 t e X N x b F 9 j b 2 5 u Z W N 0 L 3 V u a W t p Y 2 x v d G h p b m d k Y i 8 v L 3 N o a X B w a W 5 n L n t E Z X N 0 a W 5 h d G l v b k N p d H l J R C w 0 f S Z x d W 9 0 O y w m c X V v d D t P Z G J j L k R h d G F T b 3 V y Y 2 V c X C 8 x L 2 R z b j 1 t e X N x b F 9 j b 2 5 u Z W N 0 L 3 V u a W t p Y 2 x v d G h p b m d k Y i 8 v L 3 N o a X B w a W 5 n L n t T a G l w c G l u Z 0 N v c 3 Q s N X 0 m c X V v d D t d L C Z x d W 9 0 O 0 N v b H V t b k N v d W 5 0 J n F 1 b 3 Q 7 O j Y s J n F 1 b 3 Q 7 S 2 V 5 Q 2 9 s d W 1 u T m F t Z X M m c X V v d D s 6 W y Z x d W 9 0 O 1 N o a X B w a W 5 n S U Q m c X V v d D t d L C Z x d W 9 0 O 0 N v b H V t b k l k Z W 5 0 a X R p Z X M m c X V v d D s 6 W y Z x d W 9 0 O 0 9 k Y m M u R G F 0 Y V N v d X J j Z V x c L z E v Z H N u P W 1 5 c 3 F s X 2 N v b m 5 l Y 3 Q v d W 5 p a 2 l j b G 9 0 a G l u Z 2 R i L y 8 v c 2 h p c H B p b m c u e 1 N o a X B w a W 5 n S U Q s M H 0 m c X V v d D s s J n F 1 b 3 Q 7 T 2 R i Y y 5 E Y X R h U 2 9 1 c m N l X F w v M S 9 k c 2 4 9 b X l z c W x f Y 2 9 u b m V j d C 9 1 b m l r a W N s b 3 R o a W 5 n Z G I v L y 9 z a G l w c G l u Z y 5 7 U 2 F s Z U l E L D F 9 J n F 1 b 3 Q 7 L C Z x d W 9 0 O 0 9 k Y m M u R G F 0 Y V N v d X J j Z V x c L z E v Z H N u P W 1 5 c 3 F s X 2 N v b m 5 l Y 3 Q v d W 5 p a 2 l j b G 9 0 a G l u Z 2 R i L y 8 v c 2 h p c H B p b m c u e 1 N o a X B w a W 5 n T W V 0 a G 9 k S U Q s M n 0 m c X V v d D s s J n F 1 b 3 Q 7 T 2 R i Y y 5 E Y X R h U 2 9 1 c m N l X F w v M S 9 k c 2 4 9 b X l z c W x f Y 2 9 u b m V j d C 9 1 b m l r a W N s b 3 R o a W 5 n Z G I v L y 9 z a G l w c G l u Z y 5 7 U 2 h p c H B p b m d E Y X R l L D N 9 J n F 1 b 3 Q 7 L C Z x d W 9 0 O 0 9 k Y m M u R G F 0 Y V N v d X J j Z V x c L z E v Z H N u P W 1 5 c 3 F s X 2 N v b m 5 l Y 3 Q v d W 5 p a 2 l j b G 9 0 a G l u Z 2 R i L y 8 v c 2 h p c H B p b m c u e 0 R l c 3 R p b m F 0 a W 9 u Q 2 l 0 e U l E L D R 9 J n F 1 b 3 Q 7 L C Z x d W 9 0 O 0 9 k Y m M u R G F 0 Y V N v d X J j Z V x c L z E v Z H N u P W 1 5 c 3 F s X 2 N v b m 5 l Y 3 Q v d W 5 p a 2 l j b G 9 0 a G l u Z 2 R i L y 8 v c 2 h p c H B p b m c u e 1 N o a X B w a W 5 n Q 2 9 z d C w 1 f S Z x d W 9 0 O 1 0 s J n F 1 b 3 Q 7 U m V s Y X R p b 2 5 z a G l w S W 5 m b y Z x d W 9 0 O z p b X X 0 i I C 8 + P E V u d H J 5 I F R 5 c G U 9 I k Z p b G x T d G F 0 d X M i I F Z h b H V l P S J z Q 2 9 t c G x l d G U i I C 8 + P E V u d H J 5 I F R 5 c G U 9 I k Z p b G x D b 2 x 1 b W 5 O Y W 1 l c y I g V m F s d W U 9 I n N b J n F 1 b 3 Q 7 U 2 h p c H B p b m d J R C Z x d W 9 0 O y w m c X V v d D t T Y W x l S U Q m c X V v d D s s J n F 1 b 3 Q 7 U 2 h p c H B p b m d N Z X R o b 2 R J R C Z x d W 9 0 O y w m c X V v d D t T a G l w c G l u Z 0 R h d G U m c X V v d D s s J n F 1 b 3 Q 7 R G V z d G l u Y X R p b 2 5 D a X R 5 S U Q m c X V v d D s s J n F 1 b 3 Q 7 U 2 h p c H B p b m d D b 3 N 0 J n F 1 b 3 Q 7 X S I g L z 4 8 R W 5 0 c n k g V H l w Z T 0 i R m l s b E N v b H V t b l R 5 c G V z I i B W Y W x 1 Z T 0 i c 0 F n S U N D U U l F I i A v P j x F b n R y e S B U e X B l P S J G a W x s T G F z d F V w Z G F 0 Z W Q i I F Z h b H V l P S J k M j A y N S 0 w M y 0 y O V Q x N z o 0 O D o w O C 4 w O D I y O T k 1 W i I g L z 4 8 R W 5 0 c n k g V H l w Z T 0 i R m l s b E V y c m 9 y Q 2 9 1 b n Q i I F Z h b H V l P S J s M C I g L z 4 8 R W 5 0 c n k g V H l w Z T 0 i R m l s b E V y c m 9 y Q 2 9 k Z S I g V m F s d W U 9 I n N V b m t u b 3 d u I i A v P j x F b n R y e S B U e X B l P S J G a W x s Q 2 9 1 b n Q i I F Z h b H V l P S J s M T Q 1 M y I g L z 4 8 R W 5 0 c n k g V H l w Z T 0 i Q W R k Z W R U b 0 R h d G F N b 2 R l b C I g V m F s d W U 9 I m w x I i A v P j w v U 3 R h Y m x l R W 5 0 c m l l c z 4 8 L 0 l 0 Z W 0 + P E l 0 Z W 0 + P E l 0 Z W 1 M b 2 N h d G l v b j 4 8 S X R l b V R 5 c G U + R m 9 y b X V s Y T w v S X R l b V R 5 c G U + P E l 0 Z W 1 Q Y X R o P l N l Y 3 R p b 2 4 x L 3 N o a X B w a W 5 n L 1 N v d X J j Z T w v S X R l b V B h d G g + P C 9 J d G V t T G 9 j Y X R p b 2 4 + P F N 0 Y W J s Z U V u d H J p Z X M g L z 4 8 L 0 l 0 Z W 0 + P E l 0 Z W 0 + P E l 0 Z W 1 M b 2 N h d G l v b j 4 8 S X R l b V R 5 c G U + R m 9 y b X V s Y T w v S X R l b V R 5 c G U + P E l 0 Z W 1 Q Y X R o P l N l Y 3 R p b 2 4 x L 3 N o a X B w a W 5 n L 3 V u a W t p Y 2 x v d G h p b m d k Y l 9 E Y X R h Y m F z Z T w v S X R l b V B h d G g + P C 9 J d G V t T G 9 j Y X R p b 2 4 + P F N 0 Y W J s Z U V u d H J p Z X M g L z 4 8 L 0 l 0 Z W 0 + P E l 0 Z W 0 + P E l 0 Z W 1 M b 2 N h d G l v b j 4 8 S X R l b V R 5 c G U + R m 9 y b X V s Y T w v S X R l b V R 5 c G U + P E l 0 Z W 1 Q Y X R o P l N l Y 3 R p b 2 4 x L 3 N o a X B w a W 5 n L 3 N o a X B w a W 5 n X 1 R h Y m x l P C 9 J d G V t U G F 0 a D 4 8 L 0 l 0 Z W 1 M b 2 N h d G l v b j 4 8 U 3 R h Y m x l R W 5 0 c m l l c y A v P j w v S X R l b T 4 8 S X R l b T 4 8 S X R l b U x v Y 2 F 0 a W 9 u P j x J d G V t V H l w Z T 5 G b 3 J t d W x h P C 9 J d G V t V H l w Z T 4 8 S X R l b V B h d G g + U 2 V j d G l v b j E v c 2 h p c H B p b m d t Z X R o b 2 R z P C 9 J d G V t U G F 0 a D 4 8 L 0 l 0 Z W 1 M b 2 N h d G l v b j 4 8 U 3 R h Y m x l R W 5 0 c m l l c z 4 8 R W 5 0 c n k g V H l w Z T 0 i S X N Q c m l 2 Y X R l I i B W Y W x 1 Z T 0 i b D A i I C 8 + P E V u d H J 5 I F R 5 c G U 9 I l F 1 Z X J 5 S U Q i I F Z h b H V l P S J z N T A 4 Y z h j Y z g t N j c 1 Z S 0 0 Z D I 5 L T h k Y 2 Y t M T F k O G Y 3 O G E y N D U 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3 N o a X B w a W 5 n b W V 0 a G 9 k c y I g L z 4 8 R W 5 0 c n k g V H l w Z T 0 i R m l s b G V k Q 2 9 t c G x l d G V S Z X N 1 b H R U b 1 d v c m t z a G V l d C I g V m F s d W U 9 I m w x I i A v P j x F b n R y e S B U e X B l P S J S Z W x h d G l v b n N o a X B J b m Z v Q 2 9 u d G F p b m V y I i B W Y W x 1 Z T 0 i c 3 s m c X V v d D t j b 2 x 1 b W 5 D b 3 V u d C Z x d W 9 0 O z o z L C Z x d W 9 0 O 2 t l e U N v b H V t b k 5 h b W V z J n F 1 b 3 Q 7 O l s m c X V v d D t T a G l w c G l u Z 0 1 l d G h v Z E l E J n F 1 b 3 Q 7 X S w m c X V v d D t x d W V y e V J l b G F 0 a W 9 u c 2 h p c H M m c X V v d D s 6 W 1 0 s J n F 1 b 3 Q 7 Y 2 9 s d W 1 u S W R l b n R p d G l l c y Z x d W 9 0 O z p b J n F 1 b 3 Q 7 T 2 R i Y y 5 E Y X R h U 2 9 1 c m N l X F w v M S 9 k c 2 4 9 b X l z c W x f Y 2 9 u b m V j d C 9 1 b m l r a W N s b 3 R o a W 5 n Z G I v L y 9 z a G l w c G l u Z 2 1 l d G h v Z H M u e 1 N o a X B w a W 5 n T W V 0 a G 9 k S U Q s M H 0 m c X V v d D s s J n F 1 b 3 Q 7 T 2 R i Y y 5 E Y X R h U 2 9 1 c m N l X F w v M S 9 k c 2 4 9 b X l z c W x f Y 2 9 u b m V j d C 9 1 b m l r a W N s b 3 R o a W 5 n Z G I v L y 9 z a G l w c G l u Z 2 1 l d G h v Z H M u e 0 1 l d G h v Z E 5 h b W U s M X 0 m c X V v d D s s J n F 1 b 3 Q 7 T 2 R i Y y 5 E Y X R h U 2 9 1 c m N l X F w v M S 9 k c 2 4 9 b X l z c W x f Y 2 9 u b m V j d C 9 1 b m l r a W N s b 3 R o a W 5 n Z G I v L y 9 z a G l w c G l u Z 2 1 l d G h v Z H M u e 0 J h c 2 V D b 3 N 0 L D J 9 J n F 1 b 3 Q 7 X S w m c X V v d D t D b 2 x 1 b W 5 D b 3 V u d C Z x d W 9 0 O z o z L C Z x d W 9 0 O 0 t l e U N v b H V t b k 5 h b W V z J n F 1 b 3 Q 7 O l s m c X V v d D t T a G l w c G l u Z 0 1 l d G h v Z E l E J n F 1 b 3 Q 7 X S w m c X V v d D t D b 2 x 1 b W 5 J Z G V u d G l 0 a W V z J n F 1 b 3 Q 7 O l s m c X V v d D t P Z G J j L k R h d G F T b 3 V y Y 2 V c X C 8 x L 2 R z b j 1 t e X N x b F 9 j b 2 5 u Z W N 0 L 3 V u a W t p Y 2 x v d G h p b m d k Y i 8 v L 3 N o a X B w a W 5 n b W V 0 a G 9 k c y 5 7 U 2 h p c H B p b m d N Z X R o b 2 R J R C w w f S Z x d W 9 0 O y w m c X V v d D t P Z G J j L k R h d G F T b 3 V y Y 2 V c X C 8 x L 2 R z b j 1 t e X N x b F 9 j b 2 5 u Z W N 0 L 3 V u a W t p Y 2 x v d G h p b m d k Y i 8 v L 3 N o a X B w a W 5 n b W V 0 a G 9 k c y 5 7 T W V 0 a G 9 k T m F t Z S w x f S Z x d W 9 0 O y w m c X V v d D t P Z G J j L k R h d G F T b 3 V y Y 2 V c X C 8 x L 2 R z b j 1 t e X N x b F 9 j b 2 5 u Z W N 0 L 3 V u a W t p Y 2 x v d G h p b m d k Y i 8 v L 3 N o a X B w a W 5 n b W V 0 a G 9 k c y 5 7 Q m F z Z U N v c 3 Q s M n 0 m c X V v d D t d L C Z x d W 9 0 O 1 J l b G F 0 a W 9 u c 2 h p c E l u Z m 8 m c X V v d D s 6 W 1 1 9 I i A v P j x F b n R y e S B U e X B l P S J G a W x s U 3 R h d H V z I i B W Y W x 1 Z T 0 i c 0 N v b X B s Z X R l I i A v P j x F b n R y e S B U e X B l P S J G a W x s Q 2 9 s d W 1 u T m F t Z X M i I F Z h b H V l P S J z W y Z x d W 9 0 O 1 N o a X B w a W 5 n T W V 0 a G 9 k S U Q m c X V v d D s s J n F 1 b 3 Q 7 T W V 0 a G 9 k T m F t Z S Z x d W 9 0 O y w m c X V v d D t C Y X N l Q 2 9 z d C Z x d W 9 0 O 1 0 i I C 8 + P E V u d H J 5 I F R 5 c G U 9 I k Z p b G x D b 2 x 1 b W 5 U e X B l c y I g V m F s d W U 9 I n N B Z 1 l F I i A v P j x F b n R y e S B U e X B l P S J G a W x s T G F z d F V w Z G F 0 Z W Q i I F Z h b H V l P S J k M j A y N S 0 w M y 0 y O V Q x N z o 0 O D o w O C 4 w O T c 5 M j Q 0 W i I g L z 4 8 R W 5 0 c n k g V H l w Z T 0 i R m l s b E V y c m 9 y Q 2 9 1 b n Q i I F Z h b H V l P S J s M C I g L z 4 8 R W 5 0 c n k g V H l w Z T 0 i R m l s b E V y c m 9 y Q 2 9 k Z S I g V m F s d W U 9 I n N V b m t u b 3 d u I i A v P j x F b n R y e S B U e X B l P S J G a W x s Q 2 9 1 b n Q i I F Z h b H V l P S J s M y I g L z 4 8 R W 5 0 c n k g V H l w Z T 0 i Q W R k Z W R U b 0 R h d G F N b 2 R l b C I g V m F s d W U 9 I m w x I i A v P j w v U 3 R h Y m x l R W 5 0 c m l l c z 4 8 L 0 l 0 Z W 0 + P E l 0 Z W 0 + P E l 0 Z W 1 M b 2 N h d G l v b j 4 8 S X R l b V R 5 c G U + R m 9 y b X V s Y T w v S X R l b V R 5 c G U + P E l 0 Z W 1 Q Y X R o P l N l Y 3 R p b 2 4 x L 3 N o a X B w a W 5 n b W V 0 a G 9 k c y 9 T b 3 V y Y 2 U 8 L 0 l 0 Z W 1 Q Y X R o P j w v S X R l b U x v Y 2 F 0 a W 9 u P j x T d G F i b G V F b n R y a W V z I C 8 + P C 9 J d G V t P j x J d G V t P j x J d G V t T G 9 j Y X R p b 2 4 + P E l 0 Z W 1 U e X B l P k Z v c m 1 1 b G E 8 L 0 l 0 Z W 1 U e X B l P j x J d G V t U G F 0 a D 5 T Z W N 0 a W 9 u M S 9 z a G l w c G l u Z 2 1 l d G h v Z H M v d W 5 p a 2 l j b G 9 0 a G l u Z 2 R i X 0 R h d G F i Y X N l P C 9 J d G V t U G F 0 a D 4 8 L 0 l 0 Z W 1 M b 2 N h d G l v b j 4 8 U 3 R h Y m x l R W 5 0 c m l l c y A v P j w v S X R l b T 4 8 S X R l b T 4 8 S X R l b U x v Y 2 F 0 a W 9 u P j x J d G V t V H l w Z T 5 G b 3 J t d W x h P C 9 J d G V t V H l w Z T 4 8 S X R l b V B h d G g + U 2 V j d G l v b j E v c 2 h p c H B p b m d t Z X R o b 2 R z L 3 N o a X B w a W 5 n b W V 0 a G 9 k c 1 9 U Y W J s Z T w v S X R l b V B h d G g + P C 9 J d G V t T G 9 j Y X R p b 2 4 + P F N 0 Y W J s Z U V u d H J p Z X M g L z 4 8 L 0 l 0 Z W 0 + P E l 0 Z W 0 + P E l 0 Z W 1 M b 2 N h d G l v b j 4 8 S X R l b V R 5 c G U + R m 9 y b X V s Y T w v S X R l b V R 5 c G U + P E l 0 Z W 1 Q Y X R o P l N l Y 3 R p b 2 4 x L 3 N 1 c H B s a W V y c z w v S X R l b V B h d G g + P C 9 J d G V t T G 9 j Y X R p b 2 4 + P F N 0 Y W J s Z U V u d H J p Z X M + P E V u d H J 5 I F R 5 c G U 9 I k l z U H J p d m F 0 Z S I g V m F s d W U 9 I m w w I i A v P j x F b n R y e S B U e X B l P S J R d W V y e U l E I i B W Y W x 1 Z T 0 i c z Y w N m E 5 Y j I 5 L T k w O D c t N G E z O S 0 5 N z k 4 L T M 1 O D B k M z Z h N m Q w 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z d X B w b G l l c n M i I C 8 + P E V u d H J 5 I F R 5 c G U 9 I k Z p b G x l Z E N v b X B s Z X R l U m V z d W x 0 V G 9 X b 3 J r c 2 h l Z X Q i I F Z h b H V l P S J s M S I g L z 4 8 R W 5 0 c n k g V H l w Z T 0 i U m V s Y X R p b 2 5 z a G l w S W 5 m b 0 N v b n R h a W 5 l c i I g V m F s d W U 9 I n N 7 J n F 1 b 3 Q 7 Y 2 9 s d W 1 u Q 2 9 1 b n Q m c X V v d D s 6 N C w m c X V v d D t r Z X l D b 2 x 1 b W 5 O Y W 1 l c y Z x d W 9 0 O z p b J n F 1 b 3 Q 7 U 3 V w c G x p Z X J J R C Z x d W 9 0 O 1 0 s J n F 1 b 3 Q 7 c X V l c n l S Z W x h d G l v b n N o a X B z J n F 1 b 3 Q 7 O l t d L C Z x d W 9 0 O 2 N v b H V t b k l k Z W 5 0 a X R p Z X M m c X V v d D s 6 W y Z x d W 9 0 O 0 9 k Y m M u R G F 0 Y V N v d X J j Z V x c L z E v Z H N u P W 1 5 c 3 F s X 2 N v b m 5 l Y 3 Q v d W 5 p a 2 l j b G 9 0 a G l u Z 2 R i L y 8 v c 3 V w c G x p Z X J z L n t T d X B w b G l l c k l E L D B 9 J n F 1 b 3 Q 7 L C Z x d W 9 0 O 0 9 k Y m M u R G F 0 Y V N v d X J j Z V x c L z E v Z H N u P W 1 5 c 3 F s X 2 N v b m 5 l Y 3 Q v d W 5 p a 2 l j b G 9 0 a G l u Z 2 R i L y 8 v c 3 V w c G x p Z X J z L n t T d X B w b G l l c k 5 h b W U s M X 0 m c X V v d D s s J n F 1 b 3 Q 7 T 2 R i Y y 5 E Y X R h U 2 9 1 c m N l X F w v M S 9 k c 2 4 9 b X l z c W x f Y 2 9 u b m V j d C 9 1 b m l r a W N s b 3 R o a W 5 n Z G I v L y 9 z d X B w b G l l c n M u e 0 N p d H l J R C w y f S Z x d W 9 0 O y w m c X V v d D t P Z G J j L k R h d G F T b 3 V y Y 2 V c X C 8 x L 2 R z b j 1 t e X N x b F 9 j b 2 5 u Z W N 0 L 3 V u a W t p Y 2 x v d G h p b m d k Y i 8 v L 3 N 1 c H B s a W V y c y 5 7 Q 2 9 u d G F j d E l u Z m 8 s M 3 0 m c X V v d D t d L C Z x d W 9 0 O 0 N v b H V t b k N v d W 5 0 J n F 1 b 3 Q 7 O j Q s J n F 1 b 3 Q 7 S 2 V 5 Q 2 9 s d W 1 u T m F t Z X M m c X V v d D s 6 W y Z x d W 9 0 O 1 N 1 c H B s a W V y S U Q m c X V v d D t d L C Z x d W 9 0 O 0 N v b H V t b k l k Z W 5 0 a X R p Z X M m c X V v d D s 6 W y Z x d W 9 0 O 0 9 k Y m M u R G F 0 Y V N v d X J j Z V x c L z E v Z H N u P W 1 5 c 3 F s X 2 N v b m 5 l Y 3 Q v d W 5 p a 2 l j b G 9 0 a G l u Z 2 R i L y 8 v c 3 V w c G x p Z X J z L n t T d X B w b G l l c k l E L D B 9 J n F 1 b 3 Q 7 L C Z x d W 9 0 O 0 9 k Y m M u R G F 0 Y V N v d X J j Z V x c L z E v Z H N u P W 1 5 c 3 F s X 2 N v b m 5 l Y 3 Q v d W 5 p a 2 l j b G 9 0 a G l u Z 2 R i L y 8 v c 3 V w c G x p Z X J z L n t T d X B w b G l l c k 5 h b W U s M X 0 m c X V v d D s s J n F 1 b 3 Q 7 T 2 R i Y y 5 E Y X R h U 2 9 1 c m N l X F w v M S 9 k c 2 4 9 b X l z c W x f Y 2 9 u b m V j d C 9 1 b m l r a W N s b 3 R o a W 5 n Z G I v L y 9 z d X B w b G l l c n M u e 0 N p d H l J R C w y f S Z x d W 9 0 O y w m c X V v d D t P Z G J j L k R h d G F T b 3 V y Y 2 V c X C 8 x L 2 R z b j 1 t e X N x b F 9 j b 2 5 u Z W N 0 L 3 V u a W t p Y 2 x v d G h p b m d k Y i 8 v L 3 N 1 c H B s a W V y c y 5 7 Q 2 9 u d G F j d E l u Z m 8 s M 3 0 m c X V v d D t d L C Z x d W 9 0 O 1 J l b G F 0 a W 9 u c 2 h p c E l u Z m 8 m c X V v d D s 6 W 1 1 9 I i A v P j x F b n R y e S B U e X B l P S J G a W x s U 3 R h d H V z I i B W Y W x 1 Z T 0 i c 0 N v b X B s Z X R l I i A v P j x F b n R y e S B U e X B l P S J G a W x s Q 2 9 s d W 1 u T m F t Z X M i I F Z h b H V l P S J z W y Z x d W 9 0 O 1 N 1 c H B s a W V y S U Q m c X V v d D s s J n F 1 b 3 Q 7 U 3 V w c G x p Z X J O Y W 1 l J n F 1 b 3 Q 7 L C Z x d W 9 0 O 0 N p d H l J R C Z x d W 9 0 O y w m c X V v d D t D b 2 5 0 Y W N 0 S W 5 m b y Z x d W 9 0 O 1 0 i I C 8 + P E V u d H J 5 I F R 5 c G U 9 I k Z p b G x D b 2 x 1 b W 5 U e X B l c y I g V m F s d W U 9 I n N B Z 1 l D Q m c 9 P S I g L z 4 8 R W 5 0 c n k g V H l w Z T 0 i R m l s b E x h c 3 R V c G R h d G V k I i B W Y W x 1 Z T 0 i Z D I w M j U t M D M t M j l U M T c 6 N D g 6 M D g u M T I 5 M T c y O V 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z d X B w b G l l c n M v U 2 9 1 c m N l P C 9 J d G V t U G F 0 a D 4 8 L 0 l 0 Z W 1 M b 2 N h d G l v b j 4 8 U 3 R h Y m x l R W 5 0 c m l l c y A v P j w v S X R l b T 4 8 S X R l b T 4 8 S X R l b U x v Y 2 F 0 a W 9 u P j x J d G V t V H l w Z T 5 G b 3 J t d W x h P C 9 J d G V t V H l w Z T 4 8 S X R l b V B h d G g + U 2 V j d G l v b j E v c 3 V w c G x p Z X J z L 3 V u a W t p Y 2 x v d G h p b m d k Y l 9 E Y X R h Y m F z Z T w v S X R l b V B h d G g + P C 9 J d G V t T G 9 j Y X R p b 2 4 + P F N 0 Y W J s Z U V u d H J p Z X M g L z 4 8 L 0 l 0 Z W 0 + P E l 0 Z W 0 + P E l 0 Z W 1 M b 2 N h d G l v b j 4 8 S X R l b V R 5 c G U + R m 9 y b X V s Y T w v S X R l b V R 5 c G U + P E l 0 Z W 1 Q Y X R o P l N l Y 3 R p b 2 4 x L 3 N 1 c H B s a W V y c y 9 z d X B w b G l l c n N f V G F i b G U 8 L 0 l 0 Z W 1 Q Y X R o P j w v S X R l b U x v Y 2 F 0 a W 9 u P j x T d G F i b G V F b n R y a W V z I C 8 + P C 9 J d G V t P j w v S X R l b X M + P C 9 M b 2 N h b F B h Y 2 t h Z 2 V N Z X R h Z G F 0 Y U Z p b G U + F g A A A F B L B Q Y A A A A A A A A A A A A A A A A A A A A A A A A m A Q A A A Q A A A N C M n d 8 B F d E R j H o A w E / C l + s B A A A A P U P p 0 6 F u W k 2 O 3 9 T N Q Q e e K Q A A A A A C A A A A A A A Q Z g A A A A E A A C A A A A A 6 5 w h K H 5 X + P 9 g D h L U X 8 4 u g F 0 K Y o X G Q k P g Z E j r z b G y u S g A A A A A O g A A A A A I A A C A A A A B h h p H C c s K F / j r T U f g J Q 7 e 6 7 Z I Z U 3 5 n Q M n 5 v Z X o t A O C s F A A A A D S e n j g n k 4 N 3 w Y U r S S i j p 1 l F j v d E L u 9 8 4 I p 2 e I k J P L j k t l T P b B G l j T 7 J E T m Y A J 4 A 6 M q j a 2 i z M e b n F E s u 1 d o F F Q H / v u n o w O 3 m 6 J G L r O d R G B V U E A A A A A f w i + 8 7 0 t f + 8 i H Z t h 3 k s Y E r a 3 m f j P L S 7 5 v z 4 U Q 1 P R 3 D H + 6 6 P 0 A A A L n H K I 3 I 0 w R u 1 p f L Z 5 S d K m z s r K x u X t O L v h P < / D a t a M a s h u p > 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 C o l u m n s \ C i t y I D < / K e y > < / D i a g r a m O b j e c t K e y > < D i a g r a m O b j e c t K e y > < K e y > C o l u m n s \ C i t y N a m e < / K e y > < / D i a g r a m O b j e c t K e y > < D i a g r a m O b j e c t K e y > < K e y > C o l u m n s \ R e g i o n I D 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 C o l u m n s \ C i t y I D < / K e y > < / a : K e y > < a : V a l u e   i : t y p e = " M e a s u r e G r i d N o d e V i e w S t a t e " > < L a y e d O u t > t r u e < / L a y e d O u t > < / a : V a l u e > < / a : K e y V a l u e O f D i a g r a m O b j e c t K e y a n y T y p e z b w N T n L X > < a : K e y V a l u e O f D i a g r a m O b j e c t K e y a n y T y p e z b w N T n L X > < a : K e y > < K e y > C o l u m n s \ C i t y N a m e < / 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 T a g s \ T a b l e s \ & l t ; T a b l e s \ c i t i e s & g t ; < / K e y > < / D i a g r a m O b j e c t K e y > < D i a g r a m O b j e c t K e y > < K e y > D y n a m i c   T a g s \ T a b l e s \ & l t ; T a b l e s \ c u s t o m e r s & g t ; < / K e y > < / D i a g r a m O b j e c t K e y > < D i a g r a m O b j e c t K e y > < K e y > D y n a m i c   T a g s \ T a b l e s \ & l t ; T a b l e s \ e x p e n s e s & g t ; < / K e y > < / D i a g r a m O b j e c t K e y > < D i a g r a m O b j e c t K e y > < K e y > D y n a m i c   T a g s \ T a b l e s \ & l t ; T a b l e s \ i n v e n t o r y & g t ; < / K e y > < / D i a g r a m O b j e c t K e y > < D i a g r a m O b j e c t K e y > < K e y > D y n a m i c   T a g s \ T a b l e s \ & l t ; T a b l e s \ m a r k e t i n g c a m p a i g n s & g t ; < / K e y > < / D i a g r a m O b j e c t K e y > < D i a g r a m O b j e c t K e y > < K e y > D y n a m i c   T a g s \ T a b l e s \ & l t ; T a b l e s \ p r o d u c t i o n & g t ; < / K e y > < / D i a g r a m O b j e c t K e y > < D i a g r a m O b j e c t K e y > < K e y > D y n a m i c   T a g s \ T a b l e s \ & l t ; T a b l e s \ p r o d u c t i o n m a t e r i a l u s a g e & g t ; < / K e y > < / D i a g r a m O b j e c t K e y > < D i a g r a m O b j e c t K e y > < K e y > D y n a m i c   T a g s \ T a b l e s \ & l t ; T a b l e s \ p r o d u c t m a t e r i a l s & g t ; < / K e y > < / D i a g r a m O b j e c t K e y > < D i a g r a m O b j e c t K e y > < K e y > D y n a m i c   T a g s \ T a b l e s \ & l t ; T a b l e s \ p r o d u c t s & g t ; < / K e y > < / D i a g r a m O b j e c t K e y > < D i a g r a m O b j e c t K e y > < K e y > D y n a m i c   T a g s \ T a b l e s \ & l t ; T a b l e s \ r a w m a t e r i a l s & g t ; < / K e y > < / D i a g r a m O b j e c t K e y > < D i a g r a m O b j e c t K e y > < K e y > D y n a m i c   T a g s \ T a b l e s \ & l t ; T a b l e s \ r e g i o n s & g t ; < / K e y > < / D i a g r a m O b j e c t K e y > < D i a g r a m O b j e c t K e y > < K e y > D y n a m i c   T a g s \ T a b l e s \ & l t ; T a b l e s \ s a l e s & g t ; < / K e y > < / D i a g r a m O b j e c t K e y > < D i a g r a m O b j e c t K e y > < K e y > D y n a m i c   T a g s \ T a b l e s \ & l t ; T a b l e s \ s h i p p i n g & g t ; < / K e y > < / D i a g r a m O b j e c t K e y > < D i a g r a m O b j e c t K e y > < K e y > D y n a m i c   T a g s \ T a b l e s \ & l t ; T a b l e s \ s h i p p i n g m e t h o d s & g t ; < / K e y > < / D i a g r a m O b j e c t K e y > < D i a g r a m O b j e c t K e y > < K e y > D y n a m i c   T a g s \ T a b l e s \ & l t ; T a b l e s \ s u p p l i e r s & g t ; < / K e y > < / D i a g r a m O b j e c t K e y > < D i a g r a m O b j e c t K e y > < K e y > T a b l e s \ c i t i e s < / K e y > < / D i a g r a m O b j e c t K e y > < D i a g r a m O b j e c t K e y > < K e y > T a b l e s \ c i t i e s \ C o l u m n s \ C i t y I D < / K e y > < / D i a g r a m O b j e c t K e y > < D i a g r a m O b j e c t K e y > < K e y > T a b l e s \ c i t i e s \ C o l u m n s \ C i t y N a m e < / K e y > < / D i a g r a m O b j e c t K e y > < D i a g r a m O b j e c t K e y > < K e y > T a b l e s \ c i t i e s \ C o l u m n s \ R e g i o n I D < / K e y > < / D i a g r a m O b j e c t K e y > < D i a g r a m O b j e c t K e y > < K e y > T a b l e s \ c u s t o m e r s < / K e y > < / D i a g r a m O b j e c t K e y > < D i a g r a m O b j e c t K e y > < K e y > T a b l e s \ c u s t o m e r s \ C o l u m n s \ C u s t o m e r I D < / K e y > < / D i a g r a m O b j e c t K e y > < D i a g r a m O b j e c t K e y > < K e y > T a b l e s \ c u s t o m e r s \ C o l u m n s \ C u s t o m e r N a m e < / K e y > < / D i a g r a m O b j e c t K e y > < D i a g r a m O b j e c t K e y > < K e y > T a b l e s \ c u s t o m e r s \ C o l u m n s \ C i t y I D < / K e y > < / D i a g r a m O b j e c t K e y > < D i a g r a m O b j e c t K e y > < K e y > T a b l e s \ c u s t o m e r s \ C o l u m n s \ C o n t a c t I n f o < / K e y > < / D i a g r a m O b j e c t K e y > < D i a g r a m O b j e c t K e y > < K e y > T a b l e s \ e x p e n s e s < / K e y > < / D i a g r a m O b j e c t K e y > < D i a g r a m O b j e c t K e y > < K e y > T a b l e s \ e x p e n s e s \ C o l u m n s \ E x p e n s e I D < / K e y > < / D i a g r a m O b j e c t K e y > < D i a g r a m O b j e c t K e y > < K e y > T a b l e s \ e x p e n s e s \ C o l u m n s \ E x p e n s e C a t e g o r y < / K e y > < / D i a g r a m O b j e c t K e y > < D i a g r a m O b j e c t K e y > < K e y > T a b l e s \ e x p e n s e s \ C o l u m n s \ D e s c r i p t i o n < / K e y > < / D i a g r a m O b j e c t K e y > < D i a g r a m O b j e c t K e y > < K e y > T a b l e s \ e x p e n s e s \ C o l u m n s \ A m o u n t < / K e y > < / D i a g r a m O b j e c t K e y > < D i a g r a m O b j e c t K e y > < K e y > T a b l e s \ e x p e n s e s \ C o l u m n s \ E x p e n s e D a t e < / K e y > < / D i a g r a m O b j e c t K e y > < D i a g r a m O b j e c t K e y > < K e y > T a b l e s \ i n v e n t o r y < / K e y > < / D i a g r a m O b j e c t K e y > < D i a g r a m O b j e c t K e y > < K e y > T a b l e s \ i n v e n t o r y \ C o l u m n s \ I n v e n t o r y I D < / K e y > < / D i a g r a m O b j e c t K e y > < D i a g r a m O b j e c t K e y > < K e y > T a b l e s \ i n v e n t o r y \ C o l u m n s \ P r o d u c t I D < / K e y > < / D i a g r a m O b j e c t K e y > < D i a g r a m O b j e c t K e y > < K e y > T a b l e s \ i n v e n t o r y \ C o l u m n s \ Q u a n t i t y I n S t o c k < / K e y > < / D i a g r a m O b j e c t K e y > < D i a g r a m O b j e c t K e y > < K e y > T a b l e s \ i n v e n t o r y \ C o l u m n s \ L a s t U p d a t e d < / K e y > < / D i a g r a m O b j e c t K e y > < D i a g r a m O b j e c t K e y > < K e y > T a b l e s \ m a r k e t i n g c a m p a i g n s < / K e y > < / D i a g r a m O b j e c t K e y > < D i a g r a m O b j e c t K e y > < K e y > T a b l e s \ m a r k e t i n g c a m p a i g n s \ C o l u m n s \ C a m p a i g n I D < / K e y > < / D i a g r a m O b j e c t K e y > < D i a g r a m O b j e c t K e y > < K e y > T a b l e s \ m a r k e t i n g c a m p a i g n s \ C o l u m n s \ C a m p a i g n N a m e < / K e y > < / D i a g r a m O b j e c t K e y > < D i a g r a m O b j e c t K e y > < K e y > T a b l e s \ m a r k e t i n g c a m p a i g n s \ C o l u m n s \ S t a r t D a t e < / K e y > < / D i a g r a m O b j e c t K e y > < D i a g r a m O b j e c t K e y > < K e y > T a b l e s \ m a r k e t i n g c a m p a i g n s \ C o l u m n s \ E n d D a t e < / K e y > < / D i a g r a m O b j e c t K e y > < D i a g r a m O b j e c t K e y > < K e y > T a b l e s \ m a r k e t i n g c a m p a i g n s \ C o l u m n s \ T a r g e t R e g i o n I D < / K e y > < / D i a g r a m O b j e c t K e y > < D i a g r a m O b j e c t K e y > < K e y > T a b l e s \ m a r k e t i n g c a m p a i g n s \ C o l u m n s \ B u d g e t < / K e y > < / D i a g r a m O b j e c t K e y > < D i a g r a m O b j e c t K e y > < K e y > T a b l e s \ m a r k e t i n g c a m p a i g n s \ C o l u m n s \ A c t u a l C o s t < / K e y > < / D i a g r a m O b j e c t K e y > < D i a g r a m O b j e c t K e y > < K e y > T a b l e s \ p r o d u c t i o n < / K e y > < / D i a g r a m O b j e c t K e y > < D i a g r a m O b j e c t K e y > < K e y > T a b l e s \ p r o d u c t i o n \ C o l u m n s \ P r o d u c t i o n I D < / K e y > < / D i a g r a m O b j e c t K e y > < D i a g r a m O b j e c t K e y > < K e y > T a b l e s \ p r o d u c t i o n \ C o l u m n s \ P r o d u c t I D < / K e y > < / D i a g r a m O b j e c t K e y > < D i a g r a m O b j e c t K e y > < K e y > T a b l e s \ p r o d u c t i o n \ C o l u m n s \ Q u a n t i t y P r o d u c e d < / K e y > < / D i a g r a m O b j e c t K e y > < D i a g r a m O b j e c t K e y > < K e y > T a b l e s \ p r o d u c t i o n \ C o l u m n s \ P r o d u c t i o n D a t e < / K e y > < / D i a g r a m O b j e c t K e y > < D i a g r a m O b j e c t K e y > < K e y > T a b l e s \ p r o d u c t i o n \ C o l u m n s \ T o t a l M a t e r i a l C o s t < / K e y > < / D i a g r a m O b j e c t K e y > < D i a g r a m O b j e c t K e y > < K e y > T a b l e s \ p r o d u c t i o n \ C o l u m n s \ L a b o r C o s t < / K e y > < / D i a g r a m O b j e c t K e y > < D i a g r a m O b j e c t K e y > < K e y > T a b l e s \ p r o d u c t i o n m a t e r i a l u s a g e < / K e y > < / D i a g r a m O b j e c t K e y > < D i a g r a m O b j e c t K e y > < K e y > T a b l e s \ p r o d u c t i o n m a t e r i a l u s a g e \ C o l u m n s \ U s a g e I D < / K e y > < / D i a g r a m O b j e c t K e y > < D i a g r a m O b j e c t K e y > < K e y > T a b l e s \ p r o d u c t i o n m a t e r i a l u s a g e \ C o l u m n s \ P r o d u c t i o n I D < / K e y > < / D i a g r a m O b j e c t K e y > < D i a g r a m O b j e c t K e y > < K e y > T a b l e s \ p r o d u c t i o n m a t e r i a l u s a g e \ C o l u m n s \ M a t e r i a l I D < / K e y > < / D i a g r a m O b j e c t K e y > < D i a g r a m O b j e c t K e y > < K e y > T a b l e s \ p r o d u c t i o n m a t e r i a l u s a g e \ C o l u m n s \ Q u a n t i t y U s e d < / K e y > < / D i a g r a m O b j e c t K e y > < D i a g r a m O b j e c t K e y > < K e y > T a b l e s \ p r o d u c t i o n m a t e r i a l u s a g e \ C o l u m n s \ S u p p l i e r I D < / K e y > < / D i a g r a m O b j e c t K e y > < D i a g r a m O b j e c t K e y > < K e y > T a b l e s \ p r o d u c t m a t e r i a l s < / K e y > < / D i a g r a m O b j e c t K e y > < D i a g r a m O b j e c t K e y > < K e y > T a b l e s \ p r o d u c t m a t e r i a l s \ C o l u m n s \ P r o d u c t M a t e r i a l I D < / K e y > < / D i a g r a m O b j e c t K e y > < D i a g r a m O b j e c t K e y > < K e y > T a b l e s \ p r o d u c t m a t e r i a l s \ C o l u m n s \ P r o d u c t I D < / K e y > < / D i a g r a m O b j e c t K e y > < D i a g r a m O b j e c t K e y > < K e y > T a b l e s \ p r o d u c t m a t e r i a l s \ C o l u m n s \ M a t e r i a l I D < / K e y > < / D i a g r a m O b j e c t K e y > < D i a g r a m O b j e c t K e y > < K e y > T a b l e s \ p r o d u c t m a t e r i a l s \ C o l u m n s \ Q u a n t i t y R e q u i r e d < / K e y > < / D i a g r a m O b j e c t K e y > < D i a g r a m O b j e c t K e y > < K e y > T a b l e s \ p r o d u c t s < / K e y > < / D i a g r a m O b j e c t K e y > < D i a g r a m O b j e c t K e y > < K e y > T a b l e s \ p r o d u c t s \ C o l u m n s \ P r o d u c t I D < / K e y > < / D i a g r a m O b j e c t K e y > < D i a g r a m O b j e c t K e y > < K e y > T a b l e s \ p r o d u c t s \ C o l u m n s \ P r o d u c t N a m e < / K e y > < / D i a g r a m O b j e c t K e y > < D i a g r a m O b j e c t K e y > < K e y > T a b l e s \ p r o d u c t s \ C o l u m n s \ P r o d u c t T y p e < / K e y > < / D i a g r a m O b j e c t K e y > < D i a g r a m O b j e c t K e y > < K e y > T a b l e s \ p r o d u c t s \ C o l u m n s \ U n i t P r i c e < / K e y > < / D i a g r a m O b j e c t K e y > < D i a g r a m O b j e c t K e y > < K e y > T a b l e s \ r a w m a t e r i a l s < / K e y > < / D i a g r a m O b j e c t K e y > < D i a g r a m O b j e c t K e y > < K e y > T a b l e s \ r a w m a t e r i a l s \ C o l u m n s \ M a t e r i a l I D < / K e y > < / D i a g r a m O b j e c t K e y > < D i a g r a m O b j e c t K e y > < K e y > T a b l e s \ r a w m a t e r i a l s \ C o l u m n s \ M a t e r i a l N a m e < / K e y > < / D i a g r a m O b j e c t K e y > < D i a g r a m O b j e c t K e y > < K e y > T a b l e s \ r a w m a t e r i a l s \ C o l u m n s \ U n i t C o s t < / K e y > < / D i a g r a m O b j e c t K e y > < D i a g r a m O b j e c t K e y > < K e y > T a b l e s \ r a w m a t e r i a l s \ C o l u m n s \ U n i t O f M e a s u r e < / K e y > < / D i a g r a m O b j e c t K e y > < D i a g r a m O b j e c t K e y > < K e y > T a b l e s \ r e g i o n s < / K e y > < / D i a g r a m O b j e c t K e y > < D i a g r a m O b j e c t K e y > < K e y > T a b l e s \ r e g i o n s \ C o l u m n s \ R e g i o n I D < / K e y > < / D i a g r a m O b j e c t K e y > < D i a g r a m O b j e c t K e y > < K e y > T a b l e s \ r e g i o n s \ C o l u m n s \ R e g i o n N a m e < / K e y > < / D i a g r a m O b j e c t K e y > < D i a g r a m O b j e c t K e y > < K e y > T a b l e s \ s a l e s < / K e y > < / D i a g r a m O b j e c t K e y > < D i a g r a m O b j e c t K e y > < K e y > T a b l e s \ s a l e s \ C o l u m n s \ S a l e I D < / K e y > < / D i a g r a m O b j e c t K e y > < D i a g r a m O b j e c t K e y > < K e y > T a b l e s \ s a l e s \ C o l u m n s \ P r o d u c t I D < / K e y > < / D i a g r a m O b j e c t K e y > < D i a g r a m O b j e c t K e y > < K e y > T a b l e s \ s a l e s \ C o l u m n s \ C u s t o m e r I D < / K e y > < / D i a g r a m O b j e c t K e y > < D i a g r a m O b j e c t K e y > < K e y > T a b l e s \ s a l e s \ C o l u m n s \ C i t y I D < / K e y > < / D i a g r a m O b j e c t K e y > < D i a g r a m O b j e c t K e y > < K e y > T a b l e s \ s a l e s \ C o l u m n s \ Q u a n t i t y S o l d < / K e y > < / D i a g r a m O b j e c t K e y > < D i a g r a m O b j e c t K e y > < K e y > T a b l e s \ s a l e s \ C o l u m n s \ S a l e D a t e < / K e y > < / D i a g r a m O b j e c t K e y > < D i a g r a m O b j e c t K e y > < K e y > T a b l e s \ s a l e s \ C o l u m n s \ D i s c o u n t A p p l i e d < / K e y > < / D i a g r a m O b j e c t K e y > < D i a g r a m O b j e c t K e y > < K e y > T a b l e s \ s h i p p i n g < / K e y > < / D i a g r a m O b j e c t K e y > < D i a g r a m O b j e c t K e y > < K e y > T a b l e s \ s h i p p i n g \ C o l u m n s \ S h i p p i n g I D < / K e y > < / D i a g r a m O b j e c t K e y > < D i a g r a m O b j e c t K e y > < K e y > T a b l e s \ s h i p p i n g \ C o l u m n s \ S a l e I D < / K e y > < / D i a g r a m O b j e c t K e y > < D i a g r a m O b j e c t K e y > < K e y > T a b l e s \ s h i p p i n g \ C o l u m n s \ S h i p p i n g M e t h o d I D < / K e y > < / D i a g r a m O b j e c t K e y > < D i a g r a m O b j e c t K e y > < K e y > T a b l e s \ s h i p p i n g \ C o l u m n s \ S h i p p i n g D a t e < / K e y > < / D i a g r a m O b j e c t K e y > < D i a g r a m O b j e c t K e y > < K e y > T a b l e s \ s h i p p i n g \ C o l u m n s \ D e s t i n a t i o n C i t y I D < / K e y > < / D i a g r a m O b j e c t K e y > < D i a g r a m O b j e c t K e y > < K e y > T a b l e s \ s h i p p i n g \ C o l u m n s \ S h i p p i n g C o s t < / K e y > < / D i a g r a m O b j e c t K e y > < D i a g r a m O b j e c t K e y > < K e y > T a b l e s \ s h i p p i n g m e t h o d s < / K e y > < / D i a g r a m O b j e c t K e y > < D i a g r a m O b j e c t K e y > < K e y > T a b l e s \ s h i p p i n g m e t h o d s \ C o l u m n s \ S h i p p i n g M e t h o d I D < / K e y > < / D i a g r a m O b j e c t K e y > < D i a g r a m O b j e c t K e y > < K e y > T a b l e s \ s h i p p i n g m e t h o d s \ C o l u m n s \ M e t h o d N a m e < / K e y > < / D i a g r a m O b j e c t K e y > < D i a g r a m O b j e c t K e y > < K e y > T a b l e s \ s h i p p i n g m e t h o d s \ C o l u m n s \ B a s e C o s t < / K e y > < / D i a g r a m O b j e c t K e y > < D i a g r a m O b j e c t K e y > < K e y > T a b l e s \ s u p p l i e r s < / K e y > < / D i a g r a m O b j e c t K e y > < D i a g r a m O b j e c t K e y > < K e y > T a b l e s \ s u p p l i e r s \ C o l u m n s \ S u p p l i e r I D < / K e y > < / D i a g r a m O b j e c t K e y > < D i a g r a m O b j e c t K e y > < K e y > T a b l e s \ s u p p l i e r s \ C o l u m n s \ S u p p l i e r N a m e < / K e y > < / D i a g r a m O b j e c t K e y > < D i a g r a m O b j e c t K e y > < K e y > T a b l e s \ s u p p l i e r s \ C o l u m n s \ C i t y I D < / K e y > < / D i a g r a m O b j e c t K e y > < D i a g r a m O b j e c t K e y > < K e y > T a b l e s \ s u p p l i e r s \ C o l u m n s \ C o n t a c t I n f o < / K e y > < / D i a g r a m O b j e c t K e y > < D i a g r a m O b j e c t K e y > < K e y > R e l a t i o n s h i p s \ & l t ; T a b l e s \ p r o d u c t m a t e r i a l s \ C o l u m n s \ M a t e r i a l I D & g t ; - & l t ; T a b l e s \ r a w m a t e r i a l s \ C o l u m n s \ M a t e r i a l I D & g t ; < / K e y > < / D i a g r a m O b j e c t K e y > < D i a g r a m O b j e c t K e y > < K e y > R e l a t i o n s h i p s \ & l t ; T a b l e s \ p r o d u c t m a t e r i a l s \ C o l u m n s \ M a t e r i a l I D & g t ; - & l t ; T a b l e s \ r a w m a t e r i a l s \ C o l u m n s \ M a t e r i a l I D & g t ; \ F K < / K e y > < / D i a g r a m O b j e c t K e y > < D i a g r a m O b j e c t K e y > < K e y > R e l a t i o n s h i p s \ & l t ; T a b l e s \ p r o d u c t m a t e r i a l s \ C o l u m n s \ M a t e r i a l I D & g t ; - & l t ; T a b l e s \ r a w m a t e r i a l s \ C o l u m n s \ M a t e r i a l I D & g t ; \ P K < / K e y > < / D i a g r a m O b j e c t K e y > < D i a g r a m O b j e c t K e y > < K e y > R e l a t i o n s h i p s \ & l t ; T a b l e s \ p r o d u c t m a t e r i a l s \ C o l u m n s \ M a t e r i a l I D & g t ; - & l t ; T a b l e s \ r a w m a t e r i a l s \ C o l u m n s \ M a t e r i a l I D & g t ; \ C r o s s F i l t e r < / K e y > < / D i a g r a m O b j e c t K e y > < D i a g r a m O b j e c t K e y > < K e y > R e l a t i o n s h i p s \ & l t ; T a b l e s \ p r o d u c t i o n m a t e r i a l u s a g e \ C o l u m n s \ M a t e r i a l I D & g t ; - & l t ; T a b l e s \ r a w m a t e r i a l s \ C o l u m n s \ M a t e r i a l I D & g t ; < / K e y > < / D i a g r a m O b j e c t K e y > < D i a g r a m O b j e c t K e y > < K e y > R e l a t i o n s h i p s \ & l t ; T a b l e s \ p r o d u c t i o n m a t e r i a l u s a g e \ C o l u m n s \ M a t e r i a l I D & g t ; - & l t ; T a b l e s \ r a w m a t e r i a l s \ C o l u m n s \ M a t e r i a l I D & g t ; \ F K < / K e y > < / D i a g r a m O b j e c t K e y > < D i a g r a m O b j e c t K e y > < K e y > R e l a t i o n s h i p s \ & l t ; T a b l e s \ p r o d u c t i o n m a t e r i a l u s a g e \ C o l u m n s \ M a t e r i a l I D & g t ; - & l t ; T a b l e s \ r a w m a t e r i a l s \ C o l u m n s \ M a t e r i a l I D & g t ; \ P K < / K e y > < / D i a g r a m O b j e c t K e y > < D i a g r a m O b j e c t K e y > < K e y > R e l a t i o n s h i p s \ & l t ; T a b l e s \ p r o d u c t i o n m a t e r i a l u s a g e \ C o l u m n s \ M a t e r i a l I D & g t ; - & l t ; T a b l e s \ r a w m a t e r i a l s \ C o l u m n s \ M a t e r i a l I D & g t ; \ C r o s s F i l t e r < / K e y > < / D i a g r a m O b j e c t K e y > < D i a g r a m O b j e c t K e y > < K e y > R e l a t i o n s h i p s \ & l t ; T a b l e s \ p r o d u c t i o n m a t e r i a l u s a g e \ C o l u m n s \ P r o d u c t i o n I D & g t ; - & l t ; T a b l e s \ p r o d u c t i o n \ C o l u m n s \ P r o d u c t i o n I D & g t ; < / K e y > < / D i a g r a m O b j e c t K e y > < D i a g r a m O b j e c t K e y > < K e y > R e l a t i o n s h i p s \ & l t ; T a b l e s \ p r o d u c t i o n m a t e r i a l u s a g e \ C o l u m n s \ P r o d u c t i o n I D & g t ; - & l t ; T a b l e s \ p r o d u c t i o n \ C o l u m n s \ P r o d u c t i o n I D & g t ; \ F K < / K e y > < / D i a g r a m O b j e c t K e y > < D i a g r a m O b j e c t K e y > < K e y > R e l a t i o n s h i p s \ & l t ; T a b l e s \ p r o d u c t i o n m a t e r i a l u s a g e \ C o l u m n s \ P r o d u c t i o n I D & g t ; - & l t ; T a b l e s \ p r o d u c t i o n \ C o l u m n s \ P r o d u c t i o n I D & g t ; \ P K < / K e y > < / D i a g r a m O b j e c t K e y > < D i a g r a m O b j e c t K e y > < K e y > R e l a t i o n s h i p s \ & l t ; T a b l e s \ p r o d u c t i o n m a t e r i a l u s a g e \ C o l u m n s \ P r o d u c t i o n I D & g t ; - & l t ; T a b l e s \ p r o d u c t i o n \ C o l u m n s \ P r o d u c t i o n I D & g t ; \ C r o s s F i l t e r < / K e y > < / D i a g r a m O b j e c t K e y > < D i a g r a m O b j e c t K e y > < K e y > R e l a t i o n s h i p s \ & l t ; T a b l e s \ p r o d u c t i o n \ C o l u m n s \ P r o d u c t I D & g t ; - & l t ; T a b l e s \ p r o d u c t s \ C o l u m n s \ P r o d u c t I D & g t ; < / K e y > < / D i a g r a m O b j e c t K e y > < D i a g r a m O b j e c t K e y > < K e y > R e l a t i o n s h i p s \ & l t ; T a b l e s \ p r o d u c t i o n \ C o l u m n s \ P r o d u c t I D & g t ; - & l t ; T a b l e s \ p r o d u c t s \ C o l u m n s \ P r o d u c t I D & g t ; \ F K < / K e y > < / D i a g r a m O b j e c t K e y > < D i a g r a m O b j e c t K e y > < K e y > R e l a t i o n s h i p s \ & l t ; T a b l e s \ p r o d u c t i o n \ C o l u m n s \ P r o d u c t I D & g t ; - & l t ; T a b l e s \ p r o d u c t s \ C o l u m n s \ P r o d u c t I D & g t ; \ P K < / K e y > < / D i a g r a m O b j e c t K e y > < D i a g r a m O b j e c t K e y > < K e y > R e l a t i o n s h i p s \ & l t ; T a b l e s \ p r o d u c t i o n \ C o l u m n s \ P r o d u c t I D & g t ; - & l t ; T a b l e s \ p r o d u c t s \ C o l u m n s \ P r o d u c t I D & g t ; \ C r o s s F i l t e r < / K e y > < / D i a g r a m O b j e c t K e y > < D i a g r a m O b j e c t K e y > < K e y > R e l a t i o n s h i p s \ & l t ; T a b l e s \ s a l e s \ C o l u m n s \ C u s t o m e r I D & g t ; - & l t ; T a b l e s \ c u s t o m e r s \ C o l u m n s \ C u s t o m e r I D & g t ; < / K e y > < / D i a g r a m O b j e c t K e y > < D i a g r a m O b j e c t K e y > < K e y > R e l a t i o n s h i p s \ & l t ; T a b l e s \ s a l e s \ C o l u m n s \ C u s t o m e r I D & g t ; - & l t ; T a b l e s \ c u s t o m e r s \ C o l u m n s \ C u s t o m e r I D & g t ; \ F K < / K e y > < / D i a g r a m O b j e c t K e y > < D i a g r a m O b j e c t K e y > < K e y > R e l a t i o n s h i p s \ & l t ; T a b l e s \ s a l e s \ C o l u m n s \ C u s t o m e r I D & g t ; - & l t ; T a b l e s \ c u s t o m e r s \ C o l u m n s \ C u s t o m e r I D & g t ; \ P K < / K e y > < / D i a g r a m O b j e c t K e y > < D i a g r a m O b j e c t K e y > < K e y > R e l a t i o n s h i p s \ & l t ; T a b l e s \ s a l e s \ C o l u m n s \ C u s t o m e r I D & g t ; - & l t ; T a b l e s \ c u s t o m e r s \ C o l u m n s \ C u s t o m e r I D & g t ; \ C r o s s F i l t e r < / K e y > < / D i a g r a m O b j e c t K e y > < D i a g r a m O b j e c t K e y > < K e y > R e l a t i o n s h i p s \ & l t ; T a b l e s \ c u s t o m e r s \ C o l u m n s \ C i t y I D & g t ; - & l t ; T a b l e s \ c i t i e s \ C o l u m n s \ C i t y I D & g t ; < / K e y > < / D i a g r a m O b j e c t K e y > < D i a g r a m O b j e c t K e y > < K e y > R e l a t i o n s h i p s \ & l t ; T a b l e s \ c u s t o m e r s \ C o l u m n s \ C i t y I D & g t ; - & l t ; T a b l e s \ c i t i e s \ C o l u m n s \ C i t y I D & g t ; \ F K < / K e y > < / D i a g r a m O b j e c t K e y > < D i a g r a m O b j e c t K e y > < K e y > R e l a t i o n s h i p s \ & l t ; T a b l e s \ c u s t o m e r s \ C o l u m n s \ C i t y I D & g t ; - & l t ; T a b l e s \ c i t i e s \ C o l u m n s \ C i t y I D & g t ; \ P K < / K e y > < / D i a g r a m O b j e c t K e y > < D i a g r a m O b j e c t K e y > < K e y > R e l a t i o n s h i p s \ & l t ; T a b l e s \ c u s t o m e r s \ C o l u m n s \ C i t y I D & g t ; - & l t ; T a b l e s \ c i t i e s \ C o l u m n s \ C i t y I D & g t ; \ C r o s s F i l t e r < / K e y > < / D i a g r a m O b j e c t K e y > < D i a g r a m O b j e c t K e y > < K e y > R e l a t i o n s h i p s \ & l t ; T a b l e s \ c i t i e s \ C o l u m n s \ R e g i o n I D & g t ; - & l t ; T a b l e s \ r e g i o n s \ C o l u m n s \ R e g i o n I D & g t ; < / K e y > < / D i a g r a m O b j e c t K e y > < D i a g r a m O b j e c t K e y > < K e y > R e l a t i o n s h i p s \ & l t ; T a b l e s \ c i t i e s \ C o l u m n s \ R e g i o n I D & g t ; - & l t ; T a b l e s \ r e g i o n s \ C o l u m n s \ R e g i o n I D & g t ; \ F K < / K e y > < / D i a g r a m O b j e c t K e y > < D i a g r a m O b j e c t K e y > < K e y > R e l a t i o n s h i p s \ & l t ; T a b l e s \ c i t i e s \ C o l u m n s \ R e g i o n I D & g t ; - & l t ; T a b l e s \ r e g i o n s \ C o l u m n s \ R e g i o n I D & g t ; \ P K < / K e y > < / D i a g r a m O b j e c t K e y > < D i a g r a m O b j e c t K e y > < K e y > R e l a t i o n s h i p s \ & l t ; T a b l e s \ c i t i e s \ C o l u m n s \ R e g i o n I D & g t ; - & l t ; T a b l e s \ r e g i o n s \ C o l u m n s \ R e g i o n I D & g t ; \ C r o s s F i l t e r < / K e y > < / D i a g r a m O b j e c t K e y > < D i a g r a m O b j e c t K e y > < K e y > R e l a t i o n s h i p s \ & l t ; T a b l e s \ s u p p l i e r s \ C o l u m n s \ C i t y I D & g t ; - & l t ; T a b l e s \ c i t i e s \ C o l u m n s \ C i t y I D & g t ; < / K e y > < / D i a g r a m O b j e c t K e y > < D i a g r a m O b j e c t K e y > < K e y > R e l a t i o n s h i p s \ & l t ; T a b l e s \ s u p p l i e r s \ C o l u m n s \ C i t y I D & g t ; - & l t ; T a b l e s \ c i t i e s \ C o l u m n s \ C i t y I D & g t ; \ F K < / K e y > < / D i a g r a m O b j e c t K e y > < D i a g r a m O b j e c t K e y > < K e y > R e l a t i o n s h i p s \ & l t ; T a b l e s \ s u p p l i e r s \ C o l u m n s \ C i t y I D & g t ; - & l t ; T a b l e s \ c i t i e s \ C o l u m n s \ C i t y I D & g t ; \ P K < / K e y > < / D i a g r a m O b j e c t K e y > < D i a g r a m O b j e c t K e y > < K e y > R e l a t i o n s h i p s \ & l t ; T a b l e s \ s u p p l i e r s \ C o l u m n s \ C i t y I D & g t ; - & l t ; T a b l e s \ c i t i e s \ C o l u m n s \ C i t y I D & g t ; \ C r o s s F i l t e r < / K e y > < / D i a g r a m O b j e c t K e y > < D i a g r a m O b j e c t K e y > < K e y > R e l a t i o n s h i p s \ & l t ; T a b l e s \ p r o d u c t i o n m a t e r i a l u s a g e \ C o l u m n s \ S u p p l i e r I D & g t ; - & l t ; T a b l e s \ s u p p l i e r s \ C o l u m n s \ S u p p l i e r I D & g t ; < / K e y > < / D i a g r a m O b j e c t K e y > < D i a g r a m O b j e c t K e y > < K e y > R e l a t i o n s h i p s \ & l t ; T a b l e s \ p r o d u c t i o n m a t e r i a l u s a g e \ C o l u m n s \ S u p p l i e r I D & g t ; - & l t ; T a b l e s \ s u p p l i e r s \ C o l u m n s \ S u p p l i e r I D & g t ; \ F K < / K e y > < / D i a g r a m O b j e c t K e y > < D i a g r a m O b j e c t K e y > < K e y > R e l a t i o n s h i p s \ & l t ; T a b l e s \ p r o d u c t i o n m a t e r i a l u s a g e \ C o l u m n s \ S u p p l i e r I D & g t ; - & l t ; T a b l e s \ s u p p l i e r s \ C o l u m n s \ S u p p l i e r I D & g t ; \ P K < / K e y > < / D i a g r a m O b j e c t K e y > < D i a g r a m O b j e c t K e y > < K e y > R e l a t i o n s h i p s \ & l t ; T a b l e s \ p r o d u c t i o n m a t e r i a l u s a g e \ C o l u m n s \ S u p p l i e r I D & g t ; - & l t ; T a b l e s \ s u p p l i e r s \ C o l u m n s \ S u p p l i e r I D & g t ; \ C r o s s F i l t e r < / K e y > < / D i a g r a m O b j e c t K e y > < D i a g r a m O b j e c t K e y > < K e y > R e l a t i o n s h i p s \ & l t ; T a b l e s \ s a l e s \ C o l u m n s \ P r o d u c t I D & g t ; - & l t ; T a b l e s \ p r o d u c t s \ C o l u m n s \ P r o d u c t I D & g t ; < / K e y > < / D i a g r a m O b j e c t K e y > < D i a g r a m O b j e c t K e y > < K e y > R e l a t i o n s h i p s \ & l t ; T a b l e s \ s a l e s \ C o l u m n s \ P r o d u c t I D & g t ; - & l t ; T a b l e s \ p r o d u c t s \ C o l u m n s \ P r o d u c t I D & g t ; \ F K < / K e y > < / D i a g r a m O b j e c t K e y > < D i a g r a m O b j e c t K e y > < K e y > R e l a t i o n s h i p s \ & l t ; T a b l e s \ s a l e s \ C o l u m n s \ P r o d u c t I D & g t ; - & l t ; T a b l e s \ p r o d u c t s \ C o l u m n s \ P r o d u c t I D & g t ; \ P K < / K e y > < / D i a g r a m O b j e c t K e y > < D i a g r a m O b j e c t K e y > < K e y > R e l a t i o n s h i p s \ & l t ; T a b l e s \ s a l e s \ C o l u m n s \ P r o d u c t I D & g t ; - & l t ; T a b l e s \ p r o d u c t s \ C o l u m n s \ P r o d u c t I D & g t ; \ C r o s s F i l t e r < / K e y > < / D i a g r a m O b j e c t K e y > < D i a g r a m O b j e c t K e y > < K e y > R e l a t i o n s h i p s \ & l t ; T a b l e s \ s h i p p i n g \ C o l u m n s \ S h i p p i n g M e t h o d I D & g t ; - & l t ; T a b l e s \ s h i p p i n g m e t h o d s \ C o l u m n s \ S h i p p i n g M e t h o d I D & g t ; < / K e y > < / D i a g r a m O b j e c t K e y > < D i a g r a m O b j e c t K e y > < K e y > R e l a t i o n s h i p s \ & l t ; T a b l e s \ s h i p p i n g \ C o l u m n s \ S h i p p i n g M e t h o d I D & g t ; - & l t ; T a b l e s \ s h i p p i n g m e t h o d s \ C o l u m n s \ S h i p p i n g M e t h o d I D & g t ; \ F K < / K e y > < / D i a g r a m O b j e c t K e y > < D i a g r a m O b j e c t K e y > < K e y > R e l a t i o n s h i p s \ & l t ; T a b l e s \ s h i p p i n g \ C o l u m n s \ S h i p p i n g M e t h o d I D & g t ; - & l t ; T a b l e s \ s h i p p i n g m e t h o d s \ C o l u m n s \ S h i p p i n g M e t h o d I D & g t ; \ P K < / K e y > < / D i a g r a m O b j e c t K e y > < D i a g r a m O b j e c t K e y > < K e y > R e l a t i o n s h i p s \ & l t ; T a b l e s \ s h i p p i n g \ C o l u m n s \ S h i p p i n g M e t h o d I D & g t ; - & l t ; T a b l e s \ s h i p p i n g m e t h o d s \ C o l u m n s \ S h i p p i n g M e t h o d I D & g t ; \ C r o s s F i l t e r < / K e y > < / D i a g r a m O b j e c t K e y > < D i a g r a m O b j e c t K e y > < K e y > R e l a t i o n s h i p s \ & l t ; T a b l e s \ s h i p p i n g \ C o l u m n s \ S a l e I D & g t ; - & l t ; T a b l e s \ s a l e s \ C o l u m n s \ S a l e I D & g t ; < / K e y > < / D i a g r a m O b j e c t K e y > < D i a g r a m O b j e c t K e y > < K e y > R e l a t i o n s h i p s \ & l t ; T a b l e s \ s h i p p i n g \ C o l u m n s \ S a l e I D & g t ; - & l t ; T a b l e s \ s a l e s \ C o l u m n s \ S a l e I D & g t ; \ F K < / K e y > < / D i a g r a m O b j e c t K e y > < D i a g r a m O b j e c t K e y > < K e y > R e l a t i o n s h i p s \ & l t ; T a b l e s \ s h i p p i n g \ C o l u m n s \ S a l e I D & g t ; - & l t ; T a b l e s \ s a l e s \ C o l u m n s \ S a l e I D & g t ; \ P K < / K e y > < / D i a g r a m O b j e c t K e y > < D i a g r a m O b j e c t K e y > < K e y > R e l a t i o n s h i p s \ & l t ; T a b l e s \ s h i p p i n g \ C o l u m n s \ S a l e I D & g t ; - & l t ; T a b l e s \ s a l e s \ C o l u m n s \ S a l e I D & g t ; \ C r o s s F i l t e r < / K e y > < / D i a g r a m O b j e c t K e y > < D i a g r a m O b j e c t K e y > < K e y > R e l a t i o n s h i p s \ & l t ; T a b l e s \ i n v e n t o r y \ C o l u m n s \ P r o d u c t I D & g t ; - & l t ; T a b l e s \ p r o d u c t s \ C o l u m n s \ P r o d u c t I D & g t ; < / K e y > < / D i a g r a m O b j e c t K e y > < D i a g r a m O b j e c t K e y > < K e y > R e l a t i o n s h i p s \ & l t ; T a b l e s \ i n v e n t o r y \ C o l u m n s \ P r o d u c t I D & g t ; - & l t ; T a b l e s \ p r o d u c t s \ C o l u m n s \ P r o d u c t I D & g t ; \ F K < / K e y > < / D i a g r a m O b j e c t K e y > < D i a g r a m O b j e c t K e y > < K e y > R e l a t i o n s h i p s \ & l t ; T a b l e s \ i n v e n t o r y \ C o l u m n s \ P r o d u c t I D & g t ; - & l t ; T a b l e s \ p r o d u c t s \ C o l u m n s \ P r o d u c t I D & g t ; \ P K < / K e y > < / D i a g r a m O b j e c t K e y > < D i a g r a m O b j e c t K e y > < K e y > R e l a t i o n s h i p s \ & l t ; T a b l e s \ i n v e n t o r y \ C o l u m n s \ P r o d u c t I D & g t ; - & l t ; T a b l e s \ p r o d u c t s \ C o l u m n s \ P r o d u c t I D & g t ; \ C r o s s F i l t e r < / K e y > < / D i a g r a m O b j e c t K e y > < / A l l K e y s > < S e l e c t e d K e y s > < D i a g r a m O b j e c t K e y > < K e y > R e l a t i o n s h i p s \ & l t ; T a b l e s \ i n v e n t o r y \ C o l u m n s \ P r o d u c t I D & g t ; - & l t ; T a b l e s \ p r o d u c t s \ C o l u m n s \ P r o d u c t I D & g t ; 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 T a g s \ T a b l e s \ & l t ; T a b l e s \ c i t i e s & g t ; 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 T a g s \ T a b l e s \ & l t ; T a b l e s \ e x p e n s e s & g t ; 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 T a g s \ T a b l e s \ & l t ; T a b l e s \ m a r k e t i n g c a m p a i g n s & g t ; < / K e y > < / a : K e y > < a : V a l u e   i : t y p e = " D i a g r a m D i s p l a y T a g V i e w S t a t e " > < I s N o t F i l t e r e d O u t > t r u e < / I s N o t F i l t e r e d O u t > < / a : V a l u e > < / a : K e y V a l u e O f D i a g r a m O b j e c t K e y a n y T y p e z b w N T n L X > < a : K e y V a l u e O f D i a g r a m O b j e c t K e y a n y T y p e z b w N T n L X > < a : K e y > < K e y > D y n a m i c   T a g s \ T a b l e s \ & l t ; T a b l e s \ p r o d u c t i o n & g t ; < / K e y > < / a : K e y > < a : V a l u e   i : t y p e = " D i a g r a m D i s p l a y T a g V i e w S t a t e " > < I s N o t F i l t e r e d O u t > t r u e < / I s N o t F i l t e r e d O u t > < / a : V a l u e > < / a : K e y V a l u e O f D i a g r a m O b j e c t K e y a n y T y p e z b w N T n L X > < a : K e y V a l u e O f D i a g r a m O b j e c t K e y a n y T y p e z b w N T n L X > < a : K e y > < K e y > D y n a m i c   T a g s \ T a b l e s \ & l t ; T a b l e s \ p r o d u c t i o n m a t e r i a l u s a g e & g t ; < / K e y > < / a : K e y > < a : V a l u e   i : t y p e = " D i a g r a m D i s p l a y T a g V i e w S t a t e " > < I s N o t F i l t e r e d O u t > t r u e < / I s N o t F i l t e r e d O u t > < / a : V a l u e > < / a : K e y V a l u e O f D i a g r a m O b j e c t K e y a n y T y p e z b w N T n L X > < a : K e y V a l u e O f D i a g r a m O b j e c t K e y a n y T y p e z b w N T n L X > < a : K e y > < K e y > D y n a m i c   T a g s \ T a b l e s \ & l t ; T a b l e s \ p r o d u c t m a t e r i a l s & g t ; 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 T a g s \ T a b l e s \ & l t ; T a b l e s \ r a w m a t e r i a l s & g t ; 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 T a g s \ T a b l e s \ & l t ; T a b l e s \ s h i p p i n g & g t ; < / K e y > < / a : K e y > < a : V a l u e   i : t y p e = " D i a g r a m D i s p l a y T a g V i e w S t a t e " > < I s N o t F i l t e r e d O u t > t r u e < / I s N o t F i l t e r e d O u t > < / a : V a l u e > < / a : K e y V a l u e O f D i a g r a m O b j e c t K e y a n y T y p e z b w N T n L X > < a : K e y V a l u e O f D i a g r a m O b j e c t K e y a n y T y p e z b w N T n L X > < a : K e y > < K e y > D y n a m i c   T a g s \ T a b l e s \ & l t ; T a b l e s \ s h i p p i n g m e t h o d s & g t ; 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 T a b l e s \ c i t i e s < / K e y > < / a : K e y > < a : V a l u e   i : t y p e = " D i a g r a m D i s p l a y N o d e V i e w S t a t e " > < H e i g h t > 1 5 0 < / H e i g h t > < I s E x p a n d e d > t r u e < / I s E x p a n d e d > < L a y e d O u t > t r u e < / L a y e d O u t > < L e f t > 1 1 1 1 . 4 4 4 4 4 4 4 4 4 4 4 4 6 < / L e f t > < T a b I n d e x > 4 < / T a b I n d e x > < T o p > 3 9 . 9 9 9 9 9 9 9 9 9 9 9 9 9 4 3 < / T o p > < W i d t h > 2 0 0 < / W i d t h > < / a : V a l u e > < / a : K e y V a l u e O f D i a g r a m O b j e c t K e y a n y T y p e z b w N T n L X > < a : K e y V a l u e O f D i a g r a m O b j e c t K e y a n y T y p e z b w N T n L X > < a : K e y > < K e y > T a b l e s \ c i t i e s \ C o l u m n s \ C i t y I D < / K e y > < / a : K e y > < a : V a l u e   i : t y p e = " D i a g r a m D i s p l a y N o d e V i e w S t a t e " > < H e i g h t > 1 5 0 < / H e i g h t > < I s E x p a n d e d > t r u e < / I s E x p a n d e d > < W i d t h > 2 0 0 < / W i d t h > < / a : V a l u e > < / a : K e y V a l u e O f D i a g r a m O b j e c t K e y a n y T y p e z b w N T n L X > < a : K e y V a l u e O f D i a g r a m O b j e c t K e y a n y T y p e z b w N T n L X > < a : K e y > < K e y > T a b l e s \ c i t i e s \ C o l u m n s \ C i t y N a m e < / K e y > < / a : K e y > < a : V a l u e   i : t y p e = " D i a g r a m D i s p l a y N o d e V i e w S t a t e " > < H e i g h t > 1 5 0 < / H e i g h t > < I s E x p a n d e d > t r u e < / I s E x p a n d e d > < W i d t h > 2 0 0 < / W i d t h > < / a : V a l u e > < / a : K e y V a l u e O f D i a g r a m O b j e c t K e y a n y T y p e z b w N T n L X > < a : K e y V a l u e O f D i a g r a m O b j e c t K e y a n y T y p e z b w N T n L X > < a : K e y > < K e y > T a b l e s \ c i t i e s \ C o l u m n s \ R e g i o n I D < / 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 1 1 3 9 . 9 9 9 9 9 9 9 9 9 9 9 9 8 < / L e f t > < T a b I n d e x > 8 < / T a b I n d e x > < T o p > 2 5 1 . 6 6 6 6 6 6 6 6 6 6 6 6 6 3 < / 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 T a b l e s \ c u s t o m e r s \ C o l u m n s \ C i t y I D < / K e y > < / a : K e y > < a : V a l u e   i : t y p e = " D i a g r a m D i s p l a y N o d e V i e w S t a t e " > < H e i g h t > 1 5 0 < / H e i g h t > < I s E x p a n d e d > t r u e < / I s E x p a n d e d > < W i d t h > 2 0 0 < / W i d t h > < / a : V a l u e > < / a : K e y V a l u e O f D i a g r a m O b j e c t K e y a n y T y p e z b w N T n L X > < a : K e y V a l u e O f D i a g r a m O b j e c t K e y a n y T y p e z b w N T n L X > < a : K e y > < K e y > T a b l e s \ c u s t o m e r s \ C o l u m n s \ C o n t a c t I n f o < / K e y > < / a : K e y > < a : V a l u e   i : t y p e = " D i a g r a m D i s p l a y N o d e V i e w S t a t e " > < H e i g h t > 1 5 0 < / H e i g h t > < I s E x p a n d e d > t r u e < / I s E x p a n d e d > < W i d t h > 2 0 0 < / W i d t h > < / a : V a l u e > < / a : K e y V a l u e O f D i a g r a m O b j e c t K e y a n y T y p e z b w N T n L X > < a : K e y V a l u e O f D i a g r a m O b j e c t K e y a n y T y p e z b w N T n L X > < a : K e y > < K e y > T a b l e s \ e x p e n s e s < / K e y > < / a : K e y > < a : V a l u e   i : t y p e = " D i a g r a m D i s p l a y N o d e V i e w S t a t e " > < H e i g h t > 1 5 0 < / H e i g h t > < I s E x p a n d e d > t r u e < / I s E x p a n d e d > < L a y e d O u t > t r u e < / L a y e d O u t > < L e f t > 1 6 4 2 . 7 5 2 0 6 5 5 7 9 7 7 5 9 < / L e f t > < T a b I n d e x > 1 2 < / T a b I n d e x > < T o p > 4 6 6 . 8 8 8 8 8 8 8 8 8 8 8 8 9 1 < / T o p > < W i d t h > 2 0 0 < / W i d t h > < / a : V a l u e > < / a : K e y V a l u e O f D i a g r a m O b j e c t K e y a n y T y p e z b w N T n L X > < a : K e y V a l u e O f D i a g r a m O b j e c t K e y a n y T y p e z b w N T n L X > < a : K e y > < K e y > T a b l e s \ e x p e n s e s \ C o l u m n s \ E x p e n s e I D < / K e y > < / a : K e y > < a : V a l u e   i : t y p e = " D i a g r a m D i s p l a y N o d e V i e w S t a t e " > < H e i g h t > 1 5 0 < / H e i g h t > < I s E x p a n d e d > t r u e < / I s E x p a n d e d > < W i d t h > 2 0 0 < / W i d t h > < / a : V a l u e > < / a : K e y V a l u e O f D i a g r a m O b j e c t K e y a n y T y p e z b w N T n L X > < a : K e y V a l u e O f D i a g r a m O b j e c t K e y a n y T y p e z b w N T n L X > < a : K e y > < K e y > T a b l e s \ e x p e n s e s \ C o l u m n s \ E x p e n s e C a t e g o r y < / K e y > < / a : K e y > < a : V a l u e   i : t y p e = " D i a g r a m D i s p l a y N o d e V i e w S t a t e " > < H e i g h t > 1 5 0 < / H e i g h t > < I s E x p a n d e d > t r u e < / I s E x p a n d e d > < W i d t h > 2 0 0 < / W i d t h > < / a : V a l u e > < / a : K e y V a l u e O f D i a g r a m O b j e c t K e y a n y T y p e z b w N T n L X > < a : K e y V a l u e O f D i a g r a m O b j e c t K e y a n y T y p e z b w N T n L X > < a : K e y > < K e y > T a b l e s \ e x p e n s e s \ C o l u m n s \ D e s c r i p t i o n < / K e y > < / a : K e y > < a : V a l u e   i : t y p e = " D i a g r a m D i s p l a y N o d e V i e w S t a t e " > < H e i g h t > 1 5 0 < / H e i g h t > < I s E x p a n d e d > t r u e < / I s E x p a n d e d > < W i d t h > 2 0 0 < / W i d t h > < / a : V a l u e > < / a : K e y V a l u e O f D i a g r a m O b j e c t K e y a n y T y p e z b w N T n L X > < a : K e y V a l u e O f D i a g r a m O b j e c t K e y a n y T y p e z b w N T n L X > < a : K e y > < K e y > T a b l e s \ e x p e n s e s \ C o l u m n s \ A m o u n t < / K e y > < / a : K e y > < a : V a l u e   i : t y p e = " D i a g r a m D i s p l a y N o d e V i e w S t a t e " > < H e i g h t > 1 5 0 < / H e i g h t > < I s E x p a n d e d > t r u e < / I s E x p a n d e d > < W i d t h > 2 0 0 < / W i d t h > < / a : V a l u e > < / a : K e y V a l u e O f D i a g r a m O b j e c t K e y a n y T y p e z b w N T n L X > < a : K e y V a l u e O f D i a g r a m O b j e c t K e y a n y T y p e z b w N T n L X > < a : K e y > < K e y > T a b l e s \ e x p e n s e s \ C o l u m n s \ E x p e n s e D a t e < / K e y > < / a : K e y > < a : V a l u e   i : t y p e = " D i a g r a m D i s p l a y N o d e V i e w S t a t e " > < H e i g h t > 1 5 0 < / H e i g h t > < I s E x p a n d e d > t r u e < / I s E x p a n d e d > < W i d t h > 2 0 0 < / W i d t h > < / a : V a l u e > < / a : K e y V a l u e O f D i a g r a m O b j e c t K e y a n y T y p e z b w N T n L X > < a : K e y V a l u e O f D i a g r a m O b j e c t K e y a n y T y p e z b w N T n L X > < a : K e y > < K e y > T a b l e s \ i n v e n t o r y < / K e y > < / a : K e y > < a : V a l u e   i : t y p e = " D i a g r a m D i s p l a y N o d e V i e w S t a t e " > < H e i g h t > 1 5 0 < / H e i g h t > < I s E x p a n d e d > t r u e < / I s E x p a n d e d > < L a y e d O u t > t r u e < / L a y e d O u t > < L e f t > 2 6 4 . 9 3 3 6 5 3 9 2 5 2 1 9 5 7 < / L e f t > < T a b I n d e x > 1 0 < / T a b I n d e x > < T o p > 5 1 9 . 7 7 7 7 7 7 7 7 7 7 7 7 6 < / T o p > < W i d t h > 2 0 0 < / W i d t h > < / a : V a l u e > < / a : K e y V a l u e O f D i a g r a m O b j e c t K e y a n y T y p e z b w N T n L X > < a : K e y V a l u e O f D i a g r a m O b j e c t K e y a n y T y p e z b w N T n L X > < a : K e y > < K e y > T a b l e s \ i n v e n t o r y \ C o l u m n s \ I n v e n t o r y I D < / K e y > < / a : K e y > < a : V a l u e   i : t y p e = " D i a g r a m D i s p l a y N o d e V i e w S t a t e " > < H e i g h t > 1 5 0 < / H e i g h t > < I s E x p a n d e d > t r u e < / I s E x p a n d e d > < W i d t h > 2 0 0 < / W i d t h > < / a : V a l u e > < / a : K e y V a l u e O f D i a g r a m O b j e c t K e y a n y T y p e z b w N T n L X > < a : K e y V a l u e O f D i a g r a m O b j e c t K e y a n y T y p e z b w N T n L X > < a : K e y > < K e y > T a b l e s \ i n v e n t o r y \ C o l u m n s \ P r o d u c t I D < / K e y > < / a : K e y > < a : V a l u e   i : t y p e = " D i a g r a m D i s p l a y N o d e V i e w S t a t e " > < H e i g h t > 1 5 0 < / H e i g h t > < I s E x p a n d e d > t r u e < / I s E x p a n d e d > < W i d t h > 2 0 0 < / W i d t h > < / a : V a l u e > < / a : K e y V a l u e O f D i a g r a m O b j e c t K e y a n y T y p e z b w N T n L X > < a : K e y V a l u e O f D i a g r a m O b j e c t K e y a n y T y p e z b w N T n L X > < a : K e y > < K e y > T a b l e s \ i n v e n t o r y \ C o l u m n s \ Q u a n t i t y I n S t o c k < / K e y > < / a : K e y > < a : V a l u e   i : t y p e = " D i a g r a m D i s p l a y N o d e V i e w S t a t e " > < H e i g h t > 1 5 0 < / H e i g h t > < I s E x p a n d e d > t r u e < / I s E x p a n d e d > < W i d t h > 2 0 0 < / W i d t h > < / a : V a l u e > < / a : K e y V a l u e O f D i a g r a m O b j e c t K e y a n y T y p e z b w N T n L X > < a : K e y V a l u e O f D i a g r a m O b j e c t K e y a n y T y p e z b w N T n L X > < a : K e y > < K e y > T a b l e s \ i n v e n t o r y \ C o l u m n s \ L a s t U p d a t e d < / K e y > < / a : K e y > < a : V a l u e   i : t y p e = " D i a g r a m D i s p l a y N o d e V i e w S t a t e " > < H e i g h t > 1 5 0 < / H e i g h t > < I s E x p a n d e d > t r u e < / I s E x p a n d e d > < W i d t h > 2 0 0 < / W i d t h > < / a : V a l u e > < / a : K e y V a l u e O f D i a g r a m O b j e c t K e y a n y T y p e z b w N T n L X > < a : K e y V a l u e O f D i a g r a m O b j e c t K e y a n y T y p e z b w N T n L X > < a : K e y > < K e y > T a b l e s \ m a r k e t i n g c a m p a i g n s < / K e y > < / a : K e y > < a : V a l u e   i : t y p e = " D i a g r a m D i s p l a y N o d e V i e w S t a t e " > < H e i g h t > 1 5 0 < / H e i g h t > < I s E x p a n d e d > t r u e < / I s E x p a n d e d > < L a y e d O u t > t r u e < / L a y e d O u t > < L e f t > 1 6 3 5 . 3 9 3 0 2 0 0 4 8 4 4 1 3 < / L e f t > < T a b I n d e x > 9 < / T a b I n d e x > < T o p > 3 0 0 . 7 7 7 7 7 7 7 7 7 7 7 7 8 3 < / T o p > < W i d t h > 2 0 0 < / W i d t h > < / a : V a l u e > < / a : K e y V a l u e O f D i a g r a m O b j e c t K e y a n y T y p e z b w N T n L X > < a : K e y V a l u e O f D i a g r a m O b j e c t K e y a n y T y p e z b w N T n L X > < a : K e y > < K e y > T a b l e s \ m a r k e t i n g c a m p a i g n s \ C o l u m n s \ C a m p a i g n I D < / K e y > < / a : K e y > < a : V a l u e   i : t y p e = " D i a g r a m D i s p l a y N o d e V i e w S t a t e " > < H e i g h t > 1 5 0 < / H e i g h t > < I s E x p a n d e d > t r u e < / I s E x p a n d e d > < W i d t h > 2 0 0 < / W i d t h > < / a : V a l u e > < / a : K e y V a l u e O f D i a g r a m O b j e c t K e y a n y T y p e z b w N T n L X > < a : K e y V a l u e O f D i a g r a m O b j e c t K e y a n y T y p e z b w N T n L X > < a : K e y > < K e y > T a b l e s \ m a r k e t i n g c a m p a i g n s \ C o l u m n s \ C a m p a i g n N a m e < / K e y > < / a : K e y > < a : V a l u e   i : t y p e = " D i a g r a m D i s p l a y N o d e V i e w S t a t e " > < H e i g h t > 1 5 0 < / H e i g h t > < I s E x p a n d e d > t r u e < / I s E x p a n d e d > < W i d t h > 2 0 0 < / W i d t h > < / a : V a l u e > < / a : K e y V a l u e O f D i a g r a m O b j e c t K e y a n y T y p e z b w N T n L X > < a : K e y V a l u e O f D i a g r a m O b j e c t K e y a n y T y p e z b w N T n L X > < a : K e y > < K e y > T a b l e s \ m a r k e t i n g c a m p a i g n s \ C o l u m n s \ S t a r t D a t e < / K e y > < / a : K e y > < a : V a l u e   i : t y p e = " D i a g r a m D i s p l a y N o d e V i e w S t a t e " > < H e i g h t > 1 5 0 < / H e i g h t > < I s E x p a n d e d > t r u e < / I s E x p a n d e d > < W i d t h > 2 0 0 < / W i d t h > < / a : V a l u e > < / a : K e y V a l u e O f D i a g r a m O b j e c t K e y a n y T y p e z b w N T n L X > < a : K e y V a l u e O f D i a g r a m O b j e c t K e y a n y T y p e z b w N T n L X > < a : K e y > < K e y > T a b l e s \ m a r k e t i n g c a m p a i g n s \ C o l u m n s \ E n d D a t e < / K e y > < / a : K e y > < a : V a l u e   i : t y p e = " D i a g r a m D i s p l a y N o d e V i e w S t a t e " > < H e i g h t > 1 5 0 < / H e i g h t > < I s E x p a n d e d > t r u e < / I s E x p a n d e d > < W i d t h > 2 0 0 < / W i d t h > < / a : V a l u e > < / a : K e y V a l u e O f D i a g r a m O b j e c t K e y a n y T y p e z b w N T n L X > < a : K e y V a l u e O f D i a g r a m O b j e c t K e y a n y T y p e z b w N T n L X > < a : K e y > < K e y > T a b l e s \ m a r k e t i n g c a m p a i g n s \ C o l u m n s \ T a r g e t R e g i o n I D < / K e y > < / a : K e y > < a : V a l u e   i : t y p e = " D i a g r a m D i s p l a y N o d e V i e w S t a t e " > < H e i g h t > 1 5 0 < / H e i g h t > < I s E x p a n d e d > t r u e < / I s E x p a n d e d > < W i d t h > 2 0 0 < / W i d t h > < / a : V a l u e > < / a : K e y V a l u e O f D i a g r a m O b j e c t K e y a n y T y p e z b w N T n L X > < a : K e y V a l u e O f D i a g r a m O b j e c t K e y a n y T y p e z b w N T n L X > < a : K e y > < K e y > T a b l e s \ m a r k e t i n g c a m p a i g n s \ C o l u m n s \ B u d g e t < / K e y > < / a : K e y > < a : V a l u e   i : t y p e = " D i a g r a m D i s p l a y N o d e V i e w S t a t e " > < H e i g h t > 1 5 0 < / H e i g h t > < I s E x p a n d e d > t r u e < / I s E x p a n d e d > < W i d t h > 2 0 0 < / W i d t h > < / a : V a l u e > < / a : K e y V a l u e O f D i a g r a m O b j e c t K e y a n y T y p e z b w N T n L X > < a : K e y V a l u e O f D i a g r a m O b j e c t K e y a n y T y p e z b w N T n L X > < a : K e y > < K e y > T a b l e s \ m a r k e t i n g c a m p a i g n s \ C o l u m n s \ A c t u a l C o s t < / K e y > < / a : K e y > < a : V a l u e   i : t y p e = " D i a g r a m D i s p l a y N o d e V i e w S t a t e " > < H e i g h t > 1 5 0 < / H e i g h t > < I s E x p a n d e d > t r u e < / I s E x p a n d e d > < W i d t h > 2 0 0 < / W i d t h > < / a : V a l u e > < / a : K e y V a l u e O f D i a g r a m O b j e c t K e y a n y T y p e z b w N T n L X > < a : K e y V a l u e O f D i a g r a m O b j e c t K e y a n y T y p e z b w N T n L X > < a : K e y > < K e y > T a b l e s \ p r o d u c t i o n < / K e y > < / a : K e y > < a : V a l u e   i : t y p e = " D i a g r a m D i s p l a y N o d e V i e w S t a t e " > < H e i g h t > 1 5 0 < / H e i g h t > < I s E x p a n d e d > t r u e < / I s E x p a n d e d > < L a y e d O u t > t r u e < / L a y e d O u t > < L e f t > 3 2 8 . 2 1 1 3 6 0 5 3 0 6 3 6 7 4 < / L e f t > < T a b I n d e x > 6 < / T a b I n d e x > < T o p > 3 0 8 . 8 2 0 5 1 2 8 2 0 5 1 2 8 2 < / T o p > < W i d t h > 2 0 0 < / W i d t h > < / a : V a l u e > < / a : K e y V a l u e O f D i a g r a m O b j e c t K e y a n y T y p e z b w N T n L X > < a : K e y V a l u e O f D i a g r a m O b j e c t K e y a n y T y p e z b w N T n L X > < a : K e y > < K e y > T a b l e s \ p r o d u c t i o n \ C o l u m n s \ P r o d u c t i o n I D < / K e y > < / a : K e y > < a : V a l u e   i : t y p e = " D i a g r a m D i s p l a y N o d e V i e w S t a t e " > < H e i g h t > 1 5 0 < / H e i g h t > < I s E x p a n d e d > t r u e < / I s E x p a n d e d > < W i d t h > 2 0 0 < / W i d t h > < / a : V a l u e > < / a : K e y V a l u e O f D i a g r a m O b j e c t K e y a n y T y p e z b w N T n L X > < a : K e y V a l u e O f D i a g r a m O b j e c t K e y a n y T y p e z b w N T n L X > < a : K e y > < K e y > T a b l e s \ p r o d u c t i o n \ C o l u m n s \ P r o d u c t I D < / K e y > < / a : K e y > < a : V a l u e   i : t y p e = " D i a g r a m D i s p l a y N o d e V i e w S t a t e " > < H e i g h t > 1 5 0 < / H e i g h t > < I s E x p a n d e d > t r u e < / I s E x p a n d e d > < W i d t h > 2 0 0 < / W i d t h > < / a : V a l u e > < / a : K e y V a l u e O f D i a g r a m O b j e c t K e y a n y T y p e z b w N T n L X > < a : K e y V a l u e O f D i a g r a m O b j e c t K e y a n y T y p e z b w N T n L X > < a : K e y > < K e y > T a b l e s \ p r o d u c t i o n \ C o l u m n s \ Q u a n t i t y P r o d u c e d < / K e y > < / a : K e y > < a : V a l u e   i : t y p e = " D i a g r a m D i s p l a y N o d e V i e w S t a t e " > < H e i g h t > 1 5 0 < / H e i g h t > < I s E x p a n d e d > t r u e < / I s E x p a n d e d > < W i d t h > 2 0 0 < / W i d t h > < / a : V a l u e > < / a : K e y V a l u e O f D i a g r a m O b j e c t K e y a n y T y p e z b w N T n L X > < a : K e y V a l u e O f D i a g r a m O b j e c t K e y a n y T y p e z b w N T n L X > < a : K e y > < K e y > T a b l e s \ p r o d u c t i o n \ C o l u m n s \ P r o d u c t i o n D a t e < / K e y > < / a : K e y > < a : V a l u e   i : t y p e = " D i a g r a m D i s p l a y N o d e V i e w S t a t e " > < H e i g h t > 1 5 0 < / H e i g h t > < I s E x p a n d e d > t r u e < / I s E x p a n d e d > < W i d t h > 2 0 0 < / W i d t h > < / a : V a l u e > < / a : K e y V a l u e O f D i a g r a m O b j e c t K e y a n y T y p e z b w N T n L X > < a : K e y V a l u e O f D i a g r a m O b j e c t K e y a n y T y p e z b w N T n L X > < a : K e y > < K e y > T a b l e s \ p r o d u c t i o n \ C o l u m n s \ T o t a l M a t e r i a l C o s t < / K e y > < / a : K e y > < a : V a l u e   i : t y p e = " D i a g r a m D i s p l a y N o d e V i e w S t a t e " > < H e i g h t > 1 5 0 < / H e i g h t > < I s E x p a n d e d > t r u e < / I s E x p a n d e d > < W i d t h > 2 0 0 < / W i d t h > < / a : V a l u e > < / a : K e y V a l u e O f D i a g r a m O b j e c t K e y a n y T y p e z b w N T n L X > < a : K e y V a l u e O f D i a g r a m O b j e c t K e y a n y T y p e z b w N T n L X > < a : K e y > < K e y > T a b l e s \ p r o d u c t i o n \ C o l u m n s \ L a b o r C o s t < / K e y > < / a : K e y > < a : V a l u e   i : t y p e = " D i a g r a m D i s p l a y N o d e V i e w S t a t e " > < H e i g h t > 1 5 0 < / H e i g h t > < I s E x p a n d e d > t r u e < / I s E x p a n d e d > < W i d t h > 2 0 0 < / W i d t h > < / a : V a l u e > < / a : K e y V a l u e O f D i a g r a m O b j e c t K e y a n y T y p e z b w N T n L X > < a : K e y V a l u e O f D i a g r a m O b j e c t K e y a n y T y p e z b w N T n L X > < a : K e y > < K e y > T a b l e s \ p r o d u c t i o n m a t e r i a l u s a g e < / K e y > < / a : K e y > < a : V a l u e   i : t y p e = " D i a g r a m D i s p l a y N o d e V i e w S t a t e " > < H e i g h t > 1 6 3 . 8 8 8 8 8 8 8 8 8 8 8 8 8 9 < / H e i g h t > < I s E x p a n d e d > t r u e < / I s E x p a n d e d > < L a y e d O u t > t r u e < / L a y e d O u t > < L e f t > 5 7 0 . 8 8 8 6 7 5 3 7 1 8 0 6 7 < / L e f t > < T a b I n d e x > 2 < / T a b I n d e x > < T o p > 9 . 8 8 8 8 8 8 8 8 8 8 8 8 8 5 7 3 < / T o p > < W i d t h > 2 0 0 < / W i d t h > < / a : V a l u e > < / a : K e y V a l u e O f D i a g r a m O b j e c t K e y a n y T y p e z b w N T n L X > < a : K e y V a l u e O f D i a g r a m O b j e c t K e y a n y T y p e z b w N T n L X > < a : K e y > < K e y > T a b l e s \ p r o d u c t i o n m a t e r i a l u s a g e \ C o l u m n s \ U s a g e I D < / K e y > < / a : K e y > < a : V a l u e   i : t y p e = " D i a g r a m D i s p l a y N o d e V i e w S t a t e " > < H e i g h t > 1 5 0 < / H e i g h t > < I s E x p a n d e d > t r u e < / I s E x p a n d e d > < W i d t h > 2 0 0 < / W i d t h > < / a : V a l u e > < / a : K e y V a l u e O f D i a g r a m O b j e c t K e y a n y T y p e z b w N T n L X > < a : K e y V a l u e O f D i a g r a m O b j e c t K e y a n y T y p e z b w N T n L X > < a : K e y > < K e y > T a b l e s \ p r o d u c t i o n m a t e r i a l u s a g e \ C o l u m n s \ P r o d u c t i o n I D < / K e y > < / a : K e y > < a : V a l u e   i : t y p e = " D i a g r a m D i s p l a y N o d e V i e w S t a t e " > < H e i g h t > 1 5 0 < / H e i g h t > < I s E x p a n d e d > t r u e < / I s E x p a n d e d > < W i d t h > 2 0 0 < / W i d t h > < / a : V a l u e > < / a : K e y V a l u e O f D i a g r a m O b j e c t K e y a n y T y p e z b w N T n L X > < a : K e y V a l u e O f D i a g r a m O b j e c t K e y a n y T y p e z b w N T n L X > < a : K e y > < K e y > T a b l e s \ p r o d u c t i o n m a t e r i a l u s a g e \ C o l u m n s \ M a t e r i a l I D < / K e y > < / a : K e y > < a : V a l u e   i : t y p e = " D i a g r a m D i s p l a y N o d e V i e w S t a t e " > < H e i g h t > 1 5 0 < / H e i g h t > < I s E x p a n d e d > t r u e < / I s E x p a n d e d > < W i d t h > 2 0 0 < / W i d t h > < / a : V a l u e > < / a : K e y V a l u e O f D i a g r a m O b j e c t K e y a n y T y p e z b w N T n L X > < a : K e y V a l u e O f D i a g r a m O b j e c t K e y a n y T y p e z b w N T n L X > < a : K e y > < K e y > T a b l e s \ p r o d u c t i o n m a t e r i a l u s a g e \ C o l u m n s \ Q u a n t i t y U s e d < / K e y > < / a : K e y > < a : V a l u e   i : t y p e = " D i a g r a m D i s p l a y N o d e V i e w S t a t e " > < H e i g h t > 1 5 0 < / H e i g h t > < I s E x p a n d e d > t r u e < / I s E x p a n d e d > < W i d t h > 2 0 0 < / W i d t h > < / a : V a l u e > < / a : K e y V a l u e O f D i a g r a m O b j e c t K e y a n y T y p e z b w N T n L X > < a : K e y V a l u e O f D i a g r a m O b j e c t K e y a n y T y p e z b w N T n L X > < a : K e y > < K e y > T a b l e s \ p r o d u c t i o n m a t e r i a l u s a g e \ C o l u m n s \ S u p p l i e r I D < / K e y > < / a : K e y > < a : V a l u e   i : t y p e = " D i a g r a m D i s p l a y N o d e V i e w S t a t e " > < H e i g h t > 1 5 0 < / H e i g h t > < I s E x p a n d e d > t r u e < / I s E x p a n d e d > < W i d t h > 2 0 0 < / W i d t h > < / a : V a l u e > < / a : K e y V a l u e O f D i a g r a m O b j e c t K e y a n y T y p e z b w N T n L X > < a : K e y V a l u e O f D i a g r a m O b j e c t K e y a n y T y p e z b w N T n L X > < a : K e y > < K e y > T a b l e s \ p r o d u c t m a t e r i a l s < / K e y > < / a : K e y > < a : V a l u e   i : t y p e = " D i a g r a m D i s p l a y N o d e V i e w S t a t e " > < H e i g h t > 1 5 0 < / H e i g h t > < I s E x p a n d e d > t r u e < / I s E x p a n d e d > < L a y e d O u t > t r u e < / L a y e d O u t > < T o p > 3 0 . 7 2 2 2 2 2 2 2 2 2 2 2 1 7 2 < / T o p > < W i d t h > 2 0 0 < / W i d t h > < / a : V a l u e > < / a : K e y V a l u e O f D i a g r a m O b j e c t K e y a n y T y p e z b w N T n L X > < a : K e y V a l u e O f D i a g r a m O b j e c t K e y a n y T y p e z b w N T n L X > < a : K e y > < K e y > T a b l e s \ p r o d u c t m a t e r i a l s \ C o l u m n s \ P r o d u c t M a t e r i a l I D < / K e y > < / a : K e y > < a : V a l u e   i : t y p e = " D i a g r a m D i s p l a y N o d e V i e w S t a t e " > < H e i g h t > 1 5 0 < / H e i g h t > < I s E x p a n d e d > t r u e < / I s E x p a n d e d > < W i d t h > 2 0 0 < / W i d t h > < / a : V a l u e > < / a : K e y V a l u e O f D i a g r a m O b j e c t K e y a n y T y p e z b w N T n L X > < a : K e y V a l u e O f D i a g r a m O b j e c t K e y a n y T y p e z b w N T n L X > < a : K e y > < K e y > T a b l e s \ p r o d u c t m a t e r i a l s \ C o l u m n s \ P r o d u c t I D < / K e y > < / a : K e y > < a : V a l u e   i : t y p e = " D i a g r a m D i s p l a y N o d e V i e w S t a t e " > < H e i g h t > 1 5 0 < / H e i g h t > < I s E x p a n d e d > t r u e < / I s E x p a n d e d > < W i d t h > 2 0 0 < / W i d t h > < / a : V a l u e > < / a : K e y V a l u e O f D i a g r a m O b j e c t K e y a n y T y p e z b w N T n L X > < a : K e y V a l u e O f D i a g r a m O b j e c t K e y a n y T y p e z b w N T n L X > < a : K e y > < K e y > T a b l e s \ p r o d u c t m a t e r i a l s \ C o l u m n s \ M a t e r i a l I D < / K e y > < / a : K e y > < a : V a l u e   i : t y p e = " D i a g r a m D i s p l a y N o d e V i e w S t a t e " > < H e i g h t > 1 5 0 < / H e i g h t > < I s E x p a n d e d > t r u e < / I s E x p a n d e d > < W i d t h > 2 0 0 < / W i d t h > < / a : V a l u e > < / a : K e y V a l u e O f D i a g r a m O b j e c t K e y a n y T y p e z b w N T n L X > < a : K e y V a l u e O f D i a g r a m O b j e c t K e y a n y T y p e z b w N T n L X > < a : K e y > < K e y > T a b l e s \ p r o d u c t m a t e r i a l s \ C o l u m n s \ Q u a n t i t y R e q u i r e d 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 6 3 4 . 7 6 8 9 4 6 0 7 9 7 8 8 8 6 < / L e f t > < T a b I n d e x > 1 3 < / T a b I n d e x > < T o p > 5 3 1 . 3 2 9 0 5 9 8 2 9 0 6 0 2 7 < / 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 T a b l e s \ p r o d u c t s \ C o l u m n s \ P r o d u c t T y p e < / 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 T a b l e s \ r a w m a t e r i a l s < / K e y > < / a : K e y > < a : V a l u e   i : t y p e = " D i a g r a m D i s p l a y N o d e V i e w S t a t e " > < H e i g h t > 1 6 9 . 4 4 4 4 4 4 4 4 4 4 4 4 4 < / H e i g h t > < I s E x p a n d e d > t r u e < / I s E x p a n d e d > < L a y e d O u t > t r u e < / L a y e d O u t > < L e f t > 2 5 0 . 8 7 7 8 8 4 8 5 2 5 8 2 1 < / L e f t > < T a b I n d e x > 1 < / T a b I n d e x > < T o p > 1 9 . 6 1 1 1 1 1 1 1 1 1 1 1 0 8 6 < / T o p > < W i d t h > 2 0 0 < / W i d t h > < / a : V a l u e > < / a : K e y V a l u e O f D i a g r a m O b j e c t K e y a n y T y p e z b w N T n L X > < a : K e y V a l u e O f D i a g r a m O b j e c t K e y a n y T y p e z b w N T n L X > < a : K e y > < K e y > T a b l e s \ r a w m a t e r i a l s \ C o l u m n s \ M a t e r i a l I D < / K e y > < / a : K e y > < a : V a l u e   i : t y p e = " D i a g r a m D i s p l a y N o d e V i e w S t a t e " > < H e i g h t > 1 5 0 < / H e i g h t > < I s E x p a n d e d > t r u e < / I s E x p a n d e d > < W i d t h > 2 0 0 < / W i d t h > < / a : V a l u e > < / a : K e y V a l u e O f D i a g r a m O b j e c t K e y a n y T y p e z b w N T n L X > < a : K e y V a l u e O f D i a g r a m O b j e c t K e y a n y T y p e z b w N T n L X > < a : K e y > < K e y > T a b l e s \ r a w m a t e r i a l s \ C o l u m n s \ M a t e r i a l N a m e < / K e y > < / a : K e y > < a : V a l u e   i : t y p e = " D i a g r a m D i s p l a y N o d e V i e w S t a t e " > < H e i g h t > 1 5 0 < / H e i g h t > < I s E x p a n d e d > t r u e < / I s E x p a n d e d > < W i d t h > 2 0 0 < / W i d t h > < / a : V a l u e > < / a : K e y V a l u e O f D i a g r a m O b j e c t K e y a n y T y p e z b w N T n L X > < a : K e y V a l u e O f D i a g r a m O b j e c t K e y a n y T y p e z b w N T n L X > < a : K e y > < K e y > T a b l e s \ r a w m a t e r i a l s \ C o l u m n s \ U n i t C o s t < / K e y > < / a : K e y > < a : V a l u e   i : t y p e = " D i a g r a m D i s p l a y N o d e V i e w S t a t e " > < H e i g h t > 1 5 0 < / H e i g h t > < I s E x p a n d e d > t r u e < / I s E x p a n d e d > < W i d t h > 2 0 0 < / W i d t h > < / a : V a l u e > < / a : K e y V a l u e O f D i a g r a m O b j e c t K e y a n y T y p e z b w N T n L X > < a : K e y V a l u e O f D i a g r a m O b j e c t K e y a n y T y p e z b w N T n L X > < a : K e y > < K e y > T a b l e s \ r a w m a t e r i a l s \ C o l u m n s \ U n i t O f M e a s u r e < / K e y > < / a : K e y > < a : V a l u e   i : t y p e = " D i a g r a m D i s p l a y N o d e V i e w S t a t e " > < H e i g h t > 1 5 0 < / H e i g h t > < I s E x p a n d e d > t r u e < / I s E x p a n d e d > < W i d t h > 2 0 0 < / W i d t h > < / a : V a l u e > < / a : K e y V a l u e O f D i a g r a m O b j e c t K e y a n y T y p e z b w N T n L X > < a : K e y V a l u e O f D i a g r a m O b j e c t K e y a n y T y p e z b w N T n L X > < a : K e y > < K e y > T a b l e s \ r e g i o n s < / K e y > < / a : K e y > < a : V a l u e   i : t y p e = " D i a g r a m D i s p l a y N o d e V i e w S t a t e " > < H e i g h t > 1 5 0 < / H e i g h t > < I s E x p a n d e d > t r u e < / I s E x p a n d e d > < L a y e d O u t > t r u e < / L a y e d O u t > < L e f t > 1 3 7 5 . 1 6 6 6 6 6 6 6 6 6 6 7 2 < / L e f t > < T a b I n d e x > 5 < / T a b I n d e x > < T o p > 3 9 . 7 5 6 4 1 0 2 5 6 4 1 0 2 2 < / T o p > < W i d t h > 2 0 0 < / W i d t h > < / a : V a l u e > < / a : K e y V a l u e O f D i a g r a m O b j e c t K e y a n y T y p e z b w N T n L X > < a : K e y V a l u e O f D i a g r a m O b j e c t K e y a n y T y p e z b w N T n L X > < a : K e y > < K e y > T a b l e s \ r e g i o n s \ C o l u m n s \ R e g i o n I D < / K e y > < / a : K e y > < a : V a l u e   i : t y p e = " D i a g r a m D i s p l a y N o d e V i e w S t a t e " > < H e i g h t > 1 5 0 < / H e i g h t > < I s E x p a n d e d > t r u e < / I s E x p a n d e d > < W i d t h > 2 0 0 < / W i d t h > < / a : V a l u e > < / a : K e y V a l u e O f D i a g r a m O b j e c t K e y a n y T y p e z b w N T n L X > < a : K e y V a l u e O f D i a g r a m O b j e c t K e y a n y T y p e z b w N T n L X > < a : K e y > < K e y > T a b l e s \ r e g i o n s \ C o l u m n s \ R e g i o n N a m e 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 7 3 1 . 2 4 5 3 3 5 0 4 7 7 4 3 < / L e f t > < T a b I n d e x > 7 < / T a b I n d e x > < T o p > 2 8 5 . 4 2 3 0 7 6 9 2 3 0 7 6 9 1 < / T o p > < W i d t h > 2 0 0 < / W i d t h > < / a : V a l u e > < / a : K e y V a l u e O f D i a g r a m O b j e c t K e y a n y T y p e z b w N T n L X > < a : K e y V a l u e O f D i a g r a m O b j e c t K e y a n y T y p e z b w N T n L X > < a : K e y > < K e y > T a b l e s \ s a l e s \ C o l u m n s \ S a l e I D 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 T a b l e s \ s a l e s \ C o l u m n s \ C i t y I D < / K e y > < / a : K e y > < a : V a l u e   i : t y p e = " D i a g r a m D i s p l a y N o d e V i e w S t a t e " > < H e i g h t > 1 5 0 < / H e i g h t > < I s E x p a n d e d > t r u e < / I s E x p a n d e d > < W i d t h > 2 0 0 < / W i d t h > < / a : V a l u e > < / a : K e y V a l u e O f D i a g r a m O b j e c t K e y a n y T y p e z b w N T n L X > < a : K e y V a l u e O f D i a g r a m O b j e c t K e y a n y T y p e z b w N T n L X > < a : K e y > < K e y > T a b l e s \ s a l e s \ C o l u m n s \ Q u a n t i t y S o l d < / K e y > < / a : K e y > < a : V a l u e   i : t y p e = " D i a g r a m D i s p l a y N o d e V i e w S t a t e " > < H e i g h t > 1 5 0 < / H e i g h t > < I s E x p a n d e d > t r u e < / I s E x p a n d e d > < W i d t h > 2 0 0 < / W i d t h > < / a : V a l u e > < / a : K e y V a l u e O f D i a g r a m O b j e c t K e y a n y T y p e z b w N T n L X > < a : K e y V a l u e O f D i a g r a m O b j e c t K e y a n y T y p e z b w N T n L X > < a : K e y > < K e y > T a b l e s \ s a l e s \ C o l u m n s \ S a l e D a t e < / K e y > < / a : K e y > < a : V a l u e   i : t y p e = " D i a g r a m D i s p l a y N o d e V i e w S t a t e " > < H e i g h t > 1 5 0 < / H e i g h t > < I s E x p a n d e d > t r u e < / I s E x p a n d e d > < W i d t h > 2 0 0 < / W i d t h > < / a : V a l u e > < / a : K e y V a l u e O f D i a g r a m O b j e c t K e y a n y T y p e z b w N T n L X > < a : K e y V a l u e O f D i a g r a m O b j e c t K e y a n y T y p e z b w N T n L X > < a : K e y > < K e y > T a b l e s \ s a l e s \ C o l u m n s \ D i s c o u n t A p p l i e d < / K e y > < / a : K e y > < a : V a l u e   i : t y p e = " D i a g r a m D i s p l a y N o d e V i e w S t a t e " > < H e i g h t > 1 5 0 < / H e i g h t > < I s E x p a n d e d > t r u e < / I s E x p a n d e d > < W i d t h > 2 0 0 < / W i d t h > < / a : V a l u e > < / a : K e y V a l u e O f D i a g r a m O b j e c t K e y a n y T y p e z b w N T n L X > < a : K e y V a l u e O f D i a g r a m O b j e c t K e y a n y T y p e z b w N T n L X > < a : K e y > < K e y > T a b l e s \ s h i p p i n g < / K e y > < / a : K e y > < a : V a l u e   i : t y p e = " D i a g r a m D i s p l a y N o d e V i e w S t a t e " > < H e i g h t > 1 9 7 . 2 2 2 2 2 2 2 2 2 2 2 2 2 9 < / H e i g h t > < I s E x p a n d e d > t r u e < / I s E x p a n d e d > < L a y e d O u t > t r u e < / L a y e d O u t > < L e f t > 1 1 4 3 . 6 8 7 6 0 7 1 5 3 8 7 1 3 < / L e f t > < T a b I n d e x > 1 1 < / T a b I n d e x > < T o p > 4 0 2 . 6 8 3 7 6 0 6 8 3 7 6 0 7 4 < / T o p > < W i d t h > 2 0 0 < / W i d t h > < / a : V a l u e > < / a : K e y V a l u e O f D i a g r a m O b j e c t K e y a n y T y p e z b w N T n L X > < a : K e y V a l u e O f D i a g r a m O b j e c t K e y a n y T y p e z b w N T n L X > < a : K e y > < K e y > T a b l e s \ s h i p p i n g \ C o l u m n s \ S h i p p i n g I D < / K e y > < / a : K e y > < a : V a l u e   i : t y p e = " D i a g r a m D i s p l a y N o d e V i e w S t a t e " > < H e i g h t > 1 5 0 < / H e i g h t > < I s E x p a n d e d > t r u e < / I s E x p a n d e d > < W i d t h > 2 0 0 < / W i d t h > < / a : V a l u e > < / a : K e y V a l u e O f D i a g r a m O b j e c t K e y a n y T y p e z b w N T n L X > < a : K e y V a l u e O f D i a g r a m O b j e c t K e y a n y T y p e z b w N T n L X > < a : K e y > < K e y > T a b l e s \ s h i p p i n g \ C o l u m n s \ S a l e I D < / K e y > < / a : K e y > < a : V a l u e   i : t y p e = " D i a g r a m D i s p l a y N o d e V i e w S t a t e " > < H e i g h t > 1 5 0 < / H e i g h t > < I s E x p a n d e d > t r u e < / I s E x p a n d e d > < W i d t h > 2 0 0 < / W i d t h > < / a : V a l u e > < / a : K e y V a l u e O f D i a g r a m O b j e c t K e y a n y T y p e z b w N T n L X > < a : K e y V a l u e O f D i a g r a m O b j e c t K e y a n y T y p e z b w N T n L X > < a : K e y > < K e y > T a b l e s \ s h i p p i n g \ C o l u m n s \ S h i p p i n g M e t h o d I D < / K e y > < / a : K e y > < a : V a l u e   i : t y p e = " D i a g r a m D i s p l a y N o d e V i e w S t a t e " > < H e i g h t > 1 5 0 < / H e i g h t > < I s E x p a n d e d > t r u e < / I s E x p a n d e d > < W i d t h > 2 0 0 < / W i d t h > < / a : V a l u e > < / a : K e y V a l u e O f D i a g r a m O b j e c t K e y a n y T y p e z b w N T n L X > < a : K e y V a l u e O f D i a g r a m O b j e c t K e y a n y T y p e z b w N T n L X > < a : K e y > < K e y > T a b l e s \ s h i p p i n g \ C o l u m n s \ S h i p p i n g D a t e < / K e y > < / a : K e y > < a : V a l u e   i : t y p e = " D i a g r a m D i s p l a y N o d e V i e w S t a t e " > < H e i g h t > 1 5 0 < / H e i g h t > < I s E x p a n d e d > t r u e < / I s E x p a n d e d > < W i d t h > 2 0 0 < / W i d t h > < / a : V a l u e > < / a : K e y V a l u e O f D i a g r a m O b j e c t K e y a n y T y p e z b w N T n L X > < a : K e y V a l u e O f D i a g r a m O b j e c t K e y a n y T y p e z b w N T n L X > < a : K e y > < K e y > T a b l e s \ s h i p p i n g \ C o l u m n s \ D e s t i n a t i o n C i t y I D < / K e y > < / a : K e y > < a : V a l u e   i : t y p e = " D i a g r a m D i s p l a y N o d e V i e w S t a t e " > < H e i g h t > 1 5 0 < / H e i g h t > < I s E x p a n d e d > t r u e < / I s E x p a n d e d > < W i d t h > 2 0 0 < / W i d t h > < / a : V a l u e > < / a : K e y V a l u e O f D i a g r a m O b j e c t K e y a n y T y p e z b w N T n L X > < a : K e y V a l u e O f D i a g r a m O b j e c t K e y a n y T y p e z b w N T n L X > < a : K e y > < K e y > T a b l e s \ s h i p p i n g \ C o l u m n s \ S h i p p i n g C o s t < / K e y > < / a : K e y > < a : V a l u e   i : t y p e = " D i a g r a m D i s p l a y N o d e V i e w S t a t e " > < H e i g h t > 1 5 0 < / H e i g h t > < I s E x p a n d e d > t r u e < / I s E x p a n d e d > < W i d t h > 2 0 0 < / W i d t h > < / a : V a l u e > < / a : K e y V a l u e O f D i a g r a m O b j e c t K e y a n y T y p e z b w N T n L X > < a : K e y V a l u e O f D i a g r a m O b j e c t K e y a n y T y p e z b w N T n L X > < a : K e y > < K e y > T a b l e s \ s h i p p i n g m e t h o d s < / K e y > < / a : K e y > < a : V a l u e   i : t y p e = " D i a g r a m D i s p l a y N o d e V i e w S t a t e " > < H e i g h t > 1 5 0 < / H e i g h t > < I s E x p a n d e d > t r u e < / I s E x p a n d e d > < L a y e d O u t > t r u e < / L a y e d O u t > < L e f t > 1 3 4 2 . 3 6 4 9 2 1 9 9 5 0 4 1 4 < / L e f t > < T a b I n d e x > 1 4 < / T a b I n d e x > < T o p > 6 0 5 . 8 5 8 9 7 4 3 5 8 9 7 4 1 4 < / T o p > < W i d t h > 2 0 0 < / W i d t h > < / a : V a l u e > < / a : K e y V a l u e O f D i a g r a m O b j e c t K e y a n y T y p e z b w N T n L X > < a : K e y V a l u e O f D i a g r a m O b j e c t K e y a n y T y p e z b w N T n L X > < a : K e y > < K e y > T a b l e s \ s h i p p i n g m e t h o d s \ C o l u m n s \ S h i p p i n g M e t h o d I D < / K e y > < / a : K e y > < a : V a l u e   i : t y p e = " D i a g r a m D i s p l a y N o d e V i e w S t a t e " > < H e i g h t > 1 5 0 < / H e i g h t > < I s E x p a n d e d > t r u e < / I s E x p a n d e d > < W i d t h > 2 0 0 < / W i d t h > < / a : V a l u e > < / a : K e y V a l u e O f D i a g r a m O b j e c t K e y a n y T y p e z b w N T n L X > < a : K e y V a l u e O f D i a g r a m O b j e c t K e y a n y T y p e z b w N T n L X > < a : K e y > < K e y > T a b l e s \ s h i p p i n g m e t h o d s \ C o l u m n s \ M e t h o d N a m e < / K e y > < / a : K e y > < a : V a l u e   i : t y p e = " D i a g r a m D i s p l a y N o d e V i e w S t a t e " > < H e i g h t > 1 5 0 < / H e i g h t > < I s E x p a n d e d > t r u e < / I s E x p a n d e d > < W i d t h > 2 0 0 < / W i d t h > < / a : V a l u e > < / a : K e y V a l u e O f D i a g r a m O b j e c t K e y a n y T y p e z b w N T n L X > < a : K e y V a l u e O f D i a g r a m O b j e c t K e y a n y T y p e z b w N T n L X > < a : K e y > < K e y > T a b l e s \ s h i p p i n g m e t h o d s \ C o l u m n s \ B a s e C o s t < / K e y > < / a : K e y > < a : V a l u e   i : t y p e = " D i a g r a m D i s p l a y N o d e V i e w S t a t e " > < H e i g h t > 1 5 0 < / H e i g h t > < I s E x p a n d e d > t r u e < / I s E x p a n d e d > < W i d t h > 2 0 0 < / W i d t h > < / a : V a l u e > < / a : K e y V a l u e O f D i a g r a m O b j e c t K e y a n y T y p e z b w N T n L X > < a : K e y V a l u e O f D i a g r a m O b j e c t K e y a n y T y p e z b w N T n L X > < a : K e y > < K e y > T a b l e s \ s u p p l i e r s < / K e y > < / a : K e y > < a : V a l u e   i : t y p e = " D i a g r a m D i s p l a y N o d e V i e w S t a t e " > < H e i g h t > 1 5 0 < / H e i g h t > < I s E x p a n d e d > t r u e < / I s E x p a n d e d > < L a y e d O u t > t r u e < / L a y e d O u t > < L e f t > 8 4 7 . 5 5 5 5 5 5 5 5 5 5 5 5 2 < / L e f t > < T a b I n d e x > 3 < / T a b I n d e x > < T o p > 3 0 . 3 9 7 4 3 5 8 9 7 4 3 5 9 1 2 < / 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 T a b l e s \ s u p p l i e r s \ C o l u m n s \ S u p p l i e r N a m e < / K e y > < / a : K e y > < a : V a l u e   i : t y p e = " D i a g r a m D i s p l a y N o d e V i e w S t a t e " > < H e i g h t > 1 5 0 < / H e i g h t > < I s E x p a n d e d > t r u e < / I s E x p a n d e d > < W i d t h > 2 0 0 < / W i d t h > < / a : V a l u e > < / a : K e y V a l u e O f D i a g r a m O b j e c t K e y a n y T y p e z b w N T n L X > < a : K e y V a l u e O f D i a g r a m O b j e c t K e y a n y T y p e z b w N T n L X > < a : K e y > < K e y > T a b l e s \ s u p p l i e r s \ C o l u m n s \ C i t y I D < / K e y > < / a : K e y > < a : V a l u e   i : t y p e = " D i a g r a m D i s p l a y N o d e V i e w S t a t e " > < H e i g h t > 1 5 0 < / H e i g h t > < I s E x p a n d e d > t r u e < / I s E x p a n d e d > < W i d t h > 2 0 0 < / W i d t h > < / a : V a l u e > < / a : K e y V a l u e O f D i a g r a m O b j e c t K e y a n y T y p e z b w N T n L X > < a : K e y V a l u e O f D i a g r a m O b j e c t K e y a n y T y p e z b w N T n L X > < a : K e y > < K e y > T a b l e s \ s u p p l i e r s \ C o l u m n s \ C o n t a c t I n f o < / K e y > < / a : K e y > < a : V a l u e   i : t y p e = " D i a g r a m D i s p l a y N o d e V i e w S t a t e " > < H e i g h t > 1 5 0 < / H e i g h t > < I s E x p a n d e d > t r u e < / I s E x p a n d e d > < W i d t h > 2 0 0 < / W i d t h > < / a : V a l u e > < / a : K e y V a l u e O f D i a g r a m O b j e c t K e y a n y T y p e z b w N T n L X > < a : K e y V a l u e O f D i a g r a m O b j e c t K e y a n y T y p e z b w N T n L X > < a : K e y > < K e y > R e l a t i o n s h i p s \ & l t ; T a b l e s \ p r o d u c t m a t e r i a l s \ C o l u m n s \ M a t e r i a l I D & g t ; - & l t ; T a b l e s \ r a w m a t e r i a l s \ C o l u m n s \ M a t e r i a l I D & g t ; < / K e y > < / a : K e y > < a : V a l u e   i : t y p e = " D i a g r a m D i s p l a y L i n k V i e w S t a t e " > < A u t o m a t i o n P r o p e r t y H e l p e r T e x t > E n d   p o i n t   1 :   ( 2 1 6 , 1 1 5 . 0 2 7 7 7 8 ) .   E n d   p o i n t   2 :   ( 2 3 4 . 8 7 7 8 8 4 8 5 2 5 8 2 , 9 5 . 0 2 7 7 7 8 )   < / A u t o m a t i o n P r o p e r t y H e l p e r T e x t > < L a y e d O u t > t r u e < / L a y e d O u t > < P o i n t s   x m l n s : b = " h t t p : / / s c h e m a s . d a t a c o n t r a c t . o r g / 2 0 0 4 / 0 7 / S y s t e m . W i n d o w s " > < b : P o i n t > < b : _ x > 2 1 6 < / b : _ x > < b : _ y > 1 1 5 . 0 2 7 7 7 8 < / b : _ y > < / b : P o i n t > < b : P o i n t > < b : _ x > 2 2 3 . 4 3 8 9 4 2 5 < / b : _ x > < b : _ y > 1 1 5 . 0 2 7 7 7 8 < / b : _ y > < / b : P o i n t > < b : P o i n t > < b : _ x > 2 2 5 . 4 3 8 9 4 2 5 < / b : _ x > < b : _ y > 1 1 3 . 0 2 7 7 7 8 < / b : _ y > < / b : P o i n t > < b : P o i n t > < b : _ x > 2 2 5 . 4 3 8 9 4 2 5 < / b : _ x > < b : _ y > 9 7 . 0 2 7 7 7 8 < / b : _ y > < / b : P o i n t > < b : P o i n t > < b : _ x > 2 2 7 . 4 3 8 9 4 2 5 < / b : _ x > < b : _ y > 9 5 . 0 2 7 7 7 8 < / b : _ y > < / b : P o i n t > < b : P o i n t > < b : _ x > 2 3 4 . 8 7 7 8 8 4 8 5 2 5 8 2 1 3 < / b : _ x > < b : _ y > 9 5 . 0 2 7 7 7 8 < / b : _ y > < / b : P o i n t > < / P o i n t s > < / a : V a l u e > < / a : K e y V a l u e O f D i a g r a m O b j e c t K e y a n y T y p e z b w N T n L X > < a : K e y V a l u e O f D i a g r a m O b j e c t K e y a n y T y p e z b w N T n L X > < a : K e y > < K e y > R e l a t i o n s h i p s \ & l t ; T a b l e s \ p r o d u c t m a t e r i a l s \ C o l u m n s \ M a t e r i a l I D & g t ; - & l t ; T a b l e s \ r a w m a t e r i a l s \ C o l u m n s \ M a t e r i a l I D & g t ; \ F K < / K e y > < / a : K e y > < a : V a l u e   i : t y p e = " D i a g r a m D i s p l a y L i n k E n d p o i n t V i e w S t a t e " > < H e i g h t > 1 6 < / H e i g h t > < L a b e l L o c a t i o n   x m l n s : b = " h t t p : / / s c h e m a s . d a t a c o n t r a c t . o r g / 2 0 0 4 / 0 7 / S y s t e m . W i n d o w s " > < b : _ x > 2 0 0 < / b : _ x > < b : _ y > 1 0 7 . 0 2 7 7 7 8 < / b : _ y > < / L a b e l L o c a t i o n > < L o c a t i o n   x m l n s : b = " h t t p : / / s c h e m a s . d a t a c o n t r a c t . o r g / 2 0 0 4 / 0 7 / S y s t e m . W i n d o w s " > < b : _ x > 2 0 0 < / b : _ x > < b : _ y > 1 1 5 . 0 2 7 7 7 8 < / b : _ y > < / L o c a t i o n > < S h a p e R o t a t e A n g l e > 3 6 0 < / S h a p e R o t a t e A n g l e > < W i d t h > 1 6 < / W i d t h > < / a : V a l u e > < / a : K e y V a l u e O f D i a g r a m O b j e c t K e y a n y T y p e z b w N T n L X > < a : K e y V a l u e O f D i a g r a m O b j e c t K e y a n y T y p e z b w N T n L X > < a : K e y > < K e y > R e l a t i o n s h i p s \ & l t ; T a b l e s \ p r o d u c t m a t e r i a l s \ C o l u m n s \ M a t e r i a l I D & g t ; - & l t ; T a b l e s \ r a w m a t e r i a l s \ C o l u m n s \ M a t e r i a l I D & g t ; \ P K < / K e y > < / a : K e y > < a : V a l u e   i : t y p e = " D i a g r a m D i s p l a y L i n k E n d p o i n t V i e w S t a t e " > < H e i g h t > 1 6 < / H e i g h t > < L a b e l L o c a t i o n   x m l n s : b = " h t t p : / / s c h e m a s . d a t a c o n t r a c t . o r g / 2 0 0 4 / 0 7 / S y s t e m . W i n d o w s " > < b : _ x > 2 3 4 . 8 7 7 8 8 4 8 5 2 5 8 2 1 3 < / b : _ x > < b : _ y > 8 7 . 0 2 7 7 7 8 < / b : _ y > < / L a b e l L o c a t i o n > < L o c a t i o n   x m l n s : b = " h t t p : / / s c h e m a s . d a t a c o n t r a c t . o r g / 2 0 0 4 / 0 7 / S y s t e m . W i n d o w s " > < b : _ x > 2 5 0 . 8 7 7 8 8 4 8 5 2 5 8 2 1 3 < / b : _ x > < b : _ y > 9 5 . 0 2 7 7 7 8 < / b : _ y > < / L o c a t i o n > < S h a p e R o t a t e A n g l e > 1 8 0 < / S h a p e R o t a t e A n g l e > < W i d t h > 1 6 < / W i d t h > < / a : V a l u e > < / a : K e y V a l u e O f D i a g r a m O b j e c t K e y a n y T y p e z b w N T n L X > < a : K e y V a l u e O f D i a g r a m O b j e c t K e y a n y T y p e z b w N T n L X > < a : K e y > < K e y > R e l a t i o n s h i p s \ & l t ; T a b l e s \ p r o d u c t m a t e r i a l s \ C o l u m n s \ M a t e r i a l I D & g t ; - & l t ; T a b l e s \ r a w m a t e r i a l s \ C o l u m n s \ M a t e r i a l I D & g t ; \ C r o s s F i l t e r < / K e y > < / a : K e y > < a : V a l u e   i : t y p e = " D i a g r a m D i s p l a y L i n k C r o s s F i l t e r V i e w S t a t e " > < P o i n t s   x m l n s : b = " h t t p : / / s c h e m a s . d a t a c o n t r a c t . o r g / 2 0 0 4 / 0 7 / S y s t e m . W i n d o w s " > < b : P o i n t > < b : _ x > 2 1 6 < / b : _ x > < b : _ y > 1 1 5 . 0 2 7 7 7 8 < / b : _ y > < / b : P o i n t > < b : P o i n t > < b : _ x > 2 2 3 . 4 3 8 9 4 2 5 < / b : _ x > < b : _ y > 1 1 5 . 0 2 7 7 7 8 < / b : _ y > < / b : P o i n t > < b : P o i n t > < b : _ x > 2 2 5 . 4 3 8 9 4 2 5 < / b : _ x > < b : _ y > 1 1 3 . 0 2 7 7 7 8 < / b : _ y > < / b : P o i n t > < b : P o i n t > < b : _ x > 2 2 5 . 4 3 8 9 4 2 5 < / b : _ x > < b : _ y > 9 7 . 0 2 7 7 7 8 < / b : _ y > < / b : P o i n t > < b : P o i n t > < b : _ x > 2 2 7 . 4 3 8 9 4 2 5 < / b : _ x > < b : _ y > 9 5 . 0 2 7 7 7 8 < / b : _ y > < / b : P o i n t > < b : P o i n t > < b : _ x > 2 3 4 . 8 7 7 8 8 4 8 5 2 5 8 2 1 3 < / b : _ x > < b : _ y > 9 5 . 0 2 7 7 7 8 < / b : _ y > < / b : P o i n t > < / P o i n t s > < / a : V a l u e > < / a : K e y V a l u e O f D i a g r a m O b j e c t K e y a n y T y p e z b w N T n L X > < a : K e y V a l u e O f D i a g r a m O b j e c t K e y a n y T y p e z b w N T n L X > < a : K e y > < K e y > R e l a t i o n s h i p s \ & l t ; T a b l e s \ p r o d u c t i o n m a t e r i a l u s a g e \ C o l u m n s \ M a t e r i a l I D & g t ; - & l t ; T a b l e s \ r a w m a t e r i a l s \ C o l u m n s \ M a t e r i a l I D & g t ; < / K e y > < / a : K e y > < a : V a l u e   i : t y p e = " D i a g r a m D i s p l a y L i n k V i e w S t a t e " > < A u t o m a t i o n P r o p e r t y H e l p e r T e x t > E n d   p o i n t   1 :   ( 5 5 4 . 8 8 8 6 7 5 3 7 1 8 0 7 , 8 1 . 8 3 3 3 3 3 ) .   E n d   p o i n t   2 :   ( 4 6 6 . 8 7 7 8 8 4 8 5 2 5 8 2 , 1 0 4 . 3 3 3 3 3 3 )   < / A u t o m a t i o n P r o p e r t y H e l p e r T e x t > < L a y e d O u t > t r u e < / L a y e d O u t > < P o i n t s   x m l n s : b = " h t t p : / / s c h e m a s . d a t a c o n t r a c t . o r g / 2 0 0 4 / 0 7 / S y s t e m . W i n d o w s " > < b : P o i n t > < b : _ x > 5 5 4 . 8 8 8 6 7 5 3 7 1 8 0 6 7 < / b : _ x > < b : _ y > 8 1 . 8 3 3 3 3 3 < / b : _ y > < / b : P o i n t > < b : P o i n t > < b : _ x > 5 1 2 . 8 8 3 2 8 < / b : _ x > < b : _ y > 8 1 . 8 3 3 3 3 3 < / b : _ y > < / b : P o i n t > < b : P o i n t > < b : _ x > 5 1 0 . 8 8 3 2 8 < / b : _ x > < b : _ y > 8 3 . 8 3 3 3 3 3 < / b : _ y > < / b : P o i n t > < b : P o i n t > < b : _ x > 5 1 0 . 8 8 3 2 8 < / b : _ x > < b : _ y > 1 0 2 . 3 3 3 3 3 3 < / b : _ y > < / b : P o i n t > < b : P o i n t > < b : _ x > 5 0 8 . 8 8 3 2 8 < / b : _ x > < b : _ y > 1 0 4 . 3 3 3 3 3 3 < / b : _ y > < / b : P o i n t > < b : P o i n t > < b : _ x > 4 6 6 . 8 7 7 8 8 4 8 5 2 5 8 2 0 4 < / b : _ x > < b : _ y > 1 0 4 . 3 3 3 3 3 3 < / b : _ y > < / b : P o i n t > < / P o i n t s > < / a : V a l u e > < / a : K e y V a l u e O f D i a g r a m O b j e c t K e y a n y T y p e z b w N T n L X > < a : K e y V a l u e O f D i a g r a m O b j e c t K e y a n y T y p e z b w N T n L X > < a : K e y > < K e y > R e l a t i o n s h i p s \ & l t ; T a b l e s \ p r o d u c t i o n m a t e r i a l u s a g e \ C o l u m n s \ M a t e r i a l I D & g t ; - & l t ; T a b l e s \ r a w m a t e r i a l s \ C o l u m n s \ M a t e r i a l I D & g t ; \ F K < / K e y > < / a : K e y > < a : V a l u e   i : t y p e = " D i a g r a m D i s p l a y L i n k E n d p o i n t V i e w S t a t e " > < H e i g h t > 1 6 < / H e i g h t > < L a b e l L o c a t i o n   x m l n s : b = " h t t p : / / s c h e m a s . d a t a c o n t r a c t . o r g / 2 0 0 4 / 0 7 / S y s t e m . W i n d o w s " > < b : _ x > 5 5 4 . 8 8 8 6 7 5 3 7 1 8 0 6 7 < / b : _ x > < b : _ y > 7 3 . 8 3 3 3 3 3 < / b : _ y > < / L a b e l L o c a t i o n > < L o c a t i o n   x m l n s : b = " h t t p : / / s c h e m a s . d a t a c o n t r a c t . o r g / 2 0 0 4 / 0 7 / S y s t e m . W i n d o w s " > < b : _ x > 5 7 0 . 8 8 8 6 7 5 3 7 1 8 0 6 7 < / b : _ x > < b : _ y > 8 1 . 8 3 3 3 3 3 < / b : _ y > < / L o c a t i o n > < S h a p e R o t a t e A n g l e > 1 8 0 < / S h a p e R o t a t e A n g l e > < W i d t h > 1 6 < / W i d t h > < / a : V a l u e > < / a : K e y V a l u e O f D i a g r a m O b j e c t K e y a n y T y p e z b w N T n L X > < a : K e y V a l u e O f D i a g r a m O b j e c t K e y a n y T y p e z b w N T n L X > < a : K e y > < K e y > R e l a t i o n s h i p s \ & l t ; T a b l e s \ p r o d u c t i o n m a t e r i a l u s a g e \ C o l u m n s \ M a t e r i a l I D & g t ; - & l t ; T a b l e s \ r a w m a t e r i a l s \ C o l u m n s \ M a t e r i a l I D & g t ; \ P K < / K e y > < / a : K e y > < a : V a l u e   i : t y p e = " D i a g r a m D i s p l a y L i n k E n d p o i n t V i e w S t a t e " > < H e i g h t > 1 6 < / H e i g h t > < L a b e l L o c a t i o n   x m l n s : b = " h t t p : / / s c h e m a s . d a t a c o n t r a c t . o r g / 2 0 0 4 / 0 7 / S y s t e m . W i n d o w s " > < b : _ x > 4 5 0 . 8 7 7 8 8 4 8 5 2 5 8 2 0 4 < / b : _ x > < b : _ y > 9 6 . 3 3 3 3 3 3 < / b : _ y > < / L a b e l L o c a t i o n > < L o c a t i o n   x m l n s : b = " h t t p : / / s c h e m a s . d a t a c o n t r a c t . o r g / 2 0 0 4 / 0 7 / S y s t e m . W i n d o w s " > < b : _ x > 4 5 0 . 8 7 7 8 8 4 8 5 2 5 8 2 1 < / b : _ x > < b : _ y > 1 0 4 . 3 3 3 3 3 3 < / b : _ y > < / L o c a t i o n > < S h a p e R o t a t e A n g l e > 3 6 0 < / S h a p e R o t a t e A n g l e > < W i d t h > 1 6 < / W i d t h > < / a : V a l u e > < / a : K e y V a l u e O f D i a g r a m O b j e c t K e y a n y T y p e z b w N T n L X > < a : K e y V a l u e O f D i a g r a m O b j e c t K e y a n y T y p e z b w N T n L X > < a : K e y > < K e y > R e l a t i o n s h i p s \ & l t ; T a b l e s \ p r o d u c t i o n m a t e r i a l u s a g e \ C o l u m n s \ M a t e r i a l I D & g t ; - & l t ; T a b l e s \ r a w m a t e r i a l s \ C o l u m n s \ M a t e r i a l I D & g t ; \ C r o s s F i l t e r < / K e y > < / a : K e y > < a : V a l u e   i : t y p e = " D i a g r a m D i s p l a y L i n k C r o s s F i l t e r V i e w S t a t e " > < P o i n t s   x m l n s : b = " h t t p : / / s c h e m a s . d a t a c o n t r a c t . o r g / 2 0 0 4 / 0 7 / S y s t e m . W i n d o w s " > < b : P o i n t > < b : _ x > 5 5 4 . 8 8 8 6 7 5 3 7 1 8 0 6 7 < / b : _ x > < b : _ y > 8 1 . 8 3 3 3 3 3 < / b : _ y > < / b : P o i n t > < b : P o i n t > < b : _ x > 5 1 2 . 8 8 3 2 8 < / b : _ x > < b : _ y > 8 1 . 8 3 3 3 3 3 < / b : _ y > < / b : P o i n t > < b : P o i n t > < b : _ x > 5 1 0 . 8 8 3 2 8 < / b : _ x > < b : _ y > 8 3 . 8 3 3 3 3 3 < / b : _ y > < / b : P o i n t > < b : P o i n t > < b : _ x > 5 1 0 . 8 8 3 2 8 < / b : _ x > < b : _ y > 1 0 2 . 3 3 3 3 3 3 < / b : _ y > < / b : P o i n t > < b : P o i n t > < b : _ x > 5 0 8 . 8 8 3 2 8 < / b : _ x > < b : _ y > 1 0 4 . 3 3 3 3 3 3 < / b : _ y > < / b : P o i n t > < b : P o i n t > < b : _ x > 4 6 6 . 8 7 7 8 8 4 8 5 2 5 8 2 0 4 < / b : _ x > < b : _ y > 1 0 4 . 3 3 3 3 3 3 < / b : _ y > < / b : P o i n t > < / P o i n t s > < / a : V a l u e > < / a : K e y V a l u e O f D i a g r a m O b j e c t K e y a n y T y p e z b w N T n L X > < a : K e y V a l u e O f D i a g r a m O b j e c t K e y a n y T y p e z b w N T n L X > < a : K e y > < K e y > R e l a t i o n s h i p s \ & l t ; T a b l e s \ p r o d u c t i o n m a t e r i a l u s a g e \ C o l u m n s \ P r o d u c t i o n I D & g t ; - & l t ; T a b l e s \ p r o d u c t i o n \ C o l u m n s \ P r o d u c t i o n I D & g t ; < / K e y > < / a : K e y > < a : V a l u e   i : t y p e = " D i a g r a m D i s p l a y L i n k V i e w S t a t e " > < A u t o m a t i o n P r o p e r t y H e l p e r T e x t > E n d   p o i n t   1 :   ( 5 5 4 . 8 8 8 6 7 5 3 7 1 8 0 7 , 1 0 1 . 8 3 3 3 3 3 ) .   E n d   p o i n t   2 :   ( 5 4 4 . 2 1 1 3 6 0 5 3 0 6 3 7 , 3 7 3 . 8 2 0 5 1 3 )   < / A u t o m a t i o n P r o p e r t y H e l p e r T e x t > < L a y e d O u t > t r u e < / L a y e d O u t > < P o i n t s   x m l n s : b = " h t t p : / / s c h e m a s . d a t a c o n t r a c t . o r g / 2 0 0 4 / 0 7 / S y s t e m . W i n d o w s " > < b : P o i n t > < b : _ x > 5 5 4 . 8 8 8 6 7 5 3 7 1 8 0 6 7 < / b : _ x > < b : _ y > 1 0 1 . 8 3 3 3 3 3 < / b : _ y > < / b : P o i n t > < b : P o i n t > < b : _ x > 5 5 1 . 5 5 0 0 1 8 < / b : _ x > < b : _ y > 1 0 1 . 8 3 3 3 3 3 < / b : _ y > < / b : P o i n t > < b : P o i n t > < b : _ x > 5 4 9 . 5 5 0 0 1 8 < / b : _ x > < b : _ y > 1 0 3 . 8 3 3 3 3 3 < / b : _ y > < / b : P o i n t > < b : P o i n t > < b : _ x > 5 4 9 . 5 5 0 0 1 8 < / b : _ x > < b : _ y > 3 7 1 . 8 2 0 5 1 3 < / b : _ y > < / b : P o i n t > < b : P o i n t > < b : _ x > 5 4 7 . 5 5 0 0 1 8 < / b : _ x > < b : _ y > 3 7 3 . 8 2 0 5 1 3 < / b : _ y > < / b : P o i n t > < b : P o i n t > < b : _ x > 5 4 4 . 2 1 1 3 6 0 5 3 0 6 3 6 7 4 < / b : _ x > < b : _ y > 3 7 3 . 8 2 0 5 1 3 < / b : _ y > < / b : P o i n t > < / P o i n t s > < / a : V a l u e > < / a : K e y V a l u e O f D i a g r a m O b j e c t K e y a n y T y p e z b w N T n L X > < a : K e y V a l u e O f D i a g r a m O b j e c t K e y a n y T y p e z b w N T n L X > < a : K e y > < K e y > R e l a t i o n s h i p s \ & l t ; T a b l e s \ p r o d u c t i o n m a t e r i a l u s a g e \ C o l u m n s \ P r o d u c t i o n I D & g t ; - & l t ; T a b l e s \ p r o d u c t i o n \ C o l u m n s \ P r o d u c t i o n I D & g t ; \ F K < / K e y > < / a : K e y > < a : V a l u e   i : t y p e = " D i a g r a m D i s p l a y L i n k E n d p o i n t V i e w S t a t e " > < H e i g h t > 1 6 < / H e i g h t > < L a b e l L o c a t i o n   x m l n s : b = " h t t p : / / s c h e m a s . d a t a c o n t r a c t . o r g / 2 0 0 4 / 0 7 / S y s t e m . W i n d o w s " > < b : _ x > 5 5 4 . 8 8 8 6 7 5 3 7 1 8 0 6 7 < / b : _ x > < b : _ y > 9 3 . 8 3 3 3 3 3 < / b : _ y > < / L a b e l L o c a t i o n > < L o c a t i o n   x m l n s : b = " h t t p : / / s c h e m a s . d a t a c o n t r a c t . o r g / 2 0 0 4 / 0 7 / S y s t e m . W i n d o w s " > < b : _ x > 5 7 0 . 8 8 8 6 7 5 3 7 1 8 0 6 7 < / b : _ x > < b : _ y > 1 0 1 . 8 3 3 3 3 3 < / b : _ y > < / L o c a t i o n > < S h a p e R o t a t e A n g l e > 1 8 0 < / S h a p e R o t a t e A n g l e > < W i d t h > 1 6 < / W i d t h > < / a : V a l u e > < / a : K e y V a l u e O f D i a g r a m O b j e c t K e y a n y T y p e z b w N T n L X > < a : K e y V a l u e O f D i a g r a m O b j e c t K e y a n y T y p e z b w N T n L X > < a : K e y > < K e y > R e l a t i o n s h i p s \ & l t ; T a b l e s \ p r o d u c t i o n m a t e r i a l u s a g e \ C o l u m n s \ P r o d u c t i o n I D & g t ; - & l t ; T a b l e s \ p r o d u c t i o n \ C o l u m n s \ P r o d u c t i o n I D & g t ; \ P K < / K e y > < / a : K e y > < a : V a l u e   i : t y p e = " D i a g r a m D i s p l a y L i n k E n d p o i n t V i e w S t a t e " > < H e i g h t > 1 6 < / H e i g h t > < L a b e l L o c a t i o n   x m l n s : b = " h t t p : / / s c h e m a s . d a t a c o n t r a c t . o r g / 2 0 0 4 / 0 7 / S y s t e m . W i n d o w s " > < b : _ x > 5 2 8 . 2 1 1 3 6 0 5 3 0 6 3 6 7 4 < / b : _ x > < b : _ y > 3 6 5 . 8 2 0 5 1 3 < / b : _ y > < / L a b e l L o c a t i o n > < L o c a t i o n   x m l n s : b = " h t t p : / / s c h e m a s . d a t a c o n t r a c t . o r g / 2 0 0 4 / 0 7 / S y s t e m . W i n d o w s " > < b : _ x > 5 2 8 . 2 1 1 3 6 0 5 3 0 6 3 6 7 4 < / b : _ x > < b : _ y > 3 7 3 . 8 2 0 5 1 3 < / b : _ y > < / L o c a t i o n > < S h a p e R o t a t e A n g l e > 3 6 0 < / S h a p e R o t a t e A n g l e > < W i d t h > 1 6 < / W i d t h > < / a : V a l u e > < / a : K e y V a l u e O f D i a g r a m O b j e c t K e y a n y T y p e z b w N T n L X > < a : K e y V a l u e O f D i a g r a m O b j e c t K e y a n y T y p e z b w N T n L X > < a : K e y > < K e y > R e l a t i o n s h i p s \ & l t ; T a b l e s \ p r o d u c t i o n m a t e r i a l u s a g e \ C o l u m n s \ P r o d u c t i o n I D & g t ; - & l t ; T a b l e s \ p r o d u c t i o n \ C o l u m n s \ P r o d u c t i o n I D & g t ; \ C r o s s F i l t e r < / K e y > < / a : K e y > < a : V a l u e   i : t y p e = " D i a g r a m D i s p l a y L i n k C r o s s F i l t e r V i e w S t a t e " > < P o i n t s   x m l n s : b = " h t t p : / / s c h e m a s . d a t a c o n t r a c t . o r g / 2 0 0 4 / 0 7 / S y s t e m . W i n d o w s " > < b : P o i n t > < b : _ x > 5 5 4 . 8 8 8 6 7 5 3 7 1 8 0 6 7 < / b : _ x > < b : _ y > 1 0 1 . 8 3 3 3 3 3 < / b : _ y > < / b : P o i n t > < b : P o i n t > < b : _ x > 5 5 1 . 5 5 0 0 1 8 < / b : _ x > < b : _ y > 1 0 1 . 8 3 3 3 3 3 < / b : _ y > < / b : P o i n t > < b : P o i n t > < b : _ x > 5 4 9 . 5 5 0 0 1 8 < / b : _ x > < b : _ y > 1 0 3 . 8 3 3 3 3 3 < / b : _ y > < / b : P o i n t > < b : P o i n t > < b : _ x > 5 4 9 . 5 5 0 0 1 8 < / b : _ x > < b : _ y > 3 7 1 . 8 2 0 5 1 3 < / b : _ y > < / b : P o i n t > < b : P o i n t > < b : _ x > 5 4 7 . 5 5 0 0 1 8 < / b : _ x > < b : _ y > 3 7 3 . 8 2 0 5 1 3 < / b : _ y > < / b : P o i n t > < b : P o i n t > < b : _ x > 5 4 4 . 2 1 1 3 6 0 5 3 0 6 3 6 7 4 < / b : _ x > < b : _ y > 3 7 3 . 8 2 0 5 1 3 < / b : _ y > < / b : P o i n t > < / P o i n t s > < / a : V a l u e > < / a : K e y V a l u e O f D i a g r a m O b j e c t K e y a n y T y p e z b w N T n L X > < a : K e y V a l u e O f D i a g r a m O b j e c t K e y a n y T y p e z b w N T n L X > < a : K e y > < K e y > R e l a t i o n s h i p s \ & l t ; T a b l e s \ p r o d u c t i o n \ C o l u m n s \ P r o d u c t I D & g t ; - & l t ; T a b l e s \ p r o d u c t s \ C o l u m n s \ P r o d u c t I D & g t ; < / K e y > < / a : K e y > < a : V a l u e   i : t y p e = " D i a g r a m D i s p l a y L i n k V i e w S t a t e " > < A u t o m a t i o n P r o p e r t y H e l p e r T e x t > E n d   p o i n t   1 :   ( 5 4 4 . 2 1 1 3 6 0 5 3 0 6 3 7 , 3 9 3 . 8 2 0 5 1 3 ) .   E n d   p o i n t   2 :   ( 6 1 8 . 7 6 8 9 4 6 0 7 9 7 8 9 , 5 9 6 . 3 2 9 0 6 )   < / A u t o m a t i o n P r o p e r t y H e l p e r T e x t > < L a y e d O u t > t r u e < / L a y e d O u t > < P o i n t s   x m l n s : b = " h t t p : / / s c h e m a s . d a t a c o n t r a c t . o r g / 2 0 0 4 / 0 7 / S y s t e m . W i n d o w s " > < b : P o i n t > < b : _ x > 5 4 4 . 2 1 1 3 6 0 5 3 0 6 3 6 7 4 < / b : _ x > < b : _ y > 3 9 3 . 8 2 0 5 1 3 < / b : _ y > < / b : P o i n t > < b : P o i n t > < b : _ x > 5 7 9 . 4 9 0 1 5 3 5 < / b : _ x > < b : _ y > 3 9 3 . 8 2 0 5 1 3 < / b : _ y > < / b : P o i n t > < b : P o i n t > < b : _ x > 5 8 1 . 4 9 0 1 5 3 5 < / b : _ x > < b : _ y > 3 9 5 . 8 2 0 5 1 3 < / b : _ y > < / b : P o i n t > < b : P o i n t > < b : _ x > 5 8 1 . 4 9 0 1 5 3 5 < / b : _ x > < b : _ y > 5 9 4 . 3 2 9 0 6 < / b : _ y > < / b : P o i n t > < b : P o i n t > < b : _ x > 5 8 3 . 4 9 0 1 5 3 5 < / b : _ x > < b : _ y > 5 9 6 . 3 2 9 0 6 < / b : _ y > < / b : P o i n t > < b : P o i n t > < b : _ x > 6 1 8 . 7 6 8 9 4 6 0 7 9 7 8 9 < / b : _ x > < b : _ y > 5 9 6 . 3 2 9 0 6 < / b : _ y > < / b : P o i n t > < / P o i n t s > < / a : V a l u e > < / a : K e y V a l u e O f D i a g r a m O b j e c t K e y a n y T y p e z b w N T n L X > < a : K e y V a l u e O f D i a g r a m O b j e c t K e y a n y T y p e z b w N T n L X > < a : K e y > < K e y > R e l a t i o n s h i p s \ & l t ; T a b l e s \ p r o d u c t i o n \ C o l u m n s \ P r o d u c t I D & g t ; - & l t ; T a b l e s \ p r o d u c t s \ C o l u m n s \ P r o d u c t I D & g t ; \ F K < / K e y > < / a : K e y > < a : V a l u e   i : t y p e = " D i a g r a m D i s p l a y L i n k E n d p o i n t V i e w S t a t e " > < H e i g h t > 1 6 < / H e i g h t > < L a b e l L o c a t i o n   x m l n s : b = " h t t p : / / s c h e m a s . d a t a c o n t r a c t . o r g / 2 0 0 4 / 0 7 / S y s t e m . W i n d o w s " > < b : _ x > 5 2 8 . 2 1 1 3 6 0 5 3 0 6 3 6 7 4 < / b : _ x > < b : _ y > 3 8 5 . 8 2 0 5 1 3 < / b : _ y > < / L a b e l L o c a t i o n > < L o c a t i o n   x m l n s : b = " h t t p : / / s c h e m a s . d a t a c o n t r a c t . o r g / 2 0 0 4 / 0 7 / S y s t e m . W i n d o w s " > < b : _ x > 5 2 8 . 2 1 1 3 6 0 5 3 0 6 3 6 7 4 < / b : _ x > < b : _ y > 3 9 3 . 8 2 0 5 1 3 < / b : _ y > < / L o c a t i o n > < S h a p e R o t a t e A n g l e > 3 6 0 < / S h a p e R o t a t e A n g l e > < W i d t h > 1 6 < / W i d t h > < / a : V a l u e > < / a : K e y V a l u e O f D i a g r a m O b j e c t K e y a n y T y p e z b w N T n L X > < a : K e y V a l u e O f D i a g r a m O b j e c t K e y a n y T y p e z b w N T n L X > < a : K e y > < K e y > R e l a t i o n s h i p s \ & l t ; T a b l e s \ p r o d u c t i o n \ C o l u m n s \ P r o d u c t I D & g t ; - & l t ; T a b l e s \ p r o d u c t s \ C o l u m n s \ P r o d u c t I D & g t ; \ P K < / K e y > < / a : K e y > < a : V a l u e   i : t y p e = " D i a g r a m D i s p l a y L i n k E n d p o i n t V i e w S t a t e " > < H e i g h t > 1 6 < / H e i g h t > < L a b e l L o c a t i o n   x m l n s : b = " h t t p : / / s c h e m a s . d a t a c o n t r a c t . o r g / 2 0 0 4 / 0 7 / S y s t e m . W i n d o w s " > < b : _ x > 6 1 8 . 7 6 8 9 4 6 0 7 9 7 8 9 < / b : _ x > < b : _ y > 5 8 8 . 3 2 9 0 6 < / b : _ y > < / L a b e l L o c a t i o n > < L o c a t i o n   x m l n s : b = " h t t p : / / s c h e m a s . d a t a c o n t r a c t . o r g / 2 0 0 4 / 0 7 / S y s t e m . W i n d o w s " > < b : _ x > 6 3 4 . 7 6 8 9 4 6 0 7 9 7 8 9 < / b : _ x > < b : _ y > 5 9 6 . 3 2 9 0 6 < / b : _ y > < / L o c a t i o n > < S h a p e R o t a t e A n g l e > 1 8 0 < / S h a p e R o t a t e A n g l e > < W i d t h > 1 6 < / W i d t h > < / a : V a l u e > < / a : K e y V a l u e O f D i a g r a m O b j e c t K e y a n y T y p e z b w N T n L X > < a : K e y V a l u e O f D i a g r a m O b j e c t K e y a n y T y p e z b w N T n L X > < a : K e y > < K e y > R e l a t i o n s h i p s \ & l t ; T a b l e s \ p r o d u c t i o n \ C o l u m n s \ P r o d u c t I D & g t ; - & l t ; T a b l e s \ p r o d u c t s \ C o l u m n s \ P r o d u c t I D & g t ; \ C r o s s F i l t e r < / K e y > < / a : K e y > < a : V a l u e   i : t y p e = " D i a g r a m D i s p l a y L i n k C r o s s F i l t e r V i e w S t a t e " > < P o i n t s   x m l n s : b = " h t t p : / / s c h e m a s . d a t a c o n t r a c t . o r g / 2 0 0 4 / 0 7 / S y s t e m . W i n d o w s " > < b : P o i n t > < b : _ x > 5 4 4 . 2 1 1 3 6 0 5 3 0 6 3 6 7 4 < / b : _ x > < b : _ y > 3 9 3 . 8 2 0 5 1 3 < / b : _ y > < / b : P o i n t > < b : P o i n t > < b : _ x > 5 7 9 . 4 9 0 1 5 3 5 < / b : _ x > < b : _ y > 3 9 3 . 8 2 0 5 1 3 < / b : _ y > < / b : P o i n t > < b : P o i n t > < b : _ x > 5 8 1 . 4 9 0 1 5 3 5 < / b : _ x > < b : _ y > 3 9 5 . 8 2 0 5 1 3 < / b : _ y > < / b : P o i n t > < b : P o i n t > < b : _ x > 5 8 1 . 4 9 0 1 5 3 5 < / b : _ x > < b : _ y > 5 9 4 . 3 2 9 0 6 < / b : _ y > < / b : P o i n t > < b : P o i n t > < b : _ x > 5 8 3 . 4 9 0 1 5 3 5 < / b : _ x > < b : _ y > 5 9 6 . 3 2 9 0 6 < / b : _ y > < / b : P o i n t > < b : P o i n t > < b : _ x > 6 1 8 . 7 6 8 9 4 6 0 7 9 7 8 9 < / b : _ x > < b : _ y > 5 9 6 . 3 2 9 0 6 < / b : _ y > < / b : P o i n t > < / P o i n t s > < / a : V a l u e > < / a : K e y V a l u e O f D i a g r a m O b j e c t K e y a n y T y p e z b w N T n L X > < a : K e y V a l u e O f D i a g r a m O b j e c t K e y a n y T y p e z b w N T n L X > < a : K e y > < K e y > R e l a t i o n s h i p s \ & l t ; T a b l e s \ s a l e s \ C o l u m n s \ C u s t o m e r I D & g t ; - & l t ; T a b l e s \ c u s t o m e r s \ C o l u m n s \ C u s t o m e r I D & g t ; < / K e y > < / a : K e y > < a : V a l u e   i : t y p e = " D i a g r a m D i s p l a y L i n k V i e w S t a t e " > < A u t o m a t i o n P r o p e r t y H e l p e r T e x t > E n d   p o i n t   1 :   ( 9 4 7 . 2 4 5 3 3 5 0 4 7 7 4 3 , 3 5 0 . 4 2 3 0 7 7 ) .   E n d   p o i n t   2 :   ( 1 1 2 4 , 3 2 6 . 6 6 6 6 6 7 )   < / A u t o m a t i o n P r o p e r t y H e l p e r T e x t > < L a y e d O u t > t r u e < / L a y e d O u t > < P o i n t s   x m l n s : b = " h t t p : / / s c h e m a s . d a t a c o n t r a c t . o r g / 2 0 0 4 / 0 7 / S y s t e m . W i n d o w s " > < b : P o i n t > < b : _ x > 9 4 7 . 2 4 5 3 3 5 0 4 7 7 4 3 2 < / b : _ x > < b : _ y > 3 5 0 . 4 2 3 0 7 7 < / b : _ y > < / b : P o i n t > < b : P o i n t > < b : _ x > 1 0 3 3 . 6 2 2 6 6 7 5 < / b : _ x > < b : _ y > 3 5 0 . 4 2 3 0 7 7 < / b : _ y > < / b : P o i n t > < b : P o i n t > < b : _ x > 1 0 3 5 . 6 2 2 6 6 7 5 < / b : _ x > < b : _ y > 3 4 8 . 4 2 3 0 7 7 < / b : _ y > < / b : P o i n t > < b : P o i n t > < b : _ x > 1 0 3 5 . 6 2 2 6 6 7 5 < / b : _ x > < b : _ y > 3 2 8 . 6 6 6 6 6 6 9 9 9 9 9 9 9 6 < / b : _ y > < / b : P o i n t > < b : P o i n t > < b : _ x > 1 0 3 7 . 6 2 2 6 6 7 5 < / b : _ x > < b : _ y > 3 2 6 . 6 6 6 6 6 6 9 9 9 9 9 9 9 6 < / b : _ y > < / b : P o i n t > < b : P o i n t > < b : _ x > 1 1 2 3 . 9 9 9 9 9 9 9 9 9 9 9 9 8 < / b : _ x > < b : _ y > 3 2 6 . 6 6 6 6 6 7 < / b : _ y > < / b : P o i n t > < / P o i n t s > < / a : V a l u e > < / a : K e y V a l u e O f D i a g r a m O b j e c t K e y a n y T y p e z b w N T n L X > < a : K e y V a l u e O f D i a g r a m O b j e c t K e y a n y T y p e z b w N T n L X > < a : K e y > < K e y > R e l a t i o n s h i p s \ & l t ; T a b l e s \ s a l e s \ C o l u m n s \ C u s t o m e r I D & g t ; - & l t ; T a b l e s \ c u s t o m e r s \ C o l u m n s \ C u s t o m e r I D & g t ; \ F K < / K e y > < / a : K e y > < a : V a l u e   i : t y p e = " D i a g r a m D i s p l a y L i n k E n d p o i n t V i e w S t a t e " > < H e i g h t > 1 6 < / H e i g h t > < L a b e l L o c a t i o n   x m l n s : b = " h t t p : / / s c h e m a s . d a t a c o n t r a c t . o r g / 2 0 0 4 / 0 7 / S y s t e m . W i n d o w s " > < b : _ x > 9 3 1 . 2 4 5 3 3 5 0 4 7 7 4 3 2 < / b : _ x > < b : _ y > 3 4 2 . 4 2 3 0 7 7 < / b : _ y > < / L a b e l L o c a t i o n > < L o c a t i o n   x m l n s : b = " h t t p : / / s c h e m a s . d a t a c o n t r a c t . o r g / 2 0 0 4 / 0 7 / S y s t e m . W i n d o w s " > < b : _ x > 9 3 1 . 2 4 5 3 3 5 0 4 7 7 4 3 0 8 < / b : _ x > < b : _ y > 3 5 0 . 4 2 3 0 7 7 < / b : _ y > < / L o c a t i o n > < S h a p e R o t a t e A n g l e > 3 6 0 < / S h a p e R o t a t e A n g l e > < W i d t h > 1 6 < / W i d t h > < / a : V a l u e > < / a : K e y V a l u e O f D i a g r a m O b j e c t K e y a n y T y p e z b w N T n L X > < a : K e y V a l u e O f D i a g r a m O b j e c t K e y a n y T y p e z b w N T n L X > < a : K e y > < K e y > R e l a t i o n s h i p s \ & l t ; T a b l e s \ s a l e s \ C o l u m n s \ C u s t o m e r I D & g t ; - & l t ; T a b l e s \ c u s t o m e r s \ C o l u m n s \ C u s t o m e r I D & g t ; \ P K < / K e y > < / a : K e y > < a : V a l u e   i : t y p e = " D i a g r a m D i s p l a y L i n k E n d p o i n t V i e w S t a t e " > < H e i g h t > 1 6 < / H e i g h t > < L a b e l L o c a t i o n   x m l n s : b = " h t t p : / / s c h e m a s . d a t a c o n t r a c t . o r g / 2 0 0 4 / 0 7 / S y s t e m . W i n d o w s " > < b : _ x > 1 1 2 3 . 9 9 9 9 9 9 9 9 9 9 9 9 8 < / b : _ x > < b : _ y > 3 1 8 . 6 6 6 6 6 7 < / b : _ y > < / L a b e l L o c a t i o n > < L o c a t i o n   x m l n s : b = " h t t p : / / s c h e m a s . d a t a c o n t r a c t . o r g / 2 0 0 4 / 0 7 / S y s t e m . W i n d o w s " > < b : _ x > 1 1 3 9 . 9 9 9 9 9 9 9 9 9 9 9 9 8 < / b : _ x > < b : _ y > 3 2 6 . 6 6 6 6 6 6 9 9 9 9 9 9 9 6 < / b : _ y > < / L o c a t i o n > < S h a p e R o t a t e A n g l e > 1 7 9 . 9 9 9 9 9 9 9 9 9 9 9 9 8 < / S h a p e R o t a t e A n g l e > < W i d t h > 1 6 < / W i d t h > < / a : V a l u e > < / a : K e y V a l u e O f D i a g r a m O b j e c t K e y a n y T y p e z b w N T n L X > < a : K e y V a l u e O f D i a g r a m O b j e c t K e y a n y T y p e z b w N T n L X > < a : K e y > < K e y > R e l a t i o n s h i p s \ & l t ; T a b l e s \ s a l e s \ C o l u m n s \ C u s t o m e r I D & g t ; - & l t ; T a b l e s \ c u s t o m e r s \ C o l u m n s \ C u s t o m e r I D & g t ; \ C r o s s F i l t e r < / K e y > < / a : K e y > < a : V a l u e   i : t y p e = " D i a g r a m D i s p l a y L i n k C r o s s F i l t e r V i e w S t a t e " > < P o i n t s   x m l n s : b = " h t t p : / / s c h e m a s . d a t a c o n t r a c t . o r g / 2 0 0 4 / 0 7 / S y s t e m . W i n d o w s " > < b : P o i n t > < b : _ x > 9 4 7 . 2 4 5 3 3 5 0 4 7 7 4 3 2 < / b : _ x > < b : _ y > 3 5 0 . 4 2 3 0 7 7 < / b : _ y > < / b : P o i n t > < b : P o i n t > < b : _ x > 1 0 3 3 . 6 2 2 6 6 7 5 < / b : _ x > < b : _ y > 3 5 0 . 4 2 3 0 7 7 < / b : _ y > < / b : P o i n t > < b : P o i n t > < b : _ x > 1 0 3 5 . 6 2 2 6 6 7 5 < / b : _ x > < b : _ y > 3 4 8 . 4 2 3 0 7 7 < / b : _ y > < / b : P o i n t > < b : P o i n t > < b : _ x > 1 0 3 5 . 6 2 2 6 6 7 5 < / b : _ x > < b : _ y > 3 2 8 . 6 6 6 6 6 6 9 9 9 9 9 9 9 6 < / b : _ y > < / b : P o i n t > < b : P o i n t > < b : _ x > 1 0 3 7 . 6 2 2 6 6 7 5 < / b : _ x > < b : _ y > 3 2 6 . 6 6 6 6 6 6 9 9 9 9 9 9 9 6 < / b : _ y > < / b : P o i n t > < b : P o i n t > < b : _ x > 1 1 2 3 . 9 9 9 9 9 9 9 9 9 9 9 9 8 < / b : _ x > < b : _ y > 3 2 6 . 6 6 6 6 6 7 < / b : _ y > < / b : P o i n t > < / P o i n t s > < / a : V a l u e > < / a : K e y V a l u e O f D i a g r a m O b j e c t K e y a n y T y p e z b w N T n L X > < a : K e y V a l u e O f D i a g r a m O b j e c t K e y a n y T y p e z b w N T n L X > < a : K e y > < K e y > R e l a t i o n s h i p s \ & l t ; T a b l e s \ c u s t o m e r s \ C o l u m n s \ C i t y I D & g t ; - & l t ; T a b l e s \ c i t i e s \ C o l u m n s \ C i t y I D & g t ; < / K e y > < / a : K e y > < a : V a l u e   i : t y p e = " D i a g r a m D i s p l a y L i n k V i e w S t a t e " > < A u t o m a t i o n P r o p e r t y H e l p e r T e x t > E n d   p o i n t   1 :   ( 1 2 4 0 , 2 3 5 . 6 6 6 6 6 6 6 6 6 6 6 7 ) .   E n d   p o i n t   2 :   ( 1 2 1 1 . 4 4 4 4 4 4 , 2 0 6 )   < / A u t o m a t i o n P r o p e r t y H e l p e r T e x t > < L a y e d O u t > t r u e < / L a y e d O u t > < P o i n t s   x m l n s : b = " h t t p : / / s c h e m a s . d a t a c o n t r a c t . o r g / 2 0 0 4 / 0 7 / S y s t e m . W i n d o w s " > < b : P o i n t > < b : _ x > 1 2 4 0 < / b : _ x > < b : _ y > 2 3 5 . 6 6 6 6 6 6 6 6 6 6 6 6 6 3 < / b : _ y > < / b : P o i n t > < b : P o i n t > < b : _ x > 1 2 4 0 < / b : _ x > < b : _ y > 2 2 2 . 8 3 3 3 3 3 < / b : _ y > < / b : P o i n t > < b : P o i n t > < b : _ x > 1 2 3 8 < / b : _ x > < b : _ y > 2 2 0 . 8 3 3 3 3 3 < / b : _ y > < / b : P o i n t > < b : P o i n t > < b : _ x > 1 2 1 3 . 4 4 4 4 4 4 < / b : _ x > < b : _ y > 2 2 0 . 8 3 3 3 3 3 < / b : _ y > < / b : P o i n t > < b : P o i n t > < b : _ x > 1 2 1 1 . 4 4 4 4 4 4 < / b : _ x > < b : _ y > 2 1 8 . 8 3 3 3 3 3 < / b : _ y > < / b : P o i n t > < b : P o i n t > < b : _ x > 1 2 1 1 . 4 4 4 4 4 4 < / b : _ x > < b : _ y > 2 0 5 . 9 9 9 9 9 9 9 9 9 9 9 9 9 7 < / b : _ y > < / b : P o i n t > < / P o i n t s > < / a : V a l u e > < / a : K e y V a l u e O f D i a g r a m O b j e c t K e y a n y T y p e z b w N T n L X > < a : K e y V a l u e O f D i a g r a m O b j e c t K e y a n y T y p e z b w N T n L X > < a : K e y > < K e y > R e l a t i o n s h i p s \ & l t ; T a b l e s \ c u s t o m e r s \ C o l u m n s \ C i t y I D & g t ; - & l t ; T a b l e s \ c i t i e s \ C o l u m n s \ C i t y I D & g t ; \ F K < / K e y > < / a : K e y > < a : V a l u e   i : t y p e = " D i a g r a m D i s p l a y L i n k E n d p o i n t V i e w S t a t e " > < H e i g h t > 1 6 < / H e i g h t > < L a b e l L o c a t i o n   x m l n s : b = " h t t p : / / s c h e m a s . d a t a c o n t r a c t . o r g / 2 0 0 4 / 0 7 / S y s t e m . W i n d o w s " > < b : _ x > 1 2 3 2 < / b : _ x > < b : _ y > 2 3 5 . 6 6 6 6 6 6 6 6 6 6 6 6 6 3 < / b : _ y > < / L a b e l L o c a t i o n > < L o c a t i o n   x m l n s : b = " h t t p : / / s c h e m a s . d a t a c o n t r a c t . o r g / 2 0 0 4 / 0 7 / S y s t e m . W i n d o w s " > < b : _ x > 1 2 4 0 < / b : _ x > < b : _ y > 2 5 1 . 6 6 6 6 6 6 6 6 6 6 6 6 6 3 < / b : _ y > < / L o c a t i o n > < S h a p e R o t a t e A n g l e > 2 7 0 < / S h a p e R o t a t e A n g l e > < W i d t h > 1 6 < / W i d t h > < / a : V a l u e > < / a : K e y V a l u e O f D i a g r a m O b j e c t K e y a n y T y p e z b w N T n L X > < a : K e y V a l u e O f D i a g r a m O b j e c t K e y a n y T y p e z b w N T n L X > < a : K e y > < K e y > R e l a t i o n s h i p s \ & l t ; T a b l e s \ c u s t o m e r s \ C o l u m n s \ C i t y I D & g t ; - & l t ; T a b l e s \ c i t i e s \ C o l u m n s \ C i t y I D & g t ; \ P K < / K e y > < / a : K e y > < a : V a l u e   i : t y p e = " D i a g r a m D i s p l a y L i n k E n d p o i n t V i e w S t a t e " > < H e i g h t > 1 6 < / H e i g h t > < L a b e l L o c a t i o n   x m l n s : b = " h t t p : / / s c h e m a s . d a t a c o n t r a c t . o r g / 2 0 0 4 / 0 7 / S y s t e m . W i n d o w s " > < b : _ x > 1 2 0 3 . 4 4 4 4 4 4 < / b : _ x > < b : _ y > 1 8 9 . 9 9 9 9 9 9 9 9 9 9 9 9 9 7 < / b : _ y > < / L a b e l L o c a t i o n > < L o c a t i o n   x m l n s : b = " h t t p : / / s c h e m a s . d a t a c o n t r a c t . o r g / 2 0 0 4 / 0 7 / S y s t e m . W i n d o w s " > < b : _ x > 1 2 1 1 . 4 4 4 4 4 4 < / b : _ x > < b : _ y > 1 8 9 . 9 9 9 9 9 9 9 9 9 9 9 9 9 7 < / b : _ y > < / L o c a t i o n > < S h a p e R o t a t e A n g l e > 9 0 < / S h a p e R o t a t e A n g l e > < W i d t h > 1 6 < / W i d t h > < / a : V a l u e > < / a : K e y V a l u e O f D i a g r a m O b j e c t K e y a n y T y p e z b w N T n L X > < a : K e y V a l u e O f D i a g r a m O b j e c t K e y a n y T y p e z b w N T n L X > < a : K e y > < K e y > R e l a t i o n s h i p s \ & l t ; T a b l e s \ c u s t o m e r s \ C o l u m n s \ C i t y I D & g t ; - & l t ; T a b l e s \ c i t i e s \ C o l u m n s \ C i t y I D & g t ; \ C r o s s F i l t e r < / K e y > < / a : K e y > < a : V a l u e   i : t y p e = " D i a g r a m D i s p l a y L i n k C r o s s F i l t e r V i e w S t a t e " > < P o i n t s   x m l n s : b = " h t t p : / / s c h e m a s . d a t a c o n t r a c t . o r g / 2 0 0 4 / 0 7 / S y s t e m . W i n d o w s " > < b : P o i n t > < b : _ x > 1 2 4 0 < / b : _ x > < b : _ y > 2 3 5 . 6 6 6 6 6 6 6 6 6 6 6 6 6 3 < / b : _ y > < / b : P o i n t > < b : P o i n t > < b : _ x > 1 2 4 0 < / b : _ x > < b : _ y > 2 2 2 . 8 3 3 3 3 3 < / b : _ y > < / b : P o i n t > < b : P o i n t > < b : _ x > 1 2 3 8 < / b : _ x > < b : _ y > 2 2 0 . 8 3 3 3 3 3 < / b : _ y > < / b : P o i n t > < b : P o i n t > < b : _ x > 1 2 1 3 . 4 4 4 4 4 4 < / b : _ x > < b : _ y > 2 2 0 . 8 3 3 3 3 3 < / b : _ y > < / b : P o i n t > < b : P o i n t > < b : _ x > 1 2 1 1 . 4 4 4 4 4 4 < / b : _ x > < b : _ y > 2 1 8 . 8 3 3 3 3 3 < / b : _ y > < / b : P o i n t > < b : P o i n t > < b : _ x > 1 2 1 1 . 4 4 4 4 4 4 < / b : _ x > < b : _ y > 2 0 5 . 9 9 9 9 9 9 9 9 9 9 9 9 9 7 < / b : _ y > < / b : P o i n t > < / P o i n t s > < / a : V a l u e > < / a : K e y V a l u e O f D i a g r a m O b j e c t K e y a n y T y p e z b w N T n L X > < a : K e y V a l u e O f D i a g r a m O b j e c t K e y a n y T y p e z b w N T n L X > < a : K e y > < K e y > R e l a t i o n s h i p s \ & l t ; T a b l e s \ c i t i e s \ C o l u m n s \ R e g i o n I D & g t ; - & l t ; T a b l e s \ r e g i o n s \ C o l u m n s \ R e g i o n I D & g t ; < / K e y > < / a : K e y > < a : V a l u e   i : t y p e = " D i a g r a m D i s p l a y L i n k V i e w S t a t e " > < A u t o m a t i o n P r o p e r t y H e l p e r T e x t > E n d   p o i n t   1 :   ( 1 3 2 7 . 4 4 4 4 4 4 4 4 4 4 4 , 1 2 4 . 8 7 8 2 0 5 ) .   E n d   p o i n t   2 :   ( 1 3 5 9 . 1 6 6 6 6 6 6 6 6 6 7 , 1 0 4 . 8 7 8 2 0 5 )   < / A u t o m a t i o n P r o p e r t y H e l p e r T e x t > < L a y e d O u t > t r u e < / L a y e d O u t > < P o i n t s   x m l n s : b = " h t t p : / / s c h e m a s . d a t a c o n t r a c t . o r g / 2 0 0 4 / 0 7 / S y s t e m . W i n d o w s " > < b : P o i n t > < b : _ x > 1 3 2 7 . 4 4 4 4 4 4 4 4 4 4 4 4 6 < / b : _ x > < b : _ y > 1 2 4 . 8 7 8 2 0 5 0 0 0 0 0 0 0 1 < / b : _ y > < / b : P o i n t > < b : P o i n t > < b : _ x > 1 3 4 1 . 3 0 5 5 5 5 5 < / b : _ x > < b : _ y > 1 2 4 . 8 7 8 2 0 5 0 0 0 0 0 0 0 1 < / b : _ y > < / b : P o i n t > < b : P o i n t > < b : _ x > 1 3 4 3 . 3 0 5 5 5 5 5 < / b : _ x > < b : _ y > 1 2 2 . 8 7 8 2 0 5 0 0 0 0 0 0 0 1 < / b : _ y > < / b : P o i n t > < b : P o i n t > < b : _ x > 1 3 4 3 . 3 0 5 5 5 5 5 < / b : _ x > < b : _ y > 1 0 6 . 8 7 8 2 0 5 0 0 0 0 0 0 0 1 < / b : _ y > < / b : P o i n t > < b : P o i n t > < b : _ x > 1 3 4 5 . 3 0 5 5 5 5 5 < / b : _ x > < b : _ y > 1 0 4 . 8 7 8 2 0 5 0 0 0 0 0 0 0 1 < / b : _ y > < / b : P o i n t > < b : P o i n t > < b : _ x > 1 3 5 9 . 1 6 6 6 6 6 6 6 6 6 6 7 2 < / b : _ x > < b : _ y > 1 0 4 . 8 7 8 2 0 5 0 0 0 0 0 0 0 1 < / b : _ y > < / b : P o i n t > < / P o i n t s > < / a : V a l u e > < / a : K e y V a l u e O f D i a g r a m O b j e c t K e y a n y T y p e z b w N T n L X > < a : K e y V a l u e O f D i a g r a m O b j e c t K e y a n y T y p e z b w N T n L X > < a : K e y > < K e y > R e l a t i o n s h i p s \ & l t ; T a b l e s \ c i t i e s \ C o l u m n s \ R e g i o n I D & g t ; - & l t ; T a b l e s \ r e g i o n s \ C o l u m n s \ R e g i o n I D & g t ; \ F K < / K e y > < / a : K e y > < a : V a l u e   i : t y p e = " D i a g r a m D i s p l a y L i n k E n d p o i n t V i e w S t a t e " > < H e i g h t > 1 6 < / H e i g h t > < L a b e l L o c a t i o n   x m l n s : b = " h t t p : / / s c h e m a s . d a t a c o n t r a c t . o r g / 2 0 0 4 / 0 7 / S y s t e m . W i n d o w s " > < b : _ x > 1 3 1 1 . 4 4 4 4 4 4 4 4 4 4 4 4 6 < / b : _ x > < b : _ y > 1 1 6 . 8 7 8 2 0 5 0 0 0 0 0 0 0 1 < / b : _ y > < / L a b e l L o c a t i o n > < L o c a t i o n   x m l n s : b = " h t t p : / / s c h e m a s . d a t a c o n t r a c t . o r g / 2 0 0 4 / 0 7 / S y s t e m . W i n d o w s " > < b : _ x > 1 3 1 1 . 4 4 4 4 4 4 4 4 4 4 4 4 6 < / b : _ x > < b : _ y > 1 2 4 . 8 7 8 2 0 5 0 0 0 0 0 0 0 1 < / b : _ y > < / L o c a t i o n > < S h a p e R o t a t e A n g l e > 3 6 0 < / S h a p e R o t a t e A n g l e > < W i d t h > 1 6 < / W i d t h > < / a : V a l u e > < / a : K e y V a l u e O f D i a g r a m O b j e c t K e y a n y T y p e z b w N T n L X > < a : K e y V a l u e O f D i a g r a m O b j e c t K e y a n y T y p e z b w N T n L X > < a : K e y > < K e y > R e l a t i o n s h i p s \ & l t ; T a b l e s \ c i t i e s \ C o l u m n s \ R e g i o n I D & g t ; - & l t ; T a b l e s \ r e g i o n s \ C o l u m n s \ R e g i o n I D & g t ; \ P K < / K e y > < / a : K e y > < a : V a l u e   i : t y p e = " D i a g r a m D i s p l a y L i n k E n d p o i n t V i e w S t a t e " > < H e i g h t > 1 6 < / H e i g h t > < L a b e l L o c a t i o n   x m l n s : b = " h t t p : / / s c h e m a s . d a t a c o n t r a c t . o r g / 2 0 0 4 / 0 7 / S y s t e m . W i n d o w s " > < b : _ x > 1 3 5 9 . 1 6 6 6 6 6 6 6 6 6 6 7 2 < / b : _ x > < b : _ y > 9 6 . 8 7 8 2 0 5 0 0 0 0 0 0 0 0 8 < / b : _ y > < / L a b e l L o c a t i o n > < L o c a t i o n   x m l n s : b = " h t t p : / / s c h e m a s . d a t a c o n t r a c t . o r g / 2 0 0 4 / 0 7 / S y s t e m . W i n d o w s " > < b : _ x > 1 3 7 5 . 1 6 6 6 6 6 6 6 6 6 6 7 2 < / b : _ x > < b : _ y > 1 0 4 . 8 7 8 2 0 5 0 0 0 0 0 0 0 1 < / b : _ y > < / L o c a t i o n > < S h a p e R o t a t e A n g l e > 1 8 0 < / S h a p e R o t a t e A n g l e > < W i d t h > 1 6 < / W i d t h > < / a : V a l u e > < / a : K e y V a l u e O f D i a g r a m O b j e c t K e y a n y T y p e z b w N T n L X > < a : K e y V a l u e O f D i a g r a m O b j e c t K e y a n y T y p e z b w N T n L X > < a : K e y > < K e y > R e l a t i o n s h i p s \ & l t ; T a b l e s \ c i t i e s \ C o l u m n s \ R e g i o n I D & g t ; - & l t ; T a b l e s \ r e g i o n s \ C o l u m n s \ R e g i o n I D & g t ; \ C r o s s F i l t e r < / K e y > < / a : K e y > < a : V a l u e   i : t y p e = " D i a g r a m D i s p l a y L i n k C r o s s F i l t e r V i e w S t a t e " > < P o i n t s   x m l n s : b = " h t t p : / / s c h e m a s . d a t a c o n t r a c t . o r g / 2 0 0 4 / 0 7 / S y s t e m . W i n d o w s " > < b : P o i n t > < b : _ x > 1 3 2 7 . 4 4 4 4 4 4 4 4 4 4 4 4 6 < / b : _ x > < b : _ y > 1 2 4 . 8 7 8 2 0 5 0 0 0 0 0 0 0 1 < / b : _ y > < / b : P o i n t > < b : P o i n t > < b : _ x > 1 3 4 1 . 3 0 5 5 5 5 5 < / b : _ x > < b : _ y > 1 2 4 . 8 7 8 2 0 5 0 0 0 0 0 0 0 1 < / b : _ y > < / b : P o i n t > < b : P o i n t > < b : _ x > 1 3 4 3 . 3 0 5 5 5 5 5 < / b : _ x > < b : _ y > 1 2 2 . 8 7 8 2 0 5 0 0 0 0 0 0 0 1 < / b : _ y > < / b : P o i n t > < b : P o i n t > < b : _ x > 1 3 4 3 . 3 0 5 5 5 5 5 < / b : _ x > < b : _ y > 1 0 6 . 8 7 8 2 0 5 0 0 0 0 0 0 0 1 < / b : _ y > < / b : P o i n t > < b : P o i n t > < b : _ x > 1 3 4 5 . 3 0 5 5 5 5 5 < / b : _ x > < b : _ y > 1 0 4 . 8 7 8 2 0 5 0 0 0 0 0 0 0 1 < / b : _ y > < / b : P o i n t > < b : P o i n t > < b : _ x > 1 3 5 9 . 1 6 6 6 6 6 6 6 6 6 6 7 2 < / b : _ x > < b : _ y > 1 0 4 . 8 7 8 2 0 5 0 0 0 0 0 0 0 1 < / b : _ y > < / b : P o i n t > < / P o i n t s > < / a : V a l u e > < / a : K e y V a l u e O f D i a g r a m O b j e c t K e y a n y T y p e z b w N T n L X > < a : K e y V a l u e O f D i a g r a m O b j e c t K e y a n y T y p e z b w N T n L X > < a : K e y > < K e y > R e l a t i o n s h i p s \ & l t ; T a b l e s \ s u p p l i e r s \ C o l u m n s \ C i t y I D & g t ; - & l t ; T a b l e s \ c i t i e s \ C o l u m n s \ C i t y I D & g t ; < / K e y > < / a : K e y > < a : V a l u e   i : t y p e = " D i a g r a m D i s p l a y L i n k V i e w S t a t e " > < A u t o m a t i o n P r o p e r t y H e l p e r T e x t > E n d   p o i n t   1 :   ( 1 0 6 3 . 5 5 5 5 5 5 5 5 5 5 6 , 1 0 5 . 3 9 7 4 3 6 ) .   E n d   p o i n t   2 :   ( 1 0 9 5 . 4 4 4 4 4 4 4 4 4 4 4 , 1 1 5 )   < / A u t o m a t i o n P r o p e r t y H e l p e r T e x t > < L a y e d O u t > t r u e < / L a y e d O u t > < P o i n t s   x m l n s : b = " h t t p : / / s c h e m a s . d a t a c o n t r a c t . o r g / 2 0 0 4 / 0 7 / S y s t e m . W i n d o w s " > < b : P o i n t > < b : _ x > 1 0 6 3 . 5 5 5 5 5 5 5 5 5 5 5 5 2 < / b : _ x > < b : _ y > 1 0 5 . 3 9 7 4 3 6 < / b : _ y > < / b : P o i n t > < b : P o i n t > < b : _ x > 1 0 7 7 . 5 < / b : _ x > < b : _ y > 1 0 5 . 3 9 7 4 3 6 < / b : _ y > < / b : P o i n t > < b : P o i n t > < b : _ x > 1 0 7 9 . 5 < / b : _ x > < b : _ y > 1 0 7 . 3 9 7 4 3 6 < / b : _ y > < / b : P o i n t > < b : P o i n t > < b : _ x > 1 0 7 9 . 5 < / b : _ x > < b : _ y > 1 1 3 < / b : _ y > < / b : P o i n t > < b : P o i n t > < b : _ x > 1 0 8 1 . 5 < / b : _ x > < b : _ y > 1 1 5 < / b : _ y > < / b : P o i n t > < b : P o i n t > < b : _ x > 1 0 9 5 . 4 4 4 4 4 4 4 4 4 4 4 4 6 < / b : _ x > < b : _ y > 1 1 5 < / b : _ y > < / b : P o i n t > < / P o i n t s > < / a : V a l u e > < / a : K e y V a l u e O f D i a g r a m O b j e c t K e y a n y T y p e z b w N T n L X > < a : K e y V a l u e O f D i a g r a m O b j e c t K e y a n y T y p e z b w N T n L X > < a : K e y > < K e y > R e l a t i o n s h i p s \ & l t ; T a b l e s \ s u p p l i e r s \ C o l u m n s \ C i t y I D & g t ; - & l t ; T a b l e s \ c i t i e s \ C o l u m n s \ C i t y I D & g t ; \ F K < / K e y > < / a : K e y > < a : V a l u e   i : t y p e = " D i a g r a m D i s p l a y L i n k E n d p o i n t V i e w S t a t e " > < H e i g h t > 1 6 < / H e i g h t > < L a b e l L o c a t i o n   x m l n s : b = " h t t p : / / s c h e m a s . d a t a c o n t r a c t . o r g / 2 0 0 4 / 0 7 / S y s t e m . W i n d o w s " > < b : _ x > 1 0 4 7 . 5 5 5 5 5 5 5 5 5 5 5 5 2 < / b : _ x > < b : _ y > 9 7 . 3 9 7 4 3 6 < / b : _ y > < / L a b e l L o c a t i o n > < L o c a t i o n   x m l n s : b = " h t t p : / / s c h e m a s . d a t a c o n t r a c t . o r g / 2 0 0 4 / 0 7 / S y s t e m . W i n d o w s " > < b : _ x > 1 0 4 7 . 5 5 5 5 5 5 5 5 5 5 5 5 2 < / b : _ x > < b : _ y > 1 0 5 . 3 9 7 4 3 6 < / b : _ y > < / L o c a t i o n > < S h a p e R o t a t e A n g l e > 3 6 0 < / S h a p e R o t a t e A n g l e > < W i d t h > 1 6 < / W i d t h > < / a : V a l u e > < / a : K e y V a l u e O f D i a g r a m O b j e c t K e y a n y T y p e z b w N T n L X > < a : K e y V a l u e O f D i a g r a m O b j e c t K e y a n y T y p e z b w N T n L X > < a : K e y > < K e y > R e l a t i o n s h i p s \ & l t ; T a b l e s \ s u p p l i e r s \ C o l u m n s \ C i t y I D & g t ; - & l t ; T a b l e s \ c i t i e s \ C o l u m n s \ C i t y I D & g t ; \ P K < / K e y > < / a : K e y > < a : V a l u e   i : t y p e = " D i a g r a m D i s p l a y L i n k E n d p o i n t V i e w S t a t e " > < H e i g h t > 1 6 < / H e i g h t > < L a b e l L o c a t i o n   x m l n s : b = " h t t p : / / s c h e m a s . d a t a c o n t r a c t . o r g / 2 0 0 4 / 0 7 / S y s t e m . W i n d o w s " > < b : _ x > 1 0 9 5 . 4 4 4 4 4 4 4 4 4 4 4 4 6 < / b : _ x > < b : _ y > 1 0 7 < / b : _ y > < / L a b e l L o c a t i o n > < L o c a t i o n   x m l n s : b = " h t t p : / / s c h e m a s . d a t a c o n t r a c t . o r g / 2 0 0 4 / 0 7 / S y s t e m . W i n d o w s " > < b : _ x > 1 1 1 1 . 4 4 4 4 4 4 4 4 4 4 4 4 6 < / b : _ x > < b : _ y > 1 1 5 < / b : _ y > < / L o c a t i o n > < S h a p e R o t a t e A n g l e > 1 8 0 < / S h a p e R o t a t e A n g l e > < W i d t h > 1 6 < / W i d t h > < / a : V a l u e > < / a : K e y V a l u e O f D i a g r a m O b j e c t K e y a n y T y p e z b w N T n L X > < a : K e y V a l u e O f D i a g r a m O b j e c t K e y a n y T y p e z b w N T n L X > < a : K e y > < K e y > R e l a t i o n s h i p s \ & l t ; T a b l e s \ s u p p l i e r s \ C o l u m n s \ C i t y I D & g t ; - & l t ; T a b l e s \ c i t i e s \ C o l u m n s \ C i t y I D & g t ; \ C r o s s F i l t e r < / K e y > < / a : K e y > < a : V a l u e   i : t y p e = " D i a g r a m D i s p l a y L i n k C r o s s F i l t e r V i e w S t a t e " > < P o i n t s   x m l n s : b = " h t t p : / / s c h e m a s . d a t a c o n t r a c t . o r g / 2 0 0 4 / 0 7 / S y s t e m . W i n d o w s " > < b : P o i n t > < b : _ x > 1 0 6 3 . 5 5 5 5 5 5 5 5 5 5 5 5 2 < / b : _ x > < b : _ y > 1 0 5 . 3 9 7 4 3 6 < / b : _ y > < / b : P o i n t > < b : P o i n t > < b : _ x > 1 0 7 7 . 5 < / b : _ x > < b : _ y > 1 0 5 . 3 9 7 4 3 6 < / b : _ y > < / b : P o i n t > < b : P o i n t > < b : _ x > 1 0 7 9 . 5 < / b : _ x > < b : _ y > 1 0 7 . 3 9 7 4 3 6 < / b : _ y > < / b : P o i n t > < b : P o i n t > < b : _ x > 1 0 7 9 . 5 < / b : _ x > < b : _ y > 1 1 3 < / b : _ y > < / b : P o i n t > < b : P o i n t > < b : _ x > 1 0 8 1 . 5 < / b : _ x > < b : _ y > 1 1 5 < / b : _ y > < / b : P o i n t > < b : P o i n t > < b : _ x > 1 0 9 5 . 4 4 4 4 4 4 4 4 4 4 4 4 6 < / b : _ x > < b : _ y > 1 1 5 < / b : _ y > < / b : P o i n t > < / P o i n t s > < / a : V a l u e > < / a : K e y V a l u e O f D i a g r a m O b j e c t K e y a n y T y p e z b w N T n L X > < a : K e y V a l u e O f D i a g r a m O b j e c t K e y a n y T y p e z b w N T n L X > < a : K e y > < K e y > R e l a t i o n s h i p s \ & l t ; T a b l e s \ p r o d u c t i o n m a t e r i a l u s a g e \ C o l u m n s \ S u p p l i e r I D & g t ; - & l t ; T a b l e s \ s u p p l i e r s \ C o l u m n s \ S u p p l i e r I D & g t ; < / K e y > < / a : K e y > < a : V a l u e   i : t y p e = " D i a g r a m D i s p l a y L i n k V i e w S t a t e " > < A u t o m a t i o n P r o p e r t y H e l p e r T e x t > E n d   p o i n t   1 :   ( 7 8 6 . 8 8 8 6 7 5 3 7 1 8 0 7 , 9 1 . 8 3 3 3 3 3 ) .   E n d   p o i n t   2 :   ( 8 3 1 . 5 5 5 5 5 5 5 5 5 5 5 5 , 1 0 5 . 3 9 7 4 3 6 )   < / A u t o m a t i o n P r o p e r t y H e l p e r T e x t > < L a y e d O u t > t r u e < / L a y e d O u t > < P o i n t s   x m l n s : b = " h t t p : / / s c h e m a s . d a t a c o n t r a c t . o r g / 2 0 0 4 / 0 7 / S y s t e m . W i n d o w s " > < b : P o i n t > < b : _ x > 7 8 6 . 8 8 8 6 7 5 3 7 1 8 0 6 5 8 < / b : _ x > < b : _ y > 9 1 . 8 3 3 3 3 3 < / b : _ y > < / b : P o i n t > < b : P o i n t > < b : _ x > 8 0 7 . 2 2 2 1 1 5 5 < / b : _ x > < b : _ y > 9 1 . 8 3 3 3 3 3 < / b : _ y > < / b : P o i n t > < b : P o i n t > < b : _ x > 8 0 9 . 2 2 2 1 1 5 5 < / b : _ x > < b : _ y > 9 3 . 8 3 3 3 3 3 < / b : _ y > < / b : P o i n t > < b : P o i n t > < b : _ x > 8 0 9 . 2 2 2 1 1 5 5 < / b : _ x > < b : _ y > 1 0 3 . 3 9 7 4 3 6 < / b : _ y > < / b : P o i n t > < b : P o i n t > < b : _ x > 8 1 1 . 2 2 2 1 1 5 5 < / b : _ x > < b : _ y > 1 0 5 . 3 9 7 4 3 6 < / b : _ y > < / b : P o i n t > < b : P o i n t > < b : _ x > 8 3 1 . 5 5 5 5 5 5 5 5 5 5 5 5 2 < / b : _ x > < b : _ y > 1 0 5 . 3 9 7 4 3 6 < / b : _ y > < / b : P o i n t > < / P o i n t s > < / a : V a l u e > < / a : K e y V a l u e O f D i a g r a m O b j e c t K e y a n y T y p e z b w N T n L X > < a : K e y V a l u e O f D i a g r a m O b j e c t K e y a n y T y p e z b w N T n L X > < a : K e y > < K e y > R e l a t i o n s h i p s \ & l t ; T a b l e s \ p r o d u c t i o n m a t e r i a l u s a g e \ C o l u m n s \ S u p p l i e r I D & g t ; - & l t ; T a b l e s \ s u p p l i e r s \ C o l u m n s \ S u p p l i e r I D & g t ; \ F K < / K e y > < / a : K e y > < a : V a l u e   i : t y p e = " D i a g r a m D i s p l a y L i n k E n d p o i n t V i e w S t a t e " > < H e i g h t > 1 6 < / H e i g h t > < L a b e l L o c a t i o n   x m l n s : b = " h t t p : / / s c h e m a s . d a t a c o n t r a c t . o r g / 2 0 0 4 / 0 7 / S y s t e m . W i n d o w s " > < b : _ x > 7 7 0 . 8 8 8 6 7 5 3 7 1 8 0 6 5 8 < / b : _ x > < b : _ y > 8 3 . 8 3 3 3 3 3 < / b : _ y > < / L a b e l L o c a t i o n > < L o c a t i o n   x m l n s : b = " h t t p : / / s c h e m a s . d a t a c o n t r a c t . o r g / 2 0 0 4 / 0 7 / S y s t e m . W i n d o w s " > < b : _ x > 7 7 0 . 8 8 8 6 7 5 3 7 1 8 0 6 5 8 < / b : _ x > < b : _ y > 9 1 . 8 3 3 3 3 3 < / b : _ y > < / L o c a t i o n > < S h a p e R o t a t e A n g l e > 3 6 0 < / S h a p e R o t a t e A n g l e > < W i d t h > 1 6 < / W i d t h > < / a : V a l u e > < / a : K e y V a l u e O f D i a g r a m O b j e c t K e y a n y T y p e z b w N T n L X > < a : K e y V a l u e O f D i a g r a m O b j e c t K e y a n y T y p e z b w N T n L X > < a : K e y > < K e y > R e l a t i o n s h i p s \ & l t ; T a b l e s \ p r o d u c t i o n m a t e r i a l u s a g e \ C o l u m n s \ S u p p l i e r I D & g t ; - & l t ; T a b l e s \ s u p p l i e r s \ C o l u m n s \ S u p p l i e r I D & g t ; \ P K < / K e y > < / a : K e y > < a : V a l u e   i : t y p e = " D i a g r a m D i s p l a y L i n k E n d p o i n t V i e w S t a t e " > < H e i g h t > 1 6 < / H e i g h t > < L a b e l L o c a t i o n   x m l n s : b = " h t t p : / / s c h e m a s . d a t a c o n t r a c t . o r g / 2 0 0 4 / 0 7 / S y s t e m . W i n d o w s " > < b : _ x > 8 3 1 . 5 5 5 5 5 5 5 5 5 5 5 5 2 < / b : _ x > < b : _ y > 9 7 . 3 9 7 4 3 6 < / b : _ y > < / L a b e l L o c a t i o n > < L o c a t i o n   x m l n s : b = " h t t p : / / s c h e m a s . d a t a c o n t r a c t . o r g / 2 0 0 4 / 0 7 / S y s t e m . W i n d o w s " > < b : _ x > 8 4 7 . 5 5 5 5 5 5 5 5 5 5 5 5 2 < / b : _ x > < b : _ y > 1 0 5 . 3 9 7 4 3 6 < / b : _ y > < / L o c a t i o n > < S h a p e R o t a t e A n g l e > 1 8 0 < / S h a p e R o t a t e A n g l e > < W i d t h > 1 6 < / W i d t h > < / a : V a l u e > < / a : K e y V a l u e O f D i a g r a m O b j e c t K e y a n y T y p e z b w N T n L X > < a : K e y V a l u e O f D i a g r a m O b j e c t K e y a n y T y p e z b w N T n L X > < a : K e y > < K e y > R e l a t i o n s h i p s \ & l t ; T a b l e s \ p r o d u c t i o n m a t e r i a l u s a g e \ C o l u m n s \ S u p p l i e r I D & g t ; - & l t ; T a b l e s \ s u p p l i e r s \ C o l u m n s \ S u p p l i e r I D & g t ; \ C r o s s F i l t e r < / K e y > < / a : K e y > < a : V a l u e   i : t y p e = " D i a g r a m D i s p l a y L i n k C r o s s F i l t e r V i e w S t a t e " > < P o i n t s   x m l n s : b = " h t t p : / / s c h e m a s . d a t a c o n t r a c t . o r g / 2 0 0 4 / 0 7 / S y s t e m . W i n d o w s " > < b : P o i n t > < b : _ x > 7 8 6 . 8 8 8 6 7 5 3 7 1 8 0 6 5 8 < / b : _ x > < b : _ y > 9 1 . 8 3 3 3 3 3 < / b : _ y > < / b : P o i n t > < b : P o i n t > < b : _ x > 8 0 7 . 2 2 2 1 1 5 5 < / b : _ x > < b : _ y > 9 1 . 8 3 3 3 3 3 < / b : _ y > < / b : P o i n t > < b : P o i n t > < b : _ x > 8 0 9 . 2 2 2 1 1 5 5 < / b : _ x > < b : _ y > 9 3 . 8 3 3 3 3 3 < / b : _ y > < / b : P o i n t > < b : P o i n t > < b : _ x > 8 0 9 . 2 2 2 1 1 5 5 < / b : _ x > < b : _ y > 1 0 3 . 3 9 7 4 3 6 < / b : _ y > < / b : P o i n t > < b : P o i n t > < b : _ x > 8 1 1 . 2 2 2 1 1 5 5 < / b : _ x > < b : _ y > 1 0 5 . 3 9 7 4 3 6 < / b : _ y > < / b : P o i n t > < b : P o i n t > < b : _ x > 8 3 1 . 5 5 5 5 5 5 5 5 5 5 5 5 2 < / b : _ x > < b : _ y > 1 0 5 . 3 9 7 4 3 6 < / b : _ y > < / b : P o i n t > < / P o i n t s > < / a : V a l u e > < / a : K e y V a l u e O f D i a g r a m O b j e c t K e y a n y T y p e z b w N T n L X > < a : K e y V a l u e O f D i a g r a m O b j e c t K e y a n y T y p e z b w N T n L X > < a : K e y > < K e y > R e l a t i o n s h i p s \ & l t ; T a b l e s \ s a l e s \ C o l u m n s \ P r o d u c t I D & g t ; - & l t ; T a b l e s \ p r o d u c t s \ C o l u m n s \ P r o d u c t I D & g t ; < / K e y > < / a : K e y > < a : V a l u e   i : t y p e = " D i a g r a m D i s p l a y L i n k V i e w S t a t e " > < A u t o m a t i o n P r o p e r t y H e l p e r T e x t > E n d   p o i n t   1 :   ( 8 3 1 . 2 4 5 3 3 5 , 4 5 1 . 4 2 3 0 7 6 9 2 3 0 7 7 ) .   E n d   p o i n t   2 :   ( 7 3 4 . 7 6 8 9 4 6 , 5 1 5 . 3 2 9 0 5 9 8 2 9 0 6 )   < / A u t o m a t i o n P r o p e r t y H e l p e r T e x t > < L a y e d O u t > t r u e < / L a y e d O u t > < P o i n t s   x m l n s : b = " h t t p : / / s c h e m a s . d a t a c o n t r a c t . o r g / 2 0 0 4 / 0 7 / S y s t e m . W i n d o w s " > < b : P o i n t > < b : _ x > 8 3 1 . 2 4 5 3 3 5 < / b : _ x > < b : _ y > 4 5 1 . 4 2 3 0 7 6 9 2 3 0 7 6 9 1 < / b : _ y > < / b : P o i n t > < b : P o i n t > < b : _ x > 8 3 1 . 2 4 5 3 3 5 < / b : _ x > < b : _ y > 4 8 1 . 3 7 6 0 6 8 < / b : _ y > < / b : P o i n t > < b : P o i n t > < b : _ x > 8 2 9 . 2 4 5 3 3 5 < / b : _ x > < b : _ y > 4 8 3 . 3 7 6 0 6 8 < / b : _ y > < / b : P o i n t > < b : P o i n t > < b : _ x > 7 3 6 . 7 6 8 9 4 6 < / b : _ x > < b : _ y > 4 8 3 . 3 7 6 0 6 8 < / b : _ y > < / b : P o i n t > < b : P o i n t > < b : _ x > 7 3 4 . 7 6 8 9 4 6 < / b : _ x > < b : _ y > 4 8 5 . 3 7 6 0 6 8 < / b : _ y > < / b : P o i n t > < b : P o i n t > < b : _ x > 7 3 4 . 7 6 8 9 4 6 < / b : _ x > < b : _ y > 5 1 5 . 3 2 9 0 5 9 8 2 9 0 6 0 2 7 < / b : _ y > < / b : P o i n t > < / P o i n t s > < / a : V a l u e > < / a : K e y V a l u e O f D i a g r a m O b j e c t K e y a n y T y p e z b w N T n L X > < a : K e y V a l u e O f D i a g r a m O b j e c t K e y a n y T y p e z b w N T n L X > < a : K e y > < K e y > R e l a t i o n s h i p s \ & l t ; T a b l e s \ s a l e s \ C o l u m n s \ P r o d u c t I D & g t ; - & l t ; T a b l e s \ p r o d u c t s \ C o l u m n s \ P r o d u c t I D & g t ; \ F K < / K e y > < / a : K e y > < a : V a l u e   i : t y p e = " D i a g r a m D i s p l a y L i n k E n d p o i n t V i e w S t a t e " > < H e i g h t > 1 6 < / H e i g h t > < L a b e l L o c a t i o n   x m l n s : b = " h t t p : / / s c h e m a s . d a t a c o n t r a c t . o r g / 2 0 0 4 / 0 7 / S y s t e m . W i n d o w s " > < b : _ x > 8 2 3 . 2 4 5 3 3 5 < / b : _ x > < b : _ y > 4 3 5 . 4 2 3 0 7 6 9 2 3 0 7 6 9 1 < / b : _ y > < / L a b e l L o c a t i o n > < L o c a t i o n   x m l n s : b = " h t t p : / / s c h e m a s . d a t a c o n t r a c t . o r g / 2 0 0 4 / 0 7 / S y s t e m . W i n d o w s " > < b : _ x > 8 3 1 . 2 4 5 3 3 5 < / b : _ x > < b : _ y > 4 3 5 . 4 2 3 0 7 6 9 2 3 0 7 6 9 1 < / b : _ y > < / L o c a t i o n > < S h a p e R o t a t e A n g l e > 9 0 < / S h a p e R o t a t e A n g l e > < W i d t h > 1 6 < / W i d t h > < / a : V a l u e > < / a : K e y V a l u e O f D i a g r a m O b j e c t K e y a n y T y p e z b w N T n L X > < a : K e y V a l u e O f D i a g r a m O b j e c t K e y a n y T y p e z b w N T n L X > < a : K e y > < K e y > R e l a t i o n s h i p s \ & l t ; T a b l e s \ s a l e s \ C o l u m n s \ P r o d u c t I D & g t ; - & l t ; T a b l e s \ p r o d u c t s \ C o l u m n s \ P r o d u c t I D & g t ; \ P K < / K e y > < / a : K e y > < a : V a l u e   i : t y p e = " D i a g r a m D i s p l a y L i n k E n d p o i n t V i e w S t a t e " > < H e i g h t > 1 6 < / H e i g h t > < L a b e l L o c a t i o n   x m l n s : b = " h t t p : / / s c h e m a s . d a t a c o n t r a c t . o r g / 2 0 0 4 / 0 7 / S y s t e m . W i n d o w s " > < b : _ x > 7 2 6 . 7 6 8 9 4 6 < / b : _ x > < b : _ y > 5 1 5 . 3 2 9 0 5 9 8 2 9 0 6 0 2 7 < / b : _ y > < / L a b e l L o c a t i o n > < L o c a t i o n   x m l n s : b = " h t t p : / / s c h e m a s . d a t a c o n t r a c t . o r g / 2 0 0 4 / 0 7 / S y s t e m . W i n d o w s " > < b : _ x > 7 3 4 . 7 6 8 9 4 6 < / b : _ x > < b : _ y > 5 3 1 . 3 2 9 0 5 9 8 2 9 0 6 0 2 7 < / b : _ y > < / L o c a t i o n > < S h a p e R o t a t e A n g l e > 2 7 0 < / S h a p e R o t a t e A n g l e > < W i d t h > 1 6 < / W i d t h > < / a : V a l u e > < / a : K e y V a l u e O f D i a g r a m O b j e c t K e y a n y T y p e z b w N T n L X > < a : K e y V a l u e O f D i a g r a m O b j e c t K e y a n y T y p e z b w N T n L X > < a : K e y > < K e y > R e l a t i o n s h i p s \ & l t ; T a b l e s \ s a l e s \ C o l u m n s \ P r o d u c t I D & g t ; - & l t ; T a b l e s \ p r o d u c t s \ C o l u m n s \ P r o d u c t I D & g t ; \ C r o s s F i l t e r < / K e y > < / a : K e y > < a : V a l u e   i : t y p e = " D i a g r a m D i s p l a y L i n k C r o s s F i l t e r V i e w S t a t e " > < P o i n t s   x m l n s : b = " h t t p : / / s c h e m a s . d a t a c o n t r a c t . o r g / 2 0 0 4 / 0 7 / S y s t e m . W i n d o w s " > < b : P o i n t > < b : _ x > 8 3 1 . 2 4 5 3 3 5 < / b : _ x > < b : _ y > 4 5 1 . 4 2 3 0 7 6 9 2 3 0 7 6 9 1 < / b : _ y > < / b : P o i n t > < b : P o i n t > < b : _ x > 8 3 1 . 2 4 5 3 3 5 < / b : _ x > < b : _ y > 4 8 1 . 3 7 6 0 6 8 < / b : _ y > < / b : P o i n t > < b : P o i n t > < b : _ x > 8 2 9 . 2 4 5 3 3 5 < / b : _ x > < b : _ y > 4 8 3 . 3 7 6 0 6 8 < / b : _ y > < / b : P o i n t > < b : P o i n t > < b : _ x > 7 3 6 . 7 6 8 9 4 6 < / b : _ x > < b : _ y > 4 8 3 . 3 7 6 0 6 8 < / b : _ y > < / b : P o i n t > < b : P o i n t > < b : _ x > 7 3 4 . 7 6 8 9 4 6 < / b : _ x > < b : _ y > 4 8 5 . 3 7 6 0 6 8 < / b : _ y > < / b : P o i n t > < b : P o i n t > < b : _ x > 7 3 4 . 7 6 8 9 4 6 < / b : _ x > < b : _ y > 5 1 5 . 3 2 9 0 5 9 8 2 9 0 6 0 2 7 < / b : _ y > < / b : P o i n t > < / P o i n t s > < / a : V a l u e > < / a : K e y V a l u e O f D i a g r a m O b j e c t K e y a n y T y p e z b w N T n L X > < a : K e y V a l u e O f D i a g r a m O b j e c t K e y a n y T y p e z b w N T n L X > < a : K e y > < K e y > R e l a t i o n s h i p s \ & l t ; T a b l e s \ s h i p p i n g \ C o l u m n s \ S h i p p i n g M e t h o d I D & g t ; - & l t ; T a b l e s \ s h i p p i n g m e t h o d s \ C o l u m n s \ S h i p p i n g M e t h o d I D & g t ; < / K e y > < / a : K e y > < a : V a l u e   i : t y p e = " D i a g r a m D i s p l a y L i n k V i e w S t a t e " > < A u t o m a t i o n P r o p e r t y H e l p e r T e x t > E n d   p o i n t   1 :   ( 1 2 4 3 . 6 8 7 6 0 7 , 6 1 5 . 9 0 5 9 8 2 9 0 5 9 8 3 ) .   E n d   p o i n t   2 :   ( 1 3 2 6 . 3 6 4 9 2 1 9 9 5 0 4 , 6 8 0 . 8 5 8 9 7 4 )   < / A u t o m a t i o n P r o p e r t y H e l p e r T e x t > < L a y e d O u t > t r u e < / L a y e d O u t > < P o i n t s   x m l n s : b = " h t t p : / / s c h e m a s . d a t a c o n t r a c t . o r g / 2 0 0 4 / 0 7 / S y s t e m . W i n d o w s " > < b : P o i n t > < b : _ x > 1 2 4 3 . 6 8 7 6 0 7 < / b : _ x > < b : _ y > 6 1 5 . 9 0 5 9 8 2 9 0 5 9 8 3 < / b : _ y > < / b : P o i n t > < b : P o i n t > < b : _ x > 1 2 4 3 . 6 8 7 6 0 7 < / b : _ x > < b : _ y > 6 7 8 . 8 5 8 9 7 4 < / b : _ y > < / b : P o i n t > < b : P o i n t > < b : _ x > 1 2 4 5 . 6 8 7 6 0 7 < / b : _ x > < b : _ y > 6 8 0 . 8 5 8 9 7 4 < / b : _ y > < / b : P o i n t > < b : P o i n t > < b : _ x > 1 3 2 6 . 3 6 4 9 2 1 9 9 5 0 4 1 2 < / b : _ x > < b : _ y > 6 8 0 . 8 5 8 9 7 4 < / b : _ y > < / b : P o i n t > < / P o i n t s > < / a : V a l u e > < / a : K e y V a l u e O f D i a g r a m O b j e c t K e y a n y T y p e z b w N T n L X > < a : K e y V a l u e O f D i a g r a m O b j e c t K e y a n y T y p e z b w N T n L X > < a : K e y > < K e y > R e l a t i o n s h i p s \ & l t ; T a b l e s \ s h i p p i n g \ C o l u m n s \ S h i p p i n g M e t h o d I D & g t ; - & l t ; T a b l e s \ s h i p p i n g m e t h o d s \ C o l u m n s \ S h i p p i n g M e t h o d I D & g t ; \ F K < / K e y > < / a : K e y > < a : V a l u e   i : t y p e = " D i a g r a m D i s p l a y L i n k E n d p o i n t V i e w S t a t e " > < H e i g h t > 1 6 < / H e i g h t > < L a b e l L o c a t i o n   x m l n s : b = " h t t p : / / s c h e m a s . d a t a c o n t r a c t . o r g / 2 0 0 4 / 0 7 / S y s t e m . W i n d o w s " > < b : _ x > 1 2 3 5 . 6 8 7 6 0 7 < / b : _ x > < b : _ y > 5 9 9 . 9 0 5 9 8 2 9 0 5 9 8 3 < / b : _ y > < / L a b e l L o c a t i o n > < L o c a t i o n   x m l n s : b = " h t t p : / / s c h e m a s . d a t a c o n t r a c t . o r g / 2 0 0 4 / 0 7 / S y s t e m . W i n d o w s " > < b : _ x > 1 2 4 3 . 6 8 7 6 0 7 < / b : _ x > < b : _ y > 5 9 9 . 9 0 5 9 8 2 9 0 5 9 8 3 < / b : _ y > < / L o c a t i o n > < S h a p e R o t a t e A n g l e > 9 0 < / S h a p e R o t a t e A n g l e > < W i d t h > 1 6 < / W i d t h > < / a : V a l u e > < / a : K e y V a l u e O f D i a g r a m O b j e c t K e y a n y T y p e z b w N T n L X > < a : K e y V a l u e O f D i a g r a m O b j e c t K e y a n y T y p e z b w N T n L X > < a : K e y > < K e y > R e l a t i o n s h i p s \ & l t ; T a b l e s \ s h i p p i n g \ C o l u m n s \ S h i p p i n g M e t h o d I D & g t ; - & l t ; T a b l e s \ s h i p p i n g m e t h o d s \ C o l u m n s \ S h i p p i n g M e t h o d I D & g t ; \ P K < / K e y > < / a : K e y > < a : V a l u e   i : t y p e = " D i a g r a m D i s p l a y L i n k E n d p o i n t V i e w S t a t e " > < H e i g h t > 1 6 < / H e i g h t > < L a b e l L o c a t i o n   x m l n s : b = " h t t p : / / s c h e m a s . d a t a c o n t r a c t . o r g / 2 0 0 4 / 0 7 / S y s t e m . W i n d o w s " > < b : _ x > 1 3 2 6 . 3 6 4 9 2 1 9 9 5 0 4 1 2 < / b : _ x > < b : _ y > 6 7 2 . 8 5 8 9 7 4 < / b : _ y > < / L a b e l L o c a t i o n > < L o c a t i o n   x m l n s : b = " h t t p : / / s c h e m a s . d a t a c o n t r a c t . o r g / 2 0 0 4 / 0 7 / S y s t e m . W i n d o w s " > < b : _ x > 1 3 4 2 . 3 6 4 9 2 1 9 9 5 0 4 1 2 < / b : _ x > < b : _ y > 6 8 0 . 8 5 8 9 7 4 < / b : _ y > < / L o c a t i o n > < S h a p e R o t a t e A n g l e > 1 8 0 < / S h a p e R o t a t e A n g l e > < W i d t h > 1 6 < / W i d t h > < / a : V a l u e > < / a : K e y V a l u e O f D i a g r a m O b j e c t K e y a n y T y p e z b w N T n L X > < a : K e y V a l u e O f D i a g r a m O b j e c t K e y a n y T y p e z b w N T n L X > < a : K e y > < K e y > R e l a t i o n s h i p s \ & l t ; T a b l e s \ s h i p p i n g \ C o l u m n s \ S h i p p i n g M e t h o d I D & g t ; - & l t ; T a b l e s \ s h i p p i n g m e t h o d s \ C o l u m n s \ S h i p p i n g M e t h o d I D & g t ; \ C r o s s F i l t e r < / K e y > < / a : K e y > < a : V a l u e   i : t y p e = " D i a g r a m D i s p l a y L i n k C r o s s F i l t e r V i e w S t a t e " > < P o i n t s   x m l n s : b = " h t t p : / / s c h e m a s . d a t a c o n t r a c t . o r g / 2 0 0 4 / 0 7 / S y s t e m . W i n d o w s " > < b : P o i n t > < b : _ x > 1 2 4 3 . 6 8 7 6 0 7 < / b : _ x > < b : _ y > 6 1 5 . 9 0 5 9 8 2 9 0 5 9 8 3 < / b : _ y > < / b : P o i n t > < b : P o i n t > < b : _ x > 1 2 4 3 . 6 8 7 6 0 7 < / b : _ x > < b : _ y > 6 7 8 . 8 5 8 9 7 4 < / b : _ y > < / b : P o i n t > < b : P o i n t > < b : _ x > 1 2 4 5 . 6 8 7 6 0 7 < / b : _ x > < b : _ y > 6 8 0 . 8 5 8 9 7 4 < / b : _ y > < / b : P o i n t > < b : P o i n t > < b : _ x > 1 3 2 6 . 3 6 4 9 2 1 9 9 5 0 4 1 2 < / b : _ x > < b : _ y > 6 8 0 . 8 5 8 9 7 4 < / b : _ y > < / b : P o i n t > < / P o i n t s > < / a : V a l u e > < / a : K e y V a l u e O f D i a g r a m O b j e c t K e y a n y T y p e z b w N T n L X > < a : K e y V a l u e O f D i a g r a m O b j e c t K e y a n y T y p e z b w N T n L X > < a : K e y > < K e y > R e l a t i o n s h i p s \ & l t ; T a b l e s \ s h i p p i n g \ C o l u m n s \ S a l e I D & g t ; - & l t ; T a b l e s \ s a l e s \ C o l u m n s \ S a l e I D & g t ; < / K e y > < / a : K e y > < a : V a l u e   i : t y p e = " D i a g r a m D i s p l a y L i n k V i e w S t a t e " > < A u t o m a t i o n P r o p e r t y H e l p e r T e x t > E n d   p o i n t   1 :   ( 1 1 2 7 . 6 8 7 6 0 7 1 5 3 8 7 , 5 0 1 . 2 9 4 8 7 2 ) .   E n d   p o i n t   2 :   ( 9 4 7 . 2 4 5 3 3 5 0 4 7 7 4 3 , 3 7 0 . 4 2 3 0 7 7 )   < / A u t o m a t i o n P r o p e r t y H e l p e r T e x t > < L a y e d O u t > t r u e < / L a y e d O u t > < P o i n t s   x m l n s : b = " h t t p : / / s c h e m a s . d a t a c o n t r a c t . o r g / 2 0 0 4 / 0 7 / S y s t e m . W i n d o w s " > < b : P o i n t > < b : _ x > 1 1 2 7 . 6 8 7 6 0 7 1 5 3 8 7 1 3 < / b : _ x > < b : _ y > 5 0 1 . 2 9 4 8 7 2 0 0 0 0 0 0 0 5 < / b : _ y > < / b : P o i n t > < b : P o i n t > < b : _ x > 1 0 3 9 . 4 6 6 4 7 1 < / b : _ x > < b : _ y > 5 0 1 . 2 9 4 8 7 2 < / b : _ y > < / b : P o i n t > < b : P o i n t > < b : _ x > 1 0 3 7 . 4 6 6 4 7 1 < / b : _ x > < b : _ y > 4 9 9 . 2 9 4 8 7 2 < / b : _ y > < / b : P o i n t > < b : P o i n t > < b : _ x > 1 0 3 7 . 4 6 6 4 7 1 < / b : _ x > < b : _ y > 3 7 2 . 4 2 3 0 7 7 < / b : _ y > < / b : P o i n t > < b : P o i n t > < b : _ x > 1 0 3 5 . 4 6 6 4 7 1 < / b : _ x > < b : _ y > 3 7 0 . 4 2 3 0 7 7 < / b : _ y > < / b : P o i n t > < b : P o i n t > < b : _ x > 9 4 7 . 2 4 5 3 3 5 0 4 7 7 4 3 0 8 < / b : _ x > < b : _ y > 3 7 0 . 4 2 3 0 7 7 < / b : _ y > < / b : P o i n t > < / P o i n t s > < / a : V a l u e > < / a : K e y V a l u e O f D i a g r a m O b j e c t K e y a n y T y p e z b w N T n L X > < a : K e y V a l u e O f D i a g r a m O b j e c t K e y a n y T y p e z b w N T n L X > < a : K e y > < K e y > R e l a t i o n s h i p s \ & l t ; T a b l e s \ s h i p p i n g \ C o l u m n s \ S a l e I D & g t ; - & l t ; T a b l e s \ s a l e s \ C o l u m n s \ S a l e I D & g t ; \ F K < / K e y > < / a : K e y > < a : V a l u e   i : t y p e = " D i a g r a m D i s p l a y L i n k E n d p o i n t V i e w S t a t e " > < H e i g h t > 1 6 < / H e i g h t > < L a b e l L o c a t i o n   x m l n s : b = " h t t p : / / s c h e m a s . d a t a c o n t r a c t . o r g / 2 0 0 4 / 0 7 / S y s t e m . W i n d o w s " > < b : _ x > 1 1 2 7 . 6 8 7 6 0 7 1 5 3 8 7 1 3 < / b : _ x > < b : _ y > 4 9 3 . 2 9 4 8 7 2 0 0 0 0 0 0 0 5 < / b : _ y > < / L a b e l L o c a t i o n > < L o c a t i o n   x m l n s : b = " h t t p : / / s c h e m a s . d a t a c o n t r a c t . o r g / 2 0 0 4 / 0 7 / S y s t e m . W i n d o w s " > < b : _ x > 1 1 4 3 . 6 8 7 6 0 7 1 5 3 8 7 1 3 < / b : _ x > < b : _ y > 5 0 1 . 2 9 4 8 7 2 0 0 0 0 0 0 0 5 < / b : _ y > < / L o c a t i o n > < S h a p e R o t a t e A n g l e > 1 8 0 < / S h a p e R o t a t e A n g l e > < W i d t h > 1 6 < / W i d t h > < / a : V a l u e > < / a : K e y V a l u e O f D i a g r a m O b j e c t K e y a n y T y p e z b w N T n L X > < a : K e y V a l u e O f D i a g r a m O b j e c t K e y a n y T y p e z b w N T n L X > < a : K e y > < K e y > R e l a t i o n s h i p s \ & l t ; T a b l e s \ s h i p p i n g \ C o l u m n s \ S a l e I D & g t ; - & l t ; T a b l e s \ s a l e s \ C o l u m n s \ S a l e I D & g t ; \ P K < / K e y > < / a : K e y > < a : V a l u e   i : t y p e = " D i a g r a m D i s p l a y L i n k E n d p o i n t V i e w S t a t e " > < H e i g h t > 1 6 < / H e i g h t > < L a b e l L o c a t i o n   x m l n s : b = " h t t p : / / s c h e m a s . d a t a c o n t r a c t . o r g / 2 0 0 4 / 0 7 / S y s t e m . W i n d o w s " > < b : _ x > 9 3 1 . 2 4 5 3 3 5 0 4 7 7 4 3 0 8 < / b : _ x > < b : _ y > 3 6 2 . 4 2 3 0 7 7 < / b : _ y > < / L a b e l L o c a t i o n > < L o c a t i o n   x m l n s : b = " h t t p : / / s c h e m a s . d a t a c o n t r a c t . o r g / 2 0 0 4 / 0 7 / S y s t e m . W i n d o w s " > < b : _ x > 9 3 1 . 2 4 5 3 3 5 0 4 7 7 4 3 0 8 < / b : _ x > < b : _ y > 3 7 0 . 4 2 3 0 7 7 < / b : _ y > < / L o c a t i o n > < S h a p e R o t a t e A n g l e > 3 6 0 < / S h a p e R o t a t e A n g l e > < W i d t h > 1 6 < / W i d t h > < / a : V a l u e > < / a : K e y V a l u e O f D i a g r a m O b j e c t K e y a n y T y p e z b w N T n L X > < a : K e y V a l u e O f D i a g r a m O b j e c t K e y a n y T y p e z b w N T n L X > < a : K e y > < K e y > R e l a t i o n s h i p s \ & l t ; T a b l e s \ s h i p p i n g \ C o l u m n s \ S a l e I D & g t ; - & l t ; T a b l e s \ s a l e s \ C o l u m n s \ S a l e I D & g t ; \ C r o s s F i l t e r < / K e y > < / a : K e y > < a : V a l u e   i : t y p e = " D i a g r a m D i s p l a y L i n k C r o s s F i l t e r V i e w S t a t e " > < P o i n t s   x m l n s : b = " h t t p : / / s c h e m a s . d a t a c o n t r a c t . o r g / 2 0 0 4 / 0 7 / S y s t e m . W i n d o w s " > < b : P o i n t > < b : _ x > 1 1 2 7 . 6 8 7 6 0 7 1 5 3 8 7 1 3 < / b : _ x > < b : _ y > 5 0 1 . 2 9 4 8 7 2 0 0 0 0 0 0 0 5 < / b : _ y > < / b : P o i n t > < b : P o i n t > < b : _ x > 1 0 3 9 . 4 6 6 4 7 1 < / b : _ x > < b : _ y > 5 0 1 . 2 9 4 8 7 2 < / b : _ y > < / b : P o i n t > < b : P o i n t > < b : _ x > 1 0 3 7 . 4 6 6 4 7 1 < / b : _ x > < b : _ y > 4 9 9 . 2 9 4 8 7 2 < / b : _ y > < / b : P o i n t > < b : P o i n t > < b : _ x > 1 0 3 7 . 4 6 6 4 7 1 < / b : _ x > < b : _ y > 3 7 2 . 4 2 3 0 7 7 < / b : _ y > < / b : P o i n t > < b : P o i n t > < b : _ x > 1 0 3 5 . 4 6 6 4 7 1 < / b : _ x > < b : _ y > 3 7 0 . 4 2 3 0 7 7 < / b : _ y > < / b : P o i n t > < b : P o i n t > < b : _ x > 9 4 7 . 2 4 5 3 3 5 0 4 7 7 4 3 0 8 < / b : _ x > < b : _ y > 3 7 0 . 4 2 3 0 7 7 < / b : _ y > < / b : P o i n t > < / P o i n t s > < / a : V a l u e > < / a : K e y V a l u e O f D i a g r a m O b j e c t K e y a n y T y p e z b w N T n L X > < a : K e y V a l u e O f D i a g r a m O b j e c t K e y a n y T y p e z b w N T n L X > < a : K e y > < K e y > R e l a t i o n s h i p s \ & l t ; T a b l e s \ i n v e n t o r y \ C o l u m n s \ P r o d u c t I D & g t ; - & l t ; T a b l e s \ p r o d u c t s \ C o l u m n s \ P r o d u c t I D & g t ; < / K e y > < / a : K e y > < a : V a l u e   i : t y p e = " D i a g r a m D i s p l a y L i n k V i e w S t a t e " > < A u t o m a t i o n P r o p e r t y H e l p e r T e x t > E n d   p o i n t   1 :   ( 4 8 0 . 9 3 3 6 5 3 9 2 5 2 2 , 5 9 4 . 7 7 7 7 7 8 ) .   E n d   p o i n t   2 :   ( 6 1 8 . 7 6 8 9 4 6 0 7 9 7 8 9 , 6 1 6 . 3 2 9 0 6 )   < / A u t o m a t i o n P r o p e r t y H e l p e r T e x t > < I s F o c u s e d > t r u e < / I s F o c u s e d > < L a y e d O u t > t r u e < / L a y e d O u t > < P o i n t s   x m l n s : b = " h t t p : / / s c h e m a s . d a t a c o n t r a c t . o r g / 2 0 0 4 / 0 7 / S y s t e m . W i n d o w s " > < b : P o i n t > < b : _ x > 4 8 0 . 9 3 3 6 5 3 9 2 5 2 1 9 5 7 < / b : _ x > < b : _ y > 5 9 4 . 7 7 7 7 7 8 < / b : _ y > < / b : P o i n t > < b : P o i n t > < b : _ x > 5 4 7 . 8 5 1 3 < / b : _ x > < b : _ y > 5 9 4 . 7 7 7 7 7 8 < / b : _ y > < / b : P o i n t > < b : P o i n t > < b : _ x > 5 4 9 . 8 5 1 3 < / b : _ x > < b : _ y > 5 9 6 . 7 7 7 7 7 8 < / b : _ y > < / b : P o i n t > < b : P o i n t > < b : _ x > 5 4 9 . 8 5 1 3 < / b : _ x > < b : _ y > 6 1 4 . 3 2 9 0 6 < / b : _ y > < / b : P o i n t > < b : P o i n t > < b : _ x > 5 5 1 . 8 5 1 3 < / b : _ x > < b : _ y > 6 1 6 . 3 2 9 0 6 < / b : _ y > < / b : P o i n t > < b : P o i n t > < b : _ x > 6 1 8 . 7 6 8 9 4 6 0 7 9 7 8 8 7 5 < / b : _ x > < b : _ y > 6 1 6 . 3 2 9 0 6 < / b : _ y > < / b : P o i n t > < / P o i n t s > < / a : V a l u e > < / a : K e y V a l u e O f D i a g r a m O b j e c t K e y a n y T y p e z b w N T n L X > < a : K e y V a l u e O f D i a g r a m O b j e c t K e y a n y T y p e z b w N T n L X > < a : K e y > < K e y > R e l a t i o n s h i p s \ & l t ; T a b l e s \ i n v e n t o r y \ C o l u m n s \ P r o d u c t I D & g t ; - & l t ; T a b l e s \ p r o d u c t s \ C o l u m n s \ P r o d u c t I D & g t ; \ F K < / K e y > < / a : K e y > < a : V a l u e   i : t y p e = " D i a g r a m D i s p l a y L i n k E n d p o i n t V i e w S t a t e " > < H e i g h t > 1 6 < / H e i g h t > < L a b e l L o c a t i o n   x m l n s : b = " h t t p : / / s c h e m a s . d a t a c o n t r a c t . o r g / 2 0 0 4 / 0 7 / S y s t e m . W i n d o w s " > < b : _ x > 4 6 4 . 9 3 3 6 5 3 9 2 5 2 1 9 5 7 < / b : _ x > < b : _ y > 5 8 6 . 7 7 7 7 7 8 < / b : _ y > < / L a b e l L o c a t i o n > < L o c a t i o n   x m l n s : b = " h t t p : / / s c h e m a s . d a t a c o n t r a c t . o r g / 2 0 0 4 / 0 7 / S y s t e m . W i n d o w s " > < b : _ x > 4 6 4 . 9 3 3 6 5 3 9 2 5 2 1 9 5 7 < / b : _ x > < b : _ y > 5 9 4 . 7 7 7 7 7 8 < / b : _ y > < / L o c a t i o n > < S h a p e R o t a t e A n g l e > 3 6 0 < / S h a p e R o t a t e A n g l e > < W i d t h > 1 6 < / W i d t h > < / a : V a l u e > < / a : K e y V a l u e O f D i a g r a m O b j e c t K e y a n y T y p e z b w N T n L X > < a : K e y V a l u e O f D i a g r a m O b j e c t K e y a n y T y p e z b w N T n L X > < a : K e y > < K e y > R e l a t i o n s h i p s \ & l t ; T a b l e s \ i n v e n t o r y \ C o l u m n s \ P r o d u c t I D & g t ; - & l t ; T a b l e s \ p r o d u c t s \ C o l u m n s \ P r o d u c t I D & g t ; \ P K < / K e y > < / a : K e y > < a : V a l u e   i : t y p e = " D i a g r a m D i s p l a y L i n k E n d p o i n t V i e w S t a t e " > < H e i g h t > 1 6 < / H e i g h t > < L a b e l L o c a t i o n   x m l n s : b = " h t t p : / / s c h e m a s . d a t a c o n t r a c t . o r g / 2 0 0 4 / 0 7 / S y s t e m . W i n d o w s " > < b : _ x > 6 1 8 . 7 6 8 9 4 6 0 7 9 7 8 8 7 5 < / b : _ x > < b : _ y > 6 0 8 . 3 2 9 0 6 < / b : _ y > < / L a b e l L o c a t i o n > < L o c a t i o n   x m l n s : b = " h t t p : / / s c h e m a s . d a t a c o n t r a c t . o r g / 2 0 0 4 / 0 7 / S y s t e m . W i n d o w s " > < b : _ x > 6 3 4 . 7 6 8 9 4 6 0 7 9 7 8 8 8 6 < / b : _ x > < b : _ y > 6 1 6 . 3 2 9 0 6 < / b : _ y > < / L o c a t i o n > < S h a p e R o t a t e A n g l e > 1 8 0 < / S h a p e R o t a t e A n g l e > < W i d t h > 1 6 < / W i d t h > < / a : V a l u e > < / a : K e y V a l u e O f D i a g r a m O b j e c t K e y a n y T y p e z b w N T n L X > < a : K e y V a l u e O f D i a g r a m O b j e c t K e y a n y T y p e z b w N T n L X > < a : K e y > < K e y > R e l a t i o n s h i p s \ & l t ; T a b l e s \ i n v e n t o r y \ C o l u m n s \ P r o d u c t I D & g t ; - & l t ; T a b l e s \ p r o d u c t s \ C o l u m n s \ P r o d u c t I D & g t ; \ C r o s s F i l t e r < / K e y > < / a : K e y > < a : V a l u e   i : t y p e = " D i a g r a m D i s p l a y L i n k C r o s s F i l t e r V i e w S t a t e " > < P o i n t s   x m l n s : b = " h t t p : / / s c h e m a s . d a t a c o n t r a c t . o r g / 2 0 0 4 / 0 7 / S y s t e m . W i n d o w s " > < b : P o i n t > < b : _ x > 4 8 0 . 9 3 3 6 5 3 9 2 5 2 1 9 5 7 < / b : _ x > < b : _ y > 5 9 4 . 7 7 7 7 7 8 < / b : _ y > < / b : P o i n t > < b : P o i n t > < b : _ x > 5 4 7 . 8 5 1 3 < / b : _ x > < b : _ y > 5 9 4 . 7 7 7 7 7 8 < / b : _ y > < / b : P o i n t > < b : P o i n t > < b : _ x > 5 4 9 . 8 5 1 3 < / b : _ x > < b : _ y > 5 9 6 . 7 7 7 7 7 8 < / b : _ y > < / b : P o i n t > < b : P o i n t > < b : _ x > 5 4 9 . 8 5 1 3 < / b : _ x > < b : _ y > 6 1 4 . 3 2 9 0 6 < / b : _ y > < / b : P o i n t > < b : P o i n t > < b : _ x > 5 5 1 . 8 5 1 3 < / b : _ x > < b : _ y > 6 1 6 . 3 2 9 0 6 < / b : _ y > < / b : P o i n t > < b : P o i n t > < b : _ x > 6 1 8 . 7 6 8 9 4 6 0 7 9 7 8 8 7 5 < / b : _ x > < b : _ y > 6 1 6 . 3 2 9 0 6 < / b : _ y > < / b : P o i n t > < / P o i n t s > < / a : V a l u e > < / a : K e y V a l u e O f D i a g r a m O b j e c t K e y a n y T y p e z b w N T n L X > < / V i e w S t a t e s > < / D i a g r a m M a n a g e r . S e r i a l i z a b l e D i a g r a m > < / A r r a y O f D i a g r a m M a n a g e r . S e r i a l i z a b l e D i a g r a m > ] ] > < / C u s t o m C o n t e n t > < / G e m i n i > 
</file>

<file path=customXml/item5.xml>��< ? x m l   v e r s i o n = " 1 . 0 "   e n c o d i n g = " U T F - 1 6 " ? > < G e m i n i   x m l n s = " h t t p : / / g e m i n i / p i v o t c u s t o m i z a t i o n / T a b l e X M L _ p r o d u c t s _ d 1 f f 7 a 9 d - 8 a 7 e - 4 0 f 8 - 8 7 6 4 - 7 8 d d 5 c 8 5 7 2 4 b " > < 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 P r o d u c t T y p e < / s t r i n g > < / k e y > < v a l u e > < i n t > 1 1 3 < / i n t > < / v a l u e > < / i t e m > < i t e m > < k e y > < s t r i n g > U n i t P r i c e < / s t r i n g > < / k e y > < v a l u e > < i n t > 9 3 < / i n t > < / v a l u e > < / i t e m > < / C o l u m n W i d t h s > < C o l u m n D i s p l a y I n d e x > < i t e m > < k e y > < s t r i n g > P r o d u c t I D < / s t r i n g > < / k e y > < v a l u e > < i n t > 0 < / i n t > < / v a l u e > < / i t e m > < i t e m > < k e y > < s t r i n g > P r o d u c t N a m e < / s t r i n g > < / k e y > < v a l u e > < i n t > 1 < / i n t > < / v a l u e > < / i t e m > < i t e m > < k e y > < s t r i n g > P r o d u c t T y p e < / s t r i n g > < / k e y > < v a l u e > < i n t > 2 < / i n t > < / v a l u e > < / i t e m > < i t e m > < k e y > < s t r i n g > U n i t P r i c e 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u p p l i e r s _ e 4 c 8 5 a a 1 - d 5 9 2 - 4 d c 3 - 9 8 7 9 - 8 1 7 6 9 7 9 4 1 9 7 4 " > < 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 C i t y I D < / s t r i n g > < / k e y > < v a l u e > < i n t > 7 3 < / i n t > < / v a l u e > < / i t e m > < i t e m > < k e y > < s t r i n g > C o n t a c t I n f o < / s t r i n g > < / k e y > < v a l u e > < i n t > 1 0 8 < / i n t > < / v a l u e > < / i t e m > < / C o l u m n W i d t h s > < C o l u m n D i s p l a y I n d e x > < i t e m > < k e y > < s t r i n g > S u p p l i e r I D < / s t r i n g > < / k e y > < v a l u e > < i n t > 0 < / i n t > < / v a l u e > < / i t e m > < i t e m > < k e y > < s t r i n g > S u p p l i e r N a m e < / s t r i n g > < / k e y > < v a l u e > < i n t > 1 < / i n t > < / v a l u e > < / i t e m > < i t e m > < k e y > < s t r i n g > C i t y I D < / s t r i n g > < / k e y > < v a l u e > < i n t > 2 < / i n t > < / v a l u e > < / i t e m > < i t e m > < k e y > < s t r i n g > C o n t a c t I n f o < / 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h i p p i n g m e t h o d s _ 2 7 d 1 b 8 9 1 - c b 4 f - 4 a 2 f - 8 c 4 b - a 3 0 2 8 6 9 f e 8 a e " > < C u s t o m C o n t e n t > < ! [ C D A T A [ < T a b l e W i d g e t G r i d S e r i a l i z a t i o n   x m l n s : x s d = " h t t p : / / w w w . w 3 . o r g / 2 0 0 1 / X M L S c h e m a "   x m l n s : x s i = " h t t p : / / w w w . w 3 . o r g / 2 0 0 1 / X M L S c h e m a - i n s t a n c e " > < C o l u m n S u g g e s t e d T y p e   / > < C o l u m n F o r m a t   / > < C o l u m n A c c u r a c y   / > < C o l u m n C u r r e n c y S y m b o l   / > < C o l u m n P o s i t i v e P a t t e r n   / > < C o l u m n N e g a t i v e P a t t e r n   / > < C o l u m n W i d t h s > < i t e m > < k e y > < s t r i n g > S h i p p i n g M e t h o d I D < / s t r i n g > < / k e y > < v a l u e > < i n t > 1 5 2 < / i n t > < / v a l u e > < / i t e m > < i t e m > < k e y > < s t r i n g > M e t h o d N a m e < / s t r i n g > < / k e y > < v a l u e > < i n t > 1 2 2 < / i n t > < / v a l u e > < / i t e m > < i t e m > < k e y > < s t r i n g > B a s e C o s t < / s t r i n g > < / k e y > < v a l u e > < i n t > 9 2 < / i n t > < / v a l u e > < / i t e m > < / C o l u m n W i d t h s > < C o l u m n D i s p l a y I n d e x > < i t e m > < k e y > < s t r i n g > S h i p p i n g M e t h o d I D < / s t r i n g > < / k e y > < v a l u e > < i n t > 0 < / i n t > < / v a l u e > < / i t e m > < i t e m > < k e y > < s t r i n g > M e t h o d N a m e < / s t r i n g > < / k e y > < v a l u e > < i n t > 1 < / i n t > < / v a l u e > < / i t e m > < i t e m > < k e y > < s t r i n g > B a s e C o s t < / 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i n v e n t o r y _ 6 d 1 7 1 0 7 a - 0 5 7 4 - 4 b a 4 - a 9 c 9 - c b 1 a a e 4 0 a c 7 2 " > < C u s t o m C o n t e n t > < ! [ C D A T A [ < T a b l e W i d g e t G r i d S e r i a l i z a t i o n   x m l n s : x s d = " h t t p : / / w w w . w 3 . o r g / 2 0 0 1 / X M L S c h e m a "   x m l n s : x s i = " h t t p : / / w w w . w 3 . o r g / 2 0 0 1 / X M L S c h e m a - i n s t a n c e " > < C o l u m n S u g g e s t e d T y p e   / > < C o l u m n F o r m a t   / > < C o l u m n A c c u r a c y   / > < C o l u m n C u r r e n c y S y m b o l   / > < C o l u m n P o s i t i v e P a t t e r n   / > < C o l u m n N e g a t i v e P a t t e r n   / > < C o l u m n W i d t h s > < i t e m > < k e y > < s t r i n g > I n v e n t o r y I D < / s t r i n g > < / k e y > < v a l u e > < i n t > 1 0 9 < / i n t > < / v a l u e > < / i t e m > < i t e m > < k e y > < s t r i n g > P r o d u c t I D < / s t r i n g > < / k e y > < v a l u e > < i n t > 9 7 < / i n t > < / v a l u e > < / i t e m > < i t e m > < k e y > < s t r i n g > Q u a n t i t y I n S t o c k < / s t r i n g > < / k e y > < v a l u e > < i n t > 1 3 4 < / i n t > < / v a l u e > < / i t e m > < i t e m > < k e y > < s t r i n g > L a s t U p d a t e d < / s t r i n g > < / k e y > < v a l u e > < i n t > 1 1 3 < / i n t > < / v a l u e > < / i t e m > < / C o l u m n W i d t h s > < C o l u m n D i s p l a y I n d e x > < i t e m > < k e y > < s t r i n g > I n v e n t o r y I D < / s t r i n g > < / k e y > < v a l u e > < i n t > 0 < / i n t > < / v a l u e > < / i t e m > < i t e m > < k e y > < s t r i n g > P r o d u c t I D < / s t r i n g > < / k e y > < v a l u e > < i n t > 1 < / i n t > < / v a l u e > < / i t e m > < i t e m > < k e y > < s t r i n g > Q u a n t i t y I n S t o c k < / s t r i n g > < / k e y > < v a l u e > < i n t > 2 < / i n t > < / v a l u e > < / i t e m > < i t e m > < k e y > < s t r i n g > L a s t U p d a t e d < / 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m a t e r i a l s _ d 4 2 e c d 5 4 - c 2 4 2 - 4 6 b d - 8 4 7 e - 4 0 4 e d 6 4 9 4 1 f 6 " > < C u s t o m C o n t e n t > < ! [ C D A T A [ < T a b l e W i d g e t G r i d S e r i a l i z a t i o n   x m l n s : x s d = " h t t p : / / w w w . w 3 . o r g / 2 0 0 1 / X M L S c h e m a "   x m l n s : x s i = " h t t p : / / w w w . w 3 . o r g / 2 0 0 1 / X M L S c h e m a - i n s t a n c e " > < C o l u m n S u g g e s t e d T y p e   / > < C o l u m n F o r m a t   / > < C o l u m n A c c u r a c y   / > < C o l u m n C u r r e n c y S y m b o l   / > < C o l u m n P o s i t i v e P a t t e r n   / > < C o l u m n N e g a t i v e P a t t e r n   / > < C o l u m n W i d t h s > < i t e m > < k e y > < s t r i n g > P r o d u c t M a t e r i a l I D < / s t r i n g > < / k e y > < v a l u e > < i n t > 1 4 9 < / i n t > < / v a l u e > < / i t e m > < i t e m > < k e y > < s t r i n g > P r o d u c t I D < / s t r i n g > < / k e y > < v a l u e > < i n t > 9 7 < / i n t > < / v a l u e > < / i t e m > < i t e m > < k e y > < s t r i n g > M a t e r i a l I D < / s t r i n g > < / k e y > < v a l u e > < i n t > 1 0 1 < / i n t > < / v a l u e > < / i t e m > < i t e m > < k e y > < s t r i n g > Q u a n t i t y R e q u i r e d < / s t r i n g > < / k e y > < v a l u e > < i n t > 1 4 6 < / i n t > < / v a l u e > < / i t e m > < / C o l u m n W i d t h s > < C o l u m n D i s p l a y I n d e x > < i t e m > < k e y > < s t r i n g > P r o d u c t M a t e r i a l I D < / s t r i n g > < / k e y > < v a l u e > < i n t > 0 < / i n t > < / v a l u e > < / i t e m > < i t e m > < k e y > < s t r i n g > P r o d u c t I D < / s t r i n g > < / k e y > < v a l u e > < i n t > 1 < / i n t > < / v a l u e > < / i t e m > < i t e m > < k e y > < s t r i n g > M a t e r i a l I D < / s t r i n g > < / k e y > < v a l u e > < i n t > 2 < / i n t > < / v a l u e > < / i t e m > < i t e m > < k e y > < s t r i n g > Q u a n t i t y R e q u i r e d < / 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271E857-1A31-468F-BBDE-4E2C74F5F97E}">
  <ds:schemaRefs/>
</ds:datastoreItem>
</file>

<file path=customXml/itemProps10.xml><?xml version="1.0" encoding="utf-8"?>
<ds:datastoreItem xmlns:ds="http://schemas.openxmlformats.org/officeDocument/2006/customXml" ds:itemID="{E6E465DF-01BF-4CE7-8993-37B2531C0070}">
  <ds:schemaRefs/>
</ds:datastoreItem>
</file>

<file path=customXml/itemProps11.xml><?xml version="1.0" encoding="utf-8"?>
<ds:datastoreItem xmlns:ds="http://schemas.openxmlformats.org/officeDocument/2006/customXml" ds:itemID="{4D494628-86F9-49E4-AB5F-3B7340FFCF50}">
  <ds:schemaRefs/>
</ds:datastoreItem>
</file>

<file path=customXml/itemProps12.xml><?xml version="1.0" encoding="utf-8"?>
<ds:datastoreItem xmlns:ds="http://schemas.openxmlformats.org/officeDocument/2006/customXml" ds:itemID="{4DEB70C2-DB40-4F72-B4BC-13A05E1D938F}">
  <ds:schemaRefs/>
</ds:datastoreItem>
</file>

<file path=customXml/itemProps13.xml><?xml version="1.0" encoding="utf-8"?>
<ds:datastoreItem xmlns:ds="http://schemas.openxmlformats.org/officeDocument/2006/customXml" ds:itemID="{BB13EDF0-87CC-4CCE-BA9B-FDE12E165F7B}">
  <ds:schemaRefs/>
</ds:datastoreItem>
</file>

<file path=customXml/itemProps14.xml><?xml version="1.0" encoding="utf-8"?>
<ds:datastoreItem xmlns:ds="http://schemas.openxmlformats.org/officeDocument/2006/customXml" ds:itemID="{0FF4B26E-A361-40D5-890A-174E9DF9E688}">
  <ds:schemaRefs/>
</ds:datastoreItem>
</file>

<file path=customXml/itemProps15.xml><?xml version="1.0" encoding="utf-8"?>
<ds:datastoreItem xmlns:ds="http://schemas.openxmlformats.org/officeDocument/2006/customXml" ds:itemID="{5D0AAFC1-85F8-409B-B050-3BB85741364D}">
  <ds:schemaRefs/>
</ds:datastoreItem>
</file>

<file path=customXml/itemProps16.xml><?xml version="1.0" encoding="utf-8"?>
<ds:datastoreItem xmlns:ds="http://schemas.openxmlformats.org/officeDocument/2006/customXml" ds:itemID="{5821592C-0C98-4CDE-8C82-D83809656830}">
  <ds:schemaRefs/>
</ds:datastoreItem>
</file>

<file path=customXml/itemProps17.xml><?xml version="1.0" encoding="utf-8"?>
<ds:datastoreItem xmlns:ds="http://schemas.openxmlformats.org/officeDocument/2006/customXml" ds:itemID="{DA0CB94C-F001-445F-88FF-65A1D9DF4728}">
  <ds:schemaRefs/>
</ds:datastoreItem>
</file>

<file path=customXml/itemProps18.xml><?xml version="1.0" encoding="utf-8"?>
<ds:datastoreItem xmlns:ds="http://schemas.openxmlformats.org/officeDocument/2006/customXml" ds:itemID="{DFAD5E21-20DC-4DA5-9C43-5A3C58DE1A29}">
  <ds:schemaRefs/>
</ds:datastoreItem>
</file>

<file path=customXml/itemProps19.xml><?xml version="1.0" encoding="utf-8"?>
<ds:datastoreItem xmlns:ds="http://schemas.openxmlformats.org/officeDocument/2006/customXml" ds:itemID="{B3933274-89D4-45B6-8A19-FB9D8321B6C1}">
  <ds:schemaRefs/>
</ds:datastoreItem>
</file>

<file path=customXml/itemProps2.xml><?xml version="1.0" encoding="utf-8"?>
<ds:datastoreItem xmlns:ds="http://schemas.openxmlformats.org/officeDocument/2006/customXml" ds:itemID="{896F9990-3BFF-40C6-8C8C-194CF97C6E05}">
  <ds:schemaRefs/>
</ds:datastoreItem>
</file>

<file path=customXml/itemProps20.xml><?xml version="1.0" encoding="utf-8"?>
<ds:datastoreItem xmlns:ds="http://schemas.openxmlformats.org/officeDocument/2006/customXml" ds:itemID="{6D90D977-79E7-4672-B398-A62D6F0D536A}">
  <ds:schemaRefs/>
</ds:datastoreItem>
</file>

<file path=customXml/itemProps21.xml><?xml version="1.0" encoding="utf-8"?>
<ds:datastoreItem xmlns:ds="http://schemas.openxmlformats.org/officeDocument/2006/customXml" ds:itemID="{46AF0CC4-A4A4-4B79-B0E4-2008B9E753A6}">
  <ds:schemaRefs/>
</ds:datastoreItem>
</file>

<file path=customXml/itemProps22.xml><?xml version="1.0" encoding="utf-8"?>
<ds:datastoreItem xmlns:ds="http://schemas.openxmlformats.org/officeDocument/2006/customXml" ds:itemID="{D5510FAF-8046-45D6-8790-C07468B49DC4}">
  <ds:schemaRefs/>
</ds:datastoreItem>
</file>

<file path=customXml/itemProps23.xml><?xml version="1.0" encoding="utf-8"?>
<ds:datastoreItem xmlns:ds="http://schemas.openxmlformats.org/officeDocument/2006/customXml" ds:itemID="{DBC36766-0DA7-41A6-80E2-7C42D53C9925}">
  <ds:schemaRefs/>
</ds:datastoreItem>
</file>

<file path=customXml/itemProps24.xml><?xml version="1.0" encoding="utf-8"?>
<ds:datastoreItem xmlns:ds="http://schemas.openxmlformats.org/officeDocument/2006/customXml" ds:itemID="{A2A362F4-61B9-4BAF-95DA-480FB8D5AD64}">
  <ds:schemaRefs/>
</ds:datastoreItem>
</file>

<file path=customXml/itemProps25.xml><?xml version="1.0" encoding="utf-8"?>
<ds:datastoreItem xmlns:ds="http://schemas.openxmlformats.org/officeDocument/2006/customXml" ds:itemID="{47DE243C-A346-4058-AF9B-D9022463C677}">
  <ds:schemaRefs/>
</ds:datastoreItem>
</file>

<file path=customXml/itemProps26.xml><?xml version="1.0" encoding="utf-8"?>
<ds:datastoreItem xmlns:ds="http://schemas.openxmlformats.org/officeDocument/2006/customXml" ds:itemID="{DD0734E2-6074-4332-B25E-087232A27E13}">
  <ds:schemaRefs/>
</ds:datastoreItem>
</file>

<file path=customXml/itemProps27.xml><?xml version="1.0" encoding="utf-8"?>
<ds:datastoreItem xmlns:ds="http://schemas.openxmlformats.org/officeDocument/2006/customXml" ds:itemID="{03B54B70-CEA3-4EB4-8FB9-DF5D28319B46}">
  <ds:schemaRefs/>
</ds:datastoreItem>
</file>

<file path=customXml/itemProps3.xml><?xml version="1.0" encoding="utf-8"?>
<ds:datastoreItem xmlns:ds="http://schemas.openxmlformats.org/officeDocument/2006/customXml" ds:itemID="{840EC958-6A53-426A-906D-0DF9D155E9E2}">
  <ds:schemaRefs>
    <ds:schemaRef ds:uri="http://schemas.microsoft.com/DataMashup"/>
  </ds:schemaRefs>
</ds:datastoreItem>
</file>

<file path=customXml/itemProps4.xml><?xml version="1.0" encoding="utf-8"?>
<ds:datastoreItem xmlns:ds="http://schemas.openxmlformats.org/officeDocument/2006/customXml" ds:itemID="{74817961-6169-45CB-B7BA-4C5E7F1F03AB}">
  <ds:schemaRefs/>
</ds:datastoreItem>
</file>

<file path=customXml/itemProps5.xml><?xml version="1.0" encoding="utf-8"?>
<ds:datastoreItem xmlns:ds="http://schemas.openxmlformats.org/officeDocument/2006/customXml" ds:itemID="{756D6627-9C3D-49B3-9D02-DBE63C1297FC}">
  <ds:schemaRefs/>
</ds:datastoreItem>
</file>

<file path=customXml/itemProps6.xml><?xml version="1.0" encoding="utf-8"?>
<ds:datastoreItem xmlns:ds="http://schemas.openxmlformats.org/officeDocument/2006/customXml" ds:itemID="{3891C4C0-A6C3-44B9-9141-7CDB1B16C8A6}">
  <ds:schemaRefs/>
</ds:datastoreItem>
</file>

<file path=customXml/itemProps7.xml><?xml version="1.0" encoding="utf-8"?>
<ds:datastoreItem xmlns:ds="http://schemas.openxmlformats.org/officeDocument/2006/customXml" ds:itemID="{573F6459-FD29-4FE2-B574-FFFEBFC72D29}">
  <ds:schemaRefs/>
</ds:datastoreItem>
</file>

<file path=customXml/itemProps8.xml><?xml version="1.0" encoding="utf-8"?>
<ds:datastoreItem xmlns:ds="http://schemas.openxmlformats.org/officeDocument/2006/customXml" ds:itemID="{DCF46338-FE11-4845-885A-50BE820AF15C}">
  <ds:schemaRefs/>
</ds:datastoreItem>
</file>

<file path=customXml/itemProps9.xml><?xml version="1.0" encoding="utf-8"?>
<ds:datastoreItem xmlns:ds="http://schemas.openxmlformats.org/officeDocument/2006/customXml" ds:itemID="{DB0FC887-D06C-4D9D-BF7C-312A9C487D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cities</vt:lpstr>
      <vt:lpstr>customers</vt:lpstr>
      <vt:lpstr>expenses</vt:lpstr>
      <vt:lpstr>inventory</vt:lpstr>
      <vt:lpstr>marketingcampaigns</vt:lpstr>
      <vt:lpstr>production</vt:lpstr>
      <vt:lpstr>productionmaterialusage</vt:lpstr>
      <vt:lpstr>productmaterials</vt:lpstr>
      <vt:lpstr>products</vt:lpstr>
      <vt:lpstr>rawmaterials</vt:lpstr>
      <vt:lpstr>regions</vt:lpstr>
      <vt:lpstr>sales</vt:lpstr>
      <vt:lpstr>shipping</vt:lpstr>
      <vt:lpstr>shippingmethods</vt:lpstr>
      <vt:lpstr>suppliers</vt:lpstr>
      <vt:lpstr>Analysis</vt:lpstr>
      <vt:lpstr>Dashbord</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EZ-ZOUAQ</dc:creator>
  <cp:lastModifiedBy>Kamal EZ-ZOUAQ</cp:lastModifiedBy>
  <cp:lastPrinted>2025-03-29T19:52:36Z</cp:lastPrinted>
  <dcterms:created xsi:type="dcterms:W3CDTF">2025-03-28T17:54:58Z</dcterms:created>
  <dcterms:modified xsi:type="dcterms:W3CDTF">2025-03-31T21:09:23Z</dcterms:modified>
</cp:coreProperties>
</file>