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FEB 2023\"/>
    </mc:Choice>
  </mc:AlternateContent>
  <xr:revisionPtr revIDLastSave="0" documentId="13_ncr:1_{29E3B439-C4ED-4FA2-A348-4788EDE817A3}" xr6:coauthVersionLast="36" xr6:coauthVersionMax="36" xr10:uidLastSave="{00000000-0000-0000-0000-000000000000}"/>
  <bookViews>
    <workbookView xWindow="0" yWindow="0" windowWidth="15360" windowHeight="8490" xr2:uid="{2E8DBC9F-06AB-47BC-9C71-5DF4E6304C77}"/>
  </bookViews>
  <sheets>
    <sheet name="SALARY SLIP GROUP" sheetId="1" r:id="rId1"/>
    <sheet name="salary slip format" sheetId="2" r:id="rId2"/>
    <sheet name="salary slip blank format" sheetId="3" r:id="rId3"/>
  </sheets>
  <externalReferences>
    <externalReference r:id="rId4"/>
  </externalReferences>
  <definedNames>
    <definedName name="PS">#REF!</definedName>
    <definedName name="RK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C14" i="3"/>
  <c r="C15" i="3"/>
  <c r="C16" i="3"/>
  <c r="C17" i="3"/>
  <c r="C18" i="3"/>
  <c r="B10" i="3" s="1"/>
  <c r="C19" i="3" l="1"/>
  <c r="M4" i="1"/>
  <c r="N4" i="1" s="1"/>
  <c r="M5" i="1"/>
  <c r="N5" i="1"/>
  <c r="M6" i="1"/>
  <c r="N6" i="1" s="1"/>
  <c r="M7" i="1"/>
  <c r="N7" i="1"/>
  <c r="M8" i="1"/>
  <c r="N8" i="1" s="1"/>
  <c r="M9" i="1"/>
  <c r="N9" i="1"/>
  <c r="M10" i="1"/>
  <c r="N10" i="1" s="1"/>
  <c r="M11" i="1"/>
  <c r="N11" i="1"/>
  <c r="M12" i="1"/>
  <c r="N12" i="1" s="1"/>
  <c r="M13" i="1"/>
  <c r="N13" i="1"/>
  <c r="N3" i="1"/>
  <c r="M3" i="1"/>
  <c r="L4" i="1"/>
  <c r="L5" i="1"/>
  <c r="L6" i="1"/>
  <c r="L7" i="1"/>
  <c r="L8" i="1"/>
  <c r="L9" i="1"/>
  <c r="L10" i="1"/>
  <c r="L11" i="1"/>
  <c r="L12" i="1"/>
  <c r="L13" i="1"/>
  <c r="L3" i="1"/>
  <c r="K13" i="1"/>
  <c r="J13" i="1"/>
  <c r="H13" i="1"/>
  <c r="G13" i="1"/>
  <c r="F13" i="1"/>
  <c r="I13" i="1" s="1"/>
  <c r="K12" i="1"/>
  <c r="J12" i="1"/>
  <c r="H12" i="1"/>
  <c r="G12" i="1"/>
  <c r="F12" i="1"/>
  <c r="I12" i="1" s="1"/>
  <c r="K11" i="1"/>
  <c r="J11" i="1"/>
  <c r="H11" i="1"/>
  <c r="G11" i="1"/>
  <c r="F11" i="1"/>
  <c r="I11" i="1" s="1"/>
  <c r="K10" i="1"/>
  <c r="J10" i="1"/>
  <c r="H10" i="1"/>
  <c r="I10" i="1" s="1"/>
  <c r="G10" i="1"/>
  <c r="F10" i="1"/>
  <c r="K9" i="1"/>
  <c r="J9" i="1"/>
  <c r="H9" i="1"/>
  <c r="G9" i="1"/>
  <c r="F9" i="1"/>
  <c r="I9" i="1" s="1"/>
  <c r="K8" i="1"/>
  <c r="J8" i="1"/>
  <c r="H8" i="1"/>
  <c r="G8" i="1"/>
  <c r="F8" i="1"/>
  <c r="I8" i="1" s="1"/>
  <c r="K7" i="1"/>
  <c r="J7" i="1"/>
  <c r="H7" i="1"/>
  <c r="G7" i="1"/>
  <c r="F7" i="1"/>
  <c r="I7" i="1" s="1"/>
  <c r="K6" i="1"/>
  <c r="J6" i="1"/>
  <c r="H6" i="1"/>
  <c r="I6" i="1" s="1"/>
  <c r="G6" i="1"/>
  <c r="F6" i="1"/>
  <c r="K5" i="1"/>
  <c r="J5" i="1"/>
  <c r="H5" i="1"/>
  <c r="G5" i="1"/>
  <c r="F5" i="1"/>
  <c r="I5" i="1" s="1"/>
  <c r="K4" i="1"/>
  <c r="J4" i="1"/>
  <c r="H4" i="1"/>
  <c r="G4" i="1"/>
  <c r="F4" i="1"/>
  <c r="I4" i="1" s="1"/>
  <c r="K3" i="1"/>
  <c r="J3" i="1"/>
  <c r="H3" i="1"/>
  <c r="G3" i="1"/>
  <c r="F3" i="1"/>
  <c r="I3" i="1" s="1"/>
</calcChain>
</file>

<file path=xl/sharedStrings.xml><?xml version="1.0" encoding="utf-8"?>
<sst xmlns="http://schemas.openxmlformats.org/spreadsheetml/2006/main" count="111" uniqueCount="90">
  <si>
    <t>SALARY SLIP</t>
  </si>
  <si>
    <t xml:space="preserve">EMP CODE </t>
  </si>
  <si>
    <t>EMP NAME</t>
  </si>
  <si>
    <t>ADDRESS</t>
  </si>
  <si>
    <t>DEPARTMENT</t>
  </si>
  <si>
    <t>BASIC SALARY</t>
  </si>
  <si>
    <t>HRA@12%</t>
  </si>
  <si>
    <t>DA@5%</t>
  </si>
  <si>
    <t>TA@2.5%</t>
  </si>
  <si>
    <t>GROSS SALARY</t>
  </si>
  <si>
    <t>PF@5.5%</t>
  </si>
  <si>
    <t>E.S.I@1.20%</t>
  </si>
  <si>
    <t>NET SALARY</t>
  </si>
  <si>
    <t>ONE DAY</t>
  </si>
  <si>
    <t>ONE HOURS</t>
  </si>
  <si>
    <t>RITESH JHA</t>
  </si>
  <si>
    <t>Bihar</t>
  </si>
  <si>
    <t>C/A</t>
  </si>
  <si>
    <t>SURESH JHA</t>
  </si>
  <si>
    <t>Noida</t>
  </si>
  <si>
    <t>A/C</t>
  </si>
  <si>
    <t>VIPUL JHA</t>
  </si>
  <si>
    <t>Delhi</t>
  </si>
  <si>
    <t>HR</t>
  </si>
  <si>
    <t>ANKIT JHA</t>
  </si>
  <si>
    <t>MR</t>
  </si>
  <si>
    <t xml:space="preserve">AMIT JHA </t>
  </si>
  <si>
    <t>CEO</t>
  </si>
  <si>
    <t>MANISH JHA</t>
  </si>
  <si>
    <t>CO</t>
  </si>
  <si>
    <t>NARESH</t>
  </si>
  <si>
    <t>RAHUL</t>
  </si>
  <si>
    <t>SONAL</t>
  </si>
  <si>
    <t>MAUSAM JHA</t>
  </si>
  <si>
    <t>AMBE JHA</t>
  </si>
  <si>
    <t>SUM</t>
  </si>
  <si>
    <t>RIGHT</t>
  </si>
  <si>
    <t>FIND</t>
  </si>
  <si>
    <t>abs</t>
  </si>
  <si>
    <t>MMULT</t>
  </si>
  <si>
    <t>PRODUCT</t>
  </si>
  <si>
    <t>SUBTOTAL</t>
  </si>
  <si>
    <t>SUMPRODUCT</t>
  </si>
  <si>
    <t>Employer Signature :</t>
  </si>
  <si>
    <t>Employee Signature :</t>
  </si>
  <si>
    <t>Current Cost to the Company</t>
  </si>
  <si>
    <t>ESI Employer Contribution</t>
  </si>
  <si>
    <t>PF Employee Contribution</t>
  </si>
  <si>
    <t>-</t>
  </si>
  <si>
    <t>Net Salary</t>
  </si>
  <si>
    <t>PT</t>
  </si>
  <si>
    <t>ESI</t>
  </si>
  <si>
    <t>Gross Salary</t>
  </si>
  <si>
    <t>City Compencetory Allowance</t>
  </si>
  <si>
    <t>Conveyance</t>
  </si>
  <si>
    <t>Medical Allowance</t>
  </si>
  <si>
    <t>Special Allowance</t>
  </si>
  <si>
    <t>House Rent Allowances</t>
  </si>
  <si>
    <t>Basic</t>
  </si>
  <si>
    <t>Per Month</t>
  </si>
  <si>
    <t>Per Annum</t>
  </si>
  <si>
    <t>Salary Details</t>
  </si>
  <si>
    <t>Salary Slip</t>
  </si>
  <si>
    <t>Employee Signature</t>
  </si>
  <si>
    <t>Employer Signature</t>
  </si>
  <si>
    <t>Amount in Words</t>
  </si>
  <si>
    <t>Net Pay</t>
  </si>
  <si>
    <t>Special Allowances</t>
  </si>
  <si>
    <t>Medical Allowances</t>
  </si>
  <si>
    <t>Conveyance Allowances</t>
  </si>
  <si>
    <t>Basic Salary</t>
  </si>
  <si>
    <t>Earnings</t>
  </si>
  <si>
    <t>Bank A/c No</t>
  </si>
  <si>
    <t>Date of Joining</t>
  </si>
  <si>
    <t>icici</t>
  </si>
  <si>
    <t>Bank Name</t>
  </si>
  <si>
    <t>teaching</t>
  </si>
  <si>
    <t>Department</t>
  </si>
  <si>
    <t>Paid Days</t>
  </si>
  <si>
    <t>teacher</t>
  </si>
  <si>
    <t>Designation</t>
  </si>
  <si>
    <t>LOP Days</t>
  </si>
  <si>
    <t>a110</t>
  </si>
  <si>
    <t>Employee ID</t>
  </si>
  <si>
    <t>Total Working Days</t>
  </si>
  <si>
    <t>aman</t>
  </si>
  <si>
    <t>Employee Name</t>
  </si>
  <si>
    <t>Pay Slip</t>
  </si>
  <si>
    <t xml:space="preserve">C 58/C </t>
  </si>
  <si>
    <t>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</si>
</sst>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Algerian"/>
      <family val="5"/>
    </font>
    <font>
      <b/>
      <sz val="11"/>
      <color theme="1"/>
      <name val="Algerian"/>
      <family val="5"/>
    </font>
    <font>
      <b/>
      <sz val="11"/>
      <color theme="1"/>
      <name val="Arial"/>
      <family val="2"/>
    </font>
    <font>
      <b/>
      <sz val="16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26"/>
      <color theme="1"/>
      <name val="Bahnschrift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EBC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6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6" xfId="0" applyFill="1" applyBorder="1" applyAlignment="1"/>
    <xf numFmtId="0" fontId="0" fillId="4" borderId="6" xfId="0" applyFill="1" applyBorder="1"/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6" xfId="0" applyFill="1" applyBorder="1" applyAlignment="1">
      <alignment horizontal="left" vertical="top"/>
    </xf>
    <xf numFmtId="0" fontId="0" fillId="5" borderId="6" xfId="0" applyFill="1" applyBorder="1" applyAlignment="1"/>
    <xf numFmtId="0" fontId="0" fillId="5" borderId="6" xfId="0" applyFill="1" applyBorder="1"/>
    <xf numFmtId="1" fontId="0" fillId="5" borderId="6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8" xfId="0" applyFill="1" applyBorder="1" applyAlignment="1">
      <alignment horizontal="left" vertical="top"/>
    </xf>
    <xf numFmtId="0" fontId="0" fillId="4" borderId="8" xfId="0" applyFill="1" applyBorder="1" applyAlignment="1"/>
    <xf numFmtId="0" fontId="0" fillId="4" borderId="8" xfId="0" applyFill="1" applyBorder="1"/>
    <xf numFmtId="1" fontId="0" fillId="4" borderId="8" xfId="0" applyNumberFormat="1" applyFill="1" applyBorder="1" applyAlignment="1">
      <alignment horizontal="center"/>
    </xf>
    <xf numFmtId="0" fontId="1" fillId="0" borderId="0" xfId="1"/>
    <xf numFmtId="0" fontId="5" fillId="6" borderId="9" xfId="1" applyFont="1" applyFill="1" applyBorder="1" applyAlignment="1">
      <alignment horizontal="left" vertical="center"/>
    </xf>
    <xf numFmtId="0" fontId="5" fillId="6" borderId="10" xfId="1" applyFont="1" applyFill="1" applyBorder="1" applyAlignment="1">
      <alignment horizontal="left" vertical="center"/>
    </xf>
    <xf numFmtId="0" fontId="5" fillId="6" borderId="4" xfId="1" applyFont="1" applyFill="1" applyBorder="1" applyAlignment="1">
      <alignment horizontal="left" vertical="center"/>
    </xf>
    <xf numFmtId="0" fontId="5" fillId="6" borderId="11" xfId="1" applyFont="1" applyFill="1" applyBorder="1" applyAlignment="1">
      <alignment horizontal="left" vertical="center"/>
    </xf>
    <xf numFmtId="0" fontId="5" fillId="6" borderId="0" xfId="1" applyFont="1" applyFill="1" applyBorder="1" applyAlignment="1">
      <alignment horizontal="left" vertical="center"/>
    </xf>
    <xf numFmtId="0" fontId="5" fillId="6" borderId="12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7" borderId="11" xfId="1" applyFont="1" applyFill="1" applyBorder="1" applyAlignment="1">
      <alignment horizontal="left" vertical="center"/>
    </xf>
    <xf numFmtId="0" fontId="5" fillId="7" borderId="0" xfId="1" applyFont="1" applyFill="1" applyBorder="1" applyAlignment="1">
      <alignment horizontal="left" vertical="center"/>
    </xf>
    <xf numFmtId="0" fontId="5" fillId="7" borderId="12" xfId="1" applyFont="1" applyFill="1" applyBorder="1" applyAlignment="1">
      <alignment horizontal="left" vertical="center"/>
    </xf>
    <xf numFmtId="0" fontId="5" fillId="7" borderId="13" xfId="1" applyFont="1" applyFill="1" applyBorder="1" applyAlignment="1">
      <alignment horizontal="left" vertical="center"/>
    </xf>
    <xf numFmtId="0" fontId="5" fillId="7" borderId="14" xfId="1" applyFont="1" applyFill="1" applyBorder="1" applyAlignment="1">
      <alignment horizontal="left" vertical="center"/>
    </xf>
    <xf numFmtId="0" fontId="5" fillId="7" borderId="15" xfId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6" borderId="3" xfId="1" applyFont="1" applyFill="1" applyBorder="1" applyAlignment="1">
      <alignment horizontal="center"/>
    </xf>
    <xf numFmtId="0" fontId="7" fillId="6" borderId="2" xfId="1" applyFont="1" applyFill="1" applyBorder="1" applyAlignment="1">
      <alignment horizontal="center"/>
    </xf>
    <xf numFmtId="0" fontId="7" fillId="6" borderId="16" xfId="1" applyFont="1" applyFill="1" applyBorder="1" applyAlignment="1">
      <alignment horizontal="center"/>
    </xf>
    <xf numFmtId="0" fontId="7" fillId="6" borderId="17" xfId="1" applyFont="1" applyFill="1" applyBorder="1" applyAlignment="1">
      <alignment horizontal="center"/>
    </xf>
    <xf numFmtId="0" fontId="8" fillId="6" borderId="17" xfId="1" applyFont="1" applyFill="1" applyBorder="1" applyAlignment="1">
      <alignment horizontal="left" vertical="center"/>
    </xf>
    <xf numFmtId="0" fontId="8" fillId="6" borderId="2" xfId="1" applyFont="1" applyFill="1" applyBorder="1" applyAlignment="1">
      <alignment horizontal="left" vertical="center"/>
    </xf>
    <xf numFmtId="0" fontId="8" fillId="6" borderId="1" xfId="1" applyFont="1" applyFill="1" applyBorder="1" applyAlignment="1">
      <alignment horizontal="left" vertical="center"/>
    </xf>
    <xf numFmtId="0" fontId="1" fillId="0" borderId="18" xfId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19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center"/>
    </xf>
    <xf numFmtId="0" fontId="1" fillId="0" borderId="22" xfId="1" applyBorder="1" applyAlignment="1">
      <alignment horizontal="center"/>
    </xf>
    <xf numFmtId="0" fontId="1" fillId="0" borderId="22" xfId="1" applyBorder="1" applyAlignment="1">
      <alignment horizontal="left"/>
    </xf>
    <xf numFmtId="0" fontId="1" fillId="0" borderId="23" xfId="1" applyBorder="1" applyAlignment="1">
      <alignment horizontal="left"/>
    </xf>
    <xf numFmtId="0" fontId="1" fillId="7" borderId="24" xfId="1" applyFont="1" applyFill="1" applyBorder="1" applyAlignment="1">
      <alignment horizontal="center"/>
    </xf>
    <xf numFmtId="0" fontId="1" fillId="7" borderId="25" xfId="1" applyFont="1" applyFill="1" applyBorder="1" applyAlignment="1">
      <alignment horizontal="center"/>
    </xf>
    <xf numFmtId="0" fontId="8" fillId="7" borderId="25" xfId="1" applyFont="1" applyFill="1" applyBorder="1" applyAlignment="1">
      <alignment horizontal="center" vertical="center"/>
    </xf>
    <xf numFmtId="0" fontId="8" fillId="7" borderId="26" xfId="1" applyFont="1" applyFill="1" applyBorder="1" applyAlignment="1">
      <alignment horizontal="center" vertical="center"/>
    </xf>
    <xf numFmtId="0" fontId="1" fillId="0" borderId="27" xfId="1" applyBorder="1" applyAlignment="1">
      <alignment horizontal="center"/>
    </xf>
    <xf numFmtId="0" fontId="1" fillId="0" borderId="28" xfId="1" applyBorder="1" applyAlignment="1">
      <alignment horizontal="center"/>
    </xf>
    <xf numFmtId="0" fontId="1" fillId="0" borderId="28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6" borderId="24" xfId="1" applyFont="1" applyFill="1" applyBorder="1" applyAlignment="1">
      <alignment horizontal="center"/>
    </xf>
    <xf numFmtId="0" fontId="1" fillId="6" borderId="25" xfId="1" applyFont="1" applyFill="1" applyBorder="1" applyAlignment="1">
      <alignment horizontal="center"/>
    </xf>
    <xf numFmtId="0" fontId="9" fillId="6" borderId="25" xfId="1" applyFont="1" applyFill="1" applyBorder="1" applyAlignment="1">
      <alignment horizontal="center" vertical="center"/>
    </xf>
    <xf numFmtId="0" fontId="9" fillId="6" borderId="26" xfId="1" applyFont="1" applyFill="1" applyBorder="1" applyAlignment="1">
      <alignment horizontal="center" vertical="center"/>
    </xf>
    <xf numFmtId="0" fontId="1" fillId="0" borderId="29" xfId="1" applyBorder="1" applyAlignment="1">
      <alignment horizontal="center"/>
    </xf>
    <xf numFmtId="0" fontId="1" fillId="0" borderId="30" xfId="1" applyBorder="1" applyAlignment="1">
      <alignment horizontal="center"/>
    </xf>
    <xf numFmtId="0" fontId="1" fillId="0" borderId="31" xfId="1" applyBorder="1" applyAlignment="1">
      <alignment horizontal="center"/>
    </xf>
    <xf numFmtId="0" fontId="9" fillId="6" borderId="24" xfId="1" applyFont="1" applyFill="1" applyBorder="1" applyAlignment="1">
      <alignment horizontal="center"/>
    </xf>
    <xf numFmtId="0" fontId="9" fillId="6" borderId="25" xfId="1" applyFont="1" applyFill="1" applyBorder="1" applyAlignment="1">
      <alignment horizontal="center"/>
    </xf>
    <xf numFmtId="0" fontId="9" fillId="6" borderId="26" xfId="1" applyFont="1" applyFill="1" applyBorder="1" applyAlignment="1">
      <alignment horizontal="center"/>
    </xf>
    <xf numFmtId="0" fontId="1" fillId="0" borderId="0" xfId="1" applyFill="1"/>
    <xf numFmtId="0" fontId="10" fillId="0" borderId="3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center" vertical="center"/>
    </xf>
    <xf numFmtId="0" fontId="10" fillId="7" borderId="10" xfId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0" fontId="10" fillId="7" borderId="11" xfId="1" applyFont="1" applyFill="1" applyBorder="1" applyAlignment="1">
      <alignment horizontal="center" vertical="center"/>
    </xf>
    <xf numFmtId="0" fontId="10" fillId="7" borderId="0" xfId="1" applyFont="1" applyFill="1" applyBorder="1" applyAlignment="1">
      <alignment horizontal="center" vertical="center"/>
    </xf>
    <xf numFmtId="0" fontId="10" fillId="7" borderId="12" xfId="1" applyFont="1" applyFill="1" applyBorder="1" applyAlignment="1">
      <alignment horizontal="center" vertical="center"/>
    </xf>
    <xf numFmtId="0" fontId="10" fillId="7" borderId="13" xfId="1" applyFont="1" applyFill="1" applyBorder="1" applyAlignment="1">
      <alignment horizontal="center" vertical="center"/>
    </xf>
    <xf numFmtId="0" fontId="10" fillId="7" borderId="14" xfId="1" applyFont="1" applyFill="1" applyBorder="1" applyAlignment="1">
      <alignment horizontal="center" vertical="center"/>
    </xf>
    <xf numFmtId="0" fontId="10" fillId="7" borderId="15" xfId="1" applyFont="1" applyFill="1" applyBorder="1" applyAlignment="1">
      <alignment horizontal="center" vertical="center"/>
    </xf>
    <xf numFmtId="0" fontId="11" fillId="0" borderId="0" xfId="2"/>
    <xf numFmtId="0" fontId="11" fillId="0" borderId="0" xfId="2" applyAlignment="1">
      <alignment horizontal="left"/>
    </xf>
    <xf numFmtId="0" fontId="12" fillId="0" borderId="0" xfId="2" applyFont="1" applyAlignment="1">
      <alignment horizontal="left"/>
    </xf>
    <xf numFmtId="0" fontId="12" fillId="0" borderId="0" xfId="2" applyFont="1"/>
    <xf numFmtId="0" fontId="12" fillId="0" borderId="0" xfId="2" applyFont="1" applyBorder="1" applyAlignment="1">
      <alignment horizontal="right"/>
    </xf>
    <xf numFmtId="0" fontId="12" fillId="0" borderId="0" xfId="2" applyFont="1" applyBorder="1"/>
    <xf numFmtId="0" fontId="12" fillId="0" borderId="0" xfId="2" applyFont="1" applyBorder="1" applyAlignment="1"/>
    <xf numFmtId="0" fontId="12" fillId="0" borderId="0" xfId="2" applyFont="1" applyBorder="1" applyAlignment="1">
      <alignment horizontal="center"/>
    </xf>
    <xf numFmtId="0" fontId="12" fillId="0" borderId="32" xfId="2" applyFont="1" applyBorder="1" applyAlignment="1"/>
    <xf numFmtId="0" fontId="12" fillId="0" borderId="0" xfId="2" applyFont="1" applyBorder="1" applyAlignment="1">
      <alignment horizontal="left"/>
    </xf>
    <xf numFmtId="0" fontId="13" fillId="0" borderId="33" xfId="2" applyFont="1" applyBorder="1" applyAlignment="1">
      <alignment horizontal="center"/>
    </xf>
    <xf numFmtId="0" fontId="13" fillId="0" borderId="33" xfId="2" applyFont="1" applyBorder="1" applyAlignment="1">
      <alignment horizontal="right"/>
    </xf>
    <xf numFmtId="0" fontId="14" fillId="0" borderId="0" xfId="2" applyFont="1"/>
    <xf numFmtId="3" fontId="12" fillId="0" borderId="33" xfId="2" applyNumberFormat="1" applyFont="1" applyBorder="1" applyAlignment="1">
      <alignment horizontal="center"/>
    </xf>
    <xf numFmtId="0" fontId="15" fillId="0" borderId="33" xfId="2" applyFont="1" applyBorder="1" applyAlignment="1">
      <alignment horizontal="center"/>
    </xf>
    <xf numFmtId="0" fontId="12" fillId="0" borderId="33" xfId="2" applyFont="1" applyBorder="1" applyAlignment="1">
      <alignment horizontal="center"/>
    </xf>
    <xf numFmtId="9" fontId="11" fillId="0" borderId="0" xfId="2" applyNumberFormat="1"/>
    <xf numFmtId="0" fontId="12" fillId="0" borderId="34" xfId="2" applyFont="1" applyBorder="1" applyAlignment="1">
      <alignment horizontal="center"/>
    </xf>
    <xf numFmtId="0" fontId="12" fillId="0" borderId="35" xfId="2" applyFont="1" applyBorder="1" applyAlignment="1">
      <alignment horizontal="center"/>
    </xf>
    <xf numFmtId="0" fontId="12" fillId="0" borderId="36" xfId="2" applyFont="1" applyBorder="1" applyAlignment="1">
      <alignment horizontal="center"/>
    </xf>
    <xf numFmtId="0" fontId="12" fillId="0" borderId="33" xfId="2" applyFont="1" applyBorder="1" applyAlignment="1">
      <alignment horizontal="left"/>
    </xf>
    <xf numFmtId="0" fontId="12" fillId="0" borderId="33" xfId="2" applyFont="1" applyBorder="1"/>
    <xf numFmtId="3" fontId="12" fillId="0" borderId="33" xfId="2" applyNumberFormat="1" applyFont="1" applyFill="1" applyBorder="1" applyAlignment="1">
      <alignment horizontal="left"/>
    </xf>
    <xf numFmtId="3" fontId="12" fillId="0" borderId="33" xfId="2" applyNumberFormat="1" applyFont="1" applyBorder="1" applyAlignment="1">
      <alignment horizontal="left"/>
    </xf>
    <xf numFmtId="15" fontId="12" fillId="0" borderId="33" xfId="2" applyNumberFormat="1" applyFont="1" applyBorder="1" applyAlignment="1">
      <alignment horizontal="left"/>
    </xf>
    <xf numFmtId="0" fontId="12" fillId="0" borderId="33" xfId="2" applyFont="1" applyFill="1" applyBorder="1" applyAlignment="1">
      <alignment horizontal="left"/>
    </xf>
    <xf numFmtId="17" fontId="15" fillId="0" borderId="33" xfId="2" applyNumberFormat="1" applyFont="1" applyFill="1" applyBorder="1" applyAlignment="1">
      <alignment horizontal="left" vertical="center"/>
    </xf>
    <xf numFmtId="0" fontId="15" fillId="0" borderId="33" xfId="2" applyFont="1" applyBorder="1" applyAlignment="1">
      <alignment horizontal="right" vertical="center"/>
    </xf>
    <xf numFmtId="0" fontId="15" fillId="0" borderId="33" xfId="2" applyFont="1" applyBorder="1" applyAlignment="1">
      <alignment horizontal="center" vertical="center"/>
    </xf>
  </cellXfs>
  <cellStyles count="3">
    <cellStyle name="Normal" xfId="0" builtinId="0"/>
    <cellStyle name="Normal 2" xfId="1" xr:uid="{70016DCC-1F30-42CA-B7DE-415736AB40E7}"/>
    <cellStyle name="Normal 3" xfId="2" xr:uid="{3ABE859C-110E-4FED-B615-06BCD9EA02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</xdr:row>
      <xdr:rowOff>85725</xdr:rowOff>
    </xdr:from>
    <xdr:to>
      <xdr:col>10</xdr:col>
      <xdr:colOff>400050</xdr:colOff>
      <xdr:row>3</xdr:row>
      <xdr:rowOff>123825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573A422-1B2A-4F96-9298-369E20A79172}"/>
            </a:ext>
          </a:extLst>
        </xdr:cNvPr>
        <xdr:cNvSpPr/>
      </xdr:nvSpPr>
      <xdr:spPr>
        <a:xfrm>
          <a:off x="5895975" y="285750"/>
          <a:ext cx="1362075" cy="438150"/>
        </a:xfrm>
        <a:prstGeom prst="roundRect">
          <a:avLst/>
        </a:prstGeom>
        <a:solidFill>
          <a:srgbClr val="BDDCA8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aseline="0">
              <a:solidFill>
                <a:schemeClr val="tx1"/>
              </a:solidFill>
            </a:rPr>
            <a:t>    Company</a:t>
          </a:r>
        </a:p>
        <a:p>
          <a:pPr algn="l"/>
          <a:r>
            <a:rPr lang="en-IN" sz="1400" baseline="0">
              <a:solidFill>
                <a:schemeClr val="tx1"/>
              </a:solidFill>
            </a:rPr>
            <a:t>         Logo</a:t>
          </a:r>
        </a:p>
        <a:p>
          <a:pPr algn="l"/>
          <a:endParaRPr lang="en-IN" sz="1400" baseline="0"/>
        </a:p>
        <a:p>
          <a:pPr algn="l"/>
          <a:r>
            <a:rPr lang="en-IN" sz="1400" baseline="0"/>
            <a:t>          </a:t>
          </a:r>
          <a:endParaRPr lang="en-IN" sz="1400"/>
        </a:p>
      </xdr:txBody>
    </xdr:sp>
    <xdr:clientData/>
  </xdr:twoCellAnchor>
  <xdr:twoCellAnchor>
    <xdr:from>
      <xdr:col>1</xdr:col>
      <xdr:colOff>219075</xdr:colOff>
      <xdr:row>1</xdr:row>
      <xdr:rowOff>104776</xdr:rowOff>
    </xdr:from>
    <xdr:to>
      <xdr:col>3</xdr:col>
      <xdr:colOff>257175</xdr:colOff>
      <xdr:row>3</xdr:row>
      <xdr:rowOff>123826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D6C4A45-9CEB-4343-864A-0E44C5812292}"/>
            </a:ext>
          </a:extLst>
        </xdr:cNvPr>
        <xdr:cNvSpPr/>
      </xdr:nvSpPr>
      <xdr:spPr>
        <a:xfrm>
          <a:off x="904875" y="304801"/>
          <a:ext cx="1409700" cy="419100"/>
        </a:xfrm>
        <a:prstGeom prst="roundRect">
          <a:avLst/>
        </a:prstGeom>
        <a:solidFill>
          <a:srgbClr val="BDDCA8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>
              <a:solidFill>
                <a:schemeClr val="tx1"/>
              </a:solidFill>
            </a:rPr>
            <a:t>  Comany Name</a:t>
          </a:r>
        </a:p>
        <a:p>
          <a:pPr algn="l"/>
          <a:r>
            <a:rPr lang="en-IN" sz="1200">
              <a:solidFill>
                <a:schemeClr val="tx1"/>
              </a:solidFill>
            </a:rPr>
            <a:t>      &amp; Address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LASSES/IAMT%20BCA%20V%202024%20JULY/Repots%20data%20home%20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LIP"/>
      <sheetName val="SALES"/>
      <sheetName val="INVOICE BIL"/>
      <sheetName val="MARK SHEET"/>
      <sheetName val="Electronic Bill"/>
      <sheetName val="DISCOUNT CALCULATION"/>
      <sheetName val="switch or if"/>
      <sheetName val="INTEREST CALCULATION"/>
      <sheetName val="if "/>
      <sheetName val="time and count"/>
      <sheetName val="Index &amp; Match"/>
      <sheetName val="SUMIFS"/>
      <sheetName val="SUMIF"/>
      <sheetName val="HLOOKUP"/>
      <sheetName val="AND &amp; OR"/>
      <sheetName val="  VLOOKUP 1"/>
      <sheetName val="VLOOKUP 2"/>
      <sheetName val="VLOOKUP 3"/>
      <sheetName val="VLOOKUP 4"/>
      <sheetName val="LOOKUP"/>
      <sheetName val=" IFERROR AND VLOOKUP"/>
      <sheetName val="PMT"/>
      <sheetName val="Consolidate &amp; sum"/>
      <sheetName val="CHARTS"/>
      <sheetName val="VLOOKUP"/>
      <sheetName val="REVERSE VLOOKUP"/>
      <sheetName val="Sheet1"/>
      <sheetName val="Sheet2"/>
      <sheetName val="ATTENDANCE SHEE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F@5.5%25" TargetMode="External"/><Relationship Id="rId2" Type="http://schemas.openxmlformats.org/officeDocument/2006/relationships/hyperlink" Target="mailto:DA@5%25" TargetMode="External"/><Relationship Id="rId1" Type="http://schemas.openxmlformats.org/officeDocument/2006/relationships/hyperlink" Target="mailto:HRA@12%25" TargetMode="External"/><Relationship Id="rId5" Type="http://schemas.openxmlformats.org/officeDocument/2006/relationships/hyperlink" Target="mailto:TA@2.5%25" TargetMode="External"/><Relationship Id="rId4" Type="http://schemas.openxmlformats.org/officeDocument/2006/relationships/hyperlink" Target="mailto:E.S.I@1.20%2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0312-4B5B-4331-A005-774BCDC2C7EC}">
  <dimension ref="A1:N19"/>
  <sheetViews>
    <sheetView tabSelected="1" topLeftCell="F1" zoomScale="115" zoomScaleNormal="115" workbookViewId="0">
      <selection activeCell="G17" sqref="G17"/>
    </sheetView>
  </sheetViews>
  <sheetFormatPr defaultRowHeight="15" x14ac:dyDescent="0.25"/>
  <cols>
    <col min="1" max="1" width="12.85546875" customWidth="1"/>
    <col min="2" max="2" width="14.28515625" customWidth="1"/>
    <col min="3" max="3" width="13" customWidth="1"/>
    <col min="4" max="4" width="14.140625" customWidth="1"/>
    <col min="5" max="5" width="13.7109375" customWidth="1"/>
    <col min="6" max="6" width="11.5703125" customWidth="1"/>
    <col min="7" max="7" width="13.42578125" customWidth="1"/>
    <col min="8" max="8" width="13.140625" customWidth="1"/>
    <col min="9" max="9" width="14.42578125" customWidth="1"/>
    <col min="10" max="10" width="14.28515625" customWidth="1"/>
    <col min="11" max="11" width="13.28515625" customWidth="1"/>
    <col min="12" max="12" width="14.7109375" customWidth="1"/>
    <col min="13" max="13" width="12.140625" customWidth="1"/>
    <col min="14" max="14" width="12.7109375" customWidth="1"/>
  </cols>
  <sheetData>
    <row r="1" spans="1:14" ht="39.75" thickBot="1" x14ac:dyDescent="0.6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ht="15.75" thickBo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14</v>
      </c>
    </row>
    <row r="3" spans="1:14" x14ac:dyDescent="0.25">
      <c r="A3" s="6">
        <v>102</v>
      </c>
      <c r="B3" s="7" t="s">
        <v>15</v>
      </c>
      <c r="C3" s="8" t="s">
        <v>16</v>
      </c>
      <c r="D3" s="9" t="s">
        <v>17</v>
      </c>
      <c r="E3" s="10">
        <v>80000</v>
      </c>
      <c r="F3" s="10">
        <f>SUM($E3*RIGHT(F$2,FIND("@",F$2,1)-1))</f>
        <v>9600</v>
      </c>
      <c r="G3" s="10">
        <f t="shared" ref="G3:K3" si="0">SUM($E3*RIGHT(G$2,FIND("@",G$2,1)-1))</f>
        <v>4000</v>
      </c>
      <c r="H3" s="10">
        <f t="shared" si="0"/>
        <v>4000</v>
      </c>
      <c r="I3" s="10">
        <f t="shared" ref="I3:I13" si="1">SUM(E3:H3)</f>
        <v>97600</v>
      </c>
      <c r="J3" s="10">
        <f t="shared" si="0"/>
        <v>4000</v>
      </c>
      <c r="K3" s="10">
        <f t="shared" si="0"/>
        <v>960</v>
      </c>
      <c r="L3" s="10">
        <f>ABS(SUM(J3:K3)-I3)</f>
        <v>92640</v>
      </c>
      <c r="M3" s="10">
        <f>L3/30</f>
        <v>3088</v>
      </c>
      <c r="N3" s="11">
        <f>M3/8</f>
        <v>386</v>
      </c>
    </row>
    <row r="4" spans="1:14" x14ac:dyDescent="0.25">
      <c r="A4" s="12">
        <v>103</v>
      </c>
      <c r="B4" s="13" t="s">
        <v>18</v>
      </c>
      <c r="C4" s="14" t="s">
        <v>19</v>
      </c>
      <c r="D4" s="15" t="s">
        <v>20</v>
      </c>
      <c r="E4" s="16">
        <v>50000</v>
      </c>
      <c r="F4" s="10">
        <f t="shared" ref="F4:K13" si="2">SUM($E4*RIGHT(F$2,FIND("@",F$2,1)-1))</f>
        <v>6000</v>
      </c>
      <c r="G4" s="10">
        <f t="shared" si="2"/>
        <v>2500</v>
      </c>
      <c r="H4" s="10">
        <f t="shared" si="2"/>
        <v>2500</v>
      </c>
      <c r="I4" s="10">
        <f t="shared" si="1"/>
        <v>61000</v>
      </c>
      <c r="J4" s="10">
        <f t="shared" si="2"/>
        <v>2500</v>
      </c>
      <c r="K4" s="10">
        <f t="shared" si="2"/>
        <v>600</v>
      </c>
      <c r="L4" s="10">
        <f t="shared" ref="L4:L13" si="3">ABS(SUM(J4:K4)-I4)</f>
        <v>57900</v>
      </c>
      <c r="M4" s="10">
        <f t="shared" ref="M4:M13" si="4">L4/30</f>
        <v>1930</v>
      </c>
      <c r="N4" s="11">
        <f t="shared" ref="N4:N13" si="5">M4/8</f>
        <v>241.25</v>
      </c>
    </row>
    <row r="5" spans="1:14" x14ac:dyDescent="0.25">
      <c r="A5" s="6">
        <v>104</v>
      </c>
      <c r="B5" s="7" t="s">
        <v>21</v>
      </c>
      <c r="C5" s="8" t="s">
        <v>22</v>
      </c>
      <c r="D5" s="9" t="s">
        <v>23</v>
      </c>
      <c r="E5" s="10">
        <v>60000</v>
      </c>
      <c r="F5" s="10">
        <f t="shared" si="2"/>
        <v>7200</v>
      </c>
      <c r="G5" s="10">
        <f t="shared" si="2"/>
        <v>3000</v>
      </c>
      <c r="H5" s="10">
        <f t="shared" si="2"/>
        <v>3000</v>
      </c>
      <c r="I5" s="10">
        <f t="shared" si="1"/>
        <v>73200</v>
      </c>
      <c r="J5" s="10">
        <f t="shared" si="2"/>
        <v>3000</v>
      </c>
      <c r="K5" s="10">
        <f t="shared" si="2"/>
        <v>720</v>
      </c>
      <c r="L5" s="10">
        <f t="shared" si="3"/>
        <v>69480</v>
      </c>
      <c r="M5" s="10">
        <f t="shared" si="4"/>
        <v>2316</v>
      </c>
      <c r="N5" s="11">
        <f t="shared" si="5"/>
        <v>289.5</v>
      </c>
    </row>
    <row r="6" spans="1:14" x14ac:dyDescent="0.25">
      <c r="A6" s="12">
        <v>105</v>
      </c>
      <c r="B6" s="13" t="s">
        <v>24</v>
      </c>
      <c r="C6" s="14" t="s">
        <v>16</v>
      </c>
      <c r="D6" s="15" t="s">
        <v>25</v>
      </c>
      <c r="E6" s="16">
        <v>55000</v>
      </c>
      <c r="F6" s="10">
        <f t="shared" si="2"/>
        <v>6600</v>
      </c>
      <c r="G6" s="10">
        <f t="shared" si="2"/>
        <v>2750</v>
      </c>
      <c r="H6" s="10">
        <f t="shared" si="2"/>
        <v>2750</v>
      </c>
      <c r="I6" s="10">
        <f t="shared" si="1"/>
        <v>67100</v>
      </c>
      <c r="J6" s="10">
        <f t="shared" si="2"/>
        <v>2750</v>
      </c>
      <c r="K6" s="10">
        <f t="shared" si="2"/>
        <v>660</v>
      </c>
      <c r="L6" s="10">
        <f t="shared" si="3"/>
        <v>63690</v>
      </c>
      <c r="M6" s="10">
        <f t="shared" si="4"/>
        <v>2123</v>
      </c>
      <c r="N6" s="11">
        <f t="shared" si="5"/>
        <v>265.375</v>
      </c>
    </row>
    <row r="7" spans="1:14" x14ac:dyDescent="0.25">
      <c r="A7" s="6">
        <v>106</v>
      </c>
      <c r="B7" s="7" t="s">
        <v>26</v>
      </c>
      <c r="C7" s="8" t="s">
        <v>19</v>
      </c>
      <c r="D7" s="9" t="s">
        <v>27</v>
      </c>
      <c r="E7" s="10">
        <v>66000</v>
      </c>
      <c r="F7" s="10">
        <f t="shared" si="2"/>
        <v>7920</v>
      </c>
      <c r="G7" s="10">
        <f t="shared" si="2"/>
        <v>3300</v>
      </c>
      <c r="H7" s="10">
        <f t="shared" si="2"/>
        <v>3300</v>
      </c>
      <c r="I7" s="10">
        <f t="shared" si="1"/>
        <v>80520</v>
      </c>
      <c r="J7" s="10">
        <f t="shared" si="2"/>
        <v>3300</v>
      </c>
      <c r="K7" s="10">
        <f t="shared" si="2"/>
        <v>792</v>
      </c>
      <c r="L7" s="10">
        <f t="shared" si="3"/>
        <v>76428</v>
      </c>
      <c r="M7" s="10">
        <f t="shared" si="4"/>
        <v>2547.6</v>
      </c>
      <c r="N7" s="11">
        <f t="shared" si="5"/>
        <v>318.45</v>
      </c>
    </row>
    <row r="8" spans="1:14" x14ac:dyDescent="0.25">
      <c r="A8" s="12">
        <v>107</v>
      </c>
      <c r="B8" s="13" t="s">
        <v>28</v>
      </c>
      <c r="C8" s="14" t="s">
        <v>22</v>
      </c>
      <c r="D8" s="15" t="s">
        <v>29</v>
      </c>
      <c r="E8" s="16">
        <v>48000</v>
      </c>
      <c r="F8" s="10">
        <f t="shared" si="2"/>
        <v>5760</v>
      </c>
      <c r="G8" s="10">
        <f t="shared" si="2"/>
        <v>2400</v>
      </c>
      <c r="H8" s="10">
        <f t="shared" si="2"/>
        <v>2400</v>
      </c>
      <c r="I8" s="10">
        <f t="shared" si="1"/>
        <v>58560</v>
      </c>
      <c r="J8" s="10">
        <f t="shared" si="2"/>
        <v>2400</v>
      </c>
      <c r="K8" s="10">
        <f t="shared" si="2"/>
        <v>576</v>
      </c>
      <c r="L8" s="10">
        <f t="shared" si="3"/>
        <v>55584</v>
      </c>
      <c r="M8" s="10">
        <f t="shared" si="4"/>
        <v>1852.8</v>
      </c>
      <c r="N8" s="11">
        <f t="shared" si="5"/>
        <v>231.6</v>
      </c>
    </row>
    <row r="9" spans="1:14" x14ac:dyDescent="0.25">
      <c r="A9" s="6">
        <v>108</v>
      </c>
      <c r="B9" s="7" t="s">
        <v>30</v>
      </c>
      <c r="C9" s="8" t="s">
        <v>16</v>
      </c>
      <c r="D9" s="9" t="s">
        <v>20</v>
      </c>
      <c r="E9" s="10">
        <v>80230</v>
      </c>
      <c r="F9" s="10">
        <f t="shared" si="2"/>
        <v>9627.6</v>
      </c>
      <c r="G9" s="10">
        <f t="shared" si="2"/>
        <v>4011.5</v>
      </c>
      <c r="H9" s="10">
        <f t="shared" si="2"/>
        <v>4011.5</v>
      </c>
      <c r="I9" s="10">
        <f t="shared" si="1"/>
        <v>97880.6</v>
      </c>
      <c r="J9" s="10">
        <f t="shared" si="2"/>
        <v>4011.5</v>
      </c>
      <c r="K9" s="10">
        <f t="shared" si="2"/>
        <v>962.76</v>
      </c>
      <c r="L9" s="10">
        <f t="shared" si="3"/>
        <v>92906.340000000011</v>
      </c>
      <c r="M9" s="10">
        <f t="shared" si="4"/>
        <v>3096.8780000000002</v>
      </c>
      <c r="N9" s="11">
        <f t="shared" si="5"/>
        <v>387.10975000000002</v>
      </c>
    </row>
    <row r="10" spans="1:14" x14ac:dyDescent="0.25">
      <c r="A10" s="12">
        <v>109</v>
      </c>
      <c r="B10" s="13" t="s">
        <v>31</v>
      </c>
      <c r="C10" s="14" t="s">
        <v>19</v>
      </c>
      <c r="D10" s="15" t="s">
        <v>23</v>
      </c>
      <c r="E10" s="16">
        <v>65600</v>
      </c>
      <c r="F10" s="10">
        <f t="shared" si="2"/>
        <v>7872</v>
      </c>
      <c r="G10" s="10">
        <f t="shared" si="2"/>
        <v>3280</v>
      </c>
      <c r="H10" s="10">
        <f t="shared" si="2"/>
        <v>3280</v>
      </c>
      <c r="I10" s="10">
        <f t="shared" si="1"/>
        <v>80032</v>
      </c>
      <c r="J10" s="10">
        <f t="shared" si="2"/>
        <v>3280</v>
      </c>
      <c r="K10" s="10">
        <f t="shared" si="2"/>
        <v>787.2</v>
      </c>
      <c r="L10" s="10">
        <f t="shared" si="3"/>
        <v>75964.800000000003</v>
      </c>
      <c r="M10" s="10">
        <f t="shared" si="4"/>
        <v>2532.1600000000003</v>
      </c>
      <c r="N10" s="11">
        <f t="shared" si="5"/>
        <v>316.52000000000004</v>
      </c>
    </row>
    <row r="11" spans="1:14" x14ac:dyDescent="0.25">
      <c r="A11" s="6">
        <v>110</v>
      </c>
      <c r="B11" s="7" t="s">
        <v>32</v>
      </c>
      <c r="C11" s="8" t="s">
        <v>22</v>
      </c>
      <c r="D11" s="9" t="s">
        <v>25</v>
      </c>
      <c r="E11" s="10">
        <v>45000</v>
      </c>
      <c r="F11" s="10">
        <f t="shared" si="2"/>
        <v>5400</v>
      </c>
      <c r="G11" s="10">
        <f t="shared" si="2"/>
        <v>2250</v>
      </c>
      <c r="H11" s="10">
        <f t="shared" si="2"/>
        <v>2250</v>
      </c>
      <c r="I11" s="10">
        <f t="shared" si="1"/>
        <v>54900</v>
      </c>
      <c r="J11" s="10">
        <f t="shared" si="2"/>
        <v>2250</v>
      </c>
      <c r="K11" s="10">
        <f t="shared" si="2"/>
        <v>540</v>
      </c>
      <c r="L11" s="10">
        <f t="shared" si="3"/>
        <v>52110</v>
      </c>
      <c r="M11" s="10">
        <f t="shared" si="4"/>
        <v>1737</v>
      </c>
      <c r="N11" s="11">
        <f t="shared" si="5"/>
        <v>217.125</v>
      </c>
    </row>
    <row r="12" spans="1:14" x14ac:dyDescent="0.25">
      <c r="A12" s="12">
        <v>111</v>
      </c>
      <c r="B12" s="13" t="s">
        <v>33</v>
      </c>
      <c r="C12" s="14" t="s">
        <v>19</v>
      </c>
      <c r="D12" s="15" t="s">
        <v>27</v>
      </c>
      <c r="E12" s="16">
        <v>90000</v>
      </c>
      <c r="F12" s="10">
        <f t="shared" si="2"/>
        <v>10800</v>
      </c>
      <c r="G12" s="10">
        <f t="shared" si="2"/>
        <v>4500</v>
      </c>
      <c r="H12" s="10">
        <f t="shared" si="2"/>
        <v>4500</v>
      </c>
      <c r="I12" s="10">
        <f t="shared" si="1"/>
        <v>109800</v>
      </c>
      <c r="J12" s="10">
        <f t="shared" si="2"/>
        <v>4500</v>
      </c>
      <c r="K12" s="10">
        <f t="shared" si="2"/>
        <v>1080</v>
      </c>
      <c r="L12" s="10">
        <f t="shared" si="3"/>
        <v>104220</v>
      </c>
      <c r="M12" s="10">
        <f t="shared" si="4"/>
        <v>3474</v>
      </c>
      <c r="N12" s="11">
        <f t="shared" si="5"/>
        <v>434.25</v>
      </c>
    </row>
    <row r="13" spans="1:14" ht="15.75" thickBot="1" x14ac:dyDescent="0.3">
      <c r="A13" s="17">
        <v>112</v>
      </c>
      <c r="B13" s="18" t="s">
        <v>34</v>
      </c>
      <c r="C13" s="19" t="s">
        <v>22</v>
      </c>
      <c r="D13" s="20" t="s">
        <v>29</v>
      </c>
      <c r="E13" s="21">
        <v>100000</v>
      </c>
      <c r="F13" s="10">
        <f t="shared" si="2"/>
        <v>12000</v>
      </c>
      <c r="G13" s="10">
        <f t="shared" si="2"/>
        <v>5000</v>
      </c>
      <c r="H13" s="10">
        <f t="shared" si="2"/>
        <v>5000</v>
      </c>
      <c r="I13" s="10">
        <f t="shared" si="1"/>
        <v>122000</v>
      </c>
      <c r="J13" s="10">
        <f t="shared" si="2"/>
        <v>5000</v>
      </c>
      <c r="K13" s="10">
        <f t="shared" si="2"/>
        <v>1200</v>
      </c>
      <c r="L13" s="10">
        <f t="shared" si="3"/>
        <v>115800</v>
      </c>
      <c r="M13" s="10">
        <f t="shared" si="4"/>
        <v>3860</v>
      </c>
      <c r="N13" s="11">
        <f t="shared" si="5"/>
        <v>482.5</v>
      </c>
    </row>
    <row r="15" spans="1:14" x14ac:dyDescent="0.25">
      <c r="A15" t="s">
        <v>35</v>
      </c>
      <c r="B15" t="s">
        <v>36</v>
      </c>
      <c r="C15" t="s">
        <v>37</v>
      </c>
      <c r="D15" t="s">
        <v>38</v>
      </c>
    </row>
    <row r="16" spans="1:14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</sheetData>
  <mergeCells count="1">
    <mergeCell ref="A1:N1"/>
  </mergeCells>
  <hyperlinks>
    <hyperlink ref="F2" r:id="rId1" xr:uid="{3850A121-CCB3-48C5-8522-DC01313A5E7F}"/>
    <hyperlink ref="G2" r:id="rId2" xr:uid="{10C7FDD2-7C09-454B-BA71-9DA1145272F3}"/>
    <hyperlink ref="J2" r:id="rId3" xr:uid="{0E7304C7-B6B0-40FC-B57D-9A6768060F82}"/>
    <hyperlink ref="K2" r:id="rId4" xr:uid="{4AA260D0-1EF4-4220-9766-A8C10693DE93}"/>
    <hyperlink ref="H2" r:id="rId5" xr:uid="{9048404E-8602-4AAB-96F6-946DD52103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093E-A921-4DBF-913D-151265A4DDE4}">
  <dimension ref="B1:K30"/>
  <sheetViews>
    <sheetView showGridLines="0" topLeftCell="A2" zoomScaleNormal="100" workbookViewId="0">
      <selection activeCell="F12" sqref="F12:H12"/>
    </sheetView>
  </sheetViews>
  <sheetFormatPr defaultRowHeight="15" x14ac:dyDescent="0.25"/>
  <cols>
    <col min="1" max="16384" width="9.140625" style="22"/>
  </cols>
  <sheetData>
    <row r="1" spans="2:11" ht="15.75" thickBot="1" x14ac:dyDescent="0.3"/>
    <row r="2" spans="2:11" ht="33" customHeight="1" x14ac:dyDescent="0.25">
      <c r="B2" s="86" t="s">
        <v>62</v>
      </c>
      <c r="C2" s="85"/>
      <c r="D2" s="85"/>
      <c r="E2" s="85"/>
      <c r="F2" s="85"/>
      <c r="G2" s="85"/>
      <c r="H2" s="85"/>
      <c r="I2" s="85"/>
      <c r="J2" s="85"/>
      <c r="K2" s="84"/>
    </row>
    <row r="3" spans="2:11" x14ac:dyDescent="0.25">
      <c r="B3" s="83"/>
      <c r="C3" s="82"/>
      <c r="D3" s="82"/>
      <c r="E3" s="82"/>
      <c r="F3" s="82"/>
      <c r="G3" s="82"/>
      <c r="H3" s="82"/>
      <c r="I3" s="82"/>
      <c r="J3" s="82"/>
      <c r="K3" s="81"/>
    </row>
    <row r="4" spans="2:11" ht="15.75" thickBot="1" x14ac:dyDescent="0.3">
      <c r="B4" s="80"/>
      <c r="C4" s="79"/>
      <c r="D4" s="79"/>
      <c r="E4" s="79"/>
      <c r="F4" s="79"/>
      <c r="G4" s="79"/>
      <c r="H4" s="79"/>
      <c r="I4" s="79"/>
      <c r="J4" s="79"/>
      <c r="K4" s="78"/>
    </row>
    <row r="5" spans="2:11" s="74" customFormat="1" ht="18.75" customHeight="1" thickBot="1" x14ac:dyDescent="0.3">
      <c r="B5" s="77"/>
      <c r="C5" s="76"/>
      <c r="D5" s="76"/>
      <c r="E5" s="76"/>
      <c r="F5" s="76"/>
      <c r="G5" s="76"/>
      <c r="H5" s="76"/>
      <c r="I5" s="76"/>
      <c r="J5" s="76"/>
      <c r="K5" s="75"/>
    </row>
    <row r="6" spans="2:11" ht="21" thickBot="1" x14ac:dyDescent="0.35">
      <c r="B6" s="73" t="s">
        <v>61</v>
      </c>
      <c r="C6" s="72"/>
      <c r="D6" s="72"/>
      <c r="E6" s="72"/>
      <c r="F6" s="72" t="s">
        <v>60</v>
      </c>
      <c r="G6" s="72"/>
      <c r="H6" s="72"/>
      <c r="I6" s="72" t="s">
        <v>59</v>
      </c>
      <c r="J6" s="72"/>
      <c r="K6" s="71"/>
    </row>
    <row r="7" spans="2:11" ht="21.75" customHeight="1" x14ac:dyDescent="0.25">
      <c r="B7" s="55" t="s">
        <v>52</v>
      </c>
      <c r="C7" s="54"/>
      <c r="D7" s="54"/>
      <c r="E7" s="54"/>
      <c r="F7" s="53"/>
      <c r="G7" s="53"/>
      <c r="H7" s="53"/>
      <c r="I7" s="53"/>
      <c r="J7" s="53"/>
      <c r="K7" s="52"/>
    </row>
    <row r="8" spans="2:11" ht="21.75" customHeight="1" x14ac:dyDescent="0.25">
      <c r="B8" s="63" t="s">
        <v>58</v>
      </c>
      <c r="C8" s="62"/>
      <c r="D8" s="62"/>
      <c r="E8" s="62"/>
      <c r="F8" s="61"/>
      <c r="G8" s="61"/>
      <c r="H8" s="61"/>
      <c r="I8" s="61"/>
      <c r="J8" s="61"/>
      <c r="K8" s="60"/>
    </row>
    <row r="9" spans="2:11" ht="18.75" customHeight="1" x14ac:dyDescent="0.25">
      <c r="B9" s="63" t="s">
        <v>57</v>
      </c>
      <c r="C9" s="62"/>
      <c r="D9" s="62"/>
      <c r="E9" s="62"/>
      <c r="F9" s="61"/>
      <c r="G9" s="61"/>
      <c r="H9" s="61"/>
      <c r="I9" s="61"/>
      <c r="J9" s="61"/>
      <c r="K9" s="60"/>
    </row>
    <row r="10" spans="2:11" ht="21" customHeight="1" x14ac:dyDescent="0.25">
      <c r="B10" s="63" t="s">
        <v>56</v>
      </c>
      <c r="C10" s="62"/>
      <c r="D10" s="62"/>
      <c r="E10" s="62"/>
      <c r="F10" s="61"/>
      <c r="G10" s="61"/>
      <c r="H10" s="61"/>
      <c r="I10" s="61"/>
      <c r="J10" s="61"/>
      <c r="K10" s="60"/>
    </row>
    <row r="11" spans="2:11" ht="20.25" customHeight="1" x14ac:dyDescent="0.25">
      <c r="B11" s="63" t="s">
        <v>55</v>
      </c>
      <c r="C11" s="62"/>
      <c r="D11" s="62"/>
      <c r="E11" s="62"/>
      <c r="F11" s="61"/>
      <c r="G11" s="61"/>
      <c r="H11" s="61"/>
      <c r="I11" s="61"/>
      <c r="J11" s="61"/>
      <c r="K11" s="60"/>
    </row>
    <row r="12" spans="2:11" ht="21.75" customHeight="1" x14ac:dyDescent="0.25">
      <c r="B12" s="63" t="s">
        <v>54</v>
      </c>
      <c r="C12" s="62"/>
      <c r="D12" s="62"/>
      <c r="E12" s="62"/>
      <c r="F12" s="61"/>
      <c r="G12" s="61"/>
      <c r="H12" s="61"/>
      <c r="I12" s="61"/>
      <c r="J12" s="61"/>
      <c r="K12" s="60"/>
    </row>
    <row r="13" spans="2:11" ht="22.5" customHeight="1" x14ac:dyDescent="0.25">
      <c r="B13" s="63" t="s">
        <v>53</v>
      </c>
      <c r="C13" s="62"/>
      <c r="D13" s="62"/>
      <c r="E13" s="62"/>
      <c r="F13" s="61"/>
      <c r="G13" s="61"/>
      <c r="H13" s="61"/>
      <c r="I13" s="61"/>
      <c r="J13" s="61"/>
      <c r="K13" s="60"/>
    </row>
    <row r="14" spans="2:11" ht="21.75" customHeight="1" thickBot="1" x14ac:dyDescent="0.3">
      <c r="B14" s="70"/>
      <c r="C14" s="69"/>
      <c r="D14" s="69"/>
      <c r="E14" s="68"/>
      <c r="F14" s="49"/>
      <c r="G14" s="49"/>
      <c r="H14" s="49"/>
      <c r="I14" s="49"/>
      <c r="J14" s="49"/>
      <c r="K14" s="48"/>
    </row>
    <row r="15" spans="2:11" ht="21.75" customHeight="1" thickBot="1" x14ac:dyDescent="0.3">
      <c r="B15" s="67" t="s">
        <v>52</v>
      </c>
      <c r="C15" s="66"/>
      <c r="D15" s="66"/>
      <c r="E15" s="66"/>
      <c r="F15" s="65" t="s">
        <v>48</v>
      </c>
      <c r="G15" s="65"/>
      <c r="H15" s="65"/>
      <c r="I15" s="65" t="s">
        <v>48</v>
      </c>
      <c r="J15" s="65"/>
      <c r="K15" s="64"/>
    </row>
    <row r="16" spans="2:11" ht="19.5" customHeight="1" x14ac:dyDescent="0.25">
      <c r="B16" s="55" t="s">
        <v>47</v>
      </c>
      <c r="C16" s="54"/>
      <c r="D16" s="54"/>
      <c r="E16" s="54"/>
      <c r="F16" s="53"/>
      <c r="G16" s="53"/>
      <c r="H16" s="53"/>
      <c r="I16" s="53"/>
      <c r="J16" s="53"/>
      <c r="K16" s="52"/>
    </row>
    <row r="17" spans="2:11" ht="21.75" customHeight="1" x14ac:dyDescent="0.25">
      <c r="B17" s="63" t="s">
        <v>51</v>
      </c>
      <c r="C17" s="62"/>
      <c r="D17" s="62"/>
      <c r="E17" s="62"/>
      <c r="F17" s="61"/>
      <c r="G17" s="61"/>
      <c r="H17" s="61"/>
      <c r="I17" s="61"/>
      <c r="J17" s="61"/>
      <c r="K17" s="60"/>
    </row>
    <row r="18" spans="2:11" ht="21" customHeight="1" thickBot="1" x14ac:dyDescent="0.3">
      <c r="B18" s="51" t="s">
        <v>50</v>
      </c>
      <c r="C18" s="50"/>
      <c r="D18" s="50"/>
      <c r="E18" s="50"/>
      <c r="F18" s="49"/>
      <c r="G18" s="49"/>
      <c r="H18" s="49"/>
      <c r="I18" s="49"/>
      <c r="J18" s="49"/>
      <c r="K18" s="48"/>
    </row>
    <row r="19" spans="2:11" ht="21.75" customHeight="1" thickBot="1" x14ac:dyDescent="0.3">
      <c r="B19" s="59" t="s">
        <v>49</v>
      </c>
      <c r="C19" s="58"/>
      <c r="D19" s="58"/>
      <c r="E19" s="58"/>
      <c r="F19" s="57" t="s">
        <v>48</v>
      </c>
      <c r="G19" s="57"/>
      <c r="H19" s="57"/>
      <c r="I19" s="57" t="s">
        <v>48</v>
      </c>
      <c r="J19" s="57"/>
      <c r="K19" s="56"/>
    </row>
    <row r="20" spans="2:11" ht="21.75" customHeight="1" x14ac:dyDescent="0.25">
      <c r="B20" s="55" t="s">
        <v>47</v>
      </c>
      <c r="C20" s="54"/>
      <c r="D20" s="54"/>
      <c r="E20" s="54"/>
      <c r="F20" s="53"/>
      <c r="G20" s="53"/>
      <c r="H20" s="53"/>
      <c r="I20" s="53"/>
      <c r="J20" s="53"/>
      <c r="K20" s="52"/>
    </row>
    <row r="21" spans="2:11" ht="21.75" customHeight="1" thickBot="1" x14ac:dyDescent="0.3">
      <c r="B21" s="51" t="s">
        <v>46</v>
      </c>
      <c r="C21" s="50"/>
      <c r="D21" s="50"/>
      <c r="E21" s="50"/>
      <c r="F21" s="49"/>
      <c r="G21" s="49"/>
      <c r="H21" s="49"/>
      <c r="I21" s="49"/>
      <c r="J21" s="49"/>
      <c r="K21" s="48"/>
    </row>
    <row r="22" spans="2:11" ht="21.75" customHeight="1" thickBot="1" x14ac:dyDescent="0.3">
      <c r="B22" s="47" t="s">
        <v>45</v>
      </c>
      <c r="C22" s="46"/>
      <c r="D22" s="46"/>
      <c r="E22" s="45"/>
      <c r="F22" s="43"/>
      <c r="G22" s="42"/>
      <c r="H22" s="44"/>
      <c r="I22" s="43"/>
      <c r="J22" s="42"/>
      <c r="K22" s="41"/>
    </row>
    <row r="23" spans="2:11" ht="15.75" customHeight="1" thickBot="1" x14ac:dyDescent="0.4">
      <c r="B23" s="40"/>
      <c r="C23" s="39"/>
      <c r="D23" s="39"/>
      <c r="E23" s="39"/>
      <c r="F23" s="39"/>
      <c r="G23" s="39"/>
      <c r="H23" s="39"/>
      <c r="I23" s="39"/>
      <c r="J23" s="39"/>
      <c r="K23" s="38"/>
    </row>
    <row r="24" spans="2:11" x14ac:dyDescent="0.25">
      <c r="B24" s="37" t="s">
        <v>44</v>
      </c>
      <c r="C24" s="36"/>
      <c r="D24" s="36"/>
      <c r="E24" s="36"/>
      <c r="F24" s="36"/>
      <c r="G24" s="36"/>
      <c r="H24" s="36"/>
      <c r="I24" s="36"/>
      <c r="J24" s="36"/>
      <c r="K24" s="35"/>
    </row>
    <row r="25" spans="2:11" x14ac:dyDescent="0.25">
      <c r="B25" s="34"/>
      <c r="C25" s="33"/>
      <c r="D25" s="33"/>
      <c r="E25" s="33"/>
      <c r="F25" s="33"/>
      <c r="G25" s="33"/>
      <c r="H25" s="33"/>
      <c r="I25" s="33"/>
      <c r="J25" s="33"/>
      <c r="K25" s="32"/>
    </row>
    <row r="26" spans="2:11" ht="15.75" thickBot="1" x14ac:dyDescent="0.3">
      <c r="B26" s="34"/>
      <c r="C26" s="33"/>
      <c r="D26" s="33"/>
      <c r="E26" s="33"/>
      <c r="F26" s="33"/>
      <c r="G26" s="33"/>
      <c r="H26" s="33"/>
      <c r="I26" s="33"/>
      <c r="J26" s="33"/>
      <c r="K26" s="32"/>
    </row>
    <row r="27" spans="2:11" ht="15.75" thickBot="1" x14ac:dyDescent="0.3">
      <c r="B27" s="31"/>
      <c r="C27" s="30"/>
      <c r="D27" s="30"/>
      <c r="E27" s="30"/>
      <c r="F27" s="30"/>
      <c r="G27" s="30"/>
      <c r="H27" s="30"/>
      <c r="I27" s="30"/>
      <c r="J27" s="30"/>
      <c r="K27" s="29"/>
    </row>
    <row r="28" spans="2:11" x14ac:dyDescent="0.25">
      <c r="B28" s="28" t="s">
        <v>43</v>
      </c>
      <c r="C28" s="27"/>
      <c r="D28" s="27"/>
      <c r="E28" s="27"/>
      <c r="F28" s="27"/>
      <c r="G28" s="27"/>
      <c r="H28" s="27"/>
      <c r="I28" s="27"/>
      <c r="J28" s="27"/>
      <c r="K28" s="26"/>
    </row>
    <row r="29" spans="2:11" x14ac:dyDescent="0.25">
      <c r="B29" s="28"/>
      <c r="C29" s="27"/>
      <c r="D29" s="27"/>
      <c r="E29" s="27"/>
      <c r="F29" s="27"/>
      <c r="G29" s="27"/>
      <c r="H29" s="27"/>
      <c r="I29" s="27"/>
      <c r="J29" s="27"/>
      <c r="K29" s="26"/>
    </row>
    <row r="30" spans="2:11" ht="15.75" thickBot="1" x14ac:dyDescent="0.3">
      <c r="B30" s="25"/>
      <c r="C30" s="24"/>
      <c r="D30" s="24"/>
      <c r="E30" s="24"/>
      <c r="F30" s="24"/>
      <c r="G30" s="24"/>
      <c r="H30" s="24"/>
      <c r="I30" s="24"/>
      <c r="J30" s="24"/>
      <c r="K30" s="23"/>
    </row>
  </sheetData>
  <mergeCells count="57">
    <mergeCell ref="I16:K16"/>
    <mergeCell ref="I17:K17"/>
    <mergeCell ref="I18:K18"/>
    <mergeCell ref="I19:K19"/>
    <mergeCell ref="I10:K10"/>
    <mergeCell ref="I11:K11"/>
    <mergeCell ref="I12:K12"/>
    <mergeCell ref="I13:K13"/>
    <mergeCell ref="I14:K14"/>
    <mergeCell ref="I15:K15"/>
    <mergeCell ref="B5:K5"/>
    <mergeCell ref="B6:E6"/>
    <mergeCell ref="B7:E7"/>
    <mergeCell ref="B8:E8"/>
    <mergeCell ref="B9:E9"/>
    <mergeCell ref="I6:K6"/>
    <mergeCell ref="I7:K7"/>
    <mergeCell ref="I8:K8"/>
    <mergeCell ref="I9:K9"/>
    <mergeCell ref="B15:E15"/>
    <mergeCell ref="B16:E16"/>
    <mergeCell ref="B17:E17"/>
    <mergeCell ref="B14:E14"/>
    <mergeCell ref="F16:H16"/>
    <mergeCell ref="F11:H11"/>
    <mergeCell ref="F12:H12"/>
    <mergeCell ref="F13:H13"/>
    <mergeCell ref="F14:H14"/>
    <mergeCell ref="F15:H15"/>
    <mergeCell ref="B2:K4"/>
    <mergeCell ref="B22:E22"/>
    <mergeCell ref="F6:H6"/>
    <mergeCell ref="F7:H7"/>
    <mergeCell ref="F8:H8"/>
    <mergeCell ref="F9:H9"/>
    <mergeCell ref="F10:H10"/>
    <mergeCell ref="B11:E11"/>
    <mergeCell ref="B12:E12"/>
    <mergeCell ref="B13:E13"/>
    <mergeCell ref="F19:H19"/>
    <mergeCell ref="F20:H20"/>
    <mergeCell ref="F21:H21"/>
    <mergeCell ref="F17:H17"/>
    <mergeCell ref="F22:H22"/>
    <mergeCell ref="I22:K22"/>
    <mergeCell ref="I20:K20"/>
    <mergeCell ref="I21:K21"/>
    <mergeCell ref="B28:K30"/>
    <mergeCell ref="B24:K26"/>
    <mergeCell ref="B27:K27"/>
    <mergeCell ref="B23:K23"/>
    <mergeCell ref="B10:E10"/>
    <mergeCell ref="B18:E18"/>
    <mergeCell ref="B19:E19"/>
    <mergeCell ref="B20:E20"/>
    <mergeCell ref="B21:E21"/>
    <mergeCell ref="F18:H18"/>
  </mergeCells>
  <pageMargins left="0.7" right="0.7" top="0.75" bottom="0.75" header="0.3" footer="0.3"/>
  <pageSetup paperSize="9" scale="86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BBB6-CBF8-4664-8E3B-6BF8B7A4DD86}">
  <dimension ref="A1:E24"/>
  <sheetViews>
    <sheetView topLeftCell="A3" zoomScale="80" zoomScaleNormal="80" workbookViewId="0">
      <selection activeCell="H10" sqref="H10"/>
    </sheetView>
  </sheetViews>
  <sheetFormatPr defaultColWidth="12.5703125" defaultRowHeight="15.75" x14ac:dyDescent="0.25"/>
  <cols>
    <col min="1" max="1" width="27.42578125" style="87" bestFit="1" customWidth="1"/>
    <col min="2" max="2" width="16.42578125" style="87" customWidth="1"/>
    <col min="3" max="3" width="23.42578125" style="87" bestFit="1" customWidth="1"/>
    <col min="4" max="4" width="24.42578125" style="88" bestFit="1" customWidth="1"/>
    <col min="5" max="16384" width="12.5703125" style="87"/>
  </cols>
  <sheetData>
    <row r="1" spans="1:5" x14ac:dyDescent="0.25">
      <c r="A1" s="115" t="s">
        <v>89</v>
      </c>
      <c r="B1" s="115"/>
      <c r="C1" s="115"/>
      <c r="D1" s="115"/>
    </row>
    <row r="2" spans="1:5" x14ac:dyDescent="0.25">
      <c r="A2" s="115" t="s">
        <v>88</v>
      </c>
      <c r="B2" s="115"/>
      <c r="C2" s="115"/>
      <c r="D2" s="115"/>
    </row>
    <row r="3" spans="1:5" x14ac:dyDescent="0.25">
      <c r="A3" s="114" t="s">
        <v>87</v>
      </c>
      <c r="B3" s="114"/>
      <c r="C3" s="113">
        <v>44958</v>
      </c>
      <c r="D3" s="113"/>
    </row>
    <row r="4" spans="1:5" x14ac:dyDescent="0.25">
      <c r="A4" s="108"/>
      <c r="B4" s="108"/>
      <c r="C4" s="108"/>
      <c r="D4" s="107"/>
    </row>
    <row r="5" spans="1:5" ht="15.95" customHeight="1" x14ac:dyDescent="0.25">
      <c r="A5" s="108" t="s">
        <v>86</v>
      </c>
      <c r="B5" s="107" t="s">
        <v>85</v>
      </c>
      <c r="C5" s="107" t="s">
        <v>84</v>
      </c>
      <c r="D5" s="112">
        <v>27</v>
      </c>
    </row>
    <row r="6" spans="1:5" x14ac:dyDescent="0.25">
      <c r="A6" s="108" t="s">
        <v>83</v>
      </c>
      <c r="B6" s="107" t="s">
        <v>82</v>
      </c>
      <c r="C6" s="107" t="s">
        <v>81</v>
      </c>
      <c r="D6" s="112">
        <v>2</v>
      </c>
    </row>
    <row r="7" spans="1:5" x14ac:dyDescent="0.25">
      <c r="A7" s="108" t="s">
        <v>80</v>
      </c>
      <c r="B7" s="107" t="s">
        <v>79</v>
      </c>
      <c r="C7" s="108" t="s">
        <v>78</v>
      </c>
      <c r="D7" s="107">
        <f>SUM(D5:D6)</f>
        <v>29</v>
      </c>
    </row>
    <row r="8" spans="1:5" x14ac:dyDescent="0.25">
      <c r="A8" s="108" t="s">
        <v>77</v>
      </c>
      <c r="B8" s="107" t="s">
        <v>76</v>
      </c>
      <c r="C8" s="108" t="s">
        <v>75</v>
      </c>
      <c r="D8" s="107" t="s">
        <v>74</v>
      </c>
    </row>
    <row r="9" spans="1:5" x14ac:dyDescent="0.25">
      <c r="A9" s="108" t="s">
        <v>73</v>
      </c>
      <c r="B9" s="111">
        <v>43800</v>
      </c>
      <c r="C9" s="108" t="s">
        <v>72</v>
      </c>
      <c r="D9" s="110">
        <v>1234567891234</v>
      </c>
    </row>
    <row r="10" spans="1:5" x14ac:dyDescent="0.25">
      <c r="A10" s="108" t="s">
        <v>52</v>
      </c>
      <c r="B10" s="109">
        <f>C18</f>
        <v>126000</v>
      </c>
      <c r="C10" s="108"/>
      <c r="D10" s="107"/>
    </row>
    <row r="11" spans="1:5" x14ac:dyDescent="0.25">
      <c r="A11" s="106"/>
      <c r="B11" s="105"/>
      <c r="C11" s="105"/>
      <c r="D11" s="104"/>
    </row>
    <row r="12" spans="1:5" x14ac:dyDescent="0.25">
      <c r="A12" s="101" t="s">
        <v>71</v>
      </c>
      <c r="B12" s="101"/>
      <c r="C12" s="101"/>
      <c r="D12" s="101"/>
    </row>
    <row r="13" spans="1:5" x14ac:dyDescent="0.25">
      <c r="A13" s="102" t="s">
        <v>70</v>
      </c>
      <c r="B13" s="102"/>
      <c r="C13" s="100">
        <v>100000</v>
      </c>
      <c r="D13" s="100"/>
    </row>
    <row r="14" spans="1:5" x14ac:dyDescent="0.25">
      <c r="A14" s="102" t="s">
        <v>57</v>
      </c>
      <c r="B14" s="102"/>
      <c r="C14" s="100">
        <f>SUM($C$13*E14)</f>
        <v>10000</v>
      </c>
      <c r="D14" s="100"/>
      <c r="E14" s="103">
        <v>0.1</v>
      </c>
    </row>
    <row r="15" spans="1:5" x14ac:dyDescent="0.25">
      <c r="A15" s="102" t="s">
        <v>69</v>
      </c>
      <c r="B15" s="102"/>
      <c r="C15" s="100">
        <f>SUM($C$13*E15)</f>
        <v>4000</v>
      </c>
      <c r="D15" s="100"/>
      <c r="E15" s="103">
        <v>0.04</v>
      </c>
    </row>
    <row r="16" spans="1:5" x14ac:dyDescent="0.25">
      <c r="A16" s="102" t="s">
        <v>68</v>
      </c>
      <c r="B16" s="102"/>
      <c r="C16" s="100">
        <f>SUM($C$13*E16)</f>
        <v>7000.0000000000009</v>
      </c>
      <c r="D16" s="100"/>
      <c r="E16" s="103">
        <v>7.0000000000000007E-2</v>
      </c>
    </row>
    <row r="17" spans="1:5" x14ac:dyDescent="0.25">
      <c r="A17" s="102" t="s">
        <v>67</v>
      </c>
      <c r="B17" s="102"/>
      <c r="C17" s="100">
        <f>SUM($C$13*E17)</f>
        <v>5000</v>
      </c>
      <c r="D17" s="100"/>
      <c r="E17" s="103">
        <v>0.05</v>
      </c>
    </row>
    <row r="18" spans="1:5" x14ac:dyDescent="0.25">
      <c r="A18" s="102" t="s">
        <v>52</v>
      </c>
      <c r="B18" s="102"/>
      <c r="C18" s="100">
        <f>SUM(C13:D17)</f>
        <v>126000</v>
      </c>
      <c r="D18" s="100"/>
    </row>
    <row r="19" spans="1:5" s="99" customFormat="1" x14ac:dyDescent="0.25">
      <c r="A19" s="101" t="s">
        <v>66</v>
      </c>
      <c r="B19" s="101"/>
      <c r="C19" s="100">
        <f>MMULT(SUM(C18/30),D7)</f>
        <v>121800</v>
      </c>
      <c r="D19" s="100"/>
    </row>
    <row r="20" spans="1:5" x14ac:dyDescent="0.25">
      <c r="A20" s="98" t="s">
        <v>65</v>
      </c>
      <c r="B20" s="98"/>
      <c r="C20" s="97"/>
      <c r="D20" s="97"/>
    </row>
    <row r="21" spans="1:5" x14ac:dyDescent="0.25">
      <c r="A21" s="92"/>
      <c r="B21" s="92"/>
      <c r="C21" s="92"/>
      <c r="D21" s="96"/>
    </row>
    <row r="22" spans="1:5" ht="24.95" customHeight="1" x14ac:dyDescent="0.25">
      <c r="A22" s="95"/>
      <c r="B22" s="93"/>
      <c r="C22" s="93"/>
      <c r="D22" s="95"/>
    </row>
    <row r="23" spans="1:5" x14ac:dyDescent="0.25">
      <c r="A23" s="94" t="s">
        <v>64</v>
      </c>
      <c r="B23" s="93"/>
      <c r="C23" s="92"/>
      <c r="D23" s="91" t="s">
        <v>63</v>
      </c>
    </row>
    <row r="24" spans="1:5" x14ac:dyDescent="0.25">
      <c r="A24" s="90"/>
      <c r="B24" s="90"/>
      <c r="C24" s="90"/>
      <c r="D24" s="89"/>
    </row>
  </sheetData>
  <mergeCells count="22">
    <mergeCell ref="A12:D12"/>
    <mergeCell ref="A1:D1"/>
    <mergeCell ref="A2:D2"/>
    <mergeCell ref="A3:B3"/>
    <mergeCell ref="C3:D3"/>
    <mergeCell ref="A11:D11"/>
    <mergeCell ref="A13:B13"/>
    <mergeCell ref="C13:D13"/>
    <mergeCell ref="A14:B14"/>
    <mergeCell ref="C14:D14"/>
    <mergeCell ref="A15:B15"/>
    <mergeCell ref="C15:D15"/>
    <mergeCell ref="A19:B19"/>
    <mergeCell ref="C19:D19"/>
    <mergeCell ref="A20:B20"/>
    <mergeCell ref="C20:D20"/>
    <mergeCell ref="A16:B16"/>
    <mergeCell ref="C16:D16"/>
    <mergeCell ref="A17:B17"/>
    <mergeCell ref="C17:D17"/>
    <mergeCell ref="A18:B18"/>
    <mergeCell ref="C18:D18"/>
  </mergeCells>
  <pageMargins left="0.7" right="0.7" top="0.75" bottom="0.75" header="0.3" footer="0.3"/>
  <pageSetup paperSize="9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SLIP GROUP</vt:lpstr>
      <vt:lpstr>salary slip format</vt:lpstr>
      <vt:lpstr>salary slip blank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salary slip format</dc:title>
  <dc:creator>Kamal Nain</dc:creator>
  <cp:keywords>#thekamalnain</cp:keywords>
  <cp:lastModifiedBy>Kamal Nain</cp:lastModifiedBy>
  <dcterms:created xsi:type="dcterms:W3CDTF">2024-08-20T05:04:50Z</dcterms:created>
  <dcterms:modified xsi:type="dcterms:W3CDTF">2024-08-20T05:11:36Z</dcterms:modified>
</cp:coreProperties>
</file>