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11070874-ED90-4398-8949-14FE221C4AD0}" xr6:coauthVersionLast="47" xr6:coauthVersionMax="47" xr10:uidLastSave="{00000000-0000-0000-0000-000000000000}"/>
  <bookViews>
    <workbookView xWindow="-120" yWindow="-120" windowWidth="20730" windowHeight="11160" xr2:uid="{46C34B34-5D99-4F12-A455-6E6735EC9B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1" l="1"/>
  <c r="A30" i="1"/>
  <c r="A31" i="1" s="1"/>
  <c r="E31" i="1" s="1"/>
  <c r="E29" i="1"/>
  <c r="F29" i="1" s="1"/>
  <c r="B29" i="1"/>
  <c r="G29" i="1" s="1"/>
  <c r="B31" i="1" l="1"/>
  <c r="A32" i="1"/>
  <c r="E30" i="1"/>
  <c r="F30" i="1" s="1"/>
  <c r="C29" i="1"/>
  <c r="D29" i="1" s="1"/>
  <c r="H29" i="1" s="1"/>
  <c r="B30" i="1"/>
  <c r="A33" i="1" l="1"/>
  <c r="B32" i="1"/>
  <c r="E32" i="1"/>
  <c r="F32" i="1" s="1"/>
  <c r="C30" i="1"/>
  <c r="D30" i="1" s="1"/>
  <c r="G30" i="1"/>
  <c r="H30" i="1" s="1"/>
  <c r="C31" i="1"/>
  <c r="D31" i="1" s="1"/>
  <c r="G31" i="1"/>
  <c r="H31" i="1" s="1"/>
  <c r="H32" i="1" l="1"/>
  <c r="G32" i="1"/>
  <c r="C32" i="1"/>
  <c r="D32" i="1" s="1"/>
  <c r="A34" i="1"/>
  <c r="B33" i="1"/>
  <c r="E33" i="1"/>
  <c r="F33" i="1" s="1"/>
  <c r="G33" i="1" l="1"/>
  <c r="C33" i="1"/>
  <c r="D33" i="1" s="1"/>
  <c r="H33" i="1" s="1"/>
  <c r="A35" i="1"/>
  <c r="B34" i="1"/>
  <c r="E34" i="1"/>
  <c r="F34" i="1" s="1"/>
  <c r="E35" i="1" l="1"/>
  <c r="F35" i="1" s="1"/>
  <c r="A36" i="1"/>
  <c r="B35" i="1"/>
  <c r="H34" i="1"/>
  <c r="G34" i="1"/>
  <c r="C34" i="1"/>
  <c r="D34" i="1" s="1"/>
  <c r="G35" i="1" l="1"/>
  <c r="H35" i="1" s="1"/>
  <c r="C35" i="1"/>
  <c r="D35" i="1" s="1"/>
  <c r="E36" i="1"/>
  <c r="F36" i="1" s="1"/>
  <c r="A37" i="1"/>
  <c r="B36" i="1"/>
  <c r="G36" i="1" l="1"/>
  <c r="C36" i="1"/>
  <c r="D36" i="1" s="1"/>
  <c r="H36" i="1" s="1"/>
  <c r="A38" i="1"/>
  <c r="B37" i="1"/>
  <c r="E37" i="1"/>
  <c r="F37" i="1" s="1"/>
  <c r="G37" i="1" l="1"/>
  <c r="C37" i="1"/>
  <c r="D37" i="1" s="1"/>
  <c r="A39" i="1"/>
  <c r="B38" i="1"/>
  <c r="E38" i="1"/>
  <c r="F38" i="1" s="1"/>
  <c r="H37" i="1"/>
  <c r="C38" i="1" l="1"/>
  <c r="D38" i="1" s="1"/>
  <c r="G38" i="1"/>
  <c r="E39" i="1"/>
  <c r="F39" i="1" s="1"/>
  <c r="A40" i="1"/>
  <c r="B39" i="1"/>
  <c r="H38" i="1"/>
  <c r="C39" i="1" l="1"/>
  <c r="D39" i="1" s="1"/>
  <c r="H39" i="1" s="1"/>
  <c r="G39" i="1"/>
  <c r="A41" i="1"/>
  <c r="B40" i="1"/>
  <c r="E40" i="1"/>
  <c r="F40" i="1" s="1"/>
  <c r="A42" i="1" l="1"/>
  <c r="B41" i="1"/>
  <c r="E41" i="1"/>
  <c r="F41" i="1" s="1"/>
  <c r="G40" i="1"/>
  <c r="C40" i="1"/>
  <c r="D40" i="1" s="1"/>
  <c r="H40" i="1" s="1"/>
  <c r="G41" i="1" l="1"/>
  <c r="C41" i="1"/>
  <c r="D41" i="1" s="1"/>
  <c r="H41" i="1" s="1"/>
  <c r="A43" i="1"/>
  <c r="B42" i="1"/>
  <c r="E42" i="1"/>
  <c r="F42" i="1" s="1"/>
  <c r="E43" i="1" l="1"/>
  <c r="F43" i="1" s="1"/>
  <c r="A44" i="1"/>
  <c r="B43" i="1"/>
  <c r="G42" i="1"/>
  <c r="H42" i="1" s="1"/>
  <c r="C42" i="1"/>
  <c r="D42" i="1" s="1"/>
  <c r="E44" i="1" l="1"/>
  <c r="F44" i="1" s="1"/>
  <c r="A45" i="1"/>
  <c r="B44" i="1"/>
  <c r="G43" i="1"/>
  <c r="C43" i="1"/>
  <c r="D43" i="1" s="1"/>
  <c r="H43" i="1" s="1"/>
  <c r="A46" i="1" l="1"/>
  <c r="B45" i="1"/>
  <c r="E45" i="1"/>
  <c r="F45" i="1" s="1"/>
  <c r="G44" i="1"/>
  <c r="C44" i="1"/>
  <c r="D44" i="1" s="1"/>
  <c r="H44" i="1" s="1"/>
  <c r="G45" i="1" l="1"/>
  <c r="H45" i="1" s="1"/>
  <c r="C45" i="1"/>
  <c r="D45" i="1" s="1"/>
  <c r="A47" i="1"/>
  <c r="B46" i="1"/>
  <c r="E46" i="1"/>
  <c r="F46" i="1" s="1"/>
  <c r="C46" i="1" l="1"/>
  <c r="D46" i="1" s="1"/>
  <c r="G46" i="1"/>
  <c r="H46" i="1" s="1"/>
  <c r="E47" i="1"/>
  <c r="F47" i="1" s="1"/>
  <c r="A48" i="1"/>
  <c r="B47" i="1"/>
  <c r="C47" i="1" l="1"/>
  <c r="D47" i="1" s="1"/>
  <c r="H47" i="1" s="1"/>
  <c r="G47" i="1"/>
  <c r="A49" i="1"/>
  <c r="B48" i="1"/>
  <c r="E48" i="1"/>
  <c r="F48" i="1" s="1"/>
  <c r="A50" i="1" l="1"/>
  <c r="B49" i="1"/>
  <c r="E49" i="1"/>
  <c r="F49" i="1" s="1"/>
  <c r="G48" i="1"/>
  <c r="H48" i="1" s="1"/>
  <c r="C48" i="1"/>
  <c r="D48" i="1" s="1"/>
  <c r="G49" i="1" l="1"/>
  <c r="C49" i="1"/>
  <c r="D49" i="1" s="1"/>
  <c r="H49" i="1" s="1"/>
  <c r="A51" i="1"/>
  <c r="B50" i="1"/>
  <c r="E50" i="1"/>
  <c r="F50" i="1" s="1"/>
  <c r="G50" i="1" l="1"/>
  <c r="C50" i="1"/>
  <c r="D50" i="1" s="1"/>
  <c r="H50" i="1" s="1"/>
  <c r="E51" i="1"/>
  <c r="F51" i="1" s="1"/>
  <c r="A52" i="1"/>
  <c r="B51" i="1"/>
  <c r="G51" i="1" l="1"/>
  <c r="C51" i="1"/>
  <c r="D51" i="1" s="1"/>
  <c r="H51" i="1" s="1"/>
  <c r="A53" i="1"/>
  <c r="E52" i="1"/>
  <c r="F52" i="1" s="1"/>
  <c r="B52" i="1"/>
  <c r="G52" i="1" l="1"/>
  <c r="C52" i="1"/>
  <c r="D52" i="1" s="1"/>
  <c r="H52" i="1" s="1"/>
  <c r="A54" i="1"/>
  <c r="B53" i="1"/>
  <c r="E53" i="1"/>
  <c r="F53" i="1" s="1"/>
  <c r="A55" i="1" l="1"/>
  <c r="B54" i="1"/>
  <c r="E54" i="1"/>
  <c r="F54" i="1" s="1"/>
  <c r="G53" i="1"/>
  <c r="H53" i="1" s="1"/>
  <c r="C53" i="1"/>
  <c r="D53" i="1" s="1"/>
  <c r="C54" i="1" l="1"/>
  <c r="D54" i="1" s="1"/>
  <c r="G54" i="1"/>
  <c r="H54" i="1" s="1"/>
  <c r="E55" i="1"/>
  <c r="F55" i="1" s="1"/>
  <c r="A56" i="1"/>
  <c r="B55" i="1"/>
  <c r="G55" i="1" l="1"/>
  <c r="C55" i="1"/>
  <c r="D55" i="1" s="1"/>
  <c r="H55" i="1" s="1"/>
  <c r="A57" i="1"/>
  <c r="B56" i="1"/>
  <c r="E56" i="1"/>
  <c r="F56" i="1" s="1"/>
  <c r="A58" i="1" l="1"/>
  <c r="B57" i="1"/>
  <c r="E57" i="1"/>
  <c r="F57" i="1" s="1"/>
  <c r="G56" i="1"/>
  <c r="H56" i="1" s="1"/>
  <c r="C56" i="1"/>
  <c r="D56" i="1" s="1"/>
  <c r="A59" i="1" l="1"/>
  <c r="B58" i="1"/>
  <c r="E58" i="1"/>
  <c r="F58" i="1" s="1"/>
  <c r="G57" i="1"/>
  <c r="C57" i="1"/>
  <c r="D57" i="1" s="1"/>
  <c r="H57" i="1" s="1"/>
  <c r="G58" i="1" l="1"/>
  <c r="H58" i="1" s="1"/>
  <c r="C58" i="1"/>
  <c r="D58" i="1" s="1"/>
  <c r="E59" i="1"/>
  <c r="F59" i="1" s="1"/>
  <c r="B59" i="1"/>
  <c r="G59" i="1" l="1"/>
  <c r="C59" i="1"/>
  <c r="D59" i="1" s="1"/>
  <c r="H59" i="1" s="1"/>
  <c r="I59" i="1" l="1"/>
  <c r="I29" i="1"/>
  <c r="I30" i="1"/>
  <c r="I31" i="1"/>
  <c r="I32" i="1"/>
  <c r="I33" i="1"/>
  <c r="I34" i="1"/>
  <c r="I35" i="1"/>
  <c r="I37" i="1"/>
  <c r="I3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8" i="1"/>
  <c r="I55" i="1"/>
  <c r="I56" i="1"/>
  <c r="I57" i="1"/>
  <c r="I54" i="1"/>
</calcChain>
</file>

<file path=xl/sharedStrings.xml><?xml version="1.0" encoding="utf-8"?>
<sst xmlns="http://schemas.openxmlformats.org/spreadsheetml/2006/main" count="112" uniqueCount="106">
  <si>
    <t>This is an example of a spreadsheet to calculate the best time interval to order stock.</t>
  </si>
  <si>
    <t>Scenario</t>
  </si>
  <si>
    <t>A garage fits exhaust systems.</t>
  </si>
  <si>
    <t>The manager orders the exhausts on a regular basis.</t>
  </si>
  <si>
    <t>Each time an order is made for new stock, there is a fixed administrative cost.</t>
  </si>
  <si>
    <t>The exhausts are kept in stock until needed.</t>
  </si>
  <si>
    <t>Keeping the exhausts in stock incurs a cost due to capital tied up and warehouse costs.</t>
  </si>
  <si>
    <t>The supplier of the Exhausts gives a discount on large orders.</t>
  </si>
  <si>
    <t>Objective</t>
  </si>
  <si>
    <t>Find the time interval to order stock which will result in the lowest Admin and Warehouse costs.</t>
  </si>
  <si>
    <t>Input Data</t>
  </si>
  <si>
    <t xml:space="preserve">Cost of a single Exhaust system : </t>
  </si>
  <si>
    <t xml:space="preserve">Cost of keeping Exhaust in stock. (As a % of the stock value) : </t>
  </si>
  <si>
    <t xml:space="preserve">Quantity of Exhausts used per day : </t>
  </si>
  <si>
    <t xml:space="preserve">Admin cost each time new Exhausts are ordered : </t>
  </si>
  <si>
    <t xml:space="preserve">Average quantity of Exhausts in stock (As % of ordered quantity) : </t>
  </si>
  <si>
    <t xml:space="preserve">Ordering Intervals to evaluate. (Expressed in Days) : </t>
  </si>
  <si>
    <t xml:space="preserve">Suppliers first Price Break and Discount% offered : </t>
  </si>
  <si>
    <t xml:space="preserve">Suppliers second Price Break and Discount% offered : </t>
  </si>
  <si>
    <t>Output</t>
  </si>
  <si>
    <t>Ordering Interval
In Days</t>
  </si>
  <si>
    <t>Quantity
Per Order</t>
  </si>
  <si>
    <t>Order
Value</t>
  </si>
  <si>
    <t>Order
Discount</t>
  </si>
  <si>
    <t>Orders
Per Year</t>
  </si>
  <si>
    <t>Annual Admin Cost</t>
  </si>
  <si>
    <t>Annual
Ware
house
Costs</t>
  </si>
  <si>
    <t>Annual
Total</t>
  </si>
  <si>
    <t>The Best
Ordering
Interval</t>
  </si>
  <si>
    <t>Things To Try</t>
  </si>
  <si>
    <t>Change the Discount % to 0% and 0%.</t>
  </si>
  <si>
    <t>Change the Ordering Interval to 1 or 30.</t>
  </si>
  <si>
    <t>Change the Cost of the Exhaust making it cheaper or more expensive.</t>
  </si>
  <si>
    <t>Change the Quantity used per day to a larger or smaller number.</t>
  </si>
  <si>
    <t>Explanation</t>
  </si>
  <si>
    <t>Column A</t>
  </si>
  <si>
    <t>Ordering Interval In Days</t>
  </si>
  <si>
    <t>The first of these cells has the value 1 entered in it.</t>
  </si>
  <si>
    <t>This is the smallest ordering period, which would require stock to be ordered every day.</t>
  </si>
  <si>
    <t>The second cell picks the ordering interval from the Input Data table.</t>
  </si>
  <si>
    <t>The third and subsequent cells add the ordering interval to the previous cell to create</t>
  </si>
  <si>
    <t>a list of values of the same interval.</t>
  </si>
  <si>
    <t>Column B</t>
  </si>
  <si>
    <t>Quantity Per Order</t>
  </si>
  <si>
    <t>This is the number of Exhausts which will need to be ordered.</t>
  </si>
  <si>
    <t>Calculation :</t>
  </si>
  <si>
    <t>OrderingInterval * QuantityUsedPerDay</t>
  </si>
  <si>
    <t>Column C</t>
  </si>
  <si>
    <t>Order Value</t>
  </si>
  <si>
    <t>This is the value of the Order before any discount.</t>
  </si>
  <si>
    <t>QuantityOrdered * CostOfExhaust</t>
  </si>
  <si>
    <t>Column D</t>
  </si>
  <si>
    <t>Order Discount</t>
  </si>
  <si>
    <t>The discount which can be subtracted from the order value.</t>
  </si>
  <si>
    <t>The discount is only given on orders which are equal to or greater than the</t>
  </si>
  <si>
    <t>Price Break values set by the supplier.</t>
  </si>
  <si>
    <t>OrderValue * SupplierDiscount</t>
  </si>
  <si>
    <t>The supplier discount is calculated using the =IF() and the =AND() functions.</t>
  </si>
  <si>
    <t>If the OrderQuantity is equal to or above the first Price Break, but below</t>
  </si>
  <si>
    <t>the second Price Break, then the first Price Break discount is used.</t>
  </si>
  <si>
    <r>
      <t>=C29*</t>
    </r>
    <r>
      <rPr>
        <b/>
        <sz val="10"/>
        <color indexed="12"/>
        <rFont val="Arial"/>
        <family val="2"/>
      </rPr>
      <t>IF(AND(B29&gt;=$G$24,B29&lt;$G$25),$H$24</t>
    </r>
    <r>
      <rPr>
        <sz val="10"/>
        <color indexed="12"/>
        <rFont val="Arial"/>
        <family val="2"/>
      </rPr>
      <t>,</t>
    </r>
    <r>
      <rPr>
        <sz val="11"/>
        <color theme="1"/>
        <rFont val="Calibri"/>
        <family val="2"/>
        <scheme val="minor"/>
      </rPr>
      <t>IF(B29&gt;=$G$25,$H$25,0))</t>
    </r>
  </si>
  <si>
    <t>If the OrderQuantity is equal to or above the second Price Break,</t>
  </si>
  <si>
    <t>the second Price Break discount is used.</t>
  </si>
  <si>
    <r>
      <t>=C29*IF(AND(B29&gt;=$G$24,B29&lt;$G$25),$H$24,</t>
    </r>
    <r>
      <rPr>
        <b/>
        <sz val="10"/>
        <color indexed="12"/>
        <rFont val="Arial"/>
        <family val="2"/>
      </rPr>
      <t>IF(B29&gt;=$G$25,$H$25</t>
    </r>
    <r>
      <rPr>
        <sz val="10"/>
        <rFont val="Arial"/>
      </rPr>
      <t>,0))</t>
    </r>
  </si>
  <si>
    <t>If the OrderQuantity does not qualify for a discount, zero discount is used.</t>
  </si>
  <si>
    <r>
      <t>=C29*IF(AND(B29&gt;=$G$24,B29&lt;$G$25),$H$24,IF(B29&gt;=$G$25,$H$25,</t>
    </r>
    <r>
      <rPr>
        <b/>
        <sz val="10"/>
        <color indexed="12"/>
        <rFont val="Arial"/>
        <family val="2"/>
      </rPr>
      <t>0</t>
    </r>
    <r>
      <rPr>
        <sz val="10"/>
        <rFont val="Arial"/>
      </rPr>
      <t>))</t>
    </r>
  </si>
  <si>
    <t>Column E</t>
  </si>
  <si>
    <t>Orders Per Year</t>
  </si>
  <si>
    <t>This is how many orders will need to be made based upon the ordering interval.</t>
  </si>
  <si>
    <t>With an interval of 1, there will have to be 365 orders.</t>
  </si>
  <si>
    <t>365/OrderingInterval</t>
  </si>
  <si>
    <t>This calculation may give results which are decimal, such as 2.3</t>
  </si>
  <si>
    <t>This decimal will cause problems, due to the fact that the number of</t>
  </si>
  <si>
    <t>orders must always be a whole number.</t>
  </si>
  <si>
    <t>The =CEILING() function has been used to 'round up' any decimals to</t>
  </si>
  <si>
    <t>the next highest whole number.</t>
  </si>
  <si>
    <t>=CEILING(365/A29,1)</t>
  </si>
  <si>
    <t>Column F</t>
  </si>
  <si>
    <t>Annual Admin Costs</t>
  </si>
  <si>
    <t>This is the administration costs involved in making the orders.</t>
  </si>
  <si>
    <t>OrdersPerYear * AdminCost</t>
  </si>
  <si>
    <t>=E29*$G$20</t>
  </si>
  <si>
    <t>Column G</t>
  </si>
  <si>
    <t>Annual Warehouse Costs</t>
  </si>
  <si>
    <t>This is the cost of keeping the stock in the warehouse.</t>
  </si>
  <si>
    <t>It is based on the managers knowledge that on average the stock level is 50% of the</t>
  </si>
  <si>
    <t>quantity ordered.</t>
  </si>
  <si>
    <t>QuantityOrdered * AverageStockLevel) * ExhaustCost * WarehousingCost</t>
  </si>
  <si>
    <t>=(B29*$G$21)*$G$17*$G$18</t>
  </si>
  <si>
    <t>Column H</t>
  </si>
  <si>
    <t>Annual Total</t>
  </si>
  <si>
    <t>This is the full yearly cost of ordering the Exhausts, based upon how frequently the</t>
  </si>
  <si>
    <t>orders are made.</t>
  </si>
  <si>
    <t>It does not take in to account the actual costs of the Exhausts, as the manager only</t>
  </si>
  <si>
    <t>wants to know what the lowest values for the overheads associated with ordering and</t>
  </si>
  <si>
    <t>storing the exhaust systems.</t>
  </si>
  <si>
    <t>However, the Discount figure is taken into account as this can be used to offset some</t>
  </si>
  <si>
    <t>of the overheads.</t>
  </si>
  <si>
    <t>AnnualAdminCosts + AnnualWarehouseCosts - OrderDiscount</t>
  </si>
  <si>
    <t>=F29+G29-D29</t>
  </si>
  <si>
    <t>Column I</t>
  </si>
  <si>
    <t>The Best Ordering Interval</t>
  </si>
  <si>
    <t>This shows the Best ordering interval, giving the lowest annual overheads.</t>
  </si>
  <si>
    <t>It compares the value in column H against the minimum value for all of column H.</t>
  </si>
  <si>
    <t>If the two values match the word Best is shown, otherwise a dash is shown.</t>
  </si>
  <si>
    <t>=IF(H29=MIN($H$29:$H$59),"Best","-")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</si>
</sst>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_);[Red]\(&quot;£&quot;#,##0\)"/>
    <numFmt numFmtId="165" formatCode="_(&quot;£&quot;* #,##0_);_(&quot;£&quot;* \(#,##0\);_(&quot;£&quot;* &quot;-&quot;??_);_(@_)"/>
    <numFmt numFmtId="166" formatCode="_(&quot;£&quot;* #,##0.00_);_(&quot;£&quot;* \(#,##0.00\);_(&quot;£&quot;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ont="0" applyBorder="0" applyAlignment="0" applyProtection="0"/>
    <xf numFmtId="0" fontId="3" fillId="0" borderId="0" applyNumberFormat="0" applyFont="0" applyBorder="0" applyAlignment="0" applyProtection="0"/>
    <xf numFmtId="166" fontId="3" fillId="0" borderId="0" applyFon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0" applyFont="1" applyBorder="1"/>
    <xf numFmtId="0" fontId="3" fillId="0" borderId="0" xfId="0" applyFont="1"/>
    <xf numFmtId="0" fontId="3" fillId="0" borderId="0" xfId="1"/>
    <xf numFmtId="0" fontId="3" fillId="0" borderId="0" xfId="1" applyAlignment="1">
      <alignment horizontal="right"/>
    </xf>
    <xf numFmtId="164" fontId="4" fillId="0" borderId="2" xfId="2" applyNumberFormat="1" applyFont="1" applyBorder="1" applyAlignment="1">
      <alignment horizontal="center"/>
    </xf>
    <xf numFmtId="0" fontId="3" fillId="0" borderId="0" xfId="1" applyFont="1" applyAlignment="1">
      <alignment horizontal="right"/>
    </xf>
    <xf numFmtId="9" fontId="4" fillId="0" borderId="2" xfId="2" applyNumberFormat="1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0" fontId="2" fillId="0" borderId="1" xfId="0" applyFont="1" applyBorder="1" applyAlignment="1">
      <alignment horizontal="right"/>
    </xf>
    <xf numFmtId="9" fontId="2" fillId="0" borderId="1" xfId="0" applyNumberFormat="1" applyFont="1" applyBorder="1"/>
    <xf numFmtId="0" fontId="3" fillId="0" borderId="2" xfId="1" applyBorder="1" applyAlignment="1">
      <alignment horizontal="center" wrapText="1"/>
    </xf>
    <xf numFmtId="0" fontId="3" fillId="0" borderId="2" xfId="1" applyFont="1" applyBorder="1" applyAlignment="1">
      <alignment horizontal="center" wrapText="1"/>
    </xf>
    <xf numFmtId="0" fontId="5" fillId="0" borderId="2" xfId="2" applyFont="1" applyBorder="1" applyAlignment="1">
      <alignment horizontal="center"/>
    </xf>
    <xf numFmtId="165" fontId="5" fillId="0" borderId="2" xfId="2" applyNumberFormat="1" applyFont="1" applyBorder="1"/>
    <xf numFmtId="1" fontId="5" fillId="0" borderId="2" xfId="2" applyNumberFormat="1" applyFont="1" applyBorder="1" applyAlignment="1">
      <alignment horizontal="center"/>
    </xf>
    <xf numFmtId="165" fontId="5" fillId="0" borderId="2" xfId="2" quotePrefix="1" applyNumberFormat="1" applyFont="1" applyBorder="1"/>
    <xf numFmtId="0" fontId="5" fillId="0" borderId="2" xfId="2" quotePrefix="1" applyFont="1" applyBorder="1" applyAlignment="1">
      <alignment horizontal="center"/>
    </xf>
    <xf numFmtId="0" fontId="6" fillId="0" borderId="0" xfId="0" applyFont="1"/>
    <xf numFmtId="0" fontId="3" fillId="0" borderId="0" xfId="3" quotePrefix="1" applyNumberFormat="1" applyFont="1"/>
    <xf numFmtId="0" fontId="3" fillId="0" borderId="0" xfId="0" quotePrefix="1" applyFont="1"/>
    <xf numFmtId="0" fontId="0" fillId="0" borderId="0" xfId="0" quotePrefix="1"/>
  </cellXfs>
  <cellStyles count="4">
    <cellStyle name="Currency_ExcelFormu" xfId="3" xr:uid="{CDE73557-11C1-4E65-8092-93A224154DCC}"/>
    <cellStyle name="GreyOrWhite" xfId="1" xr:uid="{5B9BD825-5FCD-4108-9F4C-E45FF85BEFAA}"/>
    <cellStyle name="Normal" xfId="0" builtinId="0"/>
    <cellStyle name="Yellow" xfId="2" xr:uid="{A789F684-21B0-4736-8D13-8D5C8C62A510}"/>
  </cellStyles>
  <dxfs count="1">
    <dxf>
      <font>
        <b/>
        <i val="0"/>
        <strike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95250</xdr:rowOff>
    </xdr:from>
    <xdr:to>
      <xdr:col>7</xdr:col>
      <xdr:colOff>57150</xdr:colOff>
      <xdr:row>0</xdr:row>
      <xdr:rowOff>476250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E5B95C09-615B-44A0-A0A7-85B5BCFCF56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09775" y="95250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Ordering Stock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D628-AEDA-4A7D-B53B-23644B080EE6}">
  <dimension ref="A1:J146"/>
  <sheetViews>
    <sheetView tabSelected="1" workbookViewId="0">
      <selection activeCell="L7" sqref="L7"/>
    </sheetView>
  </sheetViews>
  <sheetFormatPr defaultRowHeight="15" x14ac:dyDescent="0.25"/>
  <cols>
    <col min="1" max="1" width="9.42578125" customWidth="1"/>
    <col min="2" max="2" width="10.85546875" customWidth="1"/>
    <col min="3" max="3" width="9.7109375" customWidth="1"/>
    <col min="5" max="5" width="8.28515625" customWidth="1"/>
    <col min="6" max="6" width="9.28515625" customWidth="1"/>
    <col min="7" max="7" width="8" customWidth="1"/>
    <col min="8" max="8" width="10.5703125" customWidth="1"/>
    <col min="9" max="9" width="8.85546875" customWidth="1"/>
    <col min="257" max="257" width="9.42578125" customWidth="1"/>
    <col min="258" max="258" width="10.85546875" customWidth="1"/>
    <col min="259" max="259" width="9.7109375" customWidth="1"/>
    <col min="261" max="261" width="8.28515625" customWidth="1"/>
    <col min="262" max="262" width="9.28515625" customWidth="1"/>
    <col min="263" max="263" width="8" customWidth="1"/>
    <col min="264" max="264" width="10.5703125" customWidth="1"/>
    <col min="265" max="265" width="8.85546875" customWidth="1"/>
    <col min="513" max="513" width="9.42578125" customWidth="1"/>
    <col min="514" max="514" width="10.85546875" customWidth="1"/>
    <col min="515" max="515" width="9.7109375" customWidth="1"/>
    <col min="517" max="517" width="8.28515625" customWidth="1"/>
    <col min="518" max="518" width="9.28515625" customWidth="1"/>
    <col min="519" max="519" width="8" customWidth="1"/>
    <col min="520" max="520" width="10.5703125" customWidth="1"/>
    <col min="521" max="521" width="8.85546875" customWidth="1"/>
    <col min="769" max="769" width="9.42578125" customWidth="1"/>
    <col min="770" max="770" width="10.85546875" customWidth="1"/>
    <col min="771" max="771" width="9.7109375" customWidth="1"/>
    <col min="773" max="773" width="8.28515625" customWidth="1"/>
    <col min="774" max="774" width="9.28515625" customWidth="1"/>
    <col min="775" max="775" width="8" customWidth="1"/>
    <col min="776" max="776" width="10.5703125" customWidth="1"/>
    <col min="777" max="777" width="8.85546875" customWidth="1"/>
    <col min="1025" max="1025" width="9.42578125" customWidth="1"/>
    <col min="1026" max="1026" width="10.85546875" customWidth="1"/>
    <col min="1027" max="1027" width="9.7109375" customWidth="1"/>
    <col min="1029" max="1029" width="8.28515625" customWidth="1"/>
    <col min="1030" max="1030" width="9.28515625" customWidth="1"/>
    <col min="1031" max="1031" width="8" customWidth="1"/>
    <col min="1032" max="1032" width="10.5703125" customWidth="1"/>
    <col min="1033" max="1033" width="8.85546875" customWidth="1"/>
    <col min="1281" max="1281" width="9.42578125" customWidth="1"/>
    <col min="1282" max="1282" width="10.85546875" customWidth="1"/>
    <col min="1283" max="1283" width="9.7109375" customWidth="1"/>
    <col min="1285" max="1285" width="8.28515625" customWidth="1"/>
    <col min="1286" max="1286" width="9.28515625" customWidth="1"/>
    <col min="1287" max="1287" width="8" customWidth="1"/>
    <col min="1288" max="1288" width="10.5703125" customWidth="1"/>
    <col min="1289" max="1289" width="8.85546875" customWidth="1"/>
    <col min="1537" max="1537" width="9.42578125" customWidth="1"/>
    <col min="1538" max="1538" width="10.85546875" customWidth="1"/>
    <col min="1539" max="1539" width="9.7109375" customWidth="1"/>
    <col min="1541" max="1541" width="8.28515625" customWidth="1"/>
    <col min="1542" max="1542" width="9.28515625" customWidth="1"/>
    <col min="1543" max="1543" width="8" customWidth="1"/>
    <col min="1544" max="1544" width="10.5703125" customWidth="1"/>
    <col min="1545" max="1545" width="8.85546875" customWidth="1"/>
    <col min="1793" max="1793" width="9.42578125" customWidth="1"/>
    <col min="1794" max="1794" width="10.85546875" customWidth="1"/>
    <col min="1795" max="1795" width="9.7109375" customWidth="1"/>
    <col min="1797" max="1797" width="8.28515625" customWidth="1"/>
    <col min="1798" max="1798" width="9.28515625" customWidth="1"/>
    <col min="1799" max="1799" width="8" customWidth="1"/>
    <col min="1800" max="1800" width="10.5703125" customWidth="1"/>
    <col min="1801" max="1801" width="8.85546875" customWidth="1"/>
    <col min="2049" max="2049" width="9.42578125" customWidth="1"/>
    <col min="2050" max="2050" width="10.85546875" customWidth="1"/>
    <col min="2051" max="2051" width="9.7109375" customWidth="1"/>
    <col min="2053" max="2053" width="8.28515625" customWidth="1"/>
    <col min="2054" max="2054" width="9.28515625" customWidth="1"/>
    <col min="2055" max="2055" width="8" customWidth="1"/>
    <col min="2056" max="2056" width="10.5703125" customWidth="1"/>
    <col min="2057" max="2057" width="8.85546875" customWidth="1"/>
    <col min="2305" max="2305" width="9.42578125" customWidth="1"/>
    <col min="2306" max="2306" width="10.85546875" customWidth="1"/>
    <col min="2307" max="2307" width="9.7109375" customWidth="1"/>
    <col min="2309" max="2309" width="8.28515625" customWidth="1"/>
    <col min="2310" max="2310" width="9.28515625" customWidth="1"/>
    <col min="2311" max="2311" width="8" customWidth="1"/>
    <col min="2312" max="2312" width="10.5703125" customWidth="1"/>
    <col min="2313" max="2313" width="8.85546875" customWidth="1"/>
    <col min="2561" max="2561" width="9.42578125" customWidth="1"/>
    <col min="2562" max="2562" width="10.85546875" customWidth="1"/>
    <col min="2563" max="2563" width="9.7109375" customWidth="1"/>
    <col min="2565" max="2565" width="8.28515625" customWidth="1"/>
    <col min="2566" max="2566" width="9.28515625" customWidth="1"/>
    <col min="2567" max="2567" width="8" customWidth="1"/>
    <col min="2568" max="2568" width="10.5703125" customWidth="1"/>
    <col min="2569" max="2569" width="8.85546875" customWidth="1"/>
    <col min="2817" max="2817" width="9.42578125" customWidth="1"/>
    <col min="2818" max="2818" width="10.85546875" customWidth="1"/>
    <col min="2819" max="2819" width="9.7109375" customWidth="1"/>
    <col min="2821" max="2821" width="8.28515625" customWidth="1"/>
    <col min="2822" max="2822" width="9.28515625" customWidth="1"/>
    <col min="2823" max="2823" width="8" customWidth="1"/>
    <col min="2824" max="2824" width="10.5703125" customWidth="1"/>
    <col min="2825" max="2825" width="8.85546875" customWidth="1"/>
    <col min="3073" max="3073" width="9.42578125" customWidth="1"/>
    <col min="3074" max="3074" width="10.85546875" customWidth="1"/>
    <col min="3075" max="3075" width="9.7109375" customWidth="1"/>
    <col min="3077" max="3077" width="8.28515625" customWidth="1"/>
    <col min="3078" max="3078" width="9.28515625" customWidth="1"/>
    <col min="3079" max="3079" width="8" customWidth="1"/>
    <col min="3080" max="3080" width="10.5703125" customWidth="1"/>
    <col min="3081" max="3081" width="8.85546875" customWidth="1"/>
    <col min="3329" max="3329" width="9.42578125" customWidth="1"/>
    <col min="3330" max="3330" width="10.85546875" customWidth="1"/>
    <col min="3331" max="3331" width="9.7109375" customWidth="1"/>
    <col min="3333" max="3333" width="8.28515625" customWidth="1"/>
    <col min="3334" max="3334" width="9.28515625" customWidth="1"/>
    <col min="3335" max="3335" width="8" customWidth="1"/>
    <col min="3336" max="3336" width="10.5703125" customWidth="1"/>
    <col min="3337" max="3337" width="8.85546875" customWidth="1"/>
    <col min="3585" max="3585" width="9.42578125" customWidth="1"/>
    <col min="3586" max="3586" width="10.85546875" customWidth="1"/>
    <col min="3587" max="3587" width="9.7109375" customWidth="1"/>
    <col min="3589" max="3589" width="8.28515625" customWidth="1"/>
    <col min="3590" max="3590" width="9.28515625" customWidth="1"/>
    <col min="3591" max="3591" width="8" customWidth="1"/>
    <col min="3592" max="3592" width="10.5703125" customWidth="1"/>
    <col min="3593" max="3593" width="8.85546875" customWidth="1"/>
    <col min="3841" max="3841" width="9.42578125" customWidth="1"/>
    <col min="3842" max="3842" width="10.85546875" customWidth="1"/>
    <col min="3843" max="3843" width="9.7109375" customWidth="1"/>
    <col min="3845" max="3845" width="8.28515625" customWidth="1"/>
    <col min="3846" max="3846" width="9.28515625" customWidth="1"/>
    <col min="3847" max="3847" width="8" customWidth="1"/>
    <col min="3848" max="3848" width="10.5703125" customWidth="1"/>
    <col min="3849" max="3849" width="8.85546875" customWidth="1"/>
    <col min="4097" max="4097" width="9.42578125" customWidth="1"/>
    <col min="4098" max="4098" width="10.85546875" customWidth="1"/>
    <col min="4099" max="4099" width="9.7109375" customWidth="1"/>
    <col min="4101" max="4101" width="8.28515625" customWidth="1"/>
    <col min="4102" max="4102" width="9.28515625" customWidth="1"/>
    <col min="4103" max="4103" width="8" customWidth="1"/>
    <col min="4104" max="4104" width="10.5703125" customWidth="1"/>
    <col min="4105" max="4105" width="8.85546875" customWidth="1"/>
    <col min="4353" max="4353" width="9.42578125" customWidth="1"/>
    <col min="4354" max="4354" width="10.85546875" customWidth="1"/>
    <col min="4355" max="4355" width="9.7109375" customWidth="1"/>
    <col min="4357" max="4357" width="8.28515625" customWidth="1"/>
    <col min="4358" max="4358" width="9.28515625" customWidth="1"/>
    <col min="4359" max="4359" width="8" customWidth="1"/>
    <col min="4360" max="4360" width="10.5703125" customWidth="1"/>
    <col min="4361" max="4361" width="8.85546875" customWidth="1"/>
    <col min="4609" max="4609" width="9.42578125" customWidth="1"/>
    <col min="4610" max="4610" width="10.85546875" customWidth="1"/>
    <col min="4611" max="4611" width="9.7109375" customWidth="1"/>
    <col min="4613" max="4613" width="8.28515625" customWidth="1"/>
    <col min="4614" max="4614" width="9.28515625" customWidth="1"/>
    <col min="4615" max="4615" width="8" customWidth="1"/>
    <col min="4616" max="4616" width="10.5703125" customWidth="1"/>
    <col min="4617" max="4617" width="8.85546875" customWidth="1"/>
    <col min="4865" max="4865" width="9.42578125" customWidth="1"/>
    <col min="4866" max="4866" width="10.85546875" customWidth="1"/>
    <col min="4867" max="4867" width="9.7109375" customWidth="1"/>
    <col min="4869" max="4869" width="8.28515625" customWidth="1"/>
    <col min="4870" max="4870" width="9.28515625" customWidth="1"/>
    <col min="4871" max="4871" width="8" customWidth="1"/>
    <col min="4872" max="4872" width="10.5703125" customWidth="1"/>
    <col min="4873" max="4873" width="8.85546875" customWidth="1"/>
    <col min="5121" max="5121" width="9.42578125" customWidth="1"/>
    <col min="5122" max="5122" width="10.85546875" customWidth="1"/>
    <col min="5123" max="5123" width="9.7109375" customWidth="1"/>
    <col min="5125" max="5125" width="8.28515625" customWidth="1"/>
    <col min="5126" max="5126" width="9.28515625" customWidth="1"/>
    <col min="5127" max="5127" width="8" customWidth="1"/>
    <col min="5128" max="5128" width="10.5703125" customWidth="1"/>
    <col min="5129" max="5129" width="8.85546875" customWidth="1"/>
    <col min="5377" max="5377" width="9.42578125" customWidth="1"/>
    <col min="5378" max="5378" width="10.85546875" customWidth="1"/>
    <col min="5379" max="5379" width="9.7109375" customWidth="1"/>
    <col min="5381" max="5381" width="8.28515625" customWidth="1"/>
    <col min="5382" max="5382" width="9.28515625" customWidth="1"/>
    <col min="5383" max="5383" width="8" customWidth="1"/>
    <col min="5384" max="5384" width="10.5703125" customWidth="1"/>
    <col min="5385" max="5385" width="8.85546875" customWidth="1"/>
    <col min="5633" max="5633" width="9.42578125" customWidth="1"/>
    <col min="5634" max="5634" width="10.85546875" customWidth="1"/>
    <col min="5635" max="5635" width="9.7109375" customWidth="1"/>
    <col min="5637" max="5637" width="8.28515625" customWidth="1"/>
    <col min="5638" max="5638" width="9.28515625" customWidth="1"/>
    <col min="5639" max="5639" width="8" customWidth="1"/>
    <col min="5640" max="5640" width="10.5703125" customWidth="1"/>
    <col min="5641" max="5641" width="8.85546875" customWidth="1"/>
    <col min="5889" max="5889" width="9.42578125" customWidth="1"/>
    <col min="5890" max="5890" width="10.85546875" customWidth="1"/>
    <col min="5891" max="5891" width="9.7109375" customWidth="1"/>
    <col min="5893" max="5893" width="8.28515625" customWidth="1"/>
    <col min="5894" max="5894" width="9.28515625" customWidth="1"/>
    <col min="5895" max="5895" width="8" customWidth="1"/>
    <col min="5896" max="5896" width="10.5703125" customWidth="1"/>
    <col min="5897" max="5897" width="8.85546875" customWidth="1"/>
    <col min="6145" max="6145" width="9.42578125" customWidth="1"/>
    <col min="6146" max="6146" width="10.85546875" customWidth="1"/>
    <col min="6147" max="6147" width="9.7109375" customWidth="1"/>
    <col min="6149" max="6149" width="8.28515625" customWidth="1"/>
    <col min="6150" max="6150" width="9.28515625" customWidth="1"/>
    <col min="6151" max="6151" width="8" customWidth="1"/>
    <col min="6152" max="6152" width="10.5703125" customWidth="1"/>
    <col min="6153" max="6153" width="8.85546875" customWidth="1"/>
    <col min="6401" max="6401" width="9.42578125" customWidth="1"/>
    <col min="6402" max="6402" width="10.85546875" customWidth="1"/>
    <col min="6403" max="6403" width="9.7109375" customWidth="1"/>
    <col min="6405" max="6405" width="8.28515625" customWidth="1"/>
    <col min="6406" max="6406" width="9.28515625" customWidth="1"/>
    <col min="6407" max="6407" width="8" customWidth="1"/>
    <col min="6408" max="6408" width="10.5703125" customWidth="1"/>
    <col min="6409" max="6409" width="8.85546875" customWidth="1"/>
    <col min="6657" max="6657" width="9.42578125" customWidth="1"/>
    <col min="6658" max="6658" width="10.85546875" customWidth="1"/>
    <col min="6659" max="6659" width="9.7109375" customWidth="1"/>
    <col min="6661" max="6661" width="8.28515625" customWidth="1"/>
    <col min="6662" max="6662" width="9.28515625" customWidth="1"/>
    <col min="6663" max="6663" width="8" customWidth="1"/>
    <col min="6664" max="6664" width="10.5703125" customWidth="1"/>
    <col min="6665" max="6665" width="8.85546875" customWidth="1"/>
    <col min="6913" max="6913" width="9.42578125" customWidth="1"/>
    <col min="6914" max="6914" width="10.85546875" customWidth="1"/>
    <col min="6915" max="6915" width="9.7109375" customWidth="1"/>
    <col min="6917" max="6917" width="8.28515625" customWidth="1"/>
    <col min="6918" max="6918" width="9.28515625" customWidth="1"/>
    <col min="6919" max="6919" width="8" customWidth="1"/>
    <col min="6920" max="6920" width="10.5703125" customWidth="1"/>
    <col min="6921" max="6921" width="8.85546875" customWidth="1"/>
    <col min="7169" max="7169" width="9.42578125" customWidth="1"/>
    <col min="7170" max="7170" width="10.85546875" customWidth="1"/>
    <col min="7171" max="7171" width="9.7109375" customWidth="1"/>
    <col min="7173" max="7173" width="8.28515625" customWidth="1"/>
    <col min="7174" max="7174" width="9.28515625" customWidth="1"/>
    <col min="7175" max="7175" width="8" customWidth="1"/>
    <col min="7176" max="7176" width="10.5703125" customWidth="1"/>
    <col min="7177" max="7177" width="8.85546875" customWidth="1"/>
    <col min="7425" max="7425" width="9.42578125" customWidth="1"/>
    <col min="7426" max="7426" width="10.85546875" customWidth="1"/>
    <col min="7427" max="7427" width="9.7109375" customWidth="1"/>
    <col min="7429" max="7429" width="8.28515625" customWidth="1"/>
    <col min="7430" max="7430" width="9.28515625" customWidth="1"/>
    <col min="7431" max="7431" width="8" customWidth="1"/>
    <col min="7432" max="7432" width="10.5703125" customWidth="1"/>
    <col min="7433" max="7433" width="8.85546875" customWidth="1"/>
    <col min="7681" max="7681" width="9.42578125" customWidth="1"/>
    <col min="7682" max="7682" width="10.85546875" customWidth="1"/>
    <col min="7683" max="7683" width="9.7109375" customWidth="1"/>
    <col min="7685" max="7685" width="8.28515625" customWidth="1"/>
    <col min="7686" max="7686" width="9.28515625" customWidth="1"/>
    <col min="7687" max="7687" width="8" customWidth="1"/>
    <col min="7688" max="7688" width="10.5703125" customWidth="1"/>
    <col min="7689" max="7689" width="8.85546875" customWidth="1"/>
    <col min="7937" max="7937" width="9.42578125" customWidth="1"/>
    <col min="7938" max="7938" width="10.85546875" customWidth="1"/>
    <col min="7939" max="7939" width="9.7109375" customWidth="1"/>
    <col min="7941" max="7941" width="8.28515625" customWidth="1"/>
    <col min="7942" max="7942" width="9.28515625" customWidth="1"/>
    <col min="7943" max="7943" width="8" customWidth="1"/>
    <col min="7944" max="7944" width="10.5703125" customWidth="1"/>
    <col min="7945" max="7945" width="8.85546875" customWidth="1"/>
    <col min="8193" max="8193" width="9.42578125" customWidth="1"/>
    <col min="8194" max="8194" width="10.85546875" customWidth="1"/>
    <col min="8195" max="8195" width="9.7109375" customWidth="1"/>
    <col min="8197" max="8197" width="8.28515625" customWidth="1"/>
    <col min="8198" max="8198" width="9.28515625" customWidth="1"/>
    <col min="8199" max="8199" width="8" customWidth="1"/>
    <col min="8200" max="8200" width="10.5703125" customWidth="1"/>
    <col min="8201" max="8201" width="8.85546875" customWidth="1"/>
    <col min="8449" max="8449" width="9.42578125" customWidth="1"/>
    <col min="8450" max="8450" width="10.85546875" customWidth="1"/>
    <col min="8451" max="8451" width="9.7109375" customWidth="1"/>
    <col min="8453" max="8453" width="8.28515625" customWidth="1"/>
    <col min="8454" max="8454" width="9.28515625" customWidth="1"/>
    <col min="8455" max="8455" width="8" customWidth="1"/>
    <col min="8456" max="8456" width="10.5703125" customWidth="1"/>
    <col min="8457" max="8457" width="8.85546875" customWidth="1"/>
    <col min="8705" max="8705" width="9.42578125" customWidth="1"/>
    <col min="8706" max="8706" width="10.85546875" customWidth="1"/>
    <col min="8707" max="8707" width="9.7109375" customWidth="1"/>
    <col min="8709" max="8709" width="8.28515625" customWidth="1"/>
    <col min="8710" max="8710" width="9.28515625" customWidth="1"/>
    <col min="8711" max="8711" width="8" customWidth="1"/>
    <col min="8712" max="8712" width="10.5703125" customWidth="1"/>
    <col min="8713" max="8713" width="8.85546875" customWidth="1"/>
    <col min="8961" max="8961" width="9.42578125" customWidth="1"/>
    <col min="8962" max="8962" width="10.85546875" customWidth="1"/>
    <col min="8963" max="8963" width="9.7109375" customWidth="1"/>
    <col min="8965" max="8965" width="8.28515625" customWidth="1"/>
    <col min="8966" max="8966" width="9.28515625" customWidth="1"/>
    <col min="8967" max="8967" width="8" customWidth="1"/>
    <col min="8968" max="8968" width="10.5703125" customWidth="1"/>
    <col min="8969" max="8969" width="8.85546875" customWidth="1"/>
    <col min="9217" max="9217" width="9.42578125" customWidth="1"/>
    <col min="9218" max="9218" width="10.85546875" customWidth="1"/>
    <col min="9219" max="9219" width="9.7109375" customWidth="1"/>
    <col min="9221" max="9221" width="8.28515625" customWidth="1"/>
    <col min="9222" max="9222" width="9.28515625" customWidth="1"/>
    <col min="9223" max="9223" width="8" customWidth="1"/>
    <col min="9224" max="9224" width="10.5703125" customWidth="1"/>
    <col min="9225" max="9225" width="8.85546875" customWidth="1"/>
    <col min="9473" max="9473" width="9.42578125" customWidth="1"/>
    <col min="9474" max="9474" width="10.85546875" customWidth="1"/>
    <col min="9475" max="9475" width="9.7109375" customWidth="1"/>
    <col min="9477" max="9477" width="8.28515625" customWidth="1"/>
    <col min="9478" max="9478" width="9.28515625" customWidth="1"/>
    <col min="9479" max="9479" width="8" customWidth="1"/>
    <col min="9480" max="9480" width="10.5703125" customWidth="1"/>
    <col min="9481" max="9481" width="8.85546875" customWidth="1"/>
    <col min="9729" max="9729" width="9.42578125" customWidth="1"/>
    <col min="9730" max="9730" width="10.85546875" customWidth="1"/>
    <col min="9731" max="9731" width="9.7109375" customWidth="1"/>
    <col min="9733" max="9733" width="8.28515625" customWidth="1"/>
    <col min="9734" max="9734" width="9.28515625" customWidth="1"/>
    <col min="9735" max="9735" width="8" customWidth="1"/>
    <col min="9736" max="9736" width="10.5703125" customWidth="1"/>
    <col min="9737" max="9737" width="8.85546875" customWidth="1"/>
    <col min="9985" max="9985" width="9.42578125" customWidth="1"/>
    <col min="9986" max="9986" width="10.85546875" customWidth="1"/>
    <col min="9987" max="9987" width="9.7109375" customWidth="1"/>
    <col min="9989" max="9989" width="8.28515625" customWidth="1"/>
    <col min="9990" max="9990" width="9.28515625" customWidth="1"/>
    <col min="9991" max="9991" width="8" customWidth="1"/>
    <col min="9992" max="9992" width="10.5703125" customWidth="1"/>
    <col min="9993" max="9993" width="8.85546875" customWidth="1"/>
    <col min="10241" max="10241" width="9.42578125" customWidth="1"/>
    <col min="10242" max="10242" width="10.85546875" customWidth="1"/>
    <col min="10243" max="10243" width="9.7109375" customWidth="1"/>
    <col min="10245" max="10245" width="8.28515625" customWidth="1"/>
    <col min="10246" max="10246" width="9.28515625" customWidth="1"/>
    <col min="10247" max="10247" width="8" customWidth="1"/>
    <col min="10248" max="10248" width="10.5703125" customWidth="1"/>
    <col min="10249" max="10249" width="8.85546875" customWidth="1"/>
    <col min="10497" max="10497" width="9.42578125" customWidth="1"/>
    <col min="10498" max="10498" width="10.85546875" customWidth="1"/>
    <col min="10499" max="10499" width="9.7109375" customWidth="1"/>
    <col min="10501" max="10501" width="8.28515625" customWidth="1"/>
    <col min="10502" max="10502" width="9.28515625" customWidth="1"/>
    <col min="10503" max="10503" width="8" customWidth="1"/>
    <col min="10504" max="10504" width="10.5703125" customWidth="1"/>
    <col min="10505" max="10505" width="8.85546875" customWidth="1"/>
    <col min="10753" max="10753" width="9.42578125" customWidth="1"/>
    <col min="10754" max="10754" width="10.85546875" customWidth="1"/>
    <col min="10755" max="10755" width="9.7109375" customWidth="1"/>
    <col min="10757" max="10757" width="8.28515625" customWidth="1"/>
    <col min="10758" max="10758" width="9.28515625" customWidth="1"/>
    <col min="10759" max="10759" width="8" customWidth="1"/>
    <col min="10760" max="10760" width="10.5703125" customWidth="1"/>
    <col min="10761" max="10761" width="8.85546875" customWidth="1"/>
    <col min="11009" max="11009" width="9.42578125" customWidth="1"/>
    <col min="11010" max="11010" width="10.85546875" customWidth="1"/>
    <col min="11011" max="11011" width="9.7109375" customWidth="1"/>
    <col min="11013" max="11013" width="8.28515625" customWidth="1"/>
    <col min="11014" max="11014" width="9.28515625" customWidth="1"/>
    <col min="11015" max="11015" width="8" customWidth="1"/>
    <col min="11016" max="11016" width="10.5703125" customWidth="1"/>
    <col min="11017" max="11017" width="8.85546875" customWidth="1"/>
    <col min="11265" max="11265" width="9.42578125" customWidth="1"/>
    <col min="11266" max="11266" width="10.85546875" customWidth="1"/>
    <col min="11267" max="11267" width="9.7109375" customWidth="1"/>
    <col min="11269" max="11269" width="8.28515625" customWidth="1"/>
    <col min="11270" max="11270" width="9.28515625" customWidth="1"/>
    <col min="11271" max="11271" width="8" customWidth="1"/>
    <col min="11272" max="11272" width="10.5703125" customWidth="1"/>
    <col min="11273" max="11273" width="8.85546875" customWidth="1"/>
    <col min="11521" max="11521" width="9.42578125" customWidth="1"/>
    <col min="11522" max="11522" width="10.85546875" customWidth="1"/>
    <col min="11523" max="11523" width="9.7109375" customWidth="1"/>
    <col min="11525" max="11525" width="8.28515625" customWidth="1"/>
    <col min="11526" max="11526" width="9.28515625" customWidth="1"/>
    <col min="11527" max="11527" width="8" customWidth="1"/>
    <col min="11528" max="11528" width="10.5703125" customWidth="1"/>
    <col min="11529" max="11529" width="8.85546875" customWidth="1"/>
    <col min="11777" max="11777" width="9.42578125" customWidth="1"/>
    <col min="11778" max="11778" width="10.85546875" customWidth="1"/>
    <col min="11779" max="11779" width="9.7109375" customWidth="1"/>
    <col min="11781" max="11781" width="8.28515625" customWidth="1"/>
    <col min="11782" max="11782" width="9.28515625" customWidth="1"/>
    <col min="11783" max="11783" width="8" customWidth="1"/>
    <col min="11784" max="11784" width="10.5703125" customWidth="1"/>
    <col min="11785" max="11785" width="8.85546875" customWidth="1"/>
    <col min="12033" max="12033" width="9.42578125" customWidth="1"/>
    <col min="12034" max="12034" width="10.85546875" customWidth="1"/>
    <col min="12035" max="12035" width="9.7109375" customWidth="1"/>
    <col min="12037" max="12037" width="8.28515625" customWidth="1"/>
    <col min="12038" max="12038" width="9.28515625" customWidth="1"/>
    <col min="12039" max="12039" width="8" customWidth="1"/>
    <col min="12040" max="12040" width="10.5703125" customWidth="1"/>
    <col min="12041" max="12041" width="8.85546875" customWidth="1"/>
    <col min="12289" max="12289" width="9.42578125" customWidth="1"/>
    <col min="12290" max="12290" width="10.85546875" customWidth="1"/>
    <col min="12291" max="12291" width="9.7109375" customWidth="1"/>
    <col min="12293" max="12293" width="8.28515625" customWidth="1"/>
    <col min="12294" max="12294" width="9.28515625" customWidth="1"/>
    <col min="12295" max="12295" width="8" customWidth="1"/>
    <col min="12296" max="12296" width="10.5703125" customWidth="1"/>
    <col min="12297" max="12297" width="8.85546875" customWidth="1"/>
    <col min="12545" max="12545" width="9.42578125" customWidth="1"/>
    <col min="12546" max="12546" width="10.85546875" customWidth="1"/>
    <col min="12547" max="12547" width="9.7109375" customWidth="1"/>
    <col min="12549" max="12549" width="8.28515625" customWidth="1"/>
    <col min="12550" max="12550" width="9.28515625" customWidth="1"/>
    <col min="12551" max="12551" width="8" customWidth="1"/>
    <col min="12552" max="12552" width="10.5703125" customWidth="1"/>
    <col min="12553" max="12553" width="8.85546875" customWidth="1"/>
    <col min="12801" max="12801" width="9.42578125" customWidth="1"/>
    <col min="12802" max="12802" width="10.85546875" customWidth="1"/>
    <col min="12803" max="12803" width="9.7109375" customWidth="1"/>
    <col min="12805" max="12805" width="8.28515625" customWidth="1"/>
    <col min="12806" max="12806" width="9.28515625" customWidth="1"/>
    <col min="12807" max="12807" width="8" customWidth="1"/>
    <col min="12808" max="12808" width="10.5703125" customWidth="1"/>
    <col min="12809" max="12809" width="8.85546875" customWidth="1"/>
    <col min="13057" max="13057" width="9.42578125" customWidth="1"/>
    <col min="13058" max="13058" width="10.85546875" customWidth="1"/>
    <col min="13059" max="13059" width="9.7109375" customWidth="1"/>
    <col min="13061" max="13061" width="8.28515625" customWidth="1"/>
    <col min="13062" max="13062" width="9.28515625" customWidth="1"/>
    <col min="13063" max="13063" width="8" customWidth="1"/>
    <col min="13064" max="13064" width="10.5703125" customWidth="1"/>
    <col min="13065" max="13065" width="8.85546875" customWidth="1"/>
    <col min="13313" max="13313" width="9.42578125" customWidth="1"/>
    <col min="13314" max="13314" width="10.85546875" customWidth="1"/>
    <col min="13315" max="13315" width="9.7109375" customWidth="1"/>
    <col min="13317" max="13317" width="8.28515625" customWidth="1"/>
    <col min="13318" max="13318" width="9.28515625" customWidth="1"/>
    <col min="13319" max="13319" width="8" customWidth="1"/>
    <col min="13320" max="13320" width="10.5703125" customWidth="1"/>
    <col min="13321" max="13321" width="8.85546875" customWidth="1"/>
    <col min="13569" max="13569" width="9.42578125" customWidth="1"/>
    <col min="13570" max="13570" width="10.85546875" customWidth="1"/>
    <col min="13571" max="13571" width="9.7109375" customWidth="1"/>
    <col min="13573" max="13573" width="8.28515625" customWidth="1"/>
    <col min="13574" max="13574" width="9.28515625" customWidth="1"/>
    <col min="13575" max="13575" width="8" customWidth="1"/>
    <col min="13576" max="13576" width="10.5703125" customWidth="1"/>
    <col min="13577" max="13577" width="8.85546875" customWidth="1"/>
    <col min="13825" max="13825" width="9.42578125" customWidth="1"/>
    <col min="13826" max="13826" width="10.85546875" customWidth="1"/>
    <col min="13827" max="13827" width="9.7109375" customWidth="1"/>
    <col min="13829" max="13829" width="8.28515625" customWidth="1"/>
    <col min="13830" max="13830" width="9.28515625" customWidth="1"/>
    <col min="13831" max="13831" width="8" customWidth="1"/>
    <col min="13832" max="13832" width="10.5703125" customWidth="1"/>
    <col min="13833" max="13833" width="8.85546875" customWidth="1"/>
    <col min="14081" max="14081" width="9.42578125" customWidth="1"/>
    <col min="14082" max="14082" width="10.85546875" customWidth="1"/>
    <col min="14083" max="14083" width="9.7109375" customWidth="1"/>
    <col min="14085" max="14085" width="8.28515625" customWidth="1"/>
    <col min="14086" max="14086" width="9.28515625" customWidth="1"/>
    <col min="14087" max="14087" width="8" customWidth="1"/>
    <col min="14088" max="14088" width="10.5703125" customWidth="1"/>
    <col min="14089" max="14089" width="8.85546875" customWidth="1"/>
    <col min="14337" max="14337" width="9.42578125" customWidth="1"/>
    <col min="14338" max="14338" width="10.85546875" customWidth="1"/>
    <col min="14339" max="14339" width="9.7109375" customWidth="1"/>
    <col min="14341" max="14341" width="8.28515625" customWidth="1"/>
    <col min="14342" max="14342" width="9.28515625" customWidth="1"/>
    <col min="14343" max="14343" width="8" customWidth="1"/>
    <col min="14344" max="14344" width="10.5703125" customWidth="1"/>
    <col min="14345" max="14345" width="8.85546875" customWidth="1"/>
    <col min="14593" max="14593" width="9.42578125" customWidth="1"/>
    <col min="14594" max="14594" width="10.85546875" customWidth="1"/>
    <col min="14595" max="14595" width="9.7109375" customWidth="1"/>
    <col min="14597" max="14597" width="8.28515625" customWidth="1"/>
    <col min="14598" max="14598" width="9.28515625" customWidth="1"/>
    <col min="14599" max="14599" width="8" customWidth="1"/>
    <col min="14600" max="14600" width="10.5703125" customWidth="1"/>
    <col min="14601" max="14601" width="8.85546875" customWidth="1"/>
    <col min="14849" max="14849" width="9.42578125" customWidth="1"/>
    <col min="14850" max="14850" width="10.85546875" customWidth="1"/>
    <col min="14851" max="14851" width="9.7109375" customWidth="1"/>
    <col min="14853" max="14853" width="8.28515625" customWidth="1"/>
    <col min="14854" max="14854" width="9.28515625" customWidth="1"/>
    <col min="14855" max="14855" width="8" customWidth="1"/>
    <col min="14856" max="14856" width="10.5703125" customWidth="1"/>
    <col min="14857" max="14857" width="8.85546875" customWidth="1"/>
    <col min="15105" max="15105" width="9.42578125" customWidth="1"/>
    <col min="15106" max="15106" width="10.85546875" customWidth="1"/>
    <col min="15107" max="15107" width="9.7109375" customWidth="1"/>
    <col min="15109" max="15109" width="8.28515625" customWidth="1"/>
    <col min="15110" max="15110" width="9.28515625" customWidth="1"/>
    <col min="15111" max="15111" width="8" customWidth="1"/>
    <col min="15112" max="15112" width="10.5703125" customWidth="1"/>
    <col min="15113" max="15113" width="8.85546875" customWidth="1"/>
    <col min="15361" max="15361" width="9.42578125" customWidth="1"/>
    <col min="15362" max="15362" width="10.85546875" customWidth="1"/>
    <col min="15363" max="15363" width="9.7109375" customWidth="1"/>
    <col min="15365" max="15365" width="8.28515625" customWidth="1"/>
    <col min="15366" max="15366" width="9.28515625" customWidth="1"/>
    <col min="15367" max="15367" width="8" customWidth="1"/>
    <col min="15368" max="15368" width="10.5703125" customWidth="1"/>
    <col min="15369" max="15369" width="8.85546875" customWidth="1"/>
    <col min="15617" max="15617" width="9.42578125" customWidth="1"/>
    <col min="15618" max="15618" width="10.85546875" customWidth="1"/>
    <col min="15619" max="15619" width="9.7109375" customWidth="1"/>
    <col min="15621" max="15621" width="8.28515625" customWidth="1"/>
    <col min="15622" max="15622" width="9.28515625" customWidth="1"/>
    <col min="15623" max="15623" width="8" customWidth="1"/>
    <col min="15624" max="15624" width="10.5703125" customWidth="1"/>
    <col min="15625" max="15625" width="8.85546875" customWidth="1"/>
    <col min="15873" max="15873" width="9.42578125" customWidth="1"/>
    <col min="15874" max="15874" width="10.85546875" customWidth="1"/>
    <col min="15875" max="15875" width="9.7109375" customWidth="1"/>
    <col min="15877" max="15877" width="8.28515625" customWidth="1"/>
    <col min="15878" max="15878" width="9.28515625" customWidth="1"/>
    <col min="15879" max="15879" width="8" customWidth="1"/>
    <col min="15880" max="15880" width="10.5703125" customWidth="1"/>
    <col min="15881" max="15881" width="8.85546875" customWidth="1"/>
    <col min="16129" max="16129" width="9.42578125" customWidth="1"/>
    <col min="16130" max="16130" width="10.85546875" customWidth="1"/>
    <col min="16131" max="16131" width="9.7109375" customWidth="1"/>
    <col min="16133" max="16133" width="8.28515625" customWidth="1"/>
    <col min="16134" max="16134" width="9.28515625" customWidth="1"/>
    <col min="16135" max="16135" width="8" customWidth="1"/>
    <col min="16136" max="16136" width="10.5703125" customWidth="1"/>
    <col min="16137" max="16137" width="8.85546875" customWidth="1"/>
  </cols>
  <sheetData>
    <row r="1" spans="1:10" ht="4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</row>
    <row r="3" spans="1:10" x14ac:dyDescent="0.25">
      <c r="A3" t="s">
        <v>0</v>
      </c>
    </row>
    <row r="5" spans="1:10" ht="15.75" thickBot="1" x14ac:dyDescent="0.3">
      <c r="A5" s="3" t="s">
        <v>1</v>
      </c>
      <c r="B5" s="3"/>
      <c r="C5" s="3"/>
      <c r="D5" s="3"/>
      <c r="E5" s="3"/>
      <c r="F5" s="3"/>
      <c r="G5" s="3"/>
      <c r="H5" s="3"/>
      <c r="I5" s="3"/>
    </row>
    <row r="6" spans="1:10" x14ac:dyDescent="0.25">
      <c r="B6" s="4" t="s">
        <v>2</v>
      </c>
    </row>
    <row r="7" spans="1:10" x14ac:dyDescent="0.25">
      <c r="B7" s="4" t="s">
        <v>3</v>
      </c>
    </row>
    <row r="8" spans="1:10" x14ac:dyDescent="0.25">
      <c r="B8" t="s">
        <v>4</v>
      </c>
    </row>
    <row r="9" spans="1:10" x14ac:dyDescent="0.25">
      <c r="B9" t="s">
        <v>5</v>
      </c>
    </row>
    <row r="10" spans="1:10" x14ac:dyDescent="0.25">
      <c r="B10" s="4" t="s">
        <v>6</v>
      </c>
    </row>
    <row r="11" spans="1:10" x14ac:dyDescent="0.25">
      <c r="B11" t="s">
        <v>7</v>
      </c>
    </row>
    <row r="13" spans="1:10" ht="15.75" thickBot="1" x14ac:dyDescent="0.3">
      <c r="A13" s="3" t="s">
        <v>8</v>
      </c>
      <c r="B13" s="3"/>
      <c r="C13" s="3"/>
      <c r="D13" s="3"/>
      <c r="E13" s="3"/>
      <c r="F13" s="3"/>
      <c r="G13" s="3"/>
      <c r="H13" s="3"/>
      <c r="I13" s="3"/>
    </row>
    <row r="14" spans="1:10" x14ac:dyDescent="0.25">
      <c r="A14" s="4" t="s">
        <v>9</v>
      </c>
    </row>
    <row r="16" spans="1:10" ht="15.75" thickBot="1" x14ac:dyDescent="0.3">
      <c r="A16" s="3" t="s">
        <v>10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5"/>
      <c r="B17" s="5"/>
      <c r="C17" s="5"/>
      <c r="D17" s="5"/>
      <c r="E17" s="5"/>
      <c r="F17" s="6" t="s">
        <v>11</v>
      </c>
      <c r="G17" s="7">
        <v>75</v>
      </c>
    </row>
    <row r="18" spans="1:9" x14ac:dyDescent="0.25">
      <c r="A18" s="5"/>
      <c r="B18" s="5"/>
      <c r="C18" s="5"/>
      <c r="D18" s="5"/>
      <c r="E18" s="5"/>
      <c r="F18" s="8" t="s">
        <v>12</v>
      </c>
      <c r="G18" s="9">
        <v>0.12</v>
      </c>
    </row>
    <row r="19" spans="1:9" x14ac:dyDescent="0.25">
      <c r="A19" s="5"/>
      <c r="B19" s="5"/>
      <c r="C19" s="5"/>
      <c r="D19" s="5"/>
      <c r="E19" s="5"/>
      <c r="F19" s="6" t="s">
        <v>13</v>
      </c>
      <c r="G19" s="10">
        <v>10</v>
      </c>
    </row>
    <row r="20" spans="1:9" x14ac:dyDescent="0.25">
      <c r="A20" s="5"/>
      <c r="B20" s="5"/>
      <c r="C20" s="5"/>
      <c r="D20" s="5"/>
      <c r="E20" s="5"/>
      <c r="F20" s="6" t="s">
        <v>14</v>
      </c>
      <c r="G20" s="7">
        <v>25</v>
      </c>
    </row>
    <row r="21" spans="1:9" x14ac:dyDescent="0.25">
      <c r="A21" s="5"/>
      <c r="B21" s="5"/>
      <c r="C21" s="5"/>
      <c r="D21" s="6"/>
      <c r="E21" s="5"/>
      <c r="F21" s="6" t="s">
        <v>15</v>
      </c>
      <c r="G21" s="10">
        <v>0.5</v>
      </c>
    </row>
    <row r="22" spans="1:9" x14ac:dyDescent="0.25">
      <c r="A22" s="5"/>
      <c r="B22" s="5"/>
      <c r="C22" s="5"/>
      <c r="D22" s="6"/>
      <c r="E22" s="5"/>
      <c r="F22" s="8" t="s">
        <v>16</v>
      </c>
      <c r="G22" s="10">
        <v>2</v>
      </c>
    </row>
    <row r="23" spans="1:9" x14ac:dyDescent="0.25">
      <c r="D23" s="11"/>
      <c r="F23" s="11"/>
    </row>
    <row r="24" spans="1:9" x14ac:dyDescent="0.25">
      <c r="B24" s="5"/>
      <c r="C24" s="5"/>
      <c r="D24" s="5"/>
      <c r="E24" s="5"/>
      <c r="F24" s="8" t="s">
        <v>17</v>
      </c>
      <c r="G24" s="10">
        <v>200</v>
      </c>
      <c r="H24" s="9">
        <v>0.01</v>
      </c>
    </row>
    <row r="25" spans="1:9" x14ac:dyDescent="0.25">
      <c r="B25" s="5"/>
      <c r="C25" s="5"/>
      <c r="D25" s="5"/>
      <c r="E25" s="5"/>
      <c r="F25" s="8" t="s">
        <v>18</v>
      </c>
      <c r="G25" s="10">
        <v>750</v>
      </c>
      <c r="H25" s="9">
        <v>0.05</v>
      </c>
    </row>
    <row r="26" spans="1:9" x14ac:dyDescent="0.25">
      <c r="F26" s="11"/>
      <c r="H26" s="12"/>
    </row>
    <row r="27" spans="1:9" ht="15.75" thickBot="1" x14ac:dyDescent="0.3">
      <c r="A27" s="3" t="s">
        <v>19</v>
      </c>
      <c r="B27" s="3"/>
      <c r="C27" s="3"/>
      <c r="D27" s="3"/>
      <c r="E27" s="3"/>
      <c r="F27" s="13"/>
      <c r="G27" s="3"/>
      <c r="H27" s="14"/>
      <c r="I27" s="3"/>
    </row>
    <row r="28" spans="1:9" ht="51.75" x14ac:dyDescent="0.25">
      <c r="A28" s="15" t="s">
        <v>20</v>
      </c>
      <c r="B28" s="15" t="s">
        <v>21</v>
      </c>
      <c r="C28" s="15" t="s">
        <v>22</v>
      </c>
      <c r="D28" s="15" t="s">
        <v>23</v>
      </c>
      <c r="E28" s="15" t="s">
        <v>24</v>
      </c>
      <c r="F28" s="15" t="s">
        <v>25</v>
      </c>
      <c r="G28" s="16" t="s">
        <v>26</v>
      </c>
      <c r="H28" s="15" t="s">
        <v>27</v>
      </c>
      <c r="I28" s="15" t="s">
        <v>28</v>
      </c>
    </row>
    <row r="29" spans="1:9" x14ac:dyDescent="0.25">
      <c r="A29" s="10">
        <v>1</v>
      </c>
      <c r="B29" s="17">
        <f t="shared" ref="B29:B59" si="0">A29*$G$19</f>
        <v>10</v>
      </c>
      <c r="C29" s="18">
        <f t="shared" ref="C29:C59" si="1">B29*$G$17</f>
        <v>750</v>
      </c>
      <c r="D29" s="18">
        <f t="shared" ref="D29:D59" si="2">C29*IF(AND(B29&gt;=$G$24,B29&lt;$G$25),$H$24,IF(B29&gt;=$G$25,$H$25,0))</f>
        <v>0</v>
      </c>
      <c r="E29" s="19">
        <f t="shared" ref="E29:E59" si="3">CEILING(365/A29,1)</f>
        <v>365</v>
      </c>
      <c r="F29" s="18">
        <f>E29*$G$20</f>
        <v>9125</v>
      </c>
      <c r="G29" s="18">
        <f t="shared" ref="G29:G59" si="4">(B29*$G$21)*$G$17*$G$18</f>
        <v>45</v>
      </c>
      <c r="H29" s="20">
        <f t="shared" ref="H29:H59" si="5">F29+G29-D29</f>
        <v>9170</v>
      </c>
      <c r="I29" s="21" t="str">
        <f t="shared" ref="I29:I59" si="6">IF(H29=MIN($H$29:$H$59),"Best","-")</f>
        <v>-</v>
      </c>
    </row>
    <row r="30" spans="1:9" x14ac:dyDescent="0.25">
      <c r="A30" s="17">
        <f>G22</f>
        <v>2</v>
      </c>
      <c r="B30" s="17">
        <f t="shared" si="0"/>
        <v>20</v>
      </c>
      <c r="C30" s="18">
        <f t="shared" si="1"/>
        <v>1500</v>
      </c>
      <c r="D30" s="18">
        <f t="shared" si="2"/>
        <v>0</v>
      </c>
      <c r="E30" s="19">
        <f t="shared" si="3"/>
        <v>183</v>
      </c>
      <c r="F30" s="18">
        <f t="shared" ref="F30:F59" si="7">CEILING(E30,1)*$G$20</f>
        <v>4575</v>
      </c>
      <c r="G30" s="18">
        <f t="shared" si="4"/>
        <v>90</v>
      </c>
      <c r="H30" s="18">
        <f t="shared" si="5"/>
        <v>4665</v>
      </c>
      <c r="I30" s="17" t="str">
        <f t="shared" si="6"/>
        <v>-</v>
      </c>
    </row>
    <row r="31" spans="1:9" x14ac:dyDescent="0.25">
      <c r="A31" s="17">
        <f t="shared" ref="A31:A59" si="8">A30+$G$22</f>
        <v>4</v>
      </c>
      <c r="B31" s="17">
        <f t="shared" si="0"/>
        <v>40</v>
      </c>
      <c r="C31" s="18">
        <f t="shared" si="1"/>
        <v>3000</v>
      </c>
      <c r="D31" s="18">
        <f t="shared" si="2"/>
        <v>0</v>
      </c>
      <c r="E31" s="19">
        <f t="shared" si="3"/>
        <v>92</v>
      </c>
      <c r="F31" s="18">
        <f t="shared" si="7"/>
        <v>2300</v>
      </c>
      <c r="G31" s="18">
        <f t="shared" si="4"/>
        <v>180</v>
      </c>
      <c r="H31" s="18">
        <f t="shared" si="5"/>
        <v>2480</v>
      </c>
      <c r="I31" s="17" t="str">
        <f t="shared" si="6"/>
        <v>-</v>
      </c>
    </row>
    <row r="32" spans="1:9" x14ac:dyDescent="0.25">
      <c r="A32" s="17">
        <f t="shared" si="8"/>
        <v>6</v>
      </c>
      <c r="B32" s="17">
        <f t="shared" si="0"/>
        <v>60</v>
      </c>
      <c r="C32" s="18">
        <f t="shared" si="1"/>
        <v>4500</v>
      </c>
      <c r="D32" s="18">
        <f t="shared" si="2"/>
        <v>0</v>
      </c>
      <c r="E32" s="19">
        <f t="shared" si="3"/>
        <v>61</v>
      </c>
      <c r="F32" s="18">
        <f t="shared" si="7"/>
        <v>1525</v>
      </c>
      <c r="G32" s="18">
        <f t="shared" si="4"/>
        <v>270</v>
      </c>
      <c r="H32" s="18">
        <f t="shared" si="5"/>
        <v>1795</v>
      </c>
      <c r="I32" s="17" t="str">
        <f t="shared" si="6"/>
        <v>-</v>
      </c>
    </row>
    <row r="33" spans="1:9" x14ac:dyDescent="0.25">
      <c r="A33" s="17">
        <f t="shared" si="8"/>
        <v>8</v>
      </c>
      <c r="B33" s="17">
        <f t="shared" si="0"/>
        <v>80</v>
      </c>
      <c r="C33" s="18">
        <f t="shared" si="1"/>
        <v>6000</v>
      </c>
      <c r="D33" s="18">
        <f t="shared" si="2"/>
        <v>0</v>
      </c>
      <c r="E33" s="19">
        <f t="shared" si="3"/>
        <v>46</v>
      </c>
      <c r="F33" s="18">
        <f t="shared" si="7"/>
        <v>1150</v>
      </c>
      <c r="G33" s="18">
        <f t="shared" si="4"/>
        <v>360</v>
      </c>
      <c r="H33" s="18">
        <f t="shared" si="5"/>
        <v>1510</v>
      </c>
      <c r="I33" s="17" t="str">
        <f t="shared" si="6"/>
        <v>-</v>
      </c>
    </row>
    <row r="34" spans="1:9" x14ac:dyDescent="0.25">
      <c r="A34" s="17">
        <f t="shared" si="8"/>
        <v>10</v>
      </c>
      <c r="B34" s="17">
        <f t="shared" si="0"/>
        <v>100</v>
      </c>
      <c r="C34" s="18">
        <f t="shared" si="1"/>
        <v>7500</v>
      </c>
      <c r="D34" s="18">
        <f t="shared" si="2"/>
        <v>0</v>
      </c>
      <c r="E34" s="19">
        <f t="shared" si="3"/>
        <v>37</v>
      </c>
      <c r="F34" s="18">
        <f t="shared" si="7"/>
        <v>925</v>
      </c>
      <c r="G34" s="18">
        <f t="shared" si="4"/>
        <v>450</v>
      </c>
      <c r="H34" s="18">
        <f t="shared" si="5"/>
        <v>1375</v>
      </c>
      <c r="I34" s="17" t="str">
        <f t="shared" si="6"/>
        <v>-</v>
      </c>
    </row>
    <row r="35" spans="1:9" x14ac:dyDescent="0.25">
      <c r="A35" s="17">
        <f t="shared" si="8"/>
        <v>12</v>
      </c>
      <c r="B35" s="17">
        <f t="shared" si="0"/>
        <v>120</v>
      </c>
      <c r="C35" s="18">
        <f t="shared" si="1"/>
        <v>9000</v>
      </c>
      <c r="D35" s="18">
        <f t="shared" si="2"/>
        <v>0</v>
      </c>
      <c r="E35" s="19">
        <f t="shared" si="3"/>
        <v>31</v>
      </c>
      <c r="F35" s="18">
        <f t="shared" si="7"/>
        <v>775</v>
      </c>
      <c r="G35" s="18">
        <f t="shared" si="4"/>
        <v>540</v>
      </c>
      <c r="H35" s="18">
        <f t="shared" si="5"/>
        <v>1315</v>
      </c>
      <c r="I35" s="17" t="str">
        <f t="shared" si="6"/>
        <v>-</v>
      </c>
    </row>
    <row r="36" spans="1:9" x14ac:dyDescent="0.25">
      <c r="A36" s="17">
        <f t="shared" si="8"/>
        <v>14</v>
      </c>
      <c r="B36" s="17">
        <f t="shared" si="0"/>
        <v>140</v>
      </c>
      <c r="C36" s="18">
        <f t="shared" si="1"/>
        <v>10500</v>
      </c>
      <c r="D36" s="18">
        <f t="shared" si="2"/>
        <v>0</v>
      </c>
      <c r="E36" s="19">
        <f t="shared" si="3"/>
        <v>27</v>
      </c>
      <c r="F36" s="18">
        <f t="shared" si="7"/>
        <v>675</v>
      </c>
      <c r="G36" s="18">
        <f t="shared" si="4"/>
        <v>630</v>
      </c>
      <c r="H36" s="18">
        <f t="shared" si="5"/>
        <v>1305</v>
      </c>
      <c r="I36" s="17" t="str">
        <f t="shared" si="6"/>
        <v>-</v>
      </c>
    </row>
    <row r="37" spans="1:9" x14ac:dyDescent="0.25">
      <c r="A37" s="17">
        <f t="shared" si="8"/>
        <v>16</v>
      </c>
      <c r="B37" s="17">
        <f t="shared" si="0"/>
        <v>160</v>
      </c>
      <c r="C37" s="18">
        <f t="shared" si="1"/>
        <v>12000</v>
      </c>
      <c r="D37" s="18">
        <f t="shared" si="2"/>
        <v>0</v>
      </c>
      <c r="E37" s="19">
        <f t="shared" si="3"/>
        <v>23</v>
      </c>
      <c r="F37" s="18">
        <f t="shared" si="7"/>
        <v>575</v>
      </c>
      <c r="G37" s="18">
        <f t="shared" si="4"/>
        <v>720</v>
      </c>
      <c r="H37" s="18">
        <f t="shared" si="5"/>
        <v>1295</v>
      </c>
      <c r="I37" s="17" t="str">
        <f t="shared" si="6"/>
        <v>-</v>
      </c>
    </row>
    <row r="38" spans="1:9" x14ac:dyDescent="0.25">
      <c r="A38" s="17">
        <f t="shared" si="8"/>
        <v>18</v>
      </c>
      <c r="B38" s="17">
        <f t="shared" si="0"/>
        <v>180</v>
      </c>
      <c r="C38" s="18">
        <f t="shared" si="1"/>
        <v>13500</v>
      </c>
      <c r="D38" s="18">
        <f t="shared" si="2"/>
        <v>0</v>
      </c>
      <c r="E38" s="19">
        <f t="shared" si="3"/>
        <v>21</v>
      </c>
      <c r="F38" s="18">
        <f t="shared" si="7"/>
        <v>525</v>
      </c>
      <c r="G38" s="18">
        <f t="shared" si="4"/>
        <v>810</v>
      </c>
      <c r="H38" s="18">
        <f t="shared" si="5"/>
        <v>1335</v>
      </c>
      <c r="I38" s="17" t="str">
        <f t="shared" si="6"/>
        <v>-</v>
      </c>
    </row>
    <row r="39" spans="1:9" x14ac:dyDescent="0.25">
      <c r="A39" s="17">
        <f t="shared" si="8"/>
        <v>20</v>
      </c>
      <c r="B39" s="17">
        <f t="shared" si="0"/>
        <v>200</v>
      </c>
      <c r="C39" s="18">
        <f t="shared" si="1"/>
        <v>15000</v>
      </c>
      <c r="D39" s="18">
        <f t="shared" si="2"/>
        <v>150</v>
      </c>
      <c r="E39" s="19">
        <f t="shared" si="3"/>
        <v>19</v>
      </c>
      <c r="F39" s="18">
        <f t="shared" si="7"/>
        <v>475</v>
      </c>
      <c r="G39" s="18">
        <f t="shared" si="4"/>
        <v>900</v>
      </c>
      <c r="H39" s="18">
        <f t="shared" si="5"/>
        <v>1225</v>
      </c>
      <c r="I39" s="17" t="str">
        <f t="shared" si="6"/>
        <v>Best</v>
      </c>
    </row>
    <row r="40" spans="1:9" x14ac:dyDescent="0.25">
      <c r="A40" s="17">
        <f t="shared" si="8"/>
        <v>22</v>
      </c>
      <c r="B40" s="17">
        <f t="shared" si="0"/>
        <v>220</v>
      </c>
      <c r="C40" s="18">
        <f t="shared" si="1"/>
        <v>16500</v>
      </c>
      <c r="D40" s="18">
        <f t="shared" si="2"/>
        <v>165</v>
      </c>
      <c r="E40" s="19">
        <f t="shared" si="3"/>
        <v>17</v>
      </c>
      <c r="F40" s="18">
        <f t="shared" si="7"/>
        <v>425</v>
      </c>
      <c r="G40" s="18">
        <f t="shared" si="4"/>
        <v>990</v>
      </c>
      <c r="H40" s="18">
        <f t="shared" si="5"/>
        <v>1250</v>
      </c>
      <c r="I40" s="17" t="str">
        <f t="shared" si="6"/>
        <v>-</v>
      </c>
    </row>
    <row r="41" spans="1:9" x14ac:dyDescent="0.25">
      <c r="A41" s="17">
        <f t="shared" si="8"/>
        <v>24</v>
      </c>
      <c r="B41" s="17">
        <f t="shared" si="0"/>
        <v>240</v>
      </c>
      <c r="C41" s="18">
        <f t="shared" si="1"/>
        <v>18000</v>
      </c>
      <c r="D41" s="18">
        <f t="shared" si="2"/>
        <v>180</v>
      </c>
      <c r="E41" s="19">
        <f t="shared" si="3"/>
        <v>16</v>
      </c>
      <c r="F41" s="18">
        <f t="shared" si="7"/>
        <v>400</v>
      </c>
      <c r="G41" s="18">
        <f t="shared" si="4"/>
        <v>1080</v>
      </c>
      <c r="H41" s="18">
        <f t="shared" si="5"/>
        <v>1300</v>
      </c>
      <c r="I41" s="17" t="str">
        <f t="shared" si="6"/>
        <v>-</v>
      </c>
    </row>
    <row r="42" spans="1:9" x14ac:dyDescent="0.25">
      <c r="A42" s="17">
        <f t="shared" si="8"/>
        <v>26</v>
      </c>
      <c r="B42" s="17">
        <f t="shared" si="0"/>
        <v>260</v>
      </c>
      <c r="C42" s="18">
        <f t="shared" si="1"/>
        <v>19500</v>
      </c>
      <c r="D42" s="18">
        <f t="shared" si="2"/>
        <v>195</v>
      </c>
      <c r="E42" s="19">
        <f t="shared" si="3"/>
        <v>15</v>
      </c>
      <c r="F42" s="18">
        <f t="shared" si="7"/>
        <v>375</v>
      </c>
      <c r="G42" s="18">
        <f t="shared" si="4"/>
        <v>1170</v>
      </c>
      <c r="H42" s="18">
        <f t="shared" si="5"/>
        <v>1350</v>
      </c>
      <c r="I42" s="17" t="str">
        <f t="shared" si="6"/>
        <v>-</v>
      </c>
    </row>
    <row r="43" spans="1:9" x14ac:dyDescent="0.25">
      <c r="A43" s="17">
        <f t="shared" si="8"/>
        <v>28</v>
      </c>
      <c r="B43" s="17">
        <f t="shared" si="0"/>
        <v>280</v>
      </c>
      <c r="C43" s="18">
        <f t="shared" si="1"/>
        <v>21000</v>
      </c>
      <c r="D43" s="18">
        <f t="shared" si="2"/>
        <v>210</v>
      </c>
      <c r="E43" s="19">
        <f t="shared" si="3"/>
        <v>14</v>
      </c>
      <c r="F43" s="18">
        <f t="shared" si="7"/>
        <v>350</v>
      </c>
      <c r="G43" s="18">
        <f t="shared" si="4"/>
        <v>1260</v>
      </c>
      <c r="H43" s="18">
        <f t="shared" si="5"/>
        <v>1400</v>
      </c>
      <c r="I43" s="17" t="str">
        <f t="shared" si="6"/>
        <v>-</v>
      </c>
    </row>
    <row r="44" spans="1:9" x14ac:dyDescent="0.25">
      <c r="A44" s="17">
        <f t="shared" si="8"/>
        <v>30</v>
      </c>
      <c r="B44" s="17">
        <f t="shared" si="0"/>
        <v>300</v>
      </c>
      <c r="C44" s="18">
        <f t="shared" si="1"/>
        <v>22500</v>
      </c>
      <c r="D44" s="18">
        <f t="shared" si="2"/>
        <v>225</v>
      </c>
      <c r="E44" s="19">
        <f t="shared" si="3"/>
        <v>13</v>
      </c>
      <c r="F44" s="18">
        <f t="shared" si="7"/>
        <v>325</v>
      </c>
      <c r="G44" s="18">
        <f t="shared" si="4"/>
        <v>1350</v>
      </c>
      <c r="H44" s="18">
        <f t="shared" si="5"/>
        <v>1450</v>
      </c>
      <c r="I44" s="17" t="str">
        <f t="shared" si="6"/>
        <v>-</v>
      </c>
    </row>
    <row r="45" spans="1:9" x14ac:dyDescent="0.25">
      <c r="A45" s="17">
        <f t="shared" si="8"/>
        <v>32</v>
      </c>
      <c r="B45" s="17">
        <f t="shared" si="0"/>
        <v>320</v>
      </c>
      <c r="C45" s="18">
        <f t="shared" si="1"/>
        <v>24000</v>
      </c>
      <c r="D45" s="18">
        <f t="shared" si="2"/>
        <v>240</v>
      </c>
      <c r="E45" s="19">
        <f t="shared" si="3"/>
        <v>12</v>
      </c>
      <c r="F45" s="18">
        <f t="shared" si="7"/>
        <v>300</v>
      </c>
      <c r="G45" s="18">
        <f t="shared" si="4"/>
        <v>1440</v>
      </c>
      <c r="H45" s="18">
        <f t="shared" si="5"/>
        <v>1500</v>
      </c>
      <c r="I45" s="17" t="str">
        <f t="shared" si="6"/>
        <v>-</v>
      </c>
    </row>
    <row r="46" spans="1:9" x14ac:dyDescent="0.25">
      <c r="A46" s="17">
        <f t="shared" si="8"/>
        <v>34</v>
      </c>
      <c r="B46" s="17">
        <f t="shared" si="0"/>
        <v>340</v>
      </c>
      <c r="C46" s="18">
        <f t="shared" si="1"/>
        <v>25500</v>
      </c>
      <c r="D46" s="18">
        <f t="shared" si="2"/>
        <v>255</v>
      </c>
      <c r="E46" s="19">
        <f t="shared" si="3"/>
        <v>11</v>
      </c>
      <c r="F46" s="18">
        <f t="shared" si="7"/>
        <v>275</v>
      </c>
      <c r="G46" s="18">
        <f t="shared" si="4"/>
        <v>1530</v>
      </c>
      <c r="H46" s="18">
        <f t="shared" si="5"/>
        <v>1550</v>
      </c>
      <c r="I46" s="17" t="str">
        <f t="shared" si="6"/>
        <v>-</v>
      </c>
    </row>
    <row r="47" spans="1:9" x14ac:dyDescent="0.25">
      <c r="A47" s="17">
        <f t="shared" si="8"/>
        <v>36</v>
      </c>
      <c r="B47" s="17">
        <f t="shared" si="0"/>
        <v>360</v>
      </c>
      <c r="C47" s="18">
        <f t="shared" si="1"/>
        <v>27000</v>
      </c>
      <c r="D47" s="18">
        <f t="shared" si="2"/>
        <v>270</v>
      </c>
      <c r="E47" s="19">
        <f t="shared" si="3"/>
        <v>11</v>
      </c>
      <c r="F47" s="18">
        <f t="shared" si="7"/>
        <v>275</v>
      </c>
      <c r="G47" s="18">
        <f t="shared" si="4"/>
        <v>1620</v>
      </c>
      <c r="H47" s="18">
        <f t="shared" si="5"/>
        <v>1625</v>
      </c>
      <c r="I47" s="17" t="str">
        <f t="shared" si="6"/>
        <v>-</v>
      </c>
    </row>
    <row r="48" spans="1:9" x14ac:dyDescent="0.25">
      <c r="A48" s="17">
        <f t="shared" si="8"/>
        <v>38</v>
      </c>
      <c r="B48" s="17">
        <f t="shared" si="0"/>
        <v>380</v>
      </c>
      <c r="C48" s="18">
        <f t="shared" si="1"/>
        <v>28500</v>
      </c>
      <c r="D48" s="18">
        <f t="shared" si="2"/>
        <v>285</v>
      </c>
      <c r="E48" s="19">
        <f t="shared" si="3"/>
        <v>10</v>
      </c>
      <c r="F48" s="18">
        <f t="shared" si="7"/>
        <v>250</v>
      </c>
      <c r="G48" s="18">
        <f t="shared" si="4"/>
        <v>1710</v>
      </c>
      <c r="H48" s="18">
        <f t="shared" si="5"/>
        <v>1675</v>
      </c>
      <c r="I48" s="17" t="str">
        <f t="shared" si="6"/>
        <v>-</v>
      </c>
    </row>
    <row r="49" spans="1:9" x14ac:dyDescent="0.25">
      <c r="A49" s="17">
        <f t="shared" si="8"/>
        <v>40</v>
      </c>
      <c r="B49" s="17">
        <f t="shared" si="0"/>
        <v>400</v>
      </c>
      <c r="C49" s="18">
        <f t="shared" si="1"/>
        <v>30000</v>
      </c>
      <c r="D49" s="18">
        <f t="shared" si="2"/>
        <v>300</v>
      </c>
      <c r="E49" s="19">
        <f t="shared" si="3"/>
        <v>10</v>
      </c>
      <c r="F49" s="18">
        <f t="shared" si="7"/>
        <v>250</v>
      </c>
      <c r="G49" s="18">
        <f t="shared" si="4"/>
        <v>1800</v>
      </c>
      <c r="H49" s="18">
        <f t="shared" si="5"/>
        <v>1750</v>
      </c>
      <c r="I49" s="17" t="str">
        <f t="shared" si="6"/>
        <v>-</v>
      </c>
    </row>
    <row r="50" spans="1:9" x14ac:dyDescent="0.25">
      <c r="A50" s="17">
        <f t="shared" si="8"/>
        <v>42</v>
      </c>
      <c r="B50" s="17">
        <f t="shared" si="0"/>
        <v>420</v>
      </c>
      <c r="C50" s="18">
        <f t="shared" si="1"/>
        <v>31500</v>
      </c>
      <c r="D50" s="18">
        <f t="shared" si="2"/>
        <v>315</v>
      </c>
      <c r="E50" s="19">
        <f t="shared" si="3"/>
        <v>9</v>
      </c>
      <c r="F50" s="18">
        <f t="shared" si="7"/>
        <v>225</v>
      </c>
      <c r="G50" s="18">
        <f t="shared" si="4"/>
        <v>1890</v>
      </c>
      <c r="H50" s="18">
        <f t="shared" si="5"/>
        <v>1800</v>
      </c>
      <c r="I50" s="17" t="str">
        <f t="shared" si="6"/>
        <v>-</v>
      </c>
    </row>
    <row r="51" spans="1:9" x14ac:dyDescent="0.25">
      <c r="A51" s="17">
        <f t="shared" si="8"/>
        <v>44</v>
      </c>
      <c r="B51" s="17">
        <f t="shared" si="0"/>
        <v>440</v>
      </c>
      <c r="C51" s="18">
        <f t="shared" si="1"/>
        <v>33000</v>
      </c>
      <c r="D51" s="18">
        <f t="shared" si="2"/>
        <v>330</v>
      </c>
      <c r="E51" s="19">
        <f t="shared" si="3"/>
        <v>9</v>
      </c>
      <c r="F51" s="18">
        <f t="shared" si="7"/>
        <v>225</v>
      </c>
      <c r="G51" s="18">
        <f t="shared" si="4"/>
        <v>1980</v>
      </c>
      <c r="H51" s="18">
        <f t="shared" si="5"/>
        <v>1875</v>
      </c>
      <c r="I51" s="17" t="str">
        <f t="shared" si="6"/>
        <v>-</v>
      </c>
    </row>
    <row r="52" spans="1:9" x14ac:dyDescent="0.25">
      <c r="A52" s="17">
        <f t="shared" si="8"/>
        <v>46</v>
      </c>
      <c r="B52" s="17">
        <f t="shared" si="0"/>
        <v>460</v>
      </c>
      <c r="C52" s="18">
        <f t="shared" si="1"/>
        <v>34500</v>
      </c>
      <c r="D52" s="18">
        <f t="shared" si="2"/>
        <v>345</v>
      </c>
      <c r="E52" s="19">
        <f t="shared" si="3"/>
        <v>8</v>
      </c>
      <c r="F52" s="18">
        <f t="shared" si="7"/>
        <v>200</v>
      </c>
      <c r="G52" s="18">
        <f t="shared" si="4"/>
        <v>2070</v>
      </c>
      <c r="H52" s="18">
        <f t="shared" si="5"/>
        <v>1925</v>
      </c>
      <c r="I52" s="17" t="str">
        <f t="shared" si="6"/>
        <v>-</v>
      </c>
    </row>
    <row r="53" spans="1:9" x14ac:dyDescent="0.25">
      <c r="A53" s="17">
        <f t="shared" si="8"/>
        <v>48</v>
      </c>
      <c r="B53" s="17">
        <f t="shared" si="0"/>
        <v>480</v>
      </c>
      <c r="C53" s="18">
        <f t="shared" si="1"/>
        <v>36000</v>
      </c>
      <c r="D53" s="18">
        <f t="shared" si="2"/>
        <v>360</v>
      </c>
      <c r="E53" s="19">
        <f t="shared" si="3"/>
        <v>8</v>
      </c>
      <c r="F53" s="18">
        <f t="shared" si="7"/>
        <v>200</v>
      </c>
      <c r="G53" s="18">
        <f t="shared" si="4"/>
        <v>2160</v>
      </c>
      <c r="H53" s="18">
        <f t="shared" si="5"/>
        <v>2000</v>
      </c>
      <c r="I53" s="17" t="str">
        <f t="shared" si="6"/>
        <v>-</v>
      </c>
    </row>
    <row r="54" spans="1:9" x14ac:dyDescent="0.25">
      <c r="A54" s="17">
        <f t="shared" si="8"/>
        <v>50</v>
      </c>
      <c r="B54" s="17">
        <f t="shared" si="0"/>
        <v>500</v>
      </c>
      <c r="C54" s="18">
        <f t="shared" si="1"/>
        <v>37500</v>
      </c>
      <c r="D54" s="18">
        <f t="shared" si="2"/>
        <v>375</v>
      </c>
      <c r="E54" s="19">
        <f t="shared" si="3"/>
        <v>8</v>
      </c>
      <c r="F54" s="18">
        <f t="shared" si="7"/>
        <v>200</v>
      </c>
      <c r="G54" s="18">
        <f t="shared" si="4"/>
        <v>2250</v>
      </c>
      <c r="H54" s="18">
        <f t="shared" si="5"/>
        <v>2075</v>
      </c>
      <c r="I54" s="17" t="str">
        <f t="shared" si="6"/>
        <v>-</v>
      </c>
    </row>
    <row r="55" spans="1:9" x14ac:dyDescent="0.25">
      <c r="A55" s="17">
        <f t="shared" si="8"/>
        <v>52</v>
      </c>
      <c r="B55" s="17">
        <f t="shared" si="0"/>
        <v>520</v>
      </c>
      <c r="C55" s="18">
        <f t="shared" si="1"/>
        <v>39000</v>
      </c>
      <c r="D55" s="18">
        <f t="shared" si="2"/>
        <v>390</v>
      </c>
      <c r="E55" s="19">
        <f t="shared" si="3"/>
        <v>8</v>
      </c>
      <c r="F55" s="18">
        <f t="shared" si="7"/>
        <v>200</v>
      </c>
      <c r="G55" s="18">
        <f t="shared" si="4"/>
        <v>2340</v>
      </c>
      <c r="H55" s="18">
        <f t="shared" si="5"/>
        <v>2150</v>
      </c>
      <c r="I55" s="17" t="str">
        <f t="shared" si="6"/>
        <v>-</v>
      </c>
    </row>
    <row r="56" spans="1:9" x14ac:dyDescent="0.25">
      <c r="A56" s="17">
        <f t="shared" si="8"/>
        <v>54</v>
      </c>
      <c r="B56" s="17">
        <f t="shared" si="0"/>
        <v>540</v>
      </c>
      <c r="C56" s="18">
        <f t="shared" si="1"/>
        <v>40500</v>
      </c>
      <c r="D56" s="18">
        <f t="shared" si="2"/>
        <v>405</v>
      </c>
      <c r="E56" s="19">
        <f t="shared" si="3"/>
        <v>7</v>
      </c>
      <c r="F56" s="18">
        <f t="shared" si="7"/>
        <v>175</v>
      </c>
      <c r="G56" s="18">
        <f t="shared" si="4"/>
        <v>2430</v>
      </c>
      <c r="H56" s="18">
        <f t="shared" si="5"/>
        <v>2200</v>
      </c>
      <c r="I56" s="17" t="str">
        <f t="shared" si="6"/>
        <v>-</v>
      </c>
    </row>
    <row r="57" spans="1:9" x14ac:dyDescent="0.25">
      <c r="A57" s="17">
        <f t="shared" si="8"/>
        <v>56</v>
      </c>
      <c r="B57" s="17">
        <f t="shared" si="0"/>
        <v>560</v>
      </c>
      <c r="C57" s="18">
        <f t="shared" si="1"/>
        <v>42000</v>
      </c>
      <c r="D57" s="18">
        <f t="shared" si="2"/>
        <v>420</v>
      </c>
      <c r="E57" s="19">
        <f t="shared" si="3"/>
        <v>7</v>
      </c>
      <c r="F57" s="18">
        <f t="shared" si="7"/>
        <v>175</v>
      </c>
      <c r="G57" s="18">
        <f t="shared" si="4"/>
        <v>2520</v>
      </c>
      <c r="H57" s="18">
        <f t="shared" si="5"/>
        <v>2275</v>
      </c>
      <c r="I57" s="17" t="str">
        <f t="shared" si="6"/>
        <v>-</v>
      </c>
    </row>
    <row r="58" spans="1:9" x14ac:dyDescent="0.25">
      <c r="A58" s="17">
        <f t="shared" si="8"/>
        <v>58</v>
      </c>
      <c r="B58" s="17">
        <f t="shared" si="0"/>
        <v>580</v>
      </c>
      <c r="C58" s="18">
        <f t="shared" si="1"/>
        <v>43500</v>
      </c>
      <c r="D58" s="18">
        <f t="shared" si="2"/>
        <v>435</v>
      </c>
      <c r="E58" s="19">
        <f t="shared" si="3"/>
        <v>7</v>
      </c>
      <c r="F58" s="18">
        <f t="shared" si="7"/>
        <v>175</v>
      </c>
      <c r="G58" s="18">
        <f t="shared" si="4"/>
        <v>2610</v>
      </c>
      <c r="H58" s="18">
        <f t="shared" si="5"/>
        <v>2350</v>
      </c>
      <c r="I58" s="17" t="str">
        <f t="shared" si="6"/>
        <v>-</v>
      </c>
    </row>
    <row r="59" spans="1:9" x14ac:dyDescent="0.25">
      <c r="A59" s="17">
        <f t="shared" si="8"/>
        <v>60</v>
      </c>
      <c r="B59" s="17">
        <f t="shared" si="0"/>
        <v>600</v>
      </c>
      <c r="C59" s="18">
        <f t="shared" si="1"/>
        <v>45000</v>
      </c>
      <c r="D59" s="18">
        <f t="shared" si="2"/>
        <v>450</v>
      </c>
      <c r="E59" s="19">
        <f t="shared" si="3"/>
        <v>7</v>
      </c>
      <c r="F59" s="18">
        <f t="shared" si="7"/>
        <v>175</v>
      </c>
      <c r="G59" s="18">
        <f t="shared" si="4"/>
        <v>2700</v>
      </c>
      <c r="H59" s="18">
        <f t="shared" si="5"/>
        <v>2425</v>
      </c>
      <c r="I59" s="17" t="str">
        <f t="shared" si="6"/>
        <v>-</v>
      </c>
    </row>
    <row r="61" spans="1:9" ht="15.75" thickBot="1" x14ac:dyDescent="0.3">
      <c r="A61" s="3" t="s">
        <v>29</v>
      </c>
      <c r="B61" s="3"/>
      <c r="C61" s="3"/>
      <c r="D61" s="3"/>
      <c r="E61" s="3"/>
      <c r="F61" s="3"/>
      <c r="G61" s="3"/>
      <c r="H61" s="3"/>
      <c r="I61" s="3"/>
    </row>
    <row r="62" spans="1:9" x14ac:dyDescent="0.25">
      <c r="B62" s="4" t="s">
        <v>30</v>
      </c>
    </row>
    <row r="63" spans="1:9" x14ac:dyDescent="0.25">
      <c r="B63" s="4" t="s">
        <v>31</v>
      </c>
    </row>
    <row r="64" spans="1:9" x14ac:dyDescent="0.25">
      <c r="B64" s="4" t="s">
        <v>32</v>
      </c>
    </row>
    <row r="65" spans="1:9" x14ac:dyDescent="0.25">
      <c r="B65" s="4" t="s">
        <v>33</v>
      </c>
    </row>
    <row r="67" spans="1:9" ht="15.75" thickBot="1" x14ac:dyDescent="0.3">
      <c r="A67" s="3" t="s">
        <v>34</v>
      </c>
      <c r="B67" s="3"/>
      <c r="C67" s="3"/>
      <c r="D67" s="3"/>
      <c r="E67" s="3"/>
      <c r="F67" s="3"/>
      <c r="G67" s="3"/>
      <c r="H67" s="3"/>
      <c r="I67" s="3"/>
    </row>
    <row r="68" spans="1:9" x14ac:dyDescent="0.25">
      <c r="A68" t="s">
        <v>35</v>
      </c>
      <c r="B68" s="22" t="s">
        <v>36</v>
      </c>
    </row>
    <row r="69" spans="1:9" x14ac:dyDescent="0.25">
      <c r="B69" t="s">
        <v>37</v>
      </c>
    </row>
    <row r="70" spans="1:9" x14ac:dyDescent="0.25">
      <c r="B70" t="s">
        <v>38</v>
      </c>
    </row>
    <row r="71" spans="1:9" x14ac:dyDescent="0.25">
      <c r="B71" t="s">
        <v>39</v>
      </c>
    </row>
    <row r="72" spans="1:9" x14ac:dyDescent="0.25">
      <c r="B72" t="s">
        <v>40</v>
      </c>
    </row>
    <row r="73" spans="1:9" x14ac:dyDescent="0.25">
      <c r="B73" s="4" t="s">
        <v>41</v>
      </c>
    </row>
    <row r="75" spans="1:9" x14ac:dyDescent="0.25">
      <c r="A75" t="s">
        <v>42</v>
      </c>
      <c r="B75" s="22" t="s">
        <v>43</v>
      </c>
    </row>
    <row r="76" spans="1:9" x14ac:dyDescent="0.25">
      <c r="B76" t="s">
        <v>44</v>
      </c>
    </row>
    <row r="78" spans="1:9" x14ac:dyDescent="0.25">
      <c r="B78" t="s">
        <v>45</v>
      </c>
      <c r="C78" t="s">
        <v>46</v>
      </c>
    </row>
    <row r="80" spans="1:9" x14ac:dyDescent="0.25">
      <c r="A80" t="s">
        <v>47</v>
      </c>
      <c r="B80" s="22" t="s">
        <v>48</v>
      </c>
    </row>
    <row r="81" spans="1:3" x14ac:dyDescent="0.25">
      <c r="B81" t="s">
        <v>49</v>
      </c>
    </row>
    <row r="83" spans="1:3" x14ac:dyDescent="0.25">
      <c r="B83" t="s">
        <v>45</v>
      </c>
      <c r="C83" t="s">
        <v>50</v>
      </c>
    </row>
    <row r="85" spans="1:3" x14ac:dyDescent="0.25">
      <c r="A85" t="s">
        <v>51</v>
      </c>
      <c r="B85" s="22" t="s">
        <v>52</v>
      </c>
    </row>
    <row r="86" spans="1:3" x14ac:dyDescent="0.25">
      <c r="B86" t="s">
        <v>53</v>
      </c>
    </row>
    <row r="87" spans="1:3" x14ac:dyDescent="0.25">
      <c r="B87" t="s">
        <v>54</v>
      </c>
    </row>
    <row r="88" spans="1:3" x14ac:dyDescent="0.25">
      <c r="B88" t="s">
        <v>55</v>
      </c>
    </row>
    <row r="90" spans="1:3" x14ac:dyDescent="0.25">
      <c r="B90" t="s">
        <v>45</v>
      </c>
      <c r="C90" t="s">
        <v>56</v>
      </c>
    </row>
    <row r="91" spans="1:3" x14ac:dyDescent="0.25">
      <c r="C91" t="s">
        <v>57</v>
      </c>
    </row>
    <row r="93" spans="1:3" x14ac:dyDescent="0.25">
      <c r="C93" t="s">
        <v>58</v>
      </c>
    </row>
    <row r="94" spans="1:3" x14ac:dyDescent="0.25">
      <c r="C94" t="s">
        <v>59</v>
      </c>
    </row>
    <row r="95" spans="1:3" x14ac:dyDescent="0.25">
      <c r="C95" s="23" t="s">
        <v>60</v>
      </c>
    </row>
    <row r="97" spans="1:3" x14ac:dyDescent="0.25">
      <c r="C97" t="s">
        <v>61</v>
      </c>
    </row>
    <row r="98" spans="1:3" x14ac:dyDescent="0.25">
      <c r="C98" t="s">
        <v>62</v>
      </c>
    </row>
    <row r="99" spans="1:3" x14ac:dyDescent="0.25">
      <c r="C99" s="23" t="s">
        <v>63</v>
      </c>
    </row>
    <row r="101" spans="1:3" x14ac:dyDescent="0.25">
      <c r="C101" s="4" t="s">
        <v>64</v>
      </c>
    </row>
    <row r="102" spans="1:3" x14ac:dyDescent="0.25">
      <c r="C102" s="23" t="s">
        <v>65</v>
      </c>
    </row>
    <row r="104" spans="1:3" x14ac:dyDescent="0.25">
      <c r="A104" t="s">
        <v>66</v>
      </c>
      <c r="B104" s="22" t="s">
        <v>67</v>
      </c>
    </row>
    <row r="105" spans="1:3" x14ac:dyDescent="0.25">
      <c r="B105" t="s">
        <v>68</v>
      </c>
    </row>
    <row r="106" spans="1:3" x14ac:dyDescent="0.25">
      <c r="B106" t="s">
        <v>69</v>
      </c>
    </row>
    <row r="108" spans="1:3" x14ac:dyDescent="0.25">
      <c r="B108" t="s">
        <v>45</v>
      </c>
      <c r="C108" t="s">
        <v>70</v>
      </c>
    </row>
    <row r="109" spans="1:3" x14ac:dyDescent="0.25">
      <c r="C109" t="s">
        <v>71</v>
      </c>
    </row>
    <row r="110" spans="1:3" x14ac:dyDescent="0.25">
      <c r="C110" t="s">
        <v>72</v>
      </c>
    </row>
    <row r="111" spans="1:3" x14ac:dyDescent="0.25">
      <c r="C111" t="s">
        <v>73</v>
      </c>
    </row>
    <row r="112" spans="1:3" x14ac:dyDescent="0.25">
      <c r="C112" t="s">
        <v>74</v>
      </c>
    </row>
    <row r="113" spans="1:3" x14ac:dyDescent="0.25">
      <c r="C113" t="s">
        <v>75</v>
      </c>
    </row>
    <row r="114" spans="1:3" x14ac:dyDescent="0.25">
      <c r="C114" s="24" t="s">
        <v>76</v>
      </c>
    </row>
    <row r="116" spans="1:3" x14ac:dyDescent="0.25">
      <c r="A116" t="s">
        <v>77</v>
      </c>
      <c r="B116" s="22" t="s">
        <v>78</v>
      </c>
    </row>
    <row r="117" spans="1:3" x14ac:dyDescent="0.25">
      <c r="B117" s="4" t="s">
        <v>79</v>
      </c>
    </row>
    <row r="119" spans="1:3" x14ac:dyDescent="0.25">
      <c r="B119" t="s">
        <v>45</v>
      </c>
      <c r="C119" t="s">
        <v>80</v>
      </c>
    </row>
    <row r="120" spans="1:3" x14ac:dyDescent="0.25">
      <c r="C120" s="24" t="s">
        <v>81</v>
      </c>
    </row>
    <row r="122" spans="1:3" x14ac:dyDescent="0.25">
      <c r="A122" t="s">
        <v>82</v>
      </c>
      <c r="B122" s="22" t="s">
        <v>83</v>
      </c>
    </row>
    <row r="123" spans="1:3" x14ac:dyDescent="0.25">
      <c r="B123" s="4" t="s">
        <v>84</v>
      </c>
    </row>
    <row r="124" spans="1:3" x14ac:dyDescent="0.25">
      <c r="B124" t="s">
        <v>85</v>
      </c>
    </row>
    <row r="125" spans="1:3" x14ac:dyDescent="0.25">
      <c r="B125" t="s">
        <v>86</v>
      </c>
    </row>
    <row r="127" spans="1:3" x14ac:dyDescent="0.25">
      <c r="B127" t="s">
        <v>45</v>
      </c>
      <c r="C127" s="4" t="s">
        <v>87</v>
      </c>
    </row>
    <row r="128" spans="1:3" x14ac:dyDescent="0.25">
      <c r="C128" s="24" t="s">
        <v>88</v>
      </c>
    </row>
    <row r="130" spans="1:3" x14ac:dyDescent="0.25">
      <c r="A130" t="s">
        <v>89</v>
      </c>
      <c r="B130" s="22" t="s">
        <v>90</v>
      </c>
    </row>
    <row r="131" spans="1:3" x14ac:dyDescent="0.25">
      <c r="B131" t="s">
        <v>91</v>
      </c>
    </row>
    <row r="132" spans="1:3" x14ac:dyDescent="0.25">
      <c r="B132" t="s">
        <v>92</v>
      </c>
    </row>
    <row r="133" spans="1:3" x14ac:dyDescent="0.25">
      <c r="B133" s="4" t="s">
        <v>93</v>
      </c>
    </row>
    <row r="134" spans="1:3" x14ac:dyDescent="0.25">
      <c r="B134" t="s">
        <v>94</v>
      </c>
    </row>
    <row r="135" spans="1:3" x14ac:dyDescent="0.25">
      <c r="B135" t="s">
        <v>95</v>
      </c>
    </row>
    <row r="136" spans="1:3" x14ac:dyDescent="0.25">
      <c r="B136" t="s">
        <v>96</v>
      </c>
    </row>
    <row r="137" spans="1:3" x14ac:dyDescent="0.25">
      <c r="B137" t="s">
        <v>97</v>
      </c>
    </row>
    <row r="139" spans="1:3" x14ac:dyDescent="0.25">
      <c r="B139" t="s">
        <v>45</v>
      </c>
      <c r="C139" s="4" t="s">
        <v>98</v>
      </c>
    </row>
    <row r="140" spans="1:3" x14ac:dyDescent="0.25">
      <c r="C140" s="24" t="s">
        <v>99</v>
      </c>
    </row>
    <row r="142" spans="1:3" x14ac:dyDescent="0.25">
      <c r="A142" t="s">
        <v>100</v>
      </c>
      <c r="B142" s="22" t="s">
        <v>101</v>
      </c>
    </row>
    <row r="143" spans="1:3" x14ac:dyDescent="0.25">
      <c r="B143" t="s">
        <v>102</v>
      </c>
    </row>
    <row r="144" spans="1:3" x14ac:dyDescent="0.25">
      <c r="B144" t="s">
        <v>103</v>
      </c>
    </row>
    <row r="145" spans="2:3" x14ac:dyDescent="0.25">
      <c r="B145" s="4" t="s">
        <v>104</v>
      </c>
    </row>
    <row r="146" spans="2:3" x14ac:dyDescent="0.25">
      <c r="C146" s="25" t="s">
        <v>105</v>
      </c>
    </row>
  </sheetData>
  <conditionalFormatting sqref="I29:I59">
    <cfRule type="cellIs" dxfId="0" priority="1" stopIfTrue="1" operator="equal">
      <formula>"Best"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2022-07-29T17:46:37Z</dcterms:created>
  <dcterms:modified xsi:type="dcterms:W3CDTF">2022-07-29T17:47:14Z</dcterms:modified>
</cp:coreProperties>
</file>