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F4DA9133-0A6F-46DC-A328-BAEFFC00D968}" xr6:coauthVersionLast="47" xr6:coauthVersionMax="47" xr10:uidLastSave="{00000000-0000-0000-0000-000000000000}"/>
  <bookViews>
    <workbookView xWindow="-120" yWindow="-120" windowWidth="20730" windowHeight="11160" xr2:uid="{9E619E95-60F2-47A2-BA72-5C7478987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5" i="1" l="1"/>
  <c r="H125" i="1" s="1"/>
  <c r="E124" i="1"/>
  <c r="H124" i="1" s="1"/>
  <c r="H123" i="1"/>
  <c r="E123" i="1"/>
  <c r="E122" i="1"/>
  <c r="H122" i="1" s="1"/>
  <c r="E121" i="1"/>
  <c r="E127" i="1" s="1"/>
  <c r="G114" i="1"/>
  <c r="E92" i="1"/>
  <c r="G92" i="1" s="1"/>
  <c r="E91" i="1"/>
  <c r="G91" i="1" s="1"/>
  <c r="E90" i="1"/>
  <c r="G90" i="1" s="1"/>
  <c r="E89" i="1"/>
  <c r="G89" i="1" s="1"/>
  <c r="E88" i="1"/>
  <c r="G88" i="1" s="1"/>
  <c r="E75" i="1"/>
  <c r="E74" i="1"/>
  <c r="E73" i="1"/>
  <c r="E72" i="1"/>
  <c r="E71" i="1"/>
  <c r="E56" i="1"/>
  <c r="G56" i="1" s="1"/>
  <c r="E55" i="1"/>
  <c r="G55" i="1" s="1"/>
  <c r="E54" i="1"/>
  <c r="G54" i="1" s="1"/>
  <c r="E53" i="1"/>
  <c r="G53" i="1" s="1"/>
  <c r="E52" i="1"/>
  <c r="G52" i="1" s="1"/>
  <c r="E12" i="1"/>
  <c r="E11" i="1"/>
  <c r="E10" i="1"/>
  <c r="E9" i="1"/>
  <c r="E8" i="1"/>
  <c r="E14" i="1" s="1"/>
  <c r="E59" i="1" l="1"/>
  <c r="E95" i="1"/>
  <c r="H121" i="1"/>
  <c r="F121" i="1"/>
  <c r="F122" i="1" l="1"/>
  <c r="F123" i="1" l="1"/>
  <c r="F124" i="1" l="1"/>
  <c r="F125" i="1"/>
  <c r="F127" i="1" s="1"/>
  <c r="F129" i="1" s="1"/>
</calcChain>
</file>

<file path=xl/sharedStrings.xml><?xml version="1.0" encoding="utf-8"?>
<sst xmlns="http://schemas.openxmlformats.org/spreadsheetml/2006/main" count="92" uniqueCount="70">
  <si>
    <t xml:space="preserve">Purchase Price : </t>
  </si>
  <si>
    <t xml:space="preserve">Life in Years : </t>
  </si>
  <si>
    <t xml:space="preserve">Salvage value : </t>
  </si>
  <si>
    <t>Year</t>
  </si>
  <si>
    <t>Deprecation</t>
  </si>
  <si>
    <t xml:space="preserve"> =DB(E3,E5,E4,D8)</t>
  </si>
  <si>
    <t xml:space="preserve"> =DB(E3,E5,E4,D9)</t>
  </si>
  <si>
    <t xml:space="preserve"> =DB(E3,E5,E4,D10)</t>
  </si>
  <si>
    <t xml:space="preserve"> =DB(E3,E5,E4,D11)</t>
  </si>
  <si>
    <t xml:space="preserve"> =DB(E3,E5,E4,D12)</t>
  </si>
  <si>
    <t xml:space="preserve">Total Depreciation : </t>
  </si>
  <si>
    <t>* See example 4 below.</t>
  </si>
  <si>
    <t>What Does It Do ?</t>
  </si>
  <si>
    <t>This function calculates deprecation based upon a fixed percentage.</t>
  </si>
  <si>
    <t>The first year is depreciated by the fixed percentage.</t>
  </si>
  <si>
    <t>The second year uses the same percentage, but uses the original value of the item less</t>
  </si>
  <si>
    <t>the first years depreciation.</t>
  </si>
  <si>
    <t>Any subsequent years use the same percentage, using the original value of the item less</t>
  </si>
  <si>
    <t>the depreciation of the previous years.</t>
  </si>
  <si>
    <t>The percentage used in the depreciation is not set by the user, the function calculates</t>
  </si>
  <si>
    <t>the necessary percentage, which will be vary based upon the values inputted by the user.</t>
  </si>
  <si>
    <t>An additional feature of this function is the ability to take into account when the item was</t>
  </si>
  <si>
    <t>originally purchased.</t>
  </si>
  <si>
    <t>If the item was purchased part way through the financial year, the first years depreciation</t>
  </si>
  <si>
    <t>will be based on the remaining part of the year.</t>
  </si>
  <si>
    <t>Syntax</t>
  </si>
  <si>
    <t>=DB(PurchasePrice,SalvageValue,Life,PeriodToCalculate,FirstYearMonth)</t>
  </si>
  <si>
    <t>The FirstYearMonth is the month in which the item was purchased during the</t>
  </si>
  <si>
    <t>first financial year. This is an optional value, if it not used the function will assume 12 as</t>
  </si>
  <si>
    <t>the value.</t>
  </si>
  <si>
    <t>Formatting</t>
  </si>
  <si>
    <t>No special formatting is needed.</t>
  </si>
  <si>
    <t>Example 1</t>
  </si>
  <si>
    <t>This example shows the percentage used in the depreciation.</t>
  </si>
  <si>
    <t>Year 1 depreciation is based upon the original Purchase Price alone.</t>
  </si>
  <si>
    <t>Year 2 depreciation is based upon the original Purchase Price minus Year 1 deprecation.</t>
  </si>
  <si>
    <t>Year 3 deprecation is based upon original Purchase Price minus Year 1 + Year 2 deprecation.</t>
  </si>
  <si>
    <t>The % Deprc has been calculated purely to demonstrate what % is being used.</t>
  </si>
  <si>
    <t>% Deprc</t>
  </si>
  <si>
    <t xml:space="preserve"> =DB(E47,E48,E49,D56)</t>
  </si>
  <si>
    <t>Example 2</t>
  </si>
  <si>
    <t>This example is similar to the previous, with the exception of the deprecation being calculated</t>
  </si>
  <si>
    <t>on a monthly basis. This has been done by multiplying the years by 12.</t>
  </si>
  <si>
    <t>Month</t>
  </si>
  <si>
    <t xml:space="preserve"> =DB(E66,E68,E67*12,D75)</t>
  </si>
  <si>
    <t>Example 3</t>
  </si>
  <si>
    <t>This example shows how the length of the first years ownership has been taken into account.</t>
  </si>
  <si>
    <t xml:space="preserve">First Year Ownership In Months : </t>
  </si>
  <si>
    <t xml:space="preserve"> =DB(E74,E76,E75,D84,E77)</t>
  </si>
  <si>
    <t>Why Is The Answer Wrong ?</t>
  </si>
  <si>
    <t>In all of the examples above the total depreceation may not be exactly the expected value.</t>
  </si>
  <si>
    <t>This is due to the way in which the percentage value for the depreceation has been calculated</t>
  </si>
  <si>
    <t>by the =DB() fumction.</t>
  </si>
  <si>
    <t>The percentage rate is calculated by Execl using the formula = 1 - ((salvage / cost) ^ (1 / life)).</t>
  </si>
  <si>
    <t>The result of this calculation is then rounded to three decimal places.</t>
  </si>
  <si>
    <t>Although this rounding may only make a minor change to the percentage rate, when applied</t>
  </si>
  <si>
    <t>to large values, the differnce is compounded resulting in what could be considered as</t>
  </si>
  <si>
    <t>approximate values for the the depreceation.</t>
  </si>
  <si>
    <t>Example 4</t>
  </si>
  <si>
    <t>This example has been created with both the Excel calculated percentage and the 'real'</t>
  </si>
  <si>
    <t>percentage calculated manually.</t>
  </si>
  <si>
    <t>The Excel Deprecation uses the =DB() function.</t>
  </si>
  <si>
    <t>The Real Deprecation uses a manual calculation.</t>
  </si>
  <si>
    <t xml:space="preserve">This is the 'real' deprecation percentage, calculated manually : </t>
  </si>
  <si>
    <t xml:space="preserve"> =1-((E117/E116)^(1/E118))</t>
  </si>
  <si>
    <t>= 1 - ((salvage / cost) ^ (1 / life)).</t>
  </si>
  <si>
    <t>Excel
Deprecation</t>
  </si>
  <si>
    <t>Real
Depreciation</t>
  </si>
  <si>
    <t>Excel
% Deprc</t>
  </si>
  <si>
    <t xml:space="preserve">Error difference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</si>
</sst>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£&quot;#,##0_);[Red]\(&quot;£&quot;#,##0\)"/>
    <numFmt numFmtId="165" formatCode="_(* #,##0_);_(* \(#,##0\);_(* &quot;-&quot;??_);_(@_)"/>
    <numFmt numFmtId="166" formatCode="&quot;£&quot;#,##0.00_);[Red]\(&quot;£&quot;#,##0.00\)"/>
    <numFmt numFmtId="167" formatCode="0.000000%"/>
    <numFmt numFmtId="168" formatCode="&quot;£&quot;#,##0.0000_);[Red]\(&quot;£&quot;#,##0.0000\)"/>
    <numFmt numFmtId="169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ont="0" applyBorder="0" applyAlignment="0" applyProtection="0"/>
    <xf numFmtId="0" fontId="3" fillId="0" borderId="0" applyNumberFormat="0" applyFont="0" applyBorder="0" applyAlignment="0" applyProtection="0"/>
  </cellStyleXfs>
  <cellXfs count="33">
    <xf numFmtId="0" fontId="0" fillId="0" borderId="0" xfId="0"/>
    <xf numFmtId="0" fontId="2" fillId="2" borderId="0" xfId="0" applyFont="1" applyFill="1"/>
    <xf numFmtId="0" fontId="3" fillId="0" borderId="1" xfId="2" applyBorder="1"/>
    <xf numFmtId="0" fontId="3" fillId="0" borderId="2" xfId="2" applyBorder="1" applyAlignment="1">
      <alignment horizontal="right"/>
    </xf>
    <xf numFmtId="164" fontId="4" fillId="0" borderId="3" xfId="3" applyNumberFormat="1" applyFont="1" applyBorder="1"/>
    <xf numFmtId="165" fontId="4" fillId="0" borderId="3" xfId="3" applyNumberFormat="1" applyFont="1" applyBorder="1"/>
    <xf numFmtId="0" fontId="3" fillId="0" borderId="2" xfId="2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3" xfId="2" applyBorder="1" applyAlignment="1">
      <alignment horizontal="center"/>
    </xf>
    <xf numFmtId="0" fontId="4" fillId="0" borderId="3" xfId="3" applyFont="1" applyBorder="1" applyAlignment="1">
      <alignment horizontal="center"/>
    </xf>
    <xf numFmtId="166" fontId="5" fillId="0" borderId="3" xfId="3" applyNumberFormat="1" applyFont="1" applyBorder="1"/>
    <xf numFmtId="0" fontId="5" fillId="0" borderId="0" xfId="0" applyFont="1"/>
    <xf numFmtId="0" fontId="6" fillId="0" borderId="0" xfId="0" applyFont="1"/>
    <xf numFmtId="0" fontId="7" fillId="0" borderId="4" xfId="0" applyFont="1" applyBorder="1"/>
    <xf numFmtId="0" fontId="0" fillId="0" borderId="0" xfId="0" quotePrefix="1"/>
    <xf numFmtId="10" fontId="5" fillId="0" borderId="3" xfId="3" applyNumberFormat="1" applyFont="1" applyBorder="1" applyAlignment="1">
      <alignment horizontal="center"/>
    </xf>
    <xf numFmtId="166" fontId="0" fillId="0" borderId="0" xfId="0" applyNumberFormat="1"/>
    <xf numFmtId="0" fontId="3" fillId="0" borderId="5" xfId="2" applyBorder="1"/>
    <xf numFmtId="10" fontId="5" fillId="0" borderId="3" xfId="3" applyNumberFormat="1" applyFont="1" applyBorder="1"/>
    <xf numFmtId="0" fontId="3" fillId="0" borderId="6" xfId="2" applyBorder="1"/>
    <xf numFmtId="0" fontId="3" fillId="0" borderId="7" xfId="2" applyBorder="1"/>
    <xf numFmtId="0" fontId="3" fillId="0" borderId="8" xfId="2" applyBorder="1" applyAlignment="1">
      <alignment horizontal="right"/>
    </xf>
    <xf numFmtId="167" fontId="5" fillId="3" borderId="9" xfId="1" applyNumberFormat="1" applyFont="1" applyFill="1" applyBorder="1"/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3" xfId="2" applyFont="1" applyBorder="1" applyAlignment="1">
      <alignment horizontal="center" wrapText="1"/>
    </xf>
    <xf numFmtId="0" fontId="3" fillId="0" borderId="10" xfId="2" applyFont="1" applyBorder="1" applyAlignment="1">
      <alignment horizontal="center" wrapText="1"/>
    </xf>
    <xf numFmtId="168" fontId="5" fillId="0" borderId="3" xfId="3" applyNumberFormat="1" applyFont="1" applyBorder="1"/>
    <xf numFmtId="168" fontId="5" fillId="0" borderId="11" xfId="3" applyNumberFormat="1" applyFont="1" applyBorder="1"/>
    <xf numFmtId="169" fontId="5" fillId="0" borderId="3" xfId="3" applyNumberFormat="1" applyFont="1" applyBorder="1" applyAlignment="1">
      <alignment horizontal="center"/>
    </xf>
    <xf numFmtId="168" fontId="5" fillId="0" borderId="12" xfId="3" applyNumberFormat="1" applyFont="1" applyBorder="1"/>
    <xf numFmtId="166" fontId="5" fillId="0" borderId="9" xfId="3" applyNumberFormat="1" applyFont="1" applyBorder="1"/>
    <xf numFmtId="166" fontId="5" fillId="0" borderId="3" xfId="3" applyNumberFormat="1" applyFont="1" applyBorder="1" applyAlignment="1">
      <alignment horizontal="center"/>
    </xf>
  </cellXfs>
  <cellStyles count="4">
    <cellStyle name="GreyOrWhite" xfId="2" xr:uid="{66C5398E-2CE3-4037-9685-E6CA501559CF}"/>
    <cellStyle name="Normal" xfId="0" builtinId="0"/>
    <cellStyle name="Percent" xfId="1" builtinId="5"/>
    <cellStyle name="Yellow" xfId="3" xr:uid="{78E3549B-FA59-4A5D-9575-6AB71B205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0</xdr:row>
      <xdr:rowOff>85725</xdr:rowOff>
    </xdr:from>
    <xdr:to>
      <xdr:col>5</xdr:col>
      <xdr:colOff>180975</xdr:colOff>
      <xdr:row>0</xdr:row>
      <xdr:rowOff>466725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02BF8E49-E7D1-4893-AEBC-73173892D05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152650" y="85725"/>
          <a:ext cx="962025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DB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D19C-C91B-4D24-B701-EAA62118E765}">
  <dimension ref="A1:I129"/>
  <sheetViews>
    <sheetView tabSelected="1" workbookViewId="0">
      <selection activeCell="G3" sqref="G3"/>
    </sheetView>
  </sheetViews>
  <sheetFormatPr defaultRowHeight="15" x14ac:dyDescent="0.25"/>
  <cols>
    <col min="1" max="1" width="2.7109375" customWidth="1"/>
    <col min="4" max="4" width="10.5703125" customWidth="1"/>
    <col min="5" max="5" width="12.42578125" customWidth="1"/>
    <col min="6" max="6" width="14.42578125" customWidth="1"/>
    <col min="7" max="7" width="12" customWidth="1"/>
    <col min="8" max="8" width="11.140625" customWidth="1"/>
    <col min="9" max="9" width="3" customWidth="1"/>
    <col min="257" max="257" width="2.7109375" customWidth="1"/>
    <col min="260" max="260" width="10.5703125" customWidth="1"/>
    <col min="261" max="261" width="12.42578125" customWidth="1"/>
    <col min="262" max="262" width="14.42578125" customWidth="1"/>
    <col min="263" max="263" width="12" customWidth="1"/>
    <col min="264" max="264" width="11.140625" customWidth="1"/>
    <col min="265" max="265" width="3" customWidth="1"/>
    <col min="513" max="513" width="2.7109375" customWidth="1"/>
    <col min="516" max="516" width="10.5703125" customWidth="1"/>
    <col min="517" max="517" width="12.42578125" customWidth="1"/>
    <col min="518" max="518" width="14.42578125" customWidth="1"/>
    <col min="519" max="519" width="12" customWidth="1"/>
    <col min="520" max="520" width="11.140625" customWidth="1"/>
    <col min="521" max="521" width="3" customWidth="1"/>
    <col min="769" max="769" width="2.7109375" customWidth="1"/>
    <col min="772" max="772" width="10.5703125" customWidth="1"/>
    <col min="773" max="773" width="12.42578125" customWidth="1"/>
    <col min="774" max="774" width="14.42578125" customWidth="1"/>
    <col min="775" max="775" width="12" customWidth="1"/>
    <col min="776" max="776" width="11.140625" customWidth="1"/>
    <col min="777" max="777" width="3" customWidth="1"/>
    <col min="1025" max="1025" width="2.7109375" customWidth="1"/>
    <col min="1028" max="1028" width="10.5703125" customWidth="1"/>
    <col min="1029" max="1029" width="12.42578125" customWidth="1"/>
    <col min="1030" max="1030" width="14.42578125" customWidth="1"/>
    <col min="1031" max="1031" width="12" customWidth="1"/>
    <col min="1032" max="1032" width="11.140625" customWidth="1"/>
    <col min="1033" max="1033" width="3" customWidth="1"/>
    <col min="1281" max="1281" width="2.7109375" customWidth="1"/>
    <col min="1284" max="1284" width="10.5703125" customWidth="1"/>
    <col min="1285" max="1285" width="12.42578125" customWidth="1"/>
    <col min="1286" max="1286" width="14.42578125" customWidth="1"/>
    <col min="1287" max="1287" width="12" customWidth="1"/>
    <col min="1288" max="1288" width="11.140625" customWidth="1"/>
    <col min="1289" max="1289" width="3" customWidth="1"/>
    <col min="1537" max="1537" width="2.7109375" customWidth="1"/>
    <col min="1540" max="1540" width="10.5703125" customWidth="1"/>
    <col min="1541" max="1541" width="12.42578125" customWidth="1"/>
    <col min="1542" max="1542" width="14.42578125" customWidth="1"/>
    <col min="1543" max="1543" width="12" customWidth="1"/>
    <col min="1544" max="1544" width="11.140625" customWidth="1"/>
    <col min="1545" max="1545" width="3" customWidth="1"/>
    <col min="1793" max="1793" width="2.7109375" customWidth="1"/>
    <col min="1796" max="1796" width="10.5703125" customWidth="1"/>
    <col min="1797" max="1797" width="12.42578125" customWidth="1"/>
    <col min="1798" max="1798" width="14.42578125" customWidth="1"/>
    <col min="1799" max="1799" width="12" customWidth="1"/>
    <col min="1800" max="1800" width="11.140625" customWidth="1"/>
    <col min="1801" max="1801" width="3" customWidth="1"/>
    <col min="2049" max="2049" width="2.7109375" customWidth="1"/>
    <col min="2052" max="2052" width="10.5703125" customWidth="1"/>
    <col min="2053" max="2053" width="12.42578125" customWidth="1"/>
    <col min="2054" max="2054" width="14.42578125" customWidth="1"/>
    <col min="2055" max="2055" width="12" customWidth="1"/>
    <col min="2056" max="2056" width="11.140625" customWidth="1"/>
    <col min="2057" max="2057" width="3" customWidth="1"/>
    <col min="2305" max="2305" width="2.7109375" customWidth="1"/>
    <col min="2308" max="2308" width="10.5703125" customWidth="1"/>
    <col min="2309" max="2309" width="12.42578125" customWidth="1"/>
    <col min="2310" max="2310" width="14.42578125" customWidth="1"/>
    <col min="2311" max="2311" width="12" customWidth="1"/>
    <col min="2312" max="2312" width="11.140625" customWidth="1"/>
    <col min="2313" max="2313" width="3" customWidth="1"/>
    <col min="2561" max="2561" width="2.7109375" customWidth="1"/>
    <col min="2564" max="2564" width="10.5703125" customWidth="1"/>
    <col min="2565" max="2565" width="12.42578125" customWidth="1"/>
    <col min="2566" max="2566" width="14.42578125" customWidth="1"/>
    <col min="2567" max="2567" width="12" customWidth="1"/>
    <col min="2568" max="2568" width="11.140625" customWidth="1"/>
    <col min="2569" max="2569" width="3" customWidth="1"/>
    <col min="2817" max="2817" width="2.7109375" customWidth="1"/>
    <col min="2820" max="2820" width="10.5703125" customWidth="1"/>
    <col min="2821" max="2821" width="12.42578125" customWidth="1"/>
    <col min="2822" max="2822" width="14.42578125" customWidth="1"/>
    <col min="2823" max="2823" width="12" customWidth="1"/>
    <col min="2824" max="2824" width="11.140625" customWidth="1"/>
    <col min="2825" max="2825" width="3" customWidth="1"/>
    <col min="3073" max="3073" width="2.7109375" customWidth="1"/>
    <col min="3076" max="3076" width="10.5703125" customWidth="1"/>
    <col min="3077" max="3077" width="12.42578125" customWidth="1"/>
    <col min="3078" max="3078" width="14.42578125" customWidth="1"/>
    <col min="3079" max="3079" width="12" customWidth="1"/>
    <col min="3080" max="3080" width="11.140625" customWidth="1"/>
    <col min="3081" max="3081" width="3" customWidth="1"/>
    <col min="3329" max="3329" width="2.7109375" customWidth="1"/>
    <col min="3332" max="3332" width="10.5703125" customWidth="1"/>
    <col min="3333" max="3333" width="12.42578125" customWidth="1"/>
    <col min="3334" max="3334" width="14.42578125" customWidth="1"/>
    <col min="3335" max="3335" width="12" customWidth="1"/>
    <col min="3336" max="3336" width="11.140625" customWidth="1"/>
    <col min="3337" max="3337" width="3" customWidth="1"/>
    <col min="3585" max="3585" width="2.7109375" customWidth="1"/>
    <col min="3588" max="3588" width="10.5703125" customWidth="1"/>
    <col min="3589" max="3589" width="12.42578125" customWidth="1"/>
    <col min="3590" max="3590" width="14.42578125" customWidth="1"/>
    <col min="3591" max="3591" width="12" customWidth="1"/>
    <col min="3592" max="3592" width="11.140625" customWidth="1"/>
    <col min="3593" max="3593" width="3" customWidth="1"/>
    <col min="3841" max="3841" width="2.7109375" customWidth="1"/>
    <col min="3844" max="3844" width="10.5703125" customWidth="1"/>
    <col min="3845" max="3845" width="12.42578125" customWidth="1"/>
    <col min="3846" max="3846" width="14.42578125" customWidth="1"/>
    <col min="3847" max="3847" width="12" customWidth="1"/>
    <col min="3848" max="3848" width="11.140625" customWidth="1"/>
    <col min="3849" max="3849" width="3" customWidth="1"/>
    <col min="4097" max="4097" width="2.7109375" customWidth="1"/>
    <col min="4100" max="4100" width="10.5703125" customWidth="1"/>
    <col min="4101" max="4101" width="12.42578125" customWidth="1"/>
    <col min="4102" max="4102" width="14.42578125" customWidth="1"/>
    <col min="4103" max="4103" width="12" customWidth="1"/>
    <col min="4104" max="4104" width="11.140625" customWidth="1"/>
    <col min="4105" max="4105" width="3" customWidth="1"/>
    <col min="4353" max="4353" width="2.7109375" customWidth="1"/>
    <col min="4356" max="4356" width="10.5703125" customWidth="1"/>
    <col min="4357" max="4357" width="12.42578125" customWidth="1"/>
    <col min="4358" max="4358" width="14.42578125" customWidth="1"/>
    <col min="4359" max="4359" width="12" customWidth="1"/>
    <col min="4360" max="4360" width="11.140625" customWidth="1"/>
    <col min="4361" max="4361" width="3" customWidth="1"/>
    <col min="4609" max="4609" width="2.7109375" customWidth="1"/>
    <col min="4612" max="4612" width="10.5703125" customWidth="1"/>
    <col min="4613" max="4613" width="12.42578125" customWidth="1"/>
    <col min="4614" max="4614" width="14.42578125" customWidth="1"/>
    <col min="4615" max="4615" width="12" customWidth="1"/>
    <col min="4616" max="4616" width="11.140625" customWidth="1"/>
    <col min="4617" max="4617" width="3" customWidth="1"/>
    <col min="4865" max="4865" width="2.7109375" customWidth="1"/>
    <col min="4868" max="4868" width="10.5703125" customWidth="1"/>
    <col min="4869" max="4869" width="12.42578125" customWidth="1"/>
    <col min="4870" max="4870" width="14.42578125" customWidth="1"/>
    <col min="4871" max="4871" width="12" customWidth="1"/>
    <col min="4872" max="4872" width="11.140625" customWidth="1"/>
    <col min="4873" max="4873" width="3" customWidth="1"/>
    <col min="5121" max="5121" width="2.7109375" customWidth="1"/>
    <col min="5124" max="5124" width="10.5703125" customWidth="1"/>
    <col min="5125" max="5125" width="12.42578125" customWidth="1"/>
    <col min="5126" max="5126" width="14.42578125" customWidth="1"/>
    <col min="5127" max="5127" width="12" customWidth="1"/>
    <col min="5128" max="5128" width="11.140625" customWidth="1"/>
    <col min="5129" max="5129" width="3" customWidth="1"/>
    <col min="5377" max="5377" width="2.7109375" customWidth="1"/>
    <col min="5380" max="5380" width="10.5703125" customWidth="1"/>
    <col min="5381" max="5381" width="12.42578125" customWidth="1"/>
    <col min="5382" max="5382" width="14.42578125" customWidth="1"/>
    <col min="5383" max="5383" width="12" customWidth="1"/>
    <col min="5384" max="5384" width="11.140625" customWidth="1"/>
    <col min="5385" max="5385" width="3" customWidth="1"/>
    <col min="5633" max="5633" width="2.7109375" customWidth="1"/>
    <col min="5636" max="5636" width="10.5703125" customWidth="1"/>
    <col min="5637" max="5637" width="12.42578125" customWidth="1"/>
    <col min="5638" max="5638" width="14.42578125" customWidth="1"/>
    <col min="5639" max="5639" width="12" customWidth="1"/>
    <col min="5640" max="5640" width="11.140625" customWidth="1"/>
    <col min="5641" max="5641" width="3" customWidth="1"/>
    <col min="5889" max="5889" width="2.7109375" customWidth="1"/>
    <col min="5892" max="5892" width="10.5703125" customWidth="1"/>
    <col min="5893" max="5893" width="12.42578125" customWidth="1"/>
    <col min="5894" max="5894" width="14.42578125" customWidth="1"/>
    <col min="5895" max="5895" width="12" customWidth="1"/>
    <col min="5896" max="5896" width="11.140625" customWidth="1"/>
    <col min="5897" max="5897" width="3" customWidth="1"/>
    <col min="6145" max="6145" width="2.7109375" customWidth="1"/>
    <col min="6148" max="6148" width="10.5703125" customWidth="1"/>
    <col min="6149" max="6149" width="12.42578125" customWidth="1"/>
    <col min="6150" max="6150" width="14.42578125" customWidth="1"/>
    <col min="6151" max="6151" width="12" customWidth="1"/>
    <col min="6152" max="6152" width="11.140625" customWidth="1"/>
    <col min="6153" max="6153" width="3" customWidth="1"/>
    <col min="6401" max="6401" width="2.7109375" customWidth="1"/>
    <col min="6404" max="6404" width="10.5703125" customWidth="1"/>
    <col min="6405" max="6405" width="12.42578125" customWidth="1"/>
    <col min="6406" max="6406" width="14.42578125" customWidth="1"/>
    <col min="6407" max="6407" width="12" customWidth="1"/>
    <col min="6408" max="6408" width="11.140625" customWidth="1"/>
    <col min="6409" max="6409" width="3" customWidth="1"/>
    <col min="6657" max="6657" width="2.7109375" customWidth="1"/>
    <col min="6660" max="6660" width="10.5703125" customWidth="1"/>
    <col min="6661" max="6661" width="12.42578125" customWidth="1"/>
    <col min="6662" max="6662" width="14.42578125" customWidth="1"/>
    <col min="6663" max="6663" width="12" customWidth="1"/>
    <col min="6664" max="6664" width="11.140625" customWidth="1"/>
    <col min="6665" max="6665" width="3" customWidth="1"/>
    <col min="6913" max="6913" width="2.7109375" customWidth="1"/>
    <col min="6916" max="6916" width="10.5703125" customWidth="1"/>
    <col min="6917" max="6917" width="12.42578125" customWidth="1"/>
    <col min="6918" max="6918" width="14.42578125" customWidth="1"/>
    <col min="6919" max="6919" width="12" customWidth="1"/>
    <col min="6920" max="6920" width="11.140625" customWidth="1"/>
    <col min="6921" max="6921" width="3" customWidth="1"/>
    <col min="7169" max="7169" width="2.7109375" customWidth="1"/>
    <col min="7172" max="7172" width="10.5703125" customWidth="1"/>
    <col min="7173" max="7173" width="12.42578125" customWidth="1"/>
    <col min="7174" max="7174" width="14.42578125" customWidth="1"/>
    <col min="7175" max="7175" width="12" customWidth="1"/>
    <col min="7176" max="7176" width="11.140625" customWidth="1"/>
    <col min="7177" max="7177" width="3" customWidth="1"/>
    <col min="7425" max="7425" width="2.7109375" customWidth="1"/>
    <col min="7428" max="7428" width="10.5703125" customWidth="1"/>
    <col min="7429" max="7429" width="12.42578125" customWidth="1"/>
    <col min="7430" max="7430" width="14.42578125" customWidth="1"/>
    <col min="7431" max="7431" width="12" customWidth="1"/>
    <col min="7432" max="7432" width="11.140625" customWidth="1"/>
    <col min="7433" max="7433" width="3" customWidth="1"/>
    <col min="7681" max="7681" width="2.7109375" customWidth="1"/>
    <col min="7684" max="7684" width="10.5703125" customWidth="1"/>
    <col min="7685" max="7685" width="12.42578125" customWidth="1"/>
    <col min="7686" max="7686" width="14.42578125" customWidth="1"/>
    <col min="7687" max="7687" width="12" customWidth="1"/>
    <col min="7688" max="7688" width="11.140625" customWidth="1"/>
    <col min="7689" max="7689" width="3" customWidth="1"/>
    <col min="7937" max="7937" width="2.7109375" customWidth="1"/>
    <col min="7940" max="7940" width="10.5703125" customWidth="1"/>
    <col min="7941" max="7941" width="12.42578125" customWidth="1"/>
    <col min="7942" max="7942" width="14.42578125" customWidth="1"/>
    <col min="7943" max="7943" width="12" customWidth="1"/>
    <col min="7944" max="7944" width="11.140625" customWidth="1"/>
    <col min="7945" max="7945" width="3" customWidth="1"/>
    <col min="8193" max="8193" width="2.7109375" customWidth="1"/>
    <col min="8196" max="8196" width="10.5703125" customWidth="1"/>
    <col min="8197" max="8197" width="12.42578125" customWidth="1"/>
    <col min="8198" max="8198" width="14.42578125" customWidth="1"/>
    <col min="8199" max="8199" width="12" customWidth="1"/>
    <col min="8200" max="8200" width="11.140625" customWidth="1"/>
    <col min="8201" max="8201" width="3" customWidth="1"/>
    <col min="8449" max="8449" width="2.7109375" customWidth="1"/>
    <col min="8452" max="8452" width="10.5703125" customWidth="1"/>
    <col min="8453" max="8453" width="12.42578125" customWidth="1"/>
    <col min="8454" max="8454" width="14.42578125" customWidth="1"/>
    <col min="8455" max="8455" width="12" customWidth="1"/>
    <col min="8456" max="8456" width="11.140625" customWidth="1"/>
    <col min="8457" max="8457" width="3" customWidth="1"/>
    <col min="8705" max="8705" width="2.7109375" customWidth="1"/>
    <col min="8708" max="8708" width="10.5703125" customWidth="1"/>
    <col min="8709" max="8709" width="12.42578125" customWidth="1"/>
    <col min="8710" max="8710" width="14.42578125" customWidth="1"/>
    <col min="8711" max="8711" width="12" customWidth="1"/>
    <col min="8712" max="8712" width="11.140625" customWidth="1"/>
    <col min="8713" max="8713" width="3" customWidth="1"/>
    <col min="8961" max="8961" width="2.7109375" customWidth="1"/>
    <col min="8964" max="8964" width="10.5703125" customWidth="1"/>
    <col min="8965" max="8965" width="12.42578125" customWidth="1"/>
    <col min="8966" max="8966" width="14.42578125" customWidth="1"/>
    <col min="8967" max="8967" width="12" customWidth="1"/>
    <col min="8968" max="8968" width="11.140625" customWidth="1"/>
    <col min="8969" max="8969" width="3" customWidth="1"/>
    <col min="9217" max="9217" width="2.7109375" customWidth="1"/>
    <col min="9220" max="9220" width="10.5703125" customWidth="1"/>
    <col min="9221" max="9221" width="12.42578125" customWidth="1"/>
    <col min="9222" max="9222" width="14.42578125" customWidth="1"/>
    <col min="9223" max="9223" width="12" customWidth="1"/>
    <col min="9224" max="9224" width="11.140625" customWidth="1"/>
    <col min="9225" max="9225" width="3" customWidth="1"/>
    <col min="9473" max="9473" width="2.7109375" customWidth="1"/>
    <col min="9476" max="9476" width="10.5703125" customWidth="1"/>
    <col min="9477" max="9477" width="12.42578125" customWidth="1"/>
    <col min="9478" max="9478" width="14.42578125" customWidth="1"/>
    <col min="9479" max="9479" width="12" customWidth="1"/>
    <col min="9480" max="9480" width="11.140625" customWidth="1"/>
    <col min="9481" max="9481" width="3" customWidth="1"/>
    <col min="9729" max="9729" width="2.7109375" customWidth="1"/>
    <col min="9732" max="9732" width="10.5703125" customWidth="1"/>
    <col min="9733" max="9733" width="12.42578125" customWidth="1"/>
    <col min="9734" max="9734" width="14.42578125" customWidth="1"/>
    <col min="9735" max="9735" width="12" customWidth="1"/>
    <col min="9736" max="9736" width="11.140625" customWidth="1"/>
    <col min="9737" max="9737" width="3" customWidth="1"/>
    <col min="9985" max="9985" width="2.7109375" customWidth="1"/>
    <col min="9988" max="9988" width="10.5703125" customWidth="1"/>
    <col min="9989" max="9989" width="12.42578125" customWidth="1"/>
    <col min="9990" max="9990" width="14.42578125" customWidth="1"/>
    <col min="9991" max="9991" width="12" customWidth="1"/>
    <col min="9992" max="9992" width="11.140625" customWidth="1"/>
    <col min="9993" max="9993" width="3" customWidth="1"/>
    <col min="10241" max="10241" width="2.7109375" customWidth="1"/>
    <col min="10244" max="10244" width="10.5703125" customWidth="1"/>
    <col min="10245" max="10245" width="12.42578125" customWidth="1"/>
    <col min="10246" max="10246" width="14.42578125" customWidth="1"/>
    <col min="10247" max="10247" width="12" customWidth="1"/>
    <col min="10248" max="10248" width="11.140625" customWidth="1"/>
    <col min="10249" max="10249" width="3" customWidth="1"/>
    <col min="10497" max="10497" width="2.7109375" customWidth="1"/>
    <col min="10500" max="10500" width="10.5703125" customWidth="1"/>
    <col min="10501" max="10501" width="12.42578125" customWidth="1"/>
    <col min="10502" max="10502" width="14.42578125" customWidth="1"/>
    <col min="10503" max="10503" width="12" customWidth="1"/>
    <col min="10504" max="10504" width="11.140625" customWidth="1"/>
    <col min="10505" max="10505" width="3" customWidth="1"/>
    <col min="10753" max="10753" width="2.7109375" customWidth="1"/>
    <col min="10756" max="10756" width="10.5703125" customWidth="1"/>
    <col min="10757" max="10757" width="12.42578125" customWidth="1"/>
    <col min="10758" max="10758" width="14.42578125" customWidth="1"/>
    <col min="10759" max="10759" width="12" customWidth="1"/>
    <col min="10760" max="10760" width="11.140625" customWidth="1"/>
    <col min="10761" max="10761" width="3" customWidth="1"/>
    <col min="11009" max="11009" width="2.7109375" customWidth="1"/>
    <col min="11012" max="11012" width="10.5703125" customWidth="1"/>
    <col min="11013" max="11013" width="12.42578125" customWidth="1"/>
    <col min="11014" max="11014" width="14.42578125" customWidth="1"/>
    <col min="11015" max="11015" width="12" customWidth="1"/>
    <col min="11016" max="11016" width="11.140625" customWidth="1"/>
    <col min="11017" max="11017" width="3" customWidth="1"/>
    <col min="11265" max="11265" width="2.7109375" customWidth="1"/>
    <col min="11268" max="11268" width="10.5703125" customWidth="1"/>
    <col min="11269" max="11269" width="12.42578125" customWidth="1"/>
    <col min="11270" max="11270" width="14.42578125" customWidth="1"/>
    <col min="11271" max="11271" width="12" customWidth="1"/>
    <col min="11272" max="11272" width="11.140625" customWidth="1"/>
    <col min="11273" max="11273" width="3" customWidth="1"/>
    <col min="11521" max="11521" width="2.7109375" customWidth="1"/>
    <col min="11524" max="11524" width="10.5703125" customWidth="1"/>
    <col min="11525" max="11525" width="12.42578125" customWidth="1"/>
    <col min="11526" max="11526" width="14.42578125" customWidth="1"/>
    <col min="11527" max="11527" width="12" customWidth="1"/>
    <col min="11528" max="11528" width="11.140625" customWidth="1"/>
    <col min="11529" max="11529" width="3" customWidth="1"/>
    <col min="11777" max="11777" width="2.7109375" customWidth="1"/>
    <col min="11780" max="11780" width="10.5703125" customWidth="1"/>
    <col min="11781" max="11781" width="12.42578125" customWidth="1"/>
    <col min="11782" max="11782" width="14.42578125" customWidth="1"/>
    <col min="11783" max="11783" width="12" customWidth="1"/>
    <col min="11784" max="11784" width="11.140625" customWidth="1"/>
    <col min="11785" max="11785" width="3" customWidth="1"/>
    <col min="12033" max="12033" width="2.7109375" customWidth="1"/>
    <col min="12036" max="12036" width="10.5703125" customWidth="1"/>
    <col min="12037" max="12037" width="12.42578125" customWidth="1"/>
    <col min="12038" max="12038" width="14.42578125" customWidth="1"/>
    <col min="12039" max="12039" width="12" customWidth="1"/>
    <col min="12040" max="12040" width="11.140625" customWidth="1"/>
    <col min="12041" max="12041" width="3" customWidth="1"/>
    <col min="12289" max="12289" width="2.7109375" customWidth="1"/>
    <col min="12292" max="12292" width="10.5703125" customWidth="1"/>
    <col min="12293" max="12293" width="12.42578125" customWidth="1"/>
    <col min="12294" max="12294" width="14.42578125" customWidth="1"/>
    <col min="12295" max="12295" width="12" customWidth="1"/>
    <col min="12296" max="12296" width="11.140625" customWidth="1"/>
    <col min="12297" max="12297" width="3" customWidth="1"/>
    <col min="12545" max="12545" width="2.7109375" customWidth="1"/>
    <col min="12548" max="12548" width="10.5703125" customWidth="1"/>
    <col min="12549" max="12549" width="12.42578125" customWidth="1"/>
    <col min="12550" max="12550" width="14.42578125" customWidth="1"/>
    <col min="12551" max="12551" width="12" customWidth="1"/>
    <col min="12552" max="12552" width="11.140625" customWidth="1"/>
    <col min="12553" max="12553" width="3" customWidth="1"/>
    <col min="12801" max="12801" width="2.7109375" customWidth="1"/>
    <col min="12804" max="12804" width="10.5703125" customWidth="1"/>
    <col min="12805" max="12805" width="12.42578125" customWidth="1"/>
    <col min="12806" max="12806" width="14.42578125" customWidth="1"/>
    <col min="12807" max="12807" width="12" customWidth="1"/>
    <col min="12808" max="12808" width="11.140625" customWidth="1"/>
    <col min="12809" max="12809" width="3" customWidth="1"/>
    <col min="13057" max="13057" width="2.7109375" customWidth="1"/>
    <col min="13060" max="13060" width="10.5703125" customWidth="1"/>
    <col min="13061" max="13061" width="12.42578125" customWidth="1"/>
    <col min="13062" max="13062" width="14.42578125" customWidth="1"/>
    <col min="13063" max="13063" width="12" customWidth="1"/>
    <col min="13064" max="13064" width="11.140625" customWidth="1"/>
    <col min="13065" max="13065" width="3" customWidth="1"/>
    <col min="13313" max="13313" width="2.7109375" customWidth="1"/>
    <col min="13316" max="13316" width="10.5703125" customWidth="1"/>
    <col min="13317" max="13317" width="12.42578125" customWidth="1"/>
    <col min="13318" max="13318" width="14.42578125" customWidth="1"/>
    <col min="13319" max="13319" width="12" customWidth="1"/>
    <col min="13320" max="13320" width="11.140625" customWidth="1"/>
    <col min="13321" max="13321" width="3" customWidth="1"/>
    <col min="13569" max="13569" width="2.7109375" customWidth="1"/>
    <col min="13572" max="13572" width="10.5703125" customWidth="1"/>
    <col min="13573" max="13573" width="12.42578125" customWidth="1"/>
    <col min="13574" max="13574" width="14.42578125" customWidth="1"/>
    <col min="13575" max="13575" width="12" customWidth="1"/>
    <col min="13576" max="13576" width="11.140625" customWidth="1"/>
    <col min="13577" max="13577" width="3" customWidth="1"/>
    <col min="13825" max="13825" width="2.7109375" customWidth="1"/>
    <col min="13828" max="13828" width="10.5703125" customWidth="1"/>
    <col min="13829" max="13829" width="12.42578125" customWidth="1"/>
    <col min="13830" max="13830" width="14.42578125" customWidth="1"/>
    <col min="13831" max="13831" width="12" customWidth="1"/>
    <col min="13832" max="13832" width="11.140625" customWidth="1"/>
    <col min="13833" max="13833" width="3" customWidth="1"/>
    <col min="14081" max="14081" width="2.7109375" customWidth="1"/>
    <col min="14084" max="14084" width="10.5703125" customWidth="1"/>
    <col min="14085" max="14085" width="12.42578125" customWidth="1"/>
    <col min="14086" max="14086" width="14.42578125" customWidth="1"/>
    <col min="14087" max="14087" width="12" customWidth="1"/>
    <col min="14088" max="14088" width="11.140625" customWidth="1"/>
    <col min="14089" max="14089" width="3" customWidth="1"/>
    <col min="14337" max="14337" width="2.7109375" customWidth="1"/>
    <col min="14340" max="14340" width="10.5703125" customWidth="1"/>
    <col min="14341" max="14341" width="12.42578125" customWidth="1"/>
    <col min="14342" max="14342" width="14.42578125" customWidth="1"/>
    <col min="14343" max="14343" width="12" customWidth="1"/>
    <col min="14344" max="14344" width="11.140625" customWidth="1"/>
    <col min="14345" max="14345" width="3" customWidth="1"/>
    <col min="14593" max="14593" width="2.7109375" customWidth="1"/>
    <col min="14596" max="14596" width="10.5703125" customWidth="1"/>
    <col min="14597" max="14597" width="12.42578125" customWidth="1"/>
    <col min="14598" max="14598" width="14.42578125" customWidth="1"/>
    <col min="14599" max="14599" width="12" customWidth="1"/>
    <col min="14600" max="14600" width="11.140625" customWidth="1"/>
    <col min="14601" max="14601" width="3" customWidth="1"/>
    <col min="14849" max="14849" width="2.7109375" customWidth="1"/>
    <col min="14852" max="14852" width="10.5703125" customWidth="1"/>
    <col min="14853" max="14853" width="12.42578125" customWidth="1"/>
    <col min="14854" max="14854" width="14.42578125" customWidth="1"/>
    <col min="14855" max="14855" width="12" customWidth="1"/>
    <col min="14856" max="14856" width="11.140625" customWidth="1"/>
    <col min="14857" max="14857" width="3" customWidth="1"/>
    <col min="15105" max="15105" width="2.7109375" customWidth="1"/>
    <col min="15108" max="15108" width="10.5703125" customWidth="1"/>
    <col min="15109" max="15109" width="12.42578125" customWidth="1"/>
    <col min="15110" max="15110" width="14.42578125" customWidth="1"/>
    <col min="15111" max="15111" width="12" customWidth="1"/>
    <col min="15112" max="15112" width="11.140625" customWidth="1"/>
    <col min="15113" max="15113" width="3" customWidth="1"/>
    <col min="15361" max="15361" width="2.7109375" customWidth="1"/>
    <col min="15364" max="15364" width="10.5703125" customWidth="1"/>
    <col min="15365" max="15365" width="12.42578125" customWidth="1"/>
    <col min="15366" max="15366" width="14.42578125" customWidth="1"/>
    <col min="15367" max="15367" width="12" customWidth="1"/>
    <col min="15368" max="15368" width="11.140625" customWidth="1"/>
    <col min="15369" max="15369" width="3" customWidth="1"/>
    <col min="15617" max="15617" width="2.7109375" customWidth="1"/>
    <col min="15620" max="15620" width="10.5703125" customWidth="1"/>
    <col min="15621" max="15621" width="12.42578125" customWidth="1"/>
    <col min="15622" max="15622" width="14.42578125" customWidth="1"/>
    <col min="15623" max="15623" width="12" customWidth="1"/>
    <col min="15624" max="15624" width="11.140625" customWidth="1"/>
    <col min="15625" max="15625" width="3" customWidth="1"/>
    <col min="15873" max="15873" width="2.7109375" customWidth="1"/>
    <col min="15876" max="15876" width="10.5703125" customWidth="1"/>
    <col min="15877" max="15877" width="12.42578125" customWidth="1"/>
    <col min="15878" max="15878" width="14.42578125" customWidth="1"/>
    <col min="15879" max="15879" width="12" customWidth="1"/>
    <col min="15880" max="15880" width="11.140625" customWidth="1"/>
    <col min="15881" max="15881" width="3" customWidth="1"/>
    <col min="16129" max="16129" width="2.7109375" customWidth="1"/>
    <col min="16132" max="16132" width="10.5703125" customWidth="1"/>
    <col min="16133" max="16133" width="12.42578125" customWidth="1"/>
    <col min="16134" max="16134" width="14.42578125" customWidth="1"/>
    <col min="16135" max="16135" width="12" customWidth="1"/>
    <col min="16136" max="16136" width="11.140625" customWidth="1"/>
    <col min="16137" max="16137" width="3" customWidth="1"/>
  </cols>
  <sheetData>
    <row r="1" spans="1:9" ht="4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3" spans="1:9" x14ac:dyDescent="0.25">
      <c r="C3" s="2"/>
      <c r="D3" s="3" t="s">
        <v>0</v>
      </c>
      <c r="E3" s="4">
        <v>5000</v>
      </c>
    </row>
    <row r="4" spans="1:9" x14ac:dyDescent="0.25">
      <c r="C4" s="2"/>
      <c r="D4" s="3" t="s">
        <v>1</v>
      </c>
      <c r="E4" s="5">
        <v>5</v>
      </c>
    </row>
    <row r="5" spans="1:9" x14ac:dyDescent="0.25">
      <c r="C5" s="2"/>
      <c r="D5" s="6" t="s">
        <v>2</v>
      </c>
      <c r="E5" s="4">
        <v>200</v>
      </c>
    </row>
    <row r="6" spans="1:9" x14ac:dyDescent="0.25">
      <c r="D6" s="7"/>
    </row>
    <row r="7" spans="1:9" x14ac:dyDescent="0.25">
      <c r="D7" s="8" t="s">
        <v>3</v>
      </c>
      <c r="E7" s="8" t="s">
        <v>4</v>
      </c>
    </row>
    <row r="8" spans="1:9" x14ac:dyDescent="0.25">
      <c r="D8" s="9">
        <v>1</v>
      </c>
      <c r="E8" s="10">
        <f>DB($E$3,$E$5,$E$4,D8)</f>
        <v>2375</v>
      </c>
      <c r="F8" s="11" t="s">
        <v>5</v>
      </c>
    </row>
    <row r="9" spans="1:9" x14ac:dyDescent="0.25">
      <c r="D9" s="9">
        <v>2</v>
      </c>
      <c r="E9" s="10">
        <f>DB($E$3,$E$5,$E$4,D9)</f>
        <v>1246.875</v>
      </c>
      <c r="F9" s="11" t="s">
        <v>6</v>
      </c>
    </row>
    <row r="10" spans="1:9" x14ac:dyDescent="0.25">
      <c r="D10" s="9">
        <v>3</v>
      </c>
      <c r="E10" s="10">
        <f>DB($E$3,$E$5,$E$4,D10)</f>
        <v>654.609375</v>
      </c>
      <c r="F10" s="11" t="s">
        <v>7</v>
      </c>
    </row>
    <row r="11" spans="1:9" x14ac:dyDescent="0.25">
      <c r="D11" s="9">
        <v>4</v>
      </c>
      <c r="E11" s="10">
        <f>DB($E$3,$E$5,$E$4,D11)</f>
        <v>343.669921875</v>
      </c>
      <c r="F11" s="11" t="s">
        <v>8</v>
      </c>
    </row>
    <row r="12" spans="1:9" x14ac:dyDescent="0.25">
      <c r="D12" s="9">
        <v>5</v>
      </c>
      <c r="E12" s="10">
        <f>DB($E$3,$E$5,$E$4,D12)</f>
        <v>180.42670898437498</v>
      </c>
      <c r="F12" s="11" t="s">
        <v>9</v>
      </c>
    </row>
    <row r="14" spans="1:9" x14ac:dyDescent="0.25">
      <c r="C14" s="2"/>
      <c r="D14" s="3" t="s">
        <v>10</v>
      </c>
      <c r="E14" s="10">
        <f>SUM(E8:E12)</f>
        <v>4800.5810058593752</v>
      </c>
      <c r="F14" s="12" t="s">
        <v>11</v>
      </c>
    </row>
    <row r="16" spans="1:9" ht="15.75" thickBot="1" x14ac:dyDescent="0.3">
      <c r="B16" s="13" t="s">
        <v>12</v>
      </c>
      <c r="C16" s="13"/>
      <c r="D16" s="13"/>
      <c r="E16" s="13"/>
      <c r="F16" s="13"/>
      <c r="G16" s="13"/>
      <c r="H16" s="13"/>
      <c r="I16" s="13"/>
    </row>
    <row r="17" spans="2:9" x14ac:dyDescent="0.25">
      <c r="B17" t="s">
        <v>13</v>
      </c>
    </row>
    <row r="18" spans="2:9" x14ac:dyDescent="0.25">
      <c r="B18" t="s">
        <v>14</v>
      </c>
    </row>
    <row r="19" spans="2:9" x14ac:dyDescent="0.25">
      <c r="B19" t="s">
        <v>15</v>
      </c>
    </row>
    <row r="20" spans="2:9" x14ac:dyDescent="0.25">
      <c r="B20" t="s">
        <v>16</v>
      </c>
    </row>
    <row r="21" spans="2:9" x14ac:dyDescent="0.25">
      <c r="B21" t="s">
        <v>17</v>
      </c>
    </row>
    <row r="22" spans="2:9" x14ac:dyDescent="0.25">
      <c r="B22" t="s">
        <v>18</v>
      </c>
    </row>
    <row r="23" spans="2:9" x14ac:dyDescent="0.25">
      <c r="B23" t="s">
        <v>19</v>
      </c>
    </row>
    <row r="24" spans="2:9" x14ac:dyDescent="0.25">
      <c r="B24" t="s">
        <v>20</v>
      </c>
    </row>
    <row r="26" spans="2:9" x14ac:dyDescent="0.25">
      <c r="B26" t="s">
        <v>21</v>
      </c>
    </row>
    <row r="27" spans="2:9" x14ac:dyDescent="0.25">
      <c r="B27" t="s">
        <v>22</v>
      </c>
    </row>
    <row r="28" spans="2:9" x14ac:dyDescent="0.25">
      <c r="B28" t="s">
        <v>23</v>
      </c>
    </row>
    <row r="29" spans="2:9" x14ac:dyDescent="0.25">
      <c r="B29" t="s">
        <v>24</v>
      </c>
    </row>
    <row r="31" spans="2:9" ht="15.75" thickBot="1" x14ac:dyDescent="0.3">
      <c r="B31" s="13" t="s">
        <v>25</v>
      </c>
      <c r="C31" s="13"/>
      <c r="D31" s="13"/>
      <c r="E31" s="13"/>
      <c r="F31" s="13"/>
      <c r="G31" s="13"/>
      <c r="H31" s="13"/>
      <c r="I31" s="13"/>
    </row>
    <row r="32" spans="2:9" x14ac:dyDescent="0.25">
      <c r="B32" s="14" t="s">
        <v>26</v>
      </c>
    </row>
    <row r="33" spans="2:9" x14ac:dyDescent="0.25">
      <c r="B33" t="s">
        <v>27</v>
      </c>
    </row>
    <row r="34" spans="2:9" x14ac:dyDescent="0.25">
      <c r="B34" t="s">
        <v>28</v>
      </c>
    </row>
    <row r="35" spans="2:9" x14ac:dyDescent="0.25">
      <c r="B35" t="s">
        <v>29</v>
      </c>
    </row>
    <row r="37" spans="2:9" ht="15.75" thickBot="1" x14ac:dyDescent="0.3">
      <c r="B37" s="13" t="s">
        <v>30</v>
      </c>
      <c r="C37" s="13"/>
      <c r="D37" s="13"/>
      <c r="E37" s="13"/>
      <c r="F37" s="13"/>
      <c r="G37" s="13"/>
      <c r="H37" s="13"/>
      <c r="I37" s="13"/>
    </row>
    <row r="38" spans="2:9" x14ac:dyDescent="0.25">
      <c r="B38" t="s">
        <v>31</v>
      </c>
    </row>
    <row r="40" spans="2:9" ht="15.75" thickBot="1" x14ac:dyDescent="0.3">
      <c r="B40" s="13" t="s">
        <v>32</v>
      </c>
      <c r="C40" s="13"/>
      <c r="D40" s="13"/>
      <c r="E40" s="13"/>
      <c r="F40" s="13"/>
      <c r="G40" s="13"/>
      <c r="H40" s="13"/>
      <c r="I40" s="13"/>
    </row>
    <row r="41" spans="2:9" x14ac:dyDescent="0.25">
      <c r="B41" t="s">
        <v>33</v>
      </c>
    </row>
    <row r="42" spans="2:9" x14ac:dyDescent="0.25">
      <c r="B42" t="s">
        <v>34</v>
      </c>
    </row>
    <row r="43" spans="2:9" x14ac:dyDescent="0.25">
      <c r="B43" t="s">
        <v>35</v>
      </c>
    </row>
    <row r="44" spans="2:9" x14ac:dyDescent="0.25">
      <c r="B44" t="s">
        <v>36</v>
      </c>
    </row>
    <row r="45" spans="2:9" x14ac:dyDescent="0.25">
      <c r="B45" t="s">
        <v>37</v>
      </c>
    </row>
    <row r="47" spans="2:9" x14ac:dyDescent="0.25">
      <c r="C47" s="2"/>
      <c r="D47" s="3" t="s">
        <v>0</v>
      </c>
      <c r="E47" s="4">
        <v>5000</v>
      </c>
    </row>
    <row r="48" spans="2:9" x14ac:dyDescent="0.25">
      <c r="C48" s="2"/>
      <c r="D48" s="6" t="s">
        <v>2</v>
      </c>
      <c r="E48" s="4">
        <v>1000</v>
      </c>
    </row>
    <row r="49" spans="2:9" x14ac:dyDescent="0.25">
      <c r="C49" s="2"/>
      <c r="D49" s="3" t="s">
        <v>1</v>
      </c>
      <c r="E49" s="5">
        <v>5</v>
      </c>
    </row>
    <row r="50" spans="2:9" x14ac:dyDescent="0.25">
      <c r="D50" s="7"/>
    </row>
    <row r="51" spans="2:9" x14ac:dyDescent="0.25">
      <c r="D51" s="8" t="s">
        <v>3</v>
      </c>
      <c r="E51" s="8" t="s">
        <v>4</v>
      </c>
      <c r="G51" s="8" t="s">
        <v>38</v>
      </c>
    </row>
    <row r="52" spans="2:9" x14ac:dyDescent="0.25">
      <c r="D52" s="9">
        <v>1</v>
      </c>
      <c r="E52" s="10">
        <f>DB($E$47,$E$48,$E$49,D52)</f>
        <v>1375</v>
      </c>
      <c r="G52" s="15">
        <f>E52/E47</f>
        <v>0.27500000000000002</v>
      </c>
    </row>
    <row r="53" spans="2:9" x14ac:dyDescent="0.25">
      <c r="D53" s="9">
        <v>2</v>
      </c>
      <c r="E53" s="10">
        <f>DB($E$47,$E$48,$E$49,D53)</f>
        <v>996.87500000000011</v>
      </c>
      <c r="G53" s="15">
        <f>E53/($E$47-SUM($E$52:E52))</f>
        <v>0.27500000000000002</v>
      </c>
    </row>
    <row r="54" spans="2:9" x14ac:dyDescent="0.25">
      <c r="D54" s="9">
        <v>3</v>
      </c>
      <c r="E54" s="10">
        <f>DB($E$47,$E$48,$E$49,D54)</f>
        <v>722.73437500000011</v>
      </c>
      <c r="G54" s="15">
        <f>E54/($E$47-SUM($E$52:E53))</f>
        <v>0.27500000000000002</v>
      </c>
    </row>
    <row r="55" spans="2:9" x14ac:dyDescent="0.25">
      <c r="D55" s="9">
        <v>4</v>
      </c>
      <c r="E55" s="10">
        <f>DB($E$47,$E$48,$E$49,D55)</f>
        <v>523.982421875</v>
      </c>
      <c r="G55" s="15">
        <f>E55/($E$47-SUM($E$52:E54))</f>
        <v>0.27500000000000002</v>
      </c>
    </row>
    <row r="56" spans="2:9" x14ac:dyDescent="0.25">
      <c r="D56" s="9">
        <v>5</v>
      </c>
      <c r="E56" s="10">
        <f>DB($E$47,$E$48,$E$49,D56)</f>
        <v>379.88725585937505</v>
      </c>
      <c r="G56" s="15">
        <f>E56/($E$47-SUM($E$52:E55))</f>
        <v>0.27500000000000002</v>
      </c>
    </row>
    <row r="57" spans="2:9" x14ac:dyDescent="0.25">
      <c r="E57" s="11" t="s">
        <v>39</v>
      </c>
    </row>
    <row r="59" spans="2:9" x14ac:dyDescent="0.25">
      <c r="C59" s="2"/>
      <c r="D59" s="3" t="s">
        <v>10</v>
      </c>
      <c r="E59" s="10">
        <f>SUM(E52:E56)</f>
        <v>3998.4790527343748</v>
      </c>
    </row>
    <row r="62" spans="2:9" ht="15.75" thickBot="1" x14ac:dyDescent="0.3">
      <c r="B62" s="13" t="s">
        <v>40</v>
      </c>
      <c r="C62" s="13"/>
      <c r="D62" s="13"/>
      <c r="E62" s="13"/>
      <c r="F62" s="13"/>
      <c r="G62" s="13"/>
      <c r="H62" s="13"/>
      <c r="I62" s="13"/>
    </row>
    <row r="63" spans="2:9" x14ac:dyDescent="0.25">
      <c r="B63" t="s">
        <v>41</v>
      </c>
    </row>
    <row r="64" spans="2:9" x14ac:dyDescent="0.25">
      <c r="B64" t="s">
        <v>42</v>
      </c>
    </row>
    <row r="66" spans="2:9" x14ac:dyDescent="0.25">
      <c r="C66" s="2"/>
      <c r="D66" s="3" t="s">
        <v>0</v>
      </c>
      <c r="E66" s="4">
        <v>5000</v>
      </c>
    </row>
    <row r="67" spans="2:9" x14ac:dyDescent="0.25">
      <c r="C67" s="2"/>
      <c r="D67" s="3" t="s">
        <v>1</v>
      </c>
      <c r="E67" s="4">
        <v>5</v>
      </c>
    </row>
    <row r="68" spans="2:9" x14ac:dyDescent="0.25">
      <c r="C68" s="2"/>
      <c r="D68" s="6" t="s">
        <v>2</v>
      </c>
      <c r="E68" s="5">
        <v>100</v>
      </c>
    </row>
    <row r="69" spans="2:9" x14ac:dyDescent="0.25">
      <c r="C69" s="7"/>
    </row>
    <row r="70" spans="2:9" x14ac:dyDescent="0.25">
      <c r="D70" s="8" t="s">
        <v>43</v>
      </c>
      <c r="E70" s="8" t="s">
        <v>4</v>
      </c>
    </row>
    <row r="71" spans="2:9" x14ac:dyDescent="0.25">
      <c r="D71" s="9">
        <v>56</v>
      </c>
      <c r="E71" s="10">
        <f>DB($E$66,$E$68,$E$67*12,D71)</f>
        <v>8.7899833537267433</v>
      </c>
    </row>
    <row r="72" spans="2:9" x14ac:dyDescent="0.25">
      <c r="D72" s="9">
        <v>57</v>
      </c>
      <c r="E72" s="10">
        <f>DB($E$66,$E$68,$E$67*12,D72)</f>
        <v>8.2362144024419575</v>
      </c>
    </row>
    <row r="73" spans="2:9" x14ac:dyDescent="0.25">
      <c r="D73" s="9">
        <v>58</v>
      </c>
      <c r="E73" s="10">
        <f>DB($E$66,$E$68,$E$67*12,D73)</f>
        <v>7.7173328950881146</v>
      </c>
    </row>
    <row r="74" spans="2:9" x14ac:dyDescent="0.25">
      <c r="D74" s="9">
        <v>59</v>
      </c>
      <c r="E74" s="10">
        <f>DB($E$66,$E$68,$E$67*12,D74)</f>
        <v>7.2311409226975627</v>
      </c>
    </row>
    <row r="75" spans="2:9" x14ac:dyDescent="0.25">
      <c r="D75" s="9">
        <v>60</v>
      </c>
      <c r="E75" s="10">
        <f>DB($E$66,$E$68,$E$67*12,D75)</f>
        <v>6.7755790445676167</v>
      </c>
    </row>
    <row r="76" spans="2:9" x14ac:dyDescent="0.25">
      <c r="E76" s="11" t="s">
        <v>44</v>
      </c>
    </row>
    <row r="79" spans="2:9" ht="15.75" thickBot="1" x14ac:dyDescent="0.3">
      <c r="B79" s="13" t="s">
        <v>45</v>
      </c>
      <c r="C79" s="13"/>
      <c r="D79" s="13"/>
      <c r="E79" s="13"/>
      <c r="F79" s="13"/>
      <c r="G79" s="13"/>
      <c r="H79" s="13"/>
      <c r="I79" s="13"/>
    </row>
    <row r="80" spans="2:9" x14ac:dyDescent="0.25">
      <c r="B80" t="s">
        <v>46</v>
      </c>
    </row>
    <row r="81" spans="2:7" x14ac:dyDescent="0.25">
      <c r="D81" s="7"/>
      <c r="E81" s="16"/>
    </row>
    <row r="82" spans="2:7" x14ac:dyDescent="0.25">
      <c r="B82" s="2"/>
      <c r="C82" s="17"/>
      <c r="D82" s="3" t="s">
        <v>0</v>
      </c>
      <c r="E82" s="4">
        <v>5000</v>
      </c>
    </row>
    <row r="83" spans="2:7" x14ac:dyDescent="0.25">
      <c r="B83" s="2"/>
      <c r="C83" s="17"/>
      <c r="D83" s="3" t="s">
        <v>1</v>
      </c>
      <c r="E83" s="5">
        <v>5</v>
      </c>
    </row>
    <row r="84" spans="2:7" x14ac:dyDescent="0.25">
      <c r="B84" s="2"/>
      <c r="C84" s="17"/>
      <c r="D84" s="6" t="s">
        <v>2</v>
      </c>
      <c r="E84" s="4">
        <v>1000</v>
      </c>
    </row>
    <row r="85" spans="2:7" x14ac:dyDescent="0.25">
      <c r="B85" s="2"/>
      <c r="C85" s="17"/>
      <c r="D85" s="3" t="s">
        <v>47</v>
      </c>
      <c r="E85" s="5">
        <v>6</v>
      </c>
    </row>
    <row r="86" spans="2:7" x14ac:dyDescent="0.25">
      <c r="C86" s="7"/>
    </row>
    <row r="87" spans="2:7" x14ac:dyDescent="0.25">
      <c r="D87" s="8" t="s">
        <v>3</v>
      </c>
      <c r="E87" s="8" t="s">
        <v>4</v>
      </c>
      <c r="G87" s="8" t="s">
        <v>38</v>
      </c>
    </row>
    <row r="88" spans="2:7" x14ac:dyDescent="0.25">
      <c r="D88" s="9">
        <v>1</v>
      </c>
      <c r="E88" s="10">
        <f>DB($E$82,$E$84,$E$83,D88,$E$85)</f>
        <v>687.5</v>
      </c>
      <c r="G88" s="18">
        <f>E88/E82</f>
        <v>0.13750000000000001</v>
      </c>
    </row>
    <row r="89" spans="2:7" x14ac:dyDescent="0.25">
      <c r="D89" s="9">
        <v>2</v>
      </c>
      <c r="E89" s="10">
        <f>DB($E$82,$E$84,$E$83,D89,$E$85)</f>
        <v>1185.9375</v>
      </c>
      <c r="G89" s="18">
        <f>E89/($E$82-SUM($E$88:E88))</f>
        <v>0.27500000000000002</v>
      </c>
    </row>
    <row r="90" spans="2:7" x14ac:dyDescent="0.25">
      <c r="D90" s="9">
        <v>3</v>
      </c>
      <c r="E90" s="10">
        <f>DB($E$82,$E$84,$E$83,D90,$E$85)</f>
        <v>859.80468750000011</v>
      </c>
      <c r="G90" s="18">
        <f>E90/($E$82-SUM($E$88:E89))</f>
        <v>0.27500000000000002</v>
      </c>
    </row>
    <row r="91" spans="2:7" x14ac:dyDescent="0.25">
      <c r="D91" s="9">
        <v>4</v>
      </c>
      <c r="E91" s="10">
        <f>DB($E$82,$E$84,$E$83,D91,$E$85)</f>
        <v>623.3583984375</v>
      </c>
      <c r="G91" s="18">
        <f>E91/($E$82-SUM($E$88:E90))</f>
        <v>0.27500000000000002</v>
      </c>
    </row>
    <row r="92" spans="2:7" x14ac:dyDescent="0.25">
      <c r="D92" s="9">
        <v>5</v>
      </c>
      <c r="E92" s="10">
        <f>DB($E$82,$E$84,$E$83,D92,$E$85)</f>
        <v>451.93483886718752</v>
      </c>
      <c r="G92" s="18">
        <f>E92/($E$82-SUM($E$88:E91))</f>
        <v>0.27500000000000002</v>
      </c>
    </row>
    <row r="93" spans="2:7" x14ac:dyDescent="0.25">
      <c r="E93" s="11" t="s">
        <v>48</v>
      </c>
    </row>
    <row r="95" spans="2:7" x14ac:dyDescent="0.25">
      <c r="C95" s="2"/>
      <c r="D95" s="3" t="s">
        <v>10</v>
      </c>
      <c r="E95" s="10">
        <f>SUM(E88:E92)</f>
        <v>3808.5354248046874</v>
      </c>
    </row>
    <row r="98" spans="2:9" ht="15.75" thickBot="1" x14ac:dyDescent="0.3">
      <c r="B98" s="13" t="s">
        <v>49</v>
      </c>
      <c r="C98" s="13"/>
      <c r="D98" s="13"/>
      <c r="E98" s="13"/>
      <c r="F98" s="13"/>
      <c r="G98" s="13"/>
      <c r="H98" s="13"/>
      <c r="I98" s="13"/>
    </row>
    <row r="99" spans="2:9" x14ac:dyDescent="0.25">
      <c r="B99" t="s">
        <v>50</v>
      </c>
    </row>
    <row r="100" spans="2:9" x14ac:dyDescent="0.25">
      <c r="B100" t="s">
        <v>51</v>
      </c>
    </row>
    <row r="101" spans="2:9" x14ac:dyDescent="0.25">
      <c r="B101" t="s">
        <v>52</v>
      </c>
    </row>
    <row r="102" spans="2:9" x14ac:dyDescent="0.25">
      <c r="B102" t="s">
        <v>53</v>
      </c>
    </row>
    <row r="103" spans="2:9" x14ac:dyDescent="0.25">
      <c r="B103" t="s">
        <v>54</v>
      </c>
      <c r="D103" s="14"/>
    </row>
    <row r="104" spans="2:9" x14ac:dyDescent="0.25">
      <c r="B104" t="s">
        <v>55</v>
      </c>
      <c r="D104" s="14"/>
    </row>
    <row r="105" spans="2:9" x14ac:dyDescent="0.25">
      <c r="B105" t="s">
        <v>56</v>
      </c>
      <c r="D105" s="14"/>
    </row>
    <row r="106" spans="2:9" x14ac:dyDescent="0.25">
      <c r="B106" t="s">
        <v>57</v>
      </c>
      <c r="D106" s="14"/>
    </row>
    <row r="108" spans="2:9" ht="15.75" thickBot="1" x14ac:dyDescent="0.3">
      <c r="B108" s="13" t="s">
        <v>58</v>
      </c>
      <c r="C108" s="13"/>
      <c r="D108" s="13"/>
      <c r="E108" s="13"/>
      <c r="F108" s="13"/>
      <c r="G108" s="13"/>
      <c r="H108" s="13"/>
    </row>
    <row r="109" spans="2:9" x14ac:dyDescent="0.25">
      <c r="B109" t="s">
        <v>59</v>
      </c>
    </row>
    <row r="110" spans="2:9" x14ac:dyDescent="0.25">
      <c r="B110" t="s">
        <v>60</v>
      </c>
    </row>
    <row r="111" spans="2:9" x14ac:dyDescent="0.25">
      <c r="B111" t="s">
        <v>61</v>
      </c>
    </row>
    <row r="112" spans="2:9" x14ac:dyDescent="0.25">
      <c r="B112" t="s">
        <v>62</v>
      </c>
    </row>
    <row r="113" spans="2:8" ht="15.75" thickBot="1" x14ac:dyDescent="0.3"/>
    <row r="114" spans="2:8" ht="16.5" thickTop="1" thickBot="1" x14ac:dyDescent="0.3">
      <c r="B114" s="19"/>
      <c r="C114" s="20"/>
      <c r="D114" s="20"/>
      <c r="E114" s="20"/>
      <c r="F114" s="21" t="s">
        <v>63</v>
      </c>
      <c r="G114" s="22">
        <f>1-((E117/E116)^(1/E118))</f>
        <v>0.27522033632230447</v>
      </c>
    </row>
    <row r="115" spans="2:8" ht="15.75" thickTop="1" x14ac:dyDescent="0.25">
      <c r="G115" s="23" t="s">
        <v>64</v>
      </c>
    </row>
    <row r="116" spans="2:8" x14ac:dyDescent="0.25">
      <c r="C116" s="2"/>
      <c r="D116" s="3" t="s">
        <v>0</v>
      </c>
      <c r="E116" s="4">
        <v>5000</v>
      </c>
      <c r="G116" s="24" t="s">
        <v>65</v>
      </c>
    </row>
    <row r="117" spans="2:8" x14ac:dyDescent="0.25">
      <c r="C117" s="2"/>
      <c r="D117" s="6" t="s">
        <v>2</v>
      </c>
      <c r="E117" s="4">
        <v>1000</v>
      </c>
    </row>
    <row r="118" spans="2:8" x14ac:dyDescent="0.25">
      <c r="C118" s="2"/>
      <c r="D118" s="3" t="s">
        <v>1</v>
      </c>
      <c r="E118" s="5">
        <v>5</v>
      </c>
    </row>
    <row r="119" spans="2:8" ht="15.75" thickBot="1" x14ac:dyDescent="0.3">
      <c r="D119" s="7"/>
    </row>
    <row r="120" spans="2:8" ht="27" thickTop="1" x14ac:dyDescent="0.25">
      <c r="D120" s="8" t="s">
        <v>3</v>
      </c>
      <c r="E120" s="25" t="s">
        <v>66</v>
      </c>
      <c r="F120" s="26" t="s">
        <v>67</v>
      </c>
      <c r="H120" s="25" t="s">
        <v>68</v>
      </c>
    </row>
    <row r="121" spans="2:8" x14ac:dyDescent="0.25">
      <c r="D121" s="9">
        <v>1</v>
      </c>
      <c r="E121" s="27">
        <f>DB($E$116,$E$117,$E$118,D121)</f>
        <v>1375</v>
      </c>
      <c r="F121" s="28">
        <f>E116*G114</f>
        <v>1376.1016816115223</v>
      </c>
      <c r="H121" s="29">
        <f>E121/E116</f>
        <v>0.27500000000000002</v>
      </c>
    </row>
    <row r="122" spans="2:8" x14ac:dyDescent="0.25">
      <c r="D122" s="9">
        <v>2</v>
      </c>
      <c r="E122" s="27">
        <f>DB($E$116,$E$117,$E$118,D122)</f>
        <v>996.87500000000011</v>
      </c>
      <c r="F122" s="28">
        <f>($E$116-SUM($F$121:F121))*$G$114</f>
        <v>997.37051398471033</v>
      </c>
      <c r="H122" s="29">
        <f>E122/($E$116-SUM($E$121:E121))</f>
        <v>0.27500000000000002</v>
      </c>
    </row>
    <row r="123" spans="2:8" x14ac:dyDescent="0.25">
      <c r="D123" s="9">
        <v>3</v>
      </c>
      <c r="E123" s="27">
        <f>DB($E$116,$E$117,$E$118,D123)</f>
        <v>722.73437500000011</v>
      </c>
      <c r="F123" s="28">
        <f>($E$116-SUM($F$121:F122))*$G$114</f>
        <v>722.87386568788872</v>
      </c>
      <c r="H123" s="29">
        <f>E123/($E$116-SUM($E$121:E122))</f>
        <v>0.27500000000000002</v>
      </c>
    </row>
    <row r="124" spans="2:8" x14ac:dyDescent="0.25">
      <c r="D124" s="9">
        <v>4</v>
      </c>
      <c r="E124" s="27">
        <f>DB($E$116,$E$117,$E$118,D124)</f>
        <v>523.982421875</v>
      </c>
      <c r="F124" s="28">
        <f>($E$116-SUM($F$121:F123))*$G$114</f>
        <v>523.92427725466371</v>
      </c>
      <c r="H124" s="29">
        <f>E124/($E$116-SUM($E$121:E123))</f>
        <v>0.27500000000000002</v>
      </c>
    </row>
    <row r="125" spans="2:8" ht="15.75" thickBot="1" x14ac:dyDescent="0.3">
      <c r="D125" s="9">
        <v>5</v>
      </c>
      <c r="E125" s="27">
        <f>DB($E$116,$E$117,$E$118,D125)</f>
        <v>379.88725585937505</v>
      </c>
      <c r="F125" s="30">
        <f>($E$116-SUM($F$121:F124))*$G$114</f>
        <v>379.7296614612149</v>
      </c>
      <c r="H125" s="29">
        <f>E125/($E$116-SUM($E$121:E124))</f>
        <v>0.27500000000000002</v>
      </c>
    </row>
    <row r="126" spans="2:8" ht="16.5" thickTop="1" thickBot="1" x14ac:dyDescent="0.3"/>
    <row r="127" spans="2:8" ht="16.5" thickTop="1" thickBot="1" x14ac:dyDescent="0.3">
      <c r="C127" s="2"/>
      <c r="D127" s="3" t="s">
        <v>10</v>
      </c>
      <c r="E127" s="10">
        <f>SUM(E121:E125)</f>
        <v>3998.4790527343748</v>
      </c>
      <c r="F127" s="31">
        <f>SUM(F121:F125)</f>
        <v>4000</v>
      </c>
    </row>
    <row r="128" spans="2:8" ht="15.75" thickTop="1" x14ac:dyDescent="0.25"/>
    <row r="129" spans="4:6" x14ac:dyDescent="0.25">
      <c r="D129" s="2"/>
      <c r="E129" s="3" t="s">
        <v>69</v>
      </c>
      <c r="F129" s="32">
        <f>F127-E127</f>
        <v>1.5209472656251819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2022-07-29T15:29:57Z</dcterms:created>
  <dcterms:modified xsi:type="dcterms:W3CDTF">2022-07-29T15:30:16Z</dcterms:modified>
</cp:coreProperties>
</file>