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tabRatio="213"/>
  </bookViews>
  <sheets>
    <sheet name="Лист1" sheetId="1" r:id="rId1"/>
  </sheets>
  <definedNames>
    <definedName name="Разбираетесь_ли_вы_в_искусстве_рисунка_и_живописи_" localSheetId="0">Лист1!$A$1:$S$27</definedName>
  </definedNames>
  <calcPr calcId="124519"/>
</workbook>
</file>

<file path=xl/calcChain.xml><?xml version="1.0" encoding="utf-8"?>
<calcChain xmlns="http://schemas.openxmlformats.org/spreadsheetml/2006/main">
  <c r="E33" i="1"/>
  <c r="E32"/>
  <c r="B32"/>
  <c r="B3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"/>
  <c r="F30"/>
  <c r="F29"/>
  <c r="F28"/>
</calcChain>
</file>

<file path=xl/connections.xml><?xml version="1.0" encoding="utf-8"?>
<connections xmlns="http://schemas.openxmlformats.org/spreadsheetml/2006/main">
  <connection id="1" name="Разбираетесь ли вы в искусстве рисунка и живописи_" type="6" refreshedVersion="3" background="1" saveData="1">
    <textPr codePage="65001" sourceFile="C:\Users\Рустам\Desktop\Разбираетесь ли вы в искусстве рисунка и живописи_.csv" decimal="," thousands=" " comma="1">
      <textFields count="18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<sst xmlns="http://schemas.openxmlformats.org/spreadsheetml/2006/main" count="386" uniqueCount="128">
  <si>
    <t>Отметка времени</t>
  </si>
  <si>
    <t>Введите ФИО (если стесняетесь - напишите псевдоним)</t>
  </si>
  <si>
    <t>Укажите дату рождения</t>
  </si>
  <si>
    <t>Укажите ваш пол</t>
  </si>
  <si>
    <t>Интересуетесь ли вы живописью?</t>
  </si>
  <si>
    <t>Как вы думаете, насколько вы разбираетесь в живописи?</t>
  </si>
  <si>
    <t>Какой жанр изобразительного искусства вам нравится?</t>
  </si>
  <si>
    <t>Выберите наиболее интересного вам художника</t>
  </si>
  <si>
    <t>В каких картинных галереях, художественных музеях вы бывали?</t>
  </si>
  <si>
    <t>Сопоставьте художника с эпохой [Микеланджело Буонарроти]</t>
  </si>
  <si>
    <t>Сопоставьте художника с эпохой [Карл Брюллов]</t>
  </si>
  <si>
    <t>Сопоставьте художника с эпохой [Гойя]</t>
  </si>
  <si>
    <t>Сопоставьте художника с его стилем [Клод Моне]</t>
  </si>
  <si>
    <t>Сопоставьте художника с его стилем [Винсент Ван Гог]</t>
  </si>
  <si>
    <t>Сопоставьте художника с его стилем [Илья Репин]</t>
  </si>
  <si>
    <t>Сопоставьте художника с его стилем [Сальвадор Дали]</t>
  </si>
  <si>
    <t>Сопоставьте художника с его стилем [Василий Кандинский]</t>
  </si>
  <si>
    <t>Каким видом искусства вы интересуетесь кроме живописи?</t>
  </si>
  <si>
    <t>2018/02/13 6:23:16 PM GMT+3</t>
  </si>
  <si>
    <t>Алина</t>
  </si>
  <si>
    <t>Женский</t>
  </si>
  <si>
    <t>Нет</t>
  </si>
  <si>
    <t>Музыка;Литература;Фотография</t>
  </si>
  <si>
    <t>2018/02/13 6:26:06 PM GMT+3</t>
  </si>
  <si>
    <t>Цвирова Вероника Александровна</t>
  </si>
  <si>
    <t>Музыка;Литература;Кинематограф</t>
  </si>
  <si>
    <t>2018/02/13 6:28:22 PM GMT+3</t>
  </si>
  <si>
    <t>Мурк</t>
  </si>
  <si>
    <t>Мужской</t>
  </si>
  <si>
    <t>Да</t>
  </si>
  <si>
    <t>Натюрморт</t>
  </si>
  <si>
    <t>Винсент Ван Гог</t>
  </si>
  <si>
    <t>Музей изобразительных искусств им.Пушкина (Москва)</t>
  </si>
  <si>
    <t>Возрождение</t>
  </si>
  <si>
    <t>Романтизм</t>
  </si>
  <si>
    <t>Классицизм</t>
  </si>
  <si>
    <t>Импрессионизм</t>
  </si>
  <si>
    <t>Реализм</t>
  </si>
  <si>
    <t>Сюрреализм</t>
  </si>
  <si>
    <t>Кинематограф</t>
  </si>
  <si>
    <t>2018/02/13 6:30:11 PM GMT+3</t>
  </si>
  <si>
    <t>Давлетшина Лилия Фирдусовна</t>
  </si>
  <si>
    <t>Портрет</t>
  </si>
  <si>
    <t>Илья Репин</t>
  </si>
  <si>
    <t>Эрмитаж (Санкт-Петербург);Третьяковская галерея (Москва);Музей изобразительных искусств им.Пушкина (Москва);Русский музей (Санкт-Петербург)</t>
  </si>
  <si>
    <t>Экспрессионизм</t>
  </si>
  <si>
    <t>Абстракционизм</t>
  </si>
  <si>
    <t>Музыка;Литература;Кинематограф;Фотография;Скульптура</t>
  </si>
  <si>
    <t>2018/02/13 6:30:54 PM GMT+3</t>
  </si>
  <si>
    <t>geronimo</t>
  </si>
  <si>
    <t>Музыка;Литература</t>
  </si>
  <si>
    <t>2018/02/13 6:45:26 PM GMT+3</t>
  </si>
  <si>
    <t>Фам Таня</t>
  </si>
  <si>
    <t>Третьяковская галерея (Москва);Музей изобразительных искусств им.Пушкина (Москва)</t>
  </si>
  <si>
    <t>Музыка;Фотография</t>
  </si>
  <si>
    <t>2018/02/13 6:45:50 PM GMT+3</t>
  </si>
  <si>
    <t>Псевдоним</t>
  </si>
  <si>
    <t>Портрет;Религиозная живопись</t>
  </si>
  <si>
    <t>Рене Магритт</t>
  </si>
  <si>
    <t>Эрмитаж (Санкт-Петербург);Третьяковская галерея (Москва)</t>
  </si>
  <si>
    <t>Музыка;Литература;Кинематограф;Архитектура;Фотография;Скульптура</t>
  </si>
  <si>
    <t>2018/02/13 8:28:24 PM GMT+3</t>
  </si>
  <si>
    <t>Зотова Полина Алексеевна</t>
  </si>
  <si>
    <t>Натюрморт;Портрет;Пейзаж;Религиозная живопись</t>
  </si>
  <si>
    <t xml:space="preserve">Микеланджело Караваджо </t>
  </si>
  <si>
    <t>Эрмитаж (Санкт-Петербург);Третьяковская галерея (Москва);Музей изобразительных искусств им.Пушкина (Москва);Русский музей (Санкт-Петербург);Лувр (Париж)</t>
  </si>
  <si>
    <t>2018/02/13 8:49:31 PM GMT+3</t>
  </si>
  <si>
    <t>Анна Плотникова</t>
  </si>
  <si>
    <t>Пейзаж</t>
  </si>
  <si>
    <t>Третьяковская галерея (Москва);Музей изобразительных искусств им.Пушкина (Москва);Лувр (Париж)</t>
  </si>
  <si>
    <t>2018/02/13 8:50:18 PM GMT+3</t>
  </si>
  <si>
    <t>Вартанян</t>
  </si>
  <si>
    <t>Иван Айвазовский</t>
  </si>
  <si>
    <t>Музыка</t>
  </si>
  <si>
    <t>2018/02/13 8:51:44 PM GMT+3</t>
  </si>
  <si>
    <t>Тата</t>
  </si>
  <si>
    <t>Натюрморт;Портрет;Пейзаж</t>
  </si>
  <si>
    <t>Архитектура;Фотография;Скульптура</t>
  </si>
  <si>
    <t>2018/02/13 8:52:28 PM GMT+3</t>
  </si>
  <si>
    <t>Лена</t>
  </si>
  <si>
    <t>Эрмитаж (Санкт-Петербург);Третьяковская галерея (Москва);Русский музей (Санкт-Петербург)</t>
  </si>
  <si>
    <t>Литература;Кинематограф</t>
  </si>
  <si>
    <t>2018/02/13 8:53:57 PM GMT+3</t>
  </si>
  <si>
    <t>Лиза</t>
  </si>
  <si>
    <t>2018/02/13 8:53:58 PM GMT+3</t>
  </si>
  <si>
    <t>Аня Лорп</t>
  </si>
  <si>
    <t>2018/02/13 8:54:26 PM GMT+3</t>
  </si>
  <si>
    <t>Рязанцева Дарья Сергеевна</t>
  </si>
  <si>
    <t>2018/02/13 8:55:23 PM GMT+3</t>
  </si>
  <si>
    <t>Alexwt</t>
  </si>
  <si>
    <t>2018/02/13 8:57:30 PM GMT+3</t>
  </si>
  <si>
    <t>Милена</t>
  </si>
  <si>
    <t>Портрет;Пейзаж</t>
  </si>
  <si>
    <t>Леонардо да Винчи</t>
  </si>
  <si>
    <t>Эрмитаж (Санкт-Петербург);Третьяковская галерея (Москва);Музей изобразительных искусств им.Пушкина (Москва)</t>
  </si>
  <si>
    <t>2018/02/13 9:51:24 PM GMT+3</t>
  </si>
  <si>
    <t>Ф</t>
  </si>
  <si>
    <t>Музыка;Литература;Кинематограф;Фотография</t>
  </si>
  <si>
    <t>2018/02/13 10:12:22 PM GMT+3</t>
  </si>
  <si>
    <t>Инсаф</t>
  </si>
  <si>
    <t>Давлетшина Лилия</t>
  </si>
  <si>
    <t>Кулинария</t>
  </si>
  <si>
    <t>2018/02/13 10:20:31 PM GMT+3</t>
  </si>
  <si>
    <t>F</t>
  </si>
  <si>
    <t>2018/02/13 10:26:20 PM GMT+3</t>
  </si>
  <si>
    <t>Мужик</t>
  </si>
  <si>
    <t>Лувр (Париж)</t>
  </si>
  <si>
    <t>2018/02/13 10:32:46 PM GMT+3</t>
  </si>
  <si>
    <t>Добровольская Яна Владиславовна</t>
  </si>
  <si>
    <t>Музыка;Кинематограф;Фотография;Скульптура</t>
  </si>
  <si>
    <t>2018/02/13 11:34:24 PM GMT+3</t>
  </si>
  <si>
    <t>King Lear</t>
  </si>
  <si>
    <t>Пейзаж;Абстракции</t>
  </si>
  <si>
    <t>2018/02/13 11:37:38 PM GMT+3</t>
  </si>
  <si>
    <t>Скиттлс</t>
  </si>
  <si>
    <t>Рафаэль Санти</t>
  </si>
  <si>
    <t>2018/02/14 1:08:37 AM GMT+3</t>
  </si>
  <si>
    <t xml:space="preserve">Портрет;Пейзаж;разная, главное, чтобы цепляла! </t>
  </si>
  <si>
    <t>Эдвард Хоппер</t>
  </si>
  <si>
    <t>Музыка;Литература;Кинематограф;Архитектура;Фотография;Танец</t>
  </si>
  <si>
    <t>2018/02/17 3:50:01 PM GMT+3</t>
  </si>
  <si>
    <t>Stranger</t>
  </si>
  <si>
    <t>Доп.столбец ("ЕСЛИ")</t>
  </si>
  <si>
    <t>Вставьте значение x</t>
  </si>
  <si>
    <t xml:space="preserve">Женский </t>
  </si>
  <si>
    <t xml:space="preserve">Мужской </t>
  </si>
  <si>
    <t>Пол респондента</t>
  </si>
  <si>
    <t>Интересуется ли респондент живописью?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</si>
</sst>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4" borderId="0" xfId="0" applyFont="1" applyFill="1" applyAlignment="1">
      <alignment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" fontId="1" fillId="4" borderId="0" xfId="0" applyNumberFormat="1" applyFont="1" applyFill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vertical="top"/>
    </xf>
  </cellXfs>
  <cellStyles count="1">
    <cellStyle name="Обычный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Пол респондента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7.3233595800524937E-2"/>
                  <c:y val="0.16744896471274437"/>
                </c:manualLayout>
              </c:layout>
              <c:showPercent val="1"/>
            </c:dLbl>
            <c:dLbl>
              <c:idx val="1"/>
              <c:layout>
                <c:manualLayout>
                  <c:x val="0.11041108923884507"/>
                  <c:y val="-0.18490193934091587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Лист1!$A$32:$A$33</c:f>
              <c:strCache>
                <c:ptCount val="2"/>
                <c:pt idx="0">
                  <c:v>Мужской </c:v>
                </c:pt>
                <c:pt idx="1">
                  <c:v>Женский </c:v>
                </c:pt>
              </c:strCache>
            </c:strRef>
          </c:cat>
          <c:val>
            <c:numRef>
              <c:f>Лист1!$B$32:$B$33</c:f>
              <c:numCache>
                <c:formatCode>General</c:formatCode>
                <c:ptCount val="2"/>
                <c:pt idx="0">
                  <c:v>6</c:v>
                </c:pt>
                <c:pt idx="1">
                  <c:v>20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73677909011373688"/>
          <c:y val="0.44631743948673075"/>
          <c:w val="0.17710979877515309"/>
          <c:h val="0.19058253135024789"/>
        </c:manualLayout>
      </c:layout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ru-RU"/>
              <a:t>Интересуется ли респондент живопьсью?</a:t>
            </a:r>
          </a:p>
        </c:rich>
      </c:tx>
      <c:layout>
        <c:manualLayout>
          <c:xMode val="edge"/>
          <c:yMode val="edge"/>
          <c:x val="0.14850002804253956"/>
          <c:y val="3.823176578076339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Да</c:v>
          </c:tx>
          <c:cat>
            <c:strRef>
              <c:f>Лист1!$D$32:$D$33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Лист1!$E$32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v>Нет</c:v>
          </c:tx>
          <c:val>
            <c:numRef>
              <c:f>Лист1!$E$33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axId val="80816000"/>
        <c:axId val="80817536"/>
      </c:barChart>
      <c:catAx>
        <c:axId val="80816000"/>
        <c:scaling>
          <c:orientation val="minMax"/>
        </c:scaling>
        <c:delete val="1"/>
        <c:axPos val="b"/>
        <c:majorTickMark val="none"/>
        <c:tickLblPos val="nextTo"/>
        <c:crossAx val="80817536"/>
        <c:crosses val="autoZero"/>
        <c:auto val="1"/>
        <c:lblAlgn val="ctr"/>
        <c:lblOffset val="100"/>
      </c:catAx>
      <c:valAx>
        <c:axId val="80817536"/>
        <c:scaling>
          <c:orientation val="minMax"/>
        </c:scaling>
        <c:axPos val="l"/>
        <c:majorGridlines/>
        <c:numFmt formatCode="General" sourceLinked="1"/>
        <c:tickLblPos val="nextTo"/>
        <c:crossAx val="80816000"/>
        <c:crosses val="autoZero"/>
        <c:crossBetween val="between"/>
      </c:valAx>
    </c:plotArea>
    <c:legend>
      <c:legendPos val="r"/>
      <c:layout/>
      <c:spPr>
        <a:solidFill>
          <a:schemeClr val="lt1"/>
        </a:solidFill>
        <a:ln w="25400" cap="flat" cmpd="sng" algn="ctr">
          <a:solidFill>
            <a:schemeClr val="accent3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1295400</xdr:colOff>
      <xdr:row>28</xdr:row>
      <xdr:rowOff>38100</xdr:rowOff>
    </xdr:from>
    <xdr:to>
      <xdr:col>6</xdr:col>
      <xdr:colOff>1381125</xdr:colOff>
      <xdr:row>28</xdr:row>
      <xdr:rowOff>152400</xdr:rowOff>
    </xdr:to>
    <xdr:sp macro="" textlink="">
      <xdr:nvSpPr>
        <xdr:cNvPr id="24" name="Стрелка вниз 23"/>
        <xdr:cNvSpPr/>
      </xdr:nvSpPr>
      <xdr:spPr>
        <a:xfrm>
          <a:off x="11906250" y="5562600"/>
          <a:ext cx="85725" cy="114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76200</xdr:colOff>
      <xdr:row>34</xdr:row>
      <xdr:rowOff>85725</xdr:rowOff>
    </xdr:from>
    <xdr:to>
      <xdr:col>2</xdr:col>
      <xdr:colOff>0</xdr:colOff>
      <xdr:row>48</xdr:row>
      <xdr:rowOff>114300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1362075</xdr:colOff>
      <xdr:row>31</xdr:row>
      <xdr:rowOff>114300</xdr:rowOff>
    </xdr:from>
    <xdr:to>
      <xdr:col>0</xdr:col>
      <xdr:colOff>1828800</xdr:colOff>
      <xdr:row>31</xdr:row>
      <xdr:rowOff>115888</xdr:rowOff>
    </xdr:to>
    <xdr:cxnSp macro="">
      <xdr:nvCxnSpPr>
        <xdr:cNvPr id="40" name="Прямая со стрелкой 39"/>
        <xdr:cNvCxnSpPr/>
      </xdr:nvCxnSpPr>
      <xdr:spPr>
        <a:xfrm>
          <a:off x="1362075" y="6048375"/>
          <a:ext cx="4667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1352550</xdr:colOff>
      <xdr:row>32</xdr:row>
      <xdr:rowOff>123825</xdr:rowOff>
    </xdr:from>
    <xdr:to>
      <xdr:col>0</xdr:col>
      <xdr:colOff>1819275</xdr:colOff>
      <xdr:row>32</xdr:row>
      <xdr:rowOff>125413</xdr:rowOff>
    </xdr:to>
    <xdr:cxnSp macro="">
      <xdr:nvCxnSpPr>
        <xdr:cNvPr id="41" name="Прямая со стрелкой 40"/>
        <xdr:cNvCxnSpPr/>
      </xdr:nvCxnSpPr>
      <xdr:spPr>
        <a:xfrm>
          <a:off x="1352550" y="6248400"/>
          <a:ext cx="4667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31</xdr:row>
      <xdr:rowOff>104775</xdr:rowOff>
    </xdr:from>
    <xdr:to>
      <xdr:col>3</xdr:col>
      <xdr:colOff>1009650</xdr:colOff>
      <xdr:row>31</xdr:row>
      <xdr:rowOff>106363</xdr:rowOff>
    </xdr:to>
    <xdr:cxnSp macro="">
      <xdr:nvCxnSpPr>
        <xdr:cNvPr id="42" name="Прямая со стрелкой 41"/>
        <xdr:cNvCxnSpPr/>
      </xdr:nvCxnSpPr>
      <xdr:spPr>
        <a:xfrm>
          <a:off x="6496050" y="6038850"/>
          <a:ext cx="4667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32</xdr:row>
      <xdr:rowOff>104775</xdr:rowOff>
    </xdr:from>
    <xdr:to>
      <xdr:col>3</xdr:col>
      <xdr:colOff>990600</xdr:colOff>
      <xdr:row>32</xdr:row>
      <xdr:rowOff>106363</xdr:rowOff>
    </xdr:to>
    <xdr:cxnSp macro="">
      <xdr:nvCxnSpPr>
        <xdr:cNvPr id="43" name="Прямая со стрелкой 42"/>
        <xdr:cNvCxnSpPr/>
      </xdr:nvCxnSpPr>
      <xdr:spPr>
        <a:xfrm>
          <a:off x="6353175" y="6229350"/>
          <a:ext cx="4667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371474</xdr:colOff>
      <xdr:row>34</xdr:row>
      <xdr:rowOff>114300</xdr:rowOff>
    </xdr:from>
    <xdr:to>
      <xdr:col>5</xdr:col>
      <xdr:colOff>1400175</xdr:colOff>
      <xdr:row>48</xdr:row>
      <xdr:rowOff>104776</xdr:rowOff>
    </xdr:to>
    <xdr:graphicFrame macro="">
      <xdr:nvGraphicFramePr>
        <xdr:cNvPr id="44" name="Диаграмма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Разбираетесь ли вы в искусстве рисунка и живописи_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9"/>
  <sheetViews>
    <sheetView tabSelected="1" workbookViewId="0">
      <selection activeCell="F32" sqref="F32"/>
    </sheetView>
  </sheetViews>
  <sheetFormatPr defaultRowHeight="15"/>
  <cols>
    <col min="1" max="1" width="28.7109375" customWidth="1"/>
    <col min="2" max="2" width="34.7109375" customWidth="1"/>
    <col min="3" max="3" width="11.42578125" customWidth="1"/>
    <col min="4" max="4" width="12.7109375" customWidth="1"/>
    <col min="5" max="5" width="14.7109375" customWidth="1"/>
    <col min="6" max="6" width="25.7109375" customWidth="1"/>
    <col min="7" max="7" width="21.42578125" customWidth="1"/>
    <col min="8" max="8" width="23.85546875" customWidth="1"/>
    <col min="9" max="9" width="25.7109375" customWidth="1"/>
    <col min="10" max="10" width="31.85546875" customWidth="1"/>
    <col min="11" max="11" width="24.140625" customWidth="1"/>
    <col min="12" max="12" width="20" customWidth="1"/>
    <col min="13" max="13" width="19.28515625" customWidth="1"/>
    <col min="14" max="14" width="19.85546875" customWidth="1"/>
    <col min="15" max="15" width="22.7109375" customWidth="1"/>
    <col min="16" max="16" width="19.85546875" customWidth="1"/>
    <col min="17" max="17" width="23" customWidth="1"/>
    <col min="18" max="18" width="24.140625" customWidth="1"/>
    <col min="19" max="19" width="24.42578125" customWidth="1"/>
  </cols>
  <sheetData>
    <row r="1" spans="1:19" ht="6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122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>
      <c r="A2" s="6" t="s">
        <v>88</v>
      </c>
      <c r="B2" s="6" t="s">
        <v>89</v>
      </c>
      <c r="C2" s="7">
        <v>36198</v>
      </c>
      <c r="D2" s="6" t="s">
        <v>20</v>
      </c>
      <c r="E2" s="8" t="s">
        <v>29</v>
      </c>
      <c r="F2" s="9">
        <v>3</v>
      </c>
      <c r="G2" s="10" t="str">
        <f>IF(F2&gt;=$G$30,"больше или равно х","меньше x")</f>
        <v>меньше x</v>
      </c>
      <c r="H2" s="6" t="s">
        <v>42</v>
      </c>
      <c r="I2" s="6" t="s">
        <v>72</v>
      </c>
      <c r="J2" s="6" t="s">
        <v>53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46</v>
      </c>
      <c r="P2" s="6" t="s">
        <v>45</v>
      </c>
      <c r="Q2" s="6" t="s">
        <v>38</v>
      </c>
      <c r="R2" s="6" t="s">
        <v>37</v>
      </c>
      <c r="S2" s="6" t="s">
        <v>22</v>
      </c>
    </row>
    <row r="3" spans="1:19">
      <c r="A3" s="6" t="s">
        <v>116</v>
      </c>
      <c r="B3" s="11">
        <v>123</v>
      </c>
      <c r="C3" s="7">
        <v>43354</v>
      </c>
      <c r="D3" s="6" t="s">
        <v>20</v>
      </c>
      <c r="E3" s="8" t="s">
        <v>29</v>
      </c>
      <c r="F3" s="9">
        <v>3</v>
      </c>
      <c r="G3" s="10" t="str">
        <f>IF(F3&gt;=$G$30,"больше или равно х","меньше x")</f>
        <v>меньше x</v>
      </c>
      <c r="H3" s="6" t="s">
        <v>117</v>
      </c>
      <c r="I3" s="6" t="s">
        <v>118</v>
      </c>
      <c r="J3" s="6" t="s">
        <v>94</v>
      </c>
      <c r="K3" s="6" t="s">
        <v>33</v>
      </c>
      <c r="L3" s="6" t="s">
        <v>35</v>
      </c>
      <c r="M3" s="6" t="s">
        <v>34</v>
      </c>
      <c r="N3" s="6" t="s">
        <v>36</v>
      </c>
      <c r="O3" s="6" t="s">
        <v>45</v>
      </c>
      <c r="P3" s="6" t="s">
        <v>37</v>
      </c>
      <c r="Q3" s="6" t="s">
        <v>38</v>
      </c>
      <c r="R3" s="6" t="s">
        <v>46</v>
      </c>
      <c r="S3" s="6" t="s">
        <v>119</v>
      </c>
    </row>
    <row r="4" spans="1:19">
      <c r="A4" s="6" t="s">
        <v>51</v>
      </c>
      <c r="B4" s="6" t="s">
        <v>52</v>
      </c>
      <c r="C4" s="7">
        <v>36192</v>
      </c>
      <c r="D4" s="6" t="s">
        <v>20</v>
      </c>
      <c r="E4" s="8" t="s">
        <v>29</v>
      </c>
      <c r="F4" s="9">
        <v>4</v>
      </c>
      <c r="G4" s="10" t="str">
        <f>IF(F4&gt;=$G$30,"больше или равно х","меньше x")</f>
        <v>меньше x</v>
      </c>
      <c r="H4" s="6" t="s">
        <v>42</v>
      </c>
      <c r="I4" s="6" t="s">
        <v>31</v>
      </c>
      <c r="J4" s="6" t="s">
        <v>53</v>
      </c>
      <c r="K4" s="6" t="s">
        <v>33</v>
      </c>
      <c r="L4" s="6" t="s">
        <v>34</v>
      </c>
      <c r="M4" s="6" t="s">
        <v>35</v>
      </c>
      <c r="N4" s="6" t="s">
        <v>36</v>
      </c>
      <c r="O4" s="6" t="s">
        <v>36</v>
      </c>
      <c r="P4" s="6" t="s">
        <v>37</v>
      </c>
      <c r="Q4" s="6" t="s">
        <v>38</v>
      </c>
      <c r="R4" s="6" t="s">
        <v>46</v>
      </c>
      <c r="S4" s="6" t="s">
        <v>54</v>
      </c>
    </row>
    <row r="5" spans="1:19">
      <c r="A5" s="6" t="s">
        <v>55</v>
      </c>
      <c r="B5" s="6" t="s">
        <v>56</v>
      </c>
      <c r="C5" s="7">
        <v>36382</v>
      </c>
      <c r="D5" s="6" t="s">
        <v>20</v>
      </c>
      <c r="E5" s="8" t="s">
        <v>29</v>
      </c>
      <c r="F5" s="9">
        <v>4</v>
      </c>
      <c r="G5" s="10" t="str">
        <f>IF(F5&gt;=$G$30,"больше или равно х","меньше x")</f>
        <v>меньше x</v>
      </c>
      <c r="H5" s="6" t="s">
        <v>57</v>
      </c>
      <c r="I5" s="6" t="s">
        <v>58</v>
      </c>
      <c r="J5" s="6" t="s">
        <v>59</v>
      </c>
      <c r="K5" s="6" t="s">
        <v>33</v>
      </c>
      <c r="L5" s="6" t="s">
        <v>35</v>
      </c>
      <c r="M5" s="6" t="s">
        <v>34</v>
      </c>
      <c r="N5" s="6" t="s">
        <v>45</v>
      </c>
      <c r="O5" s="6" t="s">
        <v>36</v>
      </c>
      <c r="P5" s="6" t="s">
        <v>37</v>
      </c>
      <c r="Q5" s="6" t="s">
        <v>38</v>
      </c>
      <c r="R5" s="6" t="s">
        <v>46</v>
      </c>
      <c r="S5" s="6" t="s">
        <v>60</v>
      </c>
    </row>
    <row r="6" spans="1:19">
      <c r="A6" s="6" t="s">
        <v>98</v>
      </c>
      <c r="B6" s="6" t="s">
        <v>99</v>
      </c>
      <c r="C6" s="7">
        <v>36495</v>
      </c>
      <c r="D6" s="6" t="s">
        <v>28</v>
      </c>
      <c r="E6" s="8" t="s">
        <v>29</v>
      </c>
      <c r="F6" s="9">
        <v>4</v>
      </c>
      <c r="G6" s="10" t="str">
        <f>IF(F6&gt;=$G$30,"больше или равно х","меньше x")</f>
        <v>меньше x</v>
      </c>
      <c r="H6" s="6" t="s">
        <v>68</v>
      </c>
      <c r="I6" s="6" t="s">
        <v>100</v>
      </c>
      <c r="J6" s="6" t="s">
        <v>32</v>
      </c>
      <c r="K6" s="6" t="s">
        <v>33</v>
      </c>
      <c r="L6" s="6" t="s">
        <v>35</v>
      </c>
      <c r="M6" s="6" t="s">
        <v>34</v>
      </c>
      <c r="N6" s="6" t="s">
        <v>37</v>
      </c>
      <c r="O6" s="6" t="s">
        <v>46</v>
      </c>
      <c r="P6" s="6" t="s">
        <v>37</v>
      </c>
      <c r="Q6" s="6" t="s">
        <v>38</v>
      </c>
      <c r="R6" s="6" t="s">
        <v>45</v>
      </c>
      <c r="S6" s="6" t="s">
        <v>101</v>
      </c>
    </row>
    <row r="7" spans="1:19">
      <c r="A7" s="6" t="s">
        <v>110</v>
      </c>
      <c r="B7" s="6" t="s">
        <v>111</v>
      </c>
      <c r="C7" s="7">
        <v>43145</v>
      </c>
      <c r="D7" s="6" t="s">
        <v>28</v>
      </c>
      <c r="E7" s="8" t="s">
        <v>29</v>
      </c>
      <c r="F7" s="9">
        <v>4</v>
      </c>
      <c r="G7" s="10" t="str">
        <f>IF(F7&gt;=$G$30,"больше или равно х","меньше x")</f>
        <v>меньше x</v>
      </c>
      <c r="H7" s="6" t="s">
        <v>112</v>
      </c>
      <c r="I7" s="6" t="s">
        <v>31</v>
      </c>
      <c r="J7" s="6" t="s">
        <v>44</v>
      </c>
      <c r="K7" s="6" t="s">
        <v>33</v>
      </c>
      <c r="L7" s="6" t="s">
        <v>34</v>
      </c>
      <c r="M7" s="6" t="s">
        <v>35</v>
      </c>
      <c r="N7" s="6" t="s">
        <v>45</v>
      </c>
      <c r="O7" s="6" t="s">
        <v>36</v>
      </c>
      <c r="P7" s="6" t="s">
        <v>37</v>
      </c>
      <c r="Q7" s="6" t="s">
        <v>38</v>
      </c>
      <c r="R7" s="6" t="s">
        <v>46</v>
      </c>
      <c r="S7" s="6" t="s">
        <v>97</v>
      </c>
    </row>
    <row r="8" spans="1:19">
      <c r="A8" s="6" t="s">
        <v>70</v>
      </c>
      <c r="B8" s="6" t="s">
        <v>71</v>
      </c>
      <c r="C8" s="7">
        <v>36467</v>
      </c>
      <c r="D8" s="6" t="s">
        <v>20</v>
      </c>
      <c r="E8" s="8" t="s">
        <v>29</v>
      </c>
      <c r="F8" s="9">
        <v>5</v>
      </c>
      <c r="G8" s="10" t="str">
        <f>IF(F8&gt;=$G$30,"больше или равно х","меньше x")</f>
        <v>больше или равно х</v>
      </c>
      <c r="H8" s="6" t="s">
        <v>68</v>
      </c>
      <c r="I8" s="6" t="s">
        <v>72</v>
      </c>
      <c r="J8" s="6" t="s">
        <v>53</v>
      </c>
      <c r="K8" s="6" t="s">
        <v>33</v>
      </c>
      <c r="L8" s="6" t="s">
        <v>34</v>
      </c>
      <c r="M8" s="6" t="s">
        <v>35</v>
      </c>
      <c r="N8" s="6" t="s">
        <v>46</v>
      </c>
      <c r="O8" s="6" t="s">
        <v>45</v>
      </c>
      <c r="P8" s="6" t="s">
        <v>37</v>
      </c>
      <c r="Q8" s="6" t="s">
        <v>36</v>
      </c>
      <c r="R8" s="6" t="s">
        <v>38</v>
      </c>
      <c r="S8" s="6" t="s">
        <v>73</v>
      </c>
    </row>
    <row r="9" spans="1:19">
      <c r="A9" s="6" t="s">
        <v>78</v>
      </c>
      <c r="B9" s="6" t="s">
        <v>79</v>
      </c>
      <c r="C9" s="7">
        <v>36624</v>
      </c>
      <c r="D9" s="6" t="s">
        <v>20</v>
      </c>
      <c r="E9" s="8" t="s">
        <v>29</v>
      </c>
      <c r="F9" s="9">
        <v>5</v>
      </c>
      <c r="G9" s="10" t="str">
        <f>IF(F9&gt;=$G$30,"больше или равно х","меньше x")</f>
        <v>больше или равно х</v>
      </c>
      <c r="H9" s="6" t="s">
        <v>68</v>
      </c>
      <c r="I9" s="6" t="s">
        <v>43</v>
      </c>
      <c r="J9" s="6" t="s">
        <v>80</v>
      </c>
      <c r="K9" s="6" t="s">
        <v>34</v>
      </c>
      <c r="L9" s="6" t="s">
        <v>33</v>
      </c>
      <c r="M9" s="6" t="s">
        <v>35</v>
      </c>
      <c r="N9" s="6" t="s">
        <v>36</v>
      </c>
      <c r="O9" s="6" t="s">
        <v>45</v>
      </c>
      <c r="P9" s="6" t="s">
        <v>37</v>
      </c>
      <c r="Q9" s="6" t="s">
        <v>38</v>
      </c>
      <c r="R9" s="6" t="s">
        <v>46</v>
      </c>
      <c r="S9" s="6" t="s">
        <v>81</v>
      </c>
    </row>
    <row r="10" spans="1:19">
      <c r="A10" s="6" t="s">
        <v>82</v>
      </c>
      <c r="B10" s="6" t="s">
        <v>83</v>
      </c>
      <c r="C10" s="7">
        <v>36395</v>
      </c>
      <c r="D10" s="6" t="s">
        <v>20</v>
      </c>
      <c r="E10" s="8" t="s">
        <v>29</v>
      </c>
      <c r="F10" s="9">
        <v>5</v>
      </c>
      <c r="G10" s="10" t="str">
        <f>IF(F10&gt;=$G$30,"больше или равно х","меньше x")</f>
        <v>больше или равно х</v>
      </c>
      <c r="H10" s="6" t="s">
        <v>68</v>
      </c>
      <c r="I10" s="6" t="s">
        <v>31</v>
      </c>
      <c r="J10" s="6" t="s">
        <v>65</v>
      </c>
      <c r="K10" s="6" t="s">
        <v>33</v>
      </c>
      <c r="L10" s="6" t="s">
        <v>35</v>
      </c>
      <c r="M10" s="6" t="s">
        <v>34</v>
      </c>
      <c r="N10" s="6" t="s">
        <v>36</v>
      </c>
      <c r="O10" s="6" t="s">
        <v>45</v>
      </c>
      <c r="P10" s="6" t="s">
        <v>37</v>
      </c>
      <c r="Q10" s="6" t="s">
        <v>38</v>
      </c>
      <c r="R10" s="6" t="s">
        <v>46</v>
      </c>
      <c r="S10" s="6" t="s">
        <v>47</v>
      </c>
    </row>
    <row r="11" spans="1:19">
      <c r="A11" s="6" t="s">
        <v>104</v>
      </c>
      <c r="B11" s="6" t="s">
        <v>105</v>
      </c>
      <c r="C11" s="7">
        <v>43144</v>
      </c>
      <c r="D11" s="6" t="s">
        <v>28</v>
      </c>
      <c r="E11" s="8" t="s">
        <v>29</v>
      </c>
      <c r="F11" s="9">
        <v>5</v>
      </c>
      <c r="G11" s="10" t="str">
        <f>IF(F11&gt;=$G$30,"больше или равно х","меньше x")</f>
        <v>больше или равно х</v>
      </c>
      <c r="H11" s="6" t="s">
        <v>68</v>
      </c>
      <c r="I11" s="6" t="s">
        <v>43</v>
      </c>
      <c r="J11" s="6" t="s">
        <v>106</v>
      </c>
      <c r="K11" s="6" t="s">
        <v>33</v>
      </c>
      <c r="L11" s="6" t="s">
        <v>35</v>
      </c>
      <c r="M11" s="6" t="s">
        <v>34</v>
      </c>
      <c r="N11" s="6" t="s">
        <v>37</v>
      </c>
      <c r="O11" s="6" t="s">
        <v>46</v>
      </c>
      <c r="P11" s="6" t="s">
        <v>38</v>
      </c>
      <c r="Q11" s="6" t="s">
        <v>36</v>
      </c>
      <c r="R11" s="6" t="s">
        <v>45</v>
      </c>
      <c r="S11" s="6" t="s">
        <v>97</v>
      </c>
    </row>
    <row r="12" spans="1:19">
      <c r="A12" s="6" t="s">
        <v>107</v>
      </c>
      <c r="B12" s="6" t="s">
        <v>108</v>
      </c>
      <c r="C12" s="7">
        <v>36454</v>
      </c>
      <c r="D12" s="6" t="s">
        <v>20</v>
      </c>
      <c r="E12" s="8" t="s">
        <v>29</v>
      </c>
      <c r="F12" s="9">
        <v>5</v>
      </c>
      <c r="G12" s="10" t="str">
        <f>IF(F12&gt;=$G$30,"больше или равно х","меньше x")</f>
        <v>больше или равно х</v>
      </c>
      <c r="H12" s="6" t="s">
        <v>68</v>
      </c>
      <c r="I12" s="6" t="s">
        <v>43</v>
      </c>
      <c r="J12" s="6" t="s">
        <v>65</v>
      </c>
      <c r="K12" s="6" t="s">
        <v>34</v>
      </c>
      <c r="L12" s="6" t="s">
        <v>35</v>
      </c>
      <c r="M12" s="6" t="s">
        <v>33</v>
      </c>
      <c r="N12" s="6" t="s">
        <v>36</v>
      </c>
      <c r="O12" s="6" t="s">
        <v>45</v>
      </c>
      <c r="P12" s="6" t="s">
        <v>37</v>
      </c>
      <c r="Q12" s="6" t="s">
        <v>38</v>
      </c>
      <c r="R12" s="6" t="s">
        <v>46</v>
      </c>
      <c r="S12" s="6" t="s">
        <v>109</v>
      </c>
    </row>
    <row r="13" spans="1:19">
      <c r="A13" s="6" t="s">
        <v>61</v>
      </c>
      <c r="B13" s="6" t="s">
        <v>62</v>
      </c>
      <c r="C13" s="7">
        <v>36219</v>
      </c>
      <c r="D13" s="6" t="s">
        <v>20</v>
      </c>
      <c r="E13" s="8" t="s">
        <v>29</v>
      </c>
      <c r="F13" s="9">
        <v>6</v>
      </c>
      <c r="G13" s="10" t="str">
        <f>IF(F13&gt;=$G$30,"больше или равно х","меньше x")</f>
        <v>больше или равно х</v>
      </c>
      <c r="H13" s="6" t="s">
        <v>63</v>
      </c>
      <c r="I13" s="6" t="s">
        <v>64</v>
      </c>
      <c r="J13" s="6" t="s">
        <v>65</v>
      </c>
      <c r="K13" s="6" t="s">
        <v>33</v>
      </c>
      <c r="L13" s="6" t="s">
        <v>35</v>
      </c>
      <c r="M13" s="6" t="s">
        <v>34</v>
      </c>
      <c r="N13" s="6" t="s">
        <v>36</v>
      </c>
      <c r="O13" s="6" t="s">
        <v>45</v>
      </c>
      <c r="P13" s="6" t="s">
        <v>37</v>
      </c>
      <c r="Q13" s="6" t="s">
        <v>38</v>
      </c>
      <c r="R13" s="6" t="s">
        <v>46</v>
      </c>
      <c r="S13" s="6" t="s">
        <v>25</v>
      </c>
    </row>
    <row r="14" spans="1:19">
      <c r="A14" s="6" t="s">
        <v>66</v>
      </c>
      <c r="B14" s="6" t="s">
        <v>67</v>
      </c>
      <c r="C14" s="7">
        <v>36194</v>
      </c>
      <c r="D14" s="6" t="s">
        <v>20</v>
      </c>
      <c r="E14" s="8" t="s">
        <v>29</v>
      </c>
      <c r="F14" s="9">
        <v>6</v>
      </c>
      <c r="G14" s="10" t="str">
        <f>IF(F14&gt;=$G$30,"больше или равно х","меньше x")</f>
        <v>больше или равно х</v>
      </c>
      <c r="H14" s="6" t="s">
        <v>68</v>
      </c>
      <c r="I14" s="6" t="s">
        <v>31</v>
      </c>
      <c r="J14" s="6" t="s">
        <v>69</v>
      </c>
      <c r="K14" s="6" t="s">
        <v>35</v>
      </c>
      <c r="L14" s="6" t="s">
        <v>33</v>
      </c>
      <c r="M14" s="6" t="s">
        <v>34</v>
      </c>
      <c r="N14" s="6" t="s">
        <v>46</v>
      </c>
      <c r="O14" s="6" t="s">
        <v>37</v>
      </c>
      <c r="P14" s="6" t="s">
        <v>38</v>
      </c>
      <c r="Q14" s="6" t="s">
        <v>36</v>
      </c>
      <c r="R14" s="6" t="s">
        <v>45</v>
      </c>
      <c r="S14" s="6" t="s">
        <v>60</v>
      </c>
    </row>
    <row r="15" spans="1:19">
      <c r="A15" s="6" t="s">
        <v>120</v>
      </c>
      <c r="B15" s="6" t="s">
        <v>121</v>
      </c>
      <c r="C15" s="7">
        <v>36509</v>
      </c>
      <c r="D15" s="6" t="s">
        <v>20</v>
      </c>
      <c r="E15" s="8" t="s">
        <v>29</v>
      </c>
      <c r="F15" s="9">
        <v>6</v>
      </c>
      <c r="G15" s="10" t="str">
        <f>IF(F15&gt;=$G$30,"больше или равно х","меньше x")</f>
        <v>больше или равно х</v>
      </c>
      <c r="H15" s="6" t="s">
        <v>92</v>
      </c>
      <c r="I15" s="6" t="s">
        <v>93</v>
      </c>
      <c r="J15" s="6" t="s">
        <v>94</v>
      </c>
      <c r="K15" s="6" t="s">
        <v>33</v>
      </c>
      <c r="L15" s="6" t="s">
        <v>35</v>
      </c>
      <c r="M15" s="6" t="s">
        <v>34</v>
      </c>
      <c r="N15" s="6" t="s">
        <v>36</v>
      </c>
      <c r="O15" s="6" t="s">
        <v>45</v>
      </c>
      <c r="P15" s="6" t="s">
        <v>37</v>
      </c>
      <c r="Q15" s="6" t="s">
        <v>38</v>
      </c>
      <c r="R15" s="6" t="s">
        <v>46</v>
      </c>
      <c r="S15" s="6" t="s">
        <v>50</v>
      </c>
    </row>
    <row r="16" spans="1:19">
      <c r="A16" s="6" t="s">
        <v>113</v>
      </c>
      <c r="B16" s="6" t="s">
        <v>114</v>
      </c>
      <c r="C16" s="7">
        <v>35879</v>
      </c>
      <c r="D16" s="6" t="s">
        <v>20</v>
      </c>
      <c r="E16" s="8" t="s">
        <v>29</v>
      </c>
      <c r="F16" s="9">
        <v>7</v>
      </c>
      <c r="G16" s="10" t="str">
        <f>IF(F16&gt;=$G$30,"больше или равно х","меньше x")</f>
        <v>больше или равно х</v>
      </c>
      <c r="H16" s="6" t="s">
        <v>92</v>
      </c>
      <c r="I16" s="6" t="s">
        <v>115</v>
      </c>
      <c r="J16" s="6" t="s">
        <v>44</v>
      </c>
      <c r="K16" s="6" t="s">
        <v>33</v>
      </c>
      <c r="L16" s="6" t="s">
        <v>34</v>
      </c>
      <c r="M16" s="6" t="s">
        <v>35</v>
      </c>
      <c r="N16" s="6" t="s">
        <v>36</v>
      </c>
      <c r="O16" s="6" t="s">
        <v>36</v>
      </c>
      <c r="P16" s="6" t="s">
        <v>37</v>
      </c>
      <c r="Q16" s="6" t="s">
        <v>38</v>
      </c>
      <c r="R16" s="6" t="s">
        <v>45</v>
      </c>
      <c r="S16" s="6" t="s">
        <v>25</v>
      </c>
    </row>
    <row r="17" spans="1:19">
      <c r="A17" s="6" t="s">
        <v>86</v>
      </c>
      <c r="B17" s="6" t="s">
        <v>87</v>
      </c>
      <c r="C17" s="7">
        <v>36115</v>
      </c>
      <c r="D17" s="6" t="s">
        <v>20</v>
      </c>
      <c r="E17" s="8" t="s">
        <v>29</v>
      </c>
      <c r="F17" s="9">
        <v>8</v>
      </c>
      <c r="G17" s="10" t="str">
        <f>IF(F17&gt;=$G$30,"больше или равно х","меньше x")</f>
        <v>больше или равно х</v>
      </c>
      <c r="H17" s="6" t="s">
        <v>68</v>
      </c>
      <c r="I17" s="6" t="s">
        <v>31</v>
      </c>
      <c r="J17" s="6" t="s">
        <v>44</v>
      </c>
      <c r="K17" s="6" t="s">
        <v>33</v>
      </c>
      <c r="L17" s="6" t="s">
        <v>35</v>
      </c>
      <c r="M17" s="6" t="s">
        <v>34</v>
      </c>
      <c r="N17" s="6" t="s">
        <v>36</v>
      </c>
      <c r="O17" s="6" t="s">
        <v>45</v>
      </c>
      <c r="P17" s="6" t="s">
        <v>37</v>
      </c>
      <c r="Q17" s="6" t="s">
        <v>38</v>
      </c>
      <c r="R17" s="6" t="s">
        <v>46</v>
      </c>
      <c r="S17" s="6" t="s">
        <v>25</v>
      </c>
    </row>
    <row r="18" spans="1:19">
      <c r="A18" s="6" t="s">
        <v>26</v>
      </c>
      <c r="B18" s="6" t="s">
        <v>27</v>
      </c>
      <c r="C18" s="7">
        <v>35970</v>
      </c>
      <c r="D18" s="6" t="s">
        <v>28</v>
      </c>
      <c r="E18" s="8" t="s">
        <v>29</v>
      </c>
      <c r="F18" s="9">
        <v>10</v>
      </c>
      <c r="G18" s="10" t="str">
        <f>IF(F18&gt;=$G$30,"больше или равно х","меньше x")</f>
        <v>больше или равно х</v>
      </c>
      <c r="H18" s="6" t="s">
        <v>30</v>
      </c>
      <c r="I18" s="6" t="s">
        <v>31</v>
      </c>
      <c r="J18" s="6" t="s">
        <v>32</v>
      </c>
      <c r="K18" s="6" t="s">
        <v>33</v>
      </c>
      <c r="L18" s="6" t="s">
        <v>34</v>
      </c>
      <c r="M18" s="6" t="s">
        <v>35</v>
      </c>
      <c r="N18" s="6" t="s">
        <v>36</v>
      </c>
      <c r="O18" s="6" t="s">
        <v>36</v>
      </c>
      <c r="P18" s="6" t="s">
        <v>37</v>
      </c>
      <c r="Q18" s="6" t="s">
        <v>38</v>
      </c>
      <c r="R18" s="6" t="s">
        <v>37</v>
      </c>
      <c r="S18" s="6" t="s">
        <v>39</v>
      </c>
    </row>
    <row r="19" spans="1:19">
      <c r="A19" s="6" t="s">
        <v>40</v>
      </c>
      <c r="B19" s="6" t="s">
        <v>41</v>
      </c>
      <c r="C19" s="7">
        <v>35227</v>
      </c>
      <c r="D19" s="6" t="s">
        <v>20</v>
      </c>
      <c r="E19" s="8" t="s">
        <v>29</v>
      </c>
      <c r="F19" s="9">
        <v>10</v>
      </c>
      <c r="G19" s="10" t="str">
        <f>IF(F19&gt;=$G$30,"больше или равно х","меньше x")</f>
        <v>больше или равно х</v>
      </c>
      <c r="H19" s="6" t="s">
        <v>42</v>
      </c>
      <c r="I19" s="6" t="s">
        <v>43</v>
      </c>
      <c r="J19" s="6" t="s">
        <v>44</v>
      </c>
      <c r="K19" s="6" t="s">
        <v>33</v>
      </c>
      <c r="L19" s="6" t="s">
        <v>35</v>
      </c>
      <c r="M19" s="6" t="s">
        <v>34</v>
      </c>
      <c r="N19" s="6" t="s">
        <v>36</v>
      </c>
      <c r="O19" s="6" t="s">
        <v>45</v>
      </c>
      <c r="P19" s="6" t="s">
        <v>37</v>
      </c>
      <c r="Q19" s="6" t="s">
        <v>38</v>
      </c>
      <c r="R19" s="6" t="s">
        <v>46</v>
      </c>
      <c r="S19" s="6" t="s">
        <v>47</v>
      </c>
    </row>
    <row r="20" spans="1:19">
      <c r="A20" s="6" t="s">
        <v>74</v>
      </c>
      <c r="B20" s="6" t="s">
        <v>75</v>
      </c>
      <c r="C20" s="7">
        <v>36465</v>
      </c>
      <c r="D20" s="6" t="s">
        <v>20</v>
      </c>
      <c r="E20" s="8" t="s">
        <v>29</v>
      </c>
      <c r="F20" s="9">
        <v>10</v>
      </c>
      <c r="G20" s="10" t="str">
        <f>IF(F20&gt;=$G$30,"больше или равно х","меньше x")</f>
        <v>больше или равно х</v>
      </c>
      <c r="H20" s="6" t="s">
        <v>76</v>
      </c>
      <c r="I20" s="6" t="s">
        <v>31</v>
      </c>
      <c r="J20" s="6" t="s">
        <v>53</v>
      </c>
      <c r="K20" s="6" t="s">
        <v>33</v>
      </c>
      <c r="L20" s="6" t="s">
        <v>35</v>
      </c>
      <c r="M20" s="6" t="s">
        <v>34</v>
      </c>
      <c r="N20" s="6" t="s">
        <v>45</v>
      </c>
      <c r="O20" s="6" t="s">
        <v>36</v>
      </c>
      <c r="P20" s="6" t="s">
        <v>37</v>
      </c>
      <c r="Q20" s="6" t="s">
        <v>38</v>
      </c>
      <c r="R20" s="6" t="s">
        <v>46</v>
      </c>
      <c r="S20" s="6" t="s">
        <v>77</v>
      </c>
    </row>
    <row r="21" spans="1:19">
      <c r="A21" s="6" t="s">
        <v>84</v>
      </c>
      <c r="B21" s="6" t="s">
        <v>85</v>
      </c>
      <c r="C21" s="7">
        <v>43336</v>
      </c>
      <c r="D21" s="6" t="s">
        <v>20</v>
      </c>
      <c r="E21" s="8" t="s">
        <v>29</v>
      </c>
      <c r="F21" s="9">
        <v>10</v>
      </c>
      <c r="G21" s="10" t="str">
        <f>IF(F21&gt;=$G$30,"больше или равно х","меньше x")</f>
        <v>больше или равно х</v>
      </c>
      <c r="H21" s="6" t="s">
        <v>68</v>
      </c>
      <c r="I21" s="6" t="s">
        <v>31</v>
      </c>
      <c r="J21" s="6" t="s">
        <v>44</v>
      </c>
      <c r="K21" s="6" t="s">
        <v>33</v>
      </c>
      <c r="L21" s="6" t="s">
        <v>34</v>
      </c>
      <c r="M21" s="6" t="s">
        <v>35</v>
      </c>
      <c r="N21" s="6" t="s">
        <v>36</v>
      </c>
      <c r="O21" s="6" t="s">
        <v>45</v>
      </c>
      <c r="P21" s="6" t="s">
        <v>37</v>
      </c>
      <c r="Q21" s="6" t="s">
        <v>46</v>
      </c>
      <c r="R21" s="6" t="s">
        <v>38</v>
      </c>
      <c r="S21" s="6" t="s">
        <v>81</v>
      </c>
    </row>
    <row r="22" spans="1:19">
      <c r="A22" s="6" t="s">
        <v>90</v>
      </c>
      <c r="B22" s="6" t="s">
        <v>91</v>
      </c>
      <c r="C22" s="7">
        <v>36462</v>
      </c>
      <c r="D22" s="6" t="s">
        <v>20</v>
      </c>
      <c r="E22" s="8" t="s">
        <v>29</v>
      </c>
      <c r="F22" s="9">
        <v>10</v>
      </c>
      <c r="G22" s="10" t="str">
        <f>IF(F22&gt;=$G$30,"больше или равно х","меньше x")</f>
        <v>больше или равно х</v>
      </c>
      <c r="H22" s="6" t="s">
        <v>92</v>
      </c>
      <c r="I22" s="6" t="s">
        <v>93</v>
      </c>
      <c r="J22" s="6" t="s">
        <v>94</v>
      </c>
      <c r="K22" s="6" t="s">
        <v>33</v>
      </c>
      <c r="L22" s="6" t="s">
        <v>34</v>
      </c>
      <c r="M22" s="6" t="s">
        <v>33</v>
      </c>
      <c r="N22" s="6" t="s">
        <v>37</v>
      </c>
      <c r="O22" s="6" t="s">
        <v>46</v>
      </c>
      <c r="P22" s="6" t="s">
        <v>37</v>
      </c>
      <c r="Q22" s="6" t="s">
        <v>37</v>
      </c>
      <c r="R22" s="6" t="s">
        <v>46</v>
      </c>
      <c r="S22" s="6" t="s">
        <v>25</v>
      </c>
    </row>
    <row r="23" spans="1:19">
      <c r="A23" s="6" t="s">
        <v>18</v>
      </c>
      <c r="B23" s="6" t="s">
        <v>19</v>
      </c>
      <c r="C23" s="7">
        <v>36557</v>
      </c>
      <c r="D23" s="6" t="s">
        <v>20</v>
      </c>
      <c r="E23" s="8" t="s">
        <v>21</v>
      </c>
      <c r="F23" s="9"/>
      <c r="G23" s="10" t="str">
        <f>IF(F23&gt;=$G$30,"больше или равно х","меньше x")</f>
        <v>меньше x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 t="s">
        <v>22</v>
      </c>
    </row>
    <row r="24" spans="1:19">
      <c r="A24" s="6" t="s">
        <v>23</v>
      </c>
      <c r="B24" s="6" t="s">
        <v>24</v>
      </c>
      <c r="C24" s="7">
        <v>36337</v>
      </c>
      <c r="D24" s="6" t="s">
        <v>20</v>
      </c>
      <c r="E24" s="8" t="s">
        <v>21</v>
      </c>
      <c r="F24" s="9"/>
      <c r="G24" s="10" t="str">
        <f>IF(F24&gt;=$G$30,"больше или равно х","меньше x")</f>
        <v>меньше x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 t="s">
        <v>25</v>
      </c>
    </row>
    <row r="25" spans="1:19">
      <c r="A25" s="6" t="s">
        <v>48</v>
      </c>
      <c r="B25" s="6" t="s">
        <v>49</v>
      </c>
      <c r="C25" s="7">
        <v>36288</v>
      </c>
      <c r="D25" s="6" t="s">
        <v>20</v>
      </c>
      <c r="E25" s="8" t="s">
        <v>21</v>
      </c>
      <c r="F25" s="9"/>
      <c r="G25" s="10" t="str">
        <f>IF(F25&gt;=$G$30,"больше или равно х","меньше x")</f>
        <v>меньше x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 t="s">
        <v>50</v>
      </c>
    </row>
    <row r="26" spans="1:19">
      <c r="A26" s="6" t="s">
        <v>95</v>
      </c>
      <c r="B26" s="6" t="s">
        <v>96</v>
      </c>
      <c r="C26" s="7">
        <v>43144</v>
      </c>
      <c r="D26" s="6" t="s">
        <v>28</v>
      </c>
      <c r="E26" s="8" t="s">
        <v>21</v>
      </c>
      <c r="F26" s="9"/>
      <c r="G26" s="10" t="str">
        <f>IF(F26&gt;=$G$30,"больше или равно х","меньше x")</f>
        <v>меньше x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97</v>
      </c>
    </row>
    <row r="27" spans="1:19">
      <c r="A27" s="6" t="s">
        <v>102</v>
      </c>
      <c r="B27" s="6" t="s">
        <v>103</v>
      </c>
      <c r="C27" s="7">
        <v>43144</v>
      </c>
      <c r="D27" s="6" t="s">
        <v>28</v>
      </c>
      <c r="E27" s="8" t="s">
        <v>21</v>
      </c>
      <c r="F27" s="9"/>
      <c r="G27" s="10" t="str">
        <f>IF(F27&gt;=$G$30,"больше или равно х","меньше x")</f>
        <v>меньше x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97</v>
      </c>
    </row>
    <row r="28" spans="1:19">
      <c r="F28" s="13" t="str">
        <f>"СРЕДНЕЕ ЗНАЧЕНИЕ = "&amp;AVERAGE(F3:F27)</f>
        <v>СРЕДНЕЕ ЗНАЧЕНИЕ = 6,35</v>
      </c>
    </row>
    <row r="29" spans="1:19">
      <c r="A29" s="12"/>
      <c r="B29" s="12"/>
      <c r="C29" s="12"/>
      <c r="D29" s="12"/>
      <c r="E29" s="12"/>
      <c r="F29" s="14" t="str">
        <f>"МАКСИМУМ ="&amp;MAX(F2:F27)</f>
        <v>МАКСИМУМ =10</v>
      </c>
      <c r="G29" s="15" t="s">
        <v>123</v>
      </c>
    </row>
    <row r="30" spans="1:19" ht="15.75" thickBot="1">
      <c r="A30" s="12"/>
      <c r="B30" s="12"/>
      <c r="C30" s="12"/>
      <c r="D30" s="1" t="s">
        <v>127</v>
      </c>
      <c r="E30" s="1"/>
      <c r="F30" s="14" t="str">
        <f>"МАКСИМУМ ="&amp;MIN(F2:F27)</f>
        <v>МАКСИМУМ =3</v>
      </c>
      <c r="G30" s="18">
        <v>5</v>
      </c>
    </row>
    <row r="31" spans="1:19" ht="16.5" customHeight="1" thickBot="1">
      <c r="A31" s="16" t="s">
        <v>126</v>
      </c>
      <c r="B31" s="17"/>
      <c r="C31" s="12"/>
      <c r="D31" s="2"/>
      <c r="E31" s="2"/>
    </row>
    <row r="32" spans="1:19">
      <c r="A32" s="19" t="s">
        <v>125</v>
      </c>
      <c r="B32" s="20">
        <f>COUNTIF(D2:D27,"Мужской")</f>
        <v>6</v>
      </c>
      <c r="C32" s="12"/>
      <c r="D32" s="21" t="s">
        <v>29</v>
      </c>
      <c r="E32" s="22">
        <f>COUNTIF(E2:E27,"Да")</f>
        <v>21</v>
      </c>
      <c r="F32" s="12"/>
      <c r="G32" s="12"/>
    </row>
    <row r="33" spans="1:7" ht="15.75" thickBot="1">
      <c r="A33" s="23" t="s">
        <v>124</v>
      </c>
      <c r="B33" s="24">
        <f>COUNTIF(D2:D27,"Женский")</f>
        <v>20</v>
      </c>
      <c r="C33" s="12"/>
      <c r="D33" s="25" t="s">
        <v>21</v>
      </c>
      <c r="E33" s="24">
        <f>COUNTIF(E2:E27,"Нет")</f>
        <v>5</v>
      </c>
      <c r="F33" s="12"/>
      <c r="G33" s="12"/>
    </row>
    <row r="34" spans="1:7">
      <c r="A34" s="12"/>
      <c r="B34" s="12"/>
      <c r="C34" s="12"/>
      <c r="D34" s="12"/>
      <c r="E34" s="12"/>
      <c r="F34" s="12"/>
      <c r="G34" s="12"/>
    </row>
    <row r="35" spans="1:7">
      <c r="A35" s="12"/>
      <c r="B35" s="12"/>
      <c r="C35" s="12"/>
      <c r="D35" s="12"/>
      <c r="E35" s="12"/>
      <c r="F35" s="12"/>
      <c r="G35" s="12"/>
    </row>
    <row r="36" spans="1:7">
      <c r="A36" s="12"/>
      <c r="B36" s="12"/>
      <c r="C36" s="12"/>
      <c r="D36" s="12"/>
      <c r="E36" s="12"/>
      <c r="F36" s="12"/>
      <c r="G36" s="12"/>
    </row>
    <row r="37" spans="1:7">
      <c r="A37" s="12"/>
      <c r="B37" s="12"/>
      <c r="C37" s="12"/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/>
      <c r="C39" s="12"/>
      <c r="D39" s="12"/>
      <c r="E39" s="12"/>
      <c r="F39" s="12"/>
      <c r="G39" s="12"/>
    </row>
    <row r="40" spans="1:7">
      <c r="A40" s="12"/>
      <c r="B40" s="12"/>
      <c r="C40" s="12"/>
      <c r="D40" s="12"/>
      <c r="E40" s="12"/>
      <c r="F40" s="12"/>
      <c r="G40" s="12"/>
    </row>
    <row r="41" spans="1:7">
      <c r="A41" s="12"/>
      <c r="B41" s="12"/>
      <c r="C41" s="12"/>
      <c r="D41" s="12"/>
      <c r="E41" s="12"/>
      <c r="F41" s="12"/>
      <c r="G41" s="12"/>
    </row>
    <row r="42" spans="1:7">
      <c r="A42" s="12"/>
      <c r="B42" s="12"/>
      <c r="C42" s="12"/>
      <c r="D42" s="12"/>
      <c r="E42" s="12"/>
      <c r="F42" s="12"/>
      <c r="G42" s="12"/>
    </row>
    <row r="43" spans="1:7">
      <c r="A43" s="12"/>
      <c r="B43" s="12"/>
      <c r="C43" s="12"/>
      <c r="D43" s="12"/>
      <c r="E43" s="12"/>
      <c r="F43" s="12"/>
      <c r="G43" s="12"/>
    </row>
    <row r="44" spans="1:7">
      <c r="A44" s="12"/>
      <c r="B44" s="12"/>
      <c r="C44" s="12"/>
      <c r="D44" s="12"/>
      <c r="E44" s="12"/>
      <c r="F44" s="12"/>
      <c r="G44" s="12"/>
    </row>
    <row r="45" spans="1:7">
      <c r="A45" s="12"/>
      <c r="B45" s="12"/>
      <c r="C45" s="12"/>
      <c r="D45" s="12"/>
      <c r="E45" s="12"/>
      <c r="F45" s="12"/>
      <c r="G45" s="12"/>
    </row>
    <row r="46" spans="1:7">
      <c r="A46" s="12"/>
      <c r="B46" s="12"/>
      <c r="C46" s="12"/>
      <c r="D46" s="12"/>
      <c r="E46" s="12"/>
      <c r="F46" s="12"/>
      <c r="G46" s="12"/>
    </row>
    <row r="47" spans="1:7">
      <c r="A47" s="12"/>
      <c r="B47" s="12"/>
      <c r="C47" s="12"/>
      <c r="D47" s="12"/>
      <c r="E47" s="12"/>
      <c r="F47" s="12"/>
      <c r="G47" s="12"/>
    </row>
    <row r="48" spans="1:7">
      <c r="A48" s="12"/>
      <c r="B48" s="12"/>
      <c r="C48" s="12"/>
      <c r="D48" s="12"/>
      <c r="E48" s="12"/>
      <c r="F48" s="12"/>
      <c r="G48" s="12"/>
    </row>
    <row r="49" spans="1:7">
      <c r="A49" s="12"/>
      <c r="B49" s="12"/>
      <c r="C49" s="12"/>
      <c r="D49" s="12"/>
      <c r="E49" s="12"/>
      <c r="F49" s="12"/>
      <c r="G49" s="12"/>
    </row>
  </sheetData>
  <sortState ref="A2:R27">
    <sortCondition ref="F2"/>
  </sortState>
  <mergeCells count="2">
    <mergeCell ref="A31:B31"/>
    <mergeCell ref="D30:E31"/>
  </mergeCells>
  <conditionalFormatting sqref="I2:I22">
    <cfRule type="containsText" dxfId="5" priority="8" operator="containsText" text="Винсент Ван Гог">
      <formula>NOT(ISERROR(SEARCH("Винсент Ван Гог",I2)))</formula>
    </cfRule>
    <cfRule type="containsText" dxfId="4" priority="9" operator="containsText" text="Винсент Ван Гог">
      <formula>NOT(ISERROR(SEARCH("Винсент Ван Гог",I2)))</formula>
    </cfRule>
    <cfRule type="containsText" dxfId="3" priority="10" operator="containsText" text="Иван Айвазовский">
      <formula>NOT(ISERROR(SEARCH("Иван Айвазовский",I2)))</formula>
    </cfRule>
  </conditionalFormatting>
  <conditionalFormatting sqref="K2:K22">
    <cfRule type="containsText" dxfId="2" priority="6" operator="containsText" text="Возрождение">
      <formula>NOT(ISERROR(SEARCH("Возрождение",K2)))</formula>
    </cfRule>
  </conditionalFormatting>
  <conditionalFormatting sqref="L2:L22">
    <cfRule type="containsText" dxfId="1" priority="5" operator="containsText" text="Классицизм">
      <formula>NOT(ISERROR(SEARCH("Классицизм",L2)))</formula>
    </cfRule>
  </conditionalFormatting>
  <conditionalFormatting sqref="M2:M22">
    <cfRule type="containsText" dxfId="0" priority="4" operator="containsText" text="Романтизм">
      <formula>NOT(ISERROR(SEARCH("Романтизм",M2)))</formula>
    </cfRule>
  </conditionalFormatting>
  <pageMargins left="0.70866141732283472" right="0.70866141732283472" top="0.74803149606299213" bottom="0.74803149606299213" header="0.31496062992125984" footer="0.31496062992125984"/>
  <pageSetup paperSize="9" scale="1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Лист1!Разбираетесь_ли_вы_в_искусстве_рисунка_и_живописи_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Рустам</dc:creator>
  <cp:lastModifiedBy>Рустам</cp:lastModifiedBy>
  <cp:lastPrinted>2018-02-22T20:13:12Z</cp:lastPrinted>
  <dcterms:created xsi:type="dcterms:W3CDTF">2018-02-22T16:31:53Z</dcterms:created>
  <dcterms:modified xsi:type="dcterms:W3CDTF">2018-02-23T11:11:11Z</dcterms:modified>
</cp:coreProperties>
</file>