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Excel Class Work\"/>
    </mc:Choice>
  </mc:AlternateContent>
  <xr:revisionPtr revIDLastSave="0" documentId="13_ncr:1_{98DFFA3A-91F6-4507-8982-78CF8D6DB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if" sheetId="1" r:id="rId1"/>
    <sheet name="Sumif" sheetId="2" r:id="rId2"/>
    <sheet name="IF" sheetId="3" r:id="rId3"/>
    <sheet name="IF-1" sheetId="4" r:id="rId4"/>
  </sheets>
  <definedNames>
    <definedName name="OT">IF!$I$23</definedName>
    <definedName name="Standard">IF!$I$22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6" i="4"/>
  <c r="F23" i="3"/>
  <c r="F24" i="3"/>
  <c r="F25" i="3"/>
  <c r="F26" i="3"/>
  <c r="F27" i="3"/>
  <c r="F28" i="3"/>
  <c r="F29" i="3"/>
  <c r="F30" i="3"/>
  <c r="F31" i="3"/>
  <c r="F32" i="3"/>
  <c r="F22" i="3"/>
  <c r="D16" i="3"/>
  <c r="D12" i="3"/>
  <c r="D14" i="3"/>
  <c r="D15" i="3"/>
  <c r="D11" i="3"/>
  <c r="D10" i="3"/>
</calcChain>
</file>

<file path=xl/sharedStrings.xml><?xml version="1.0" encoding="utf-8"?>
<sst xmlns="http://schemas.openxmlformats.org/spreadsheetml/2006/main" count="308" uniqueCount="120">
  <si>
    <t>Employee Information</t>
  </si>
  <si>
    <t>Employee ID</t>
  </si>
  <si>
    <t>Full Name</t>
  </si>
  <si>
    <t>Department</t>
  </si>
  <si>
    <t>Gender</t>
  </si>
  <si>
    <t>Age</t>
  </si>
  <si>
    <t>Salary</t>
  </si>
  <si>
    <t>E02002</t>
  </si>
  <si>
    <t>Kai Le</t>
  </si>
  <si>
    <t>Engineering</t>
  </si>
  <si>
    <t>Male</t>
  </si>
  <si>
    <t>E02003</t>
  </si>
  <si>
    <t>Robert Patel</t>
  </si>
  <si>
    <t>Sales</t>
  </si>
  <si>
    <t>E02004</t>
  </si>
  <si>
    <t>Cameron Lo</t>
  </si>
  <si>
    <t>IT</t>
  </si>
  <si>
    <t>E02005</t>
  </si>
  <si>
    <t>Harper Castillo</t>
  </si>
  <si>
    <t>Female</t>
  </si>
  <si>
    <t>E02006</t>
  </si>
  <si>
    <t>Harper Dominguez</t>
  </si>
  <si>
    <t>E02007</t>
  </si>
  <si>
    <t>Ezra Vu</t>
  </si>
  <si>
    <t>Countif</t>
  </si>
  <si>
    <t>E02008</t>
  </si>
  <si>
    <t>Jade Hu</t>
  </si>
  <si>
    <t>Accounting</t>
  </si>
  <si>
    <t>Count</t>
  </si>
  <si>
    <t>E02009</t>
  </si>
  <si>
    <t>Miles Chang</t>
  </si>
  <si>
    <t>Finance</t>
  </si>
  <si>
    <t>&gt;30</t>
  </si>
  <si>
    <t>E02010</t>
  </si>
  <si>
    <t>Gianna Holmes</t>
  </si>
  <si>
    <t>E02011</t>
  </si>
  <si>
    <t>Jameson Thomas</t>
  </si>
  <si>
    <t>E02012</t>
  </si>
  <si>
    <t>Jameson Pena</t>
  </si>
  <si>
    <t>E02013</t>
  </si>
  <si>
    <t>Bella Wu</t>
  </si>
  <si>
    <t>E02014</t>
  </si>
  <si>
    <t>Jose Wong</t>
  </si>
  <si>
    <t>E02015</t>
  </si>
  <si>
    <t>Lucas Richardson</t>
  </si>
  <si>
    <t>Marketing</t>
  </si>
  <si>
    <t>Countifs</t>
  </si>
  <si>
    <t>E02016</t>
  </si>
  <si>
    <t>Jacob Moore</t>
  </si>
  <si>
    <t>E02017</t>
  </si>
  <si>
    <t>Luna Lu</t>
  </si>
  <si>
    <t>E02018</t>
  </si>
  <si>
    <t>Bella Tran</t>
  </si>
  <si>
    <t>E02019</t>
  </si>
  <si>
    <t>Ivy Chau</t>
  </si>
  <si>
    <t>E02020</t>
  </si>
  <si>
    <t>Jordan Kumar</t>
  </si>
  <si>
    <t>&gt;35</t>
  </si>
  <si>
    <t>Sumif</t>
  </si>
  <si>
    <t>Range</t>
  </si>
  <si>
    <t>Criteria</t>
  </si>
  <si>
    <t>Sum_range</t>
  </si>
  <si>
    <t>Result</t>
  </si>
  <si>
    <t>Sumifs</t>
  </si>
  <si>
    <t>sum_range</t>
  </si>
  <si>
    <t>Range1</t>
  </si>
  <si>
    <t>Range 2</t>
  </si>
  <si>
    <t>Number 1</t>
  </si>
  <si>
    <t>Number 2</t>
  </si>
  <si>
    <t>Answer type</t>
  </si>
  <si>
    <t>Formula</t>
  </si>
  <si>
    <t>True,False</t>
  </si>
  <si>
    <t>1,0</t>
  </si>
  <si>
    <t>Pass,Fail</t>
  </si>
  <si>
    <t>YES,NO</t>
  </si>
  <si>
    <t>C3+D3,0</t>
  </si>
  <si>
    <t>today(),today()+1</t>
  </si>
  <si>
    <t>Item</t>
  </si>
  <si>
    <t>Hours</t>
  </si>
  <si>
    <t>Rate</t>
  </si>
  <si>
    <t>Total</t>
  </si>
  <si>
    <t>Rates</t>
  </si>
  <si>
    <t>Removing old plaster</t>
  </si>
  <si>
    <t>Standard</t>
  </si>
  <si>
    <t>Brew time</t>
  </si>
  <si>
    <t>Overtime</t>
  </si>
  <si>
    <t>Preparing walls</t>
  </si>
  <si>
    <t>Plastering walls</t>
  </si>
  <si>
    <t>Weekend</t>
  </si>
  <si>
    <t>Accidentally knocking off some new plaster</t>
  </si>
  <si>
    <t>Wkend OT</t>
  </si>
  <si>
    <t>Replastering bits knocked off</t>
  </si>
  <si>
    <t>Skimming</t>
  </si>
  <si>
    <t>Clear up</t>
  </si>
  <si>
    <t>Purchase Ledger</t>
  </si>
  <si>
    <t>Code</t>
  </si>
  <si>
    <t>Date</t>
  </si>
  <si>
    <t>Area code</t>
  </si>
  <si>
    <t>Area of activity</t>
  </si>
  <si>
    <t>Description</t>
  </si>
  <si>
    <t>Amount</t>
  </si>
  <si>
    <t>Real Cost</t>
  </si>
  <si>
    <t>MS</t>
  </si>
  <si>
    <t>Backhander to Trotter</t>
  </si>
  <si>
    <t>IE</t>
  </si>
  <si>
    <t>Second-hand video cases</t>
  </si>
  <si>
    <t>OA</t>
  </si>
  <si>
    <t>Raquel's wages</t>
  </si>
  <si>
    <t>Rental on stall</t>
  </si>
  <si>
    <t>Market Stall</t>
  </si>
  <si>
    <t>Protection money</t>
  </si>
  <si>
    <t>Import/Export</t>
  </si>
  <si>
    <t>Rodney's wages</t>
  </si>
  <si>
    <t>Other Activities</t>
  </si>
  <si>
    <t>100 skateboards</t>
  </si>
  <si>
    <t>Heating for office</t>
  </si>
  <si>
    <t>Rent for office</t>
  </si>
  <si>
    <t>100 cabbage patch dolls</t>
  </si>
  <si>
    <t>Christmas trees</t>
  </si>
  <si>
    <t>Fairy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</si>
</sst>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DB18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EAEA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/>
    <xf numFmtId="0" fontId="5" fillId="6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0" borderId="3" xfId="0" applyFont="1" applyBorder="1"/>
    <xf numFmtId="0" fontId="0" fillId="0" borderId="3" xfId="0" applyBorder="1"/>
    <xf numFmtId="14" fontId="0" fillId="0" borderId="3" xfId="0" applyNumberFormat="1" applyBorder="1"/>
    <xf numFmtId="44" fontId="1" fillId="0" borderId="8" xfId="1" applyFont="1" applyFill="1" applyBorder="1" applyAlignment="1">
      <alignment horizontal="center"/>
    </xf>
    <xf numFmtId="0" fontId="0" fillId="8" borderId="3" xfId="0" applyFill="1" applyBorder="1"/>
    <xf numFmtId="44" fontId="0" fillId="0" borderId="3" xfId="1" applyFont="1" applyBorder="1"/>
    <xf numFmtId="0" fontId="8" fillId="9" borderId="4" xfId="0" applyFont="1" applyFill="1" applyBorder="1"/>
    <xf numFmtId="0" fontId="8" fillId="9" borderId="5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1" fillId="10" borderId="7" xfId="0" applyFont="1" applyFill="1" applyBorder="1"/>
    <xf numFmtId="0" fontId="1" fillId="10" borderId="9" xfId="0" applyFont="1" applyFill="1" applyBorder="1"/>
    <xf numFmtId="0" fontId="1" fillId="11" borderId="0" xfId="0" applyFont="1" applyFill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9" fillId="7" borderId="0" xfId="0" applyFont="1" applyFill="1"/>
    <xf numFmtId="0" fontId="11" fillId="12" borderId="11" xfId="0" applyFont="1" applyFill="1" applyBorder="1"/>
    <xf numFmtId="0" fontId="11" fillId="12" borderId="12" xfId="0" applyFont="1" applyFill="1" applyBorder="1"/>
    <xf numFmtId="0" fontId="11" fillId="12" borderId="13" xfId="0" applyFont="1" applyFill="1" applyBorder="1"/>
    <xf numFmtId="0" fontId="12" fillId="0" borderId="0" xfId="0" applyFont="1"/>
    <xf numFmtId="0" fontId="12" fillId="13" borderId="7" xfId="0" applyFont="1" applyFill="1" applyBorder="1"/>
    <xf numFmtId="0" fontId="12" fillId="13" borderId="0" xfId="0" applyFont="1" applyFill="1" applyAlignment="1">
      <alignment horizontal="center"/>
    </xf>
    <xf numFmtId="0" fontId="12" fillId="13" borderId="0" xfId="0" applyFont="1" applyFill="1"/>
    <xf numFmtId="0" fontId="12" fillId="13" borderId="14" xfId="0" applyFont="1" applyFill="1" applyBorder="1"/>
    <xf numFmtId="0" fontId="12" fillId="14" borderId="7" xfId="0" applyFont="1" applyFill="1" applyBorder="1" applyAlignment="1">
      <alignment horizontal="center"/>
    </xf>
    <xf numFmtId="1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14" xfId="0" applyFont="1" applyBorder="1"/>
    <xf numFmtId="0" fontId="12" fillId="14" borderId="9" xfId="0" applyFont="1" applyFill="1" applyBorder="1" applyAlignment="1">
      <alignment horizontal="center"/>
    </xf>
    <xf numFmtId="16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5" xfId="0" applyFont="1" applyBorder="1"/>
    <xf numFmtId="0" fontId="2" fillId="2" borderId="0" xfId="0" applyFont="1" applyFill="1" applyAlignment="1">
      <alignment horizontal="center"/>
    </xf>
    <xf numFmtId="0" fontId="10" fillId="9" borderId="4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1" sqref="J11"/>
    </sheetView>
  </sheetViews>
  <sheetFormatPr defaultRowHeight="14.4" x14ac:dyDescent="0.3"/>
  <cols>
    <col min="1" max="1" width="15.88671875" customWidth="1"/>
    <col min="2" max="2" width="22.5546875" bestFit="1" customWidth="1"/>
    <col min="3" max="5" width="15.88671875" customWidth="1"/>
    <col min="6" max="6" width="17" bestFit="1" customWidth="1"/>
    <col min="7" max="10" width="15.88671875" customWidth="1"/>
  </cols>
  <sheetData>
    <row r="1" spans="1:10" ht="17.399999999999999" x14ac:dyDescent="0.3">
      <c r="A1" s="1"/>
      <c r="B1" s="50" t="s">
        <v>0</v>
      </c>
      <c r="C1" s="50"/>
      <c r="D1" s="1"/>
      <c r="E1" s="2"/>
      <c r="F1" s="3"/>
      <c r="G1" s="1"/>
      <c r="H1" s="1"/>
      <c r="I1" s="1"/>
      <c r="J1" s="1"/>
    </row>
    <row r="2" spans="1:10" ht="17.399999999999999" x14ac:dyDescent="0.3">
      <c r="A2" s="1"/>
      <c r="B2" s="1"/>
      <c r="C2" s="1"/>
      <c r="D2" s="1"/>
      <c r="E2" s="2"/>
      <c r="F2" s="3"/>
      <c r="G2" s="1"/>
      <c r="H2" s="1"/>
      <c r="I2" s="1"/>
      <c r="J2" s="1"/>
    </row>
    <row r="3" spans="1:10" ht="17.399999999999999" x14ac:dyDescent="0.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1"/>
      <c r="H3" s="1"/>
      <c r="I3" s="1"/>
      <c r="J3" s="1"/>
    </row>
    <row r="4" spans="1:10" ht="17.399999999999999" x14ac:dyDescent="0.3">
      <c r="A4" s="1" t="s">
        <v>7</v>
      </c>
      <c r="B4" s="1" t="s">
        <v>8</v>
      </c>
      <c r="C4" s="1" t="s">
        <v>9</v>
      </c>
      <c r="D4" s="1" t="s">
        <v>10</v>
      </c>
      <c r="E4" s="2">
        <v>47</v>
      </c>
      <c r="F4" s="3">
        <v>92368</v>
      </c>
      <c r="G4" s="1"/>
      <c r="H4" s="1"/>
      <c r="I4" s="1"/>
      <c r="J4" s="1"/>
    </row>
    <row r="5" spans="1:10" ht="17.399999999999999" x14ac:dyDescent="0.3">
      <c r="A5" s="1" t="s">
        <v>11</v>
      </c>
      <c r="B5" s="1" t="s">
        <v>12</v>
      </c>
      <c r="C5" s="1" t="s">
        <v>13</v>
      </c>
      <c r="D5" s="1" t="s">
        <v>10</v>
      </c>
      <c r="E5" s="2">
        <v>58</v>
      </c>
      <c r="F5" s="3">
        <v>45703</v>
      </c>
      <c r="G5" s="1"/>
      <c r="H5" s="1"/>
      <c r="I5" s="1"/>
      <c r="J5" s="1"/>
    </row>
    <row r="6" spans="1:10" ht="17.399999999999999" x14ac:dyDescent="0.3">
      <c r="A6" s="1" t="s">
        <v>14</v>
      </c>
      <c r="B6" s="1" t="s">
        <v>15</v>
      </c>
      <c r="C6" s="1" t="s">
        <v>16</v>
      </c>
      <c r="D6" s="1" t="s">
        <v>10</v>
      </c>
      <c r="E6" s="2">
        <v>34</v>
      </c>
      <c r="F6" s="3">
        <v>83576</v>
      </c>
      <c r="G6" s="1"/>
      <c r="H6" s="1"/>
      <c r="I6" s="1"/>
      <c r="J6" s="1"/>
    </row>
    <row r="7" spans="1:10" ht="17.399999999999999" x14ac:dyDescent="0.3">
      <c r="A7" s="1" t="s">
        <v>17</v>
      </c>
      <c r="B7" s="1" t="s">
        <v>18</v>
      </c>
      <c r="C7" s="1" t="s">
        <v>16</v>
      </c>
      <c r="D7" s="1" t="s">
        <v>19</v>
      </c>
      <c r="E7" s="2">
        <v>39</v>
      </c>
      <c r="F7" s="3">
        <v>98062</v>
      </c>
      <c r="G7" s="1"/>
      <c r="H7" s="1"/>
      <c r="I7" s="1"/>
      <c r="J7" s="1"/>
    </row>
    <row r="8" spans="1:10" ht="17.399999999999999" x14ac:dyDescent="0.3">
      <c r="A8" s="1" t="s">
        <v>20</v>
      </c>
      <c r="B8" s="1" t="s">
        <v>21</v>
      </c>
      <c r="C8" s="1" t="s">
        <v>9</v>
      </c>
      <c r="D8" s="1" t="s">
        <v>19</v>
      </c>
      <c r="E8" s="2">
        <v>42</v>
      </c>
      <c r="F8" s="3">
        <v>175391</v>
      </c>
      <c r="G8" s="1"/>
      <c r="H8" s="1"/>
      <c r="I8" s="1"/>
      <c r="J8" s="1"/>
    </row>
    <row r="9" spans="1:10" ht="17.399999999999999" x14ac:dyDescent="0.3">
      <c r="A9" s="1" t="s">
        <v>22</v>
      </c>
      <c r="B9" s="1" t="s">
        <v>23</v>
      </c>
      <c r="C9" s="1" t="s">
        <v>16</v>
      </c>
      <c r="D9" s="1" t="s">
        <v>10</v>
      </c>
      <c r="E9" s="2">
        <v>62</v>
      </c>
      <c r="F9" s="3">
        <v>66227</v>
      </c>
      <c r="G9" s="1"/>
      <c r="H9" s="1"/>
      <c r="I9" s="8" t="s">
        <v>24</v>
      </c>
      <c r="J9" s="1"/>
    </row>
    <row r="10" spans="1:10" ht="17.399999999999999" x14ac:dyDescent="0.3">
      <c r="A10" s="1" t="s">
        <v>25</v>
      </c>
      <c r="B10" s="1" t="s">
        <v>26</v>
      </c>
      <c r="C10" s="1" t="s">
        <v>27</v>
      </c>
      <c r="D10" s="1" t="s">
        <v>19</v>
      </c>
      <c r="E10" s="2">
        <v>58</v>
      </c>
      <c r="F10" s="3">
        <v>89744</v>
      </c>
      <c r="G10" s="1"/>
      <c r="H10" s="1"/>
      <c r="I10" s="1"/>
      <c r="J10" s="9" t="s">
        <v>28</v>
      </c>
    </row>
    <row r="11" spans="1:10" ht="17.399999999999999" x14ac:dyDescent="0.3">
      <c r="A11" s="1" t="s">
        <v>29</v>
      </c>
      <c r="B11" s="1" t="s">
        <v>30</v>
      </c>
      <c r="C11" s="1" t="s">
        <v>31</v>
      </c>
      <c r="D11" s="1" t="s">
        <v>10</v>
      </c>
      <c r="E11" s="2">
        <v>62</v>
      </c>
      <c r="F11" s="3">
        <v>69674</v>
      </c>
      <c r="G11" s="1"/>
      <c r="H11" s="9" t="s">
        <v>5</v>
      </c>
      <c r="I11" s="9" t="s">
        <v>32</v>
      </c>
      <c r="J11" s="1"/>
    </row>
    <row r="12" spans="1:10" ht="17.399999999999999" x14ac:dyDescent="0.3">
      <c r="A12" s="1" t="s">
        <v>33</v>
      </c>
      <c r="B12" s="1" t="s">
        <v>34</v>
      </c>
      <c r="C12" s="1" t="s">
        <v>16</v>
      </c>
      <c r="D12" s="1" t="s">
        <v>19</v>
      </c>
      <c r="E12" s="2">
        <v>38</v>
      </c>
      <c r="F12" s="3">
        <v>97630</v>
      </c>
      <c r="G12" s="1"/>
      <c r="H12" s="9" t="s">
        <v>4</v>
      </c>
      <c r="I12" s="9" t="s">
        <v>19</v>
      </c>
      <c r="J12" s="1"/>
    </row>
    <row r="13" spans="1:10" ht="17.399999999999999" x14ac:dyDescent="0.3">
      <c r="A13" s="1" t="s">
        <v>35</v>
      </c>
      <c r="B13" s="1" t="s">
        <v>36</v>
      </c>
      <c r="C13" s="1" t="s">
        <v>31</v>
      </c>
      <c r="D13" s="1" t="s">
        <v>10</v>
      </c>
      <c r="E13" s="2">
        <v>52</v>
      </c>
      <c r="F13" s="3">
        <v>105879</v>
      </c>
      <c r="G13" s="1"/>
      <c r="H13" s="9" t="s">
        <v>3</v>
      </c>
      <c r="I13" s="9" t="s">
        <v>16</v>
      </c>
      <c r="J13" s="1"/>
    </row>
    <row r="14" spans="1:10" ht="17.399999999999999" x14ac:dyDescent="0.3">
      <c r="A14" s="1" t="s">
        <v>37</v>
      </c>
      <c r="B14" s="1" t="s">
        <v>38</v>
      </c>
      <c r="C14" s="1" t="s">
        <v>16</v>
      </c>
      <c r="D14" s="1" t="s">
        <v>10</v>
      </c>
      <c r="E14" s="2">
        <v>49</v>
      </c>
      <c r="F14" s="3">
        <v>40499</v>
      </c>
      <c r="G14" s="1"/>
      <c r="H14" s="1"/>
      <c r="I14" s="1"/>
      <c r="J14" s="1"/>
    </row>
    <row r="15" spans="1:10" ht="17.399999999999999" x14ac:dyDescent="0.3">
      <c r="A15" s="1" t="s">
        <v>39</v>
      </c>
      <c r="B15" s="1" t="s">
        <v>40</v>
      </c>
      <c r="C15" s="1" t="s">
        <v>31</v>
      </c>
      <c r="D15" s="1" t="s">
        <v>19</v>
      </c>
      <c r="E15" s="2">
        <v>63</v>
      </c>
      <c r="F15" s="3">
        <v>71418</v>
      </c>
      <c r="G15" s="1"/>
      <c r="H15" s="1"/>
      <c r="I15" s="1"/>
      <c r="J15" s="1"/>
    </row>
    <row r="16" spans="1:10" ht="17.399999999999999" x14ac:dyDescent="0.3">
      <c r="A16" s="1" t="s">
        <v>41</v>
      </c>
      <c r="B16" s="1" t="s">
        <v>42</v>
      </c>
      <c r="C16" s="1" t="s">
        <v>16</v>
      </c>
      <c r="D16" s="1" t="s">
        <v>10</v>
      </c>
      <c r="E16" s="2">
        <v>45</v>
      </c>
      <c r="F16" s="3">
        <v>150558</v>
      </c>
      <c r="G16" s="1"/>
      <c r="H16" s="1"/>
      <c r="I16" s="1"/>
      <c r="J16" s="1"/>
    </row>
    <row r="17" spans="1:10" ht="17.399999999999999" x14ac:dyDescent="0.3">
      <c r="A17" s="1" t="s">
        <v>43</v>
      </c>
      <c r="B17" s="1" t="s">
        <v>44</v>
      </c>
      <c r="C17" s="1" t="s">
        <v>45</v>
      </c>
      <c r="D17" s="1" t="s">
        <v>10</v>
      </c>
      <c r="E17" s="2">
        <v>36</v>
      </c>
      <c r="F17" s="3">
        <v>118912</v>
      </c>
      <c r="G17" s="1"/>
      <c r="H17" s="1"/>
      <c r="I17" s="8" t="s">
        <v>46</v>
      </c>
      <c r="J17" s="1"/>
    </row>
    <row r="18" spans="1:10" ht="17.399999999999999" x14ac:dyDescent="0.3">
      <c r="A18" s="1" t="s">
        <v>47</v>
      </c>
      <c r="B18" s="1" t="s">
        <v>48</v>
      </c>
      <c r="C18" s="1" t="s">
        <v>45</v>
      </c>
      <c r="D18" s="1" t="s">
        <v>10</v>
      </c>
      <c r="E18" s="2">
        <v>42</v>
      </c>
      <c r="F18" s="3">
        <v>131422</v>
      </c>
      <c r="G18" s="1"/>
      <c r="H18" s="1"/>
      <c r="I18" s="1"/>
      <c r="J18" s="1"/>
    </row>
    <row r="19" spans="1:10" ht="17.399999999999999" x14ac:dyDescent="0.3">
      <c r="A19" s="1" t="s">
        <v>49</v>
      </c>
      <c r="B19" s="1" t="s">
        <v>50</v>
      </c>
      <c r="C19" s="1" t="s">
        <v>16</v>
      </c>
      <c r="D19" s="1" t="s">
        <v>19</v>
      </c>
      <c r="E19" s="2">
        <v>62</v>
      </c>
      <c r="F19" s="3">
        <v>64208</v>
      </c>
      <c r="G19" s="1"/>
      <c r="H19" s="9" t="s">
        <v>4</v>
      </c>
      <c r="I19" s="9" t="s">
        <v>3</v>
      </c>
      <c r="J19" s="9" t="s">
        <v>28</v>
      </c>
    </row>
    <row r="20" spans="1:10" ht="17.399999999999999" x14ac:dyDescent="0.3">
      <c r="A20" s="1" t="s">
        <v>51</v>
      </c>
      <c r="B20" s="1" t="s">
        <v>52</v>
      </c>
      <c r="C20" s="1" t="s">
        <v>9</v>
      </c>
      <c r="D20" s="1" t="s">
        <v>19</v>
      </c>
      <c r="E20" s="2">
        <v>45</v>
      </c>
      <c r="F20" s="3">
        <v>254486</v>
      </c>
      <c r="G20" s="1"/>
      <c r="H20" s="2" t="s">
        <v>19</v>
      </c>
      <c r="I20" s="2" t="s">
        <v>16</v>
      </c>
      <c r="J20" s="2"/>
    </row>
    <row r="21" spans="1:10" ht="17.399999999999999" x14ac:dyDescent="0.3">
      <c r="A21" s="1" t="s">
        <v>53</v>
      </c>
      <c r="B21" s="1" t="s">
        <v>54</v>
      </c>
      <c r="C21" s="1" t="s">
        <v>13</v>
      </c>
      <c r="D21" s="1" t="s">
        <v>19</v>
      </c>
      <c r="E21" s="2">
        <v>61</v>
      </c>
      <c r="F21" s="3">
        <v>54811</v>
      </c>
      <c r="G21" s="1"/>
      <c r="H21" s="1"/>
      <c r="I21" s="1"/>
      <c r="J21" s="1"/>
    </row>
    <row r="22" spans="1:10" ht="17.399999999999999" x14ac:dyDescent="0.3">
      <c r="A22" s="1" t="s">
        <v>55</v>
      </c>
      <c r="B22" s="1" t="s">
        <v>56</v>
      </c>
      <c r="C22" s="1" t="s">
        <v>16</v>
      </c>
      <c r="D22" s="1" t="s">
        <v>10</v>
      </c>
      <c r="E22" s="2">
        <v>29</v>
      </c>
      <c r="F22" s="3">
        <v>95729</v>
      </c>
      <c r="G22" s="1"/>
      <c r="H22" s="1"/>
      <c r="I22" s="1"/>
      <c r="J22" s="1"/>
    </row>
    <row r="23" spans="1:10" ht="17.399999999999999" x14ac:dyDescent="0.3">
      <c r="A23" s="1"/>
      <c r="B23" s="1"/>
      <c r="C23" s="1"/>
      <c r="D23" s="1"/>
      <c r="E23" s="2"/>
      <c r="F23" s="3"/>
      <c r="G23" s="1"/>
      <c r="H23" s="9" t="s">
        <v>4</v>
      </c>
      <c r="I23" s="9" t="s">
        <v>5</v>
      </c>
      <c r="J23" s="9" t="s">
        <v>28</v>
      </c>
    </row>
    <row r="24" spans="1:10" ht="17.399999999999999" x14ac:dyDescent="0.3">
      <c r="A24" s="1"/>
      <c r="B24" s="1"/>
      <c r="C24" s="1"/>
      <c r="D24" s="1"/>
      <c r="E24" s="2"/>
      <c r="F24" s="3"/>
      <c r="G24" s="1"/>
      <c r="H24" s="2" t="s">
        <v>10</v>
      </c>
      <c r="I24" s="2" t="s">
        <v>57</v>
      </c>
      <c r="J24" s="2"/>
    </row>
    <row r="25" spans="1:10" ht="17.399999999999999" x14ac:dyDescent="0.3">
      <c r="A25" s="1"/>
      <c r="B25" s="1"/>
      <c r="C25" s="1"/>
      <c r="D25" s="1"/>
      <c r="E25" s="2"/>
      <c r="F25" s="3"/>
      <c r="G25" s="1"/>
      <c r="H25" s="1"/>
      <c r="I25" s="1"/>
      <c r="J25" s="1"/>
    </row>
    <row r="26" spans="1:10" ht="17.399999999999999" x14ac:dyDescent="0.3">
      <c r="A26" s="1"/>
      <c r="B26" s="1"/>
      <c r="C26" s="1"/>
      <c r="D26" s="1"/>
      <c r="E26" s="2"/>
      <c r="F26" s="3"/>
      <c r="G26" s="1"/>
      <c r="H26" s="1"/>
      <c r="I26" s="1"/>
      <c r="J26" s="1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6"/>
  <sheetViews>
    <sheetView topLeftCell="B3" workbookViewId="0">
      <selection activeCell="N11" sqref="N11"/>
    </sheetView>
  </sheetViews>
  <sheetFormatPr defaultColWidth="8.88671875" defaultRowHeight="17.399999999999999" x14ac:dyDescent="0.3"/>
  <cols>
    <col min="1" max="2" width="8.88671875" style="1"/>
    <col min="3" max="3" width="16.109375" style="1" bestFit="1" customWidth="1"/>
    <col min="4" max="4" width="22.5546875" style="1" bestFit="1" customWidth="1"/>
    <col min="5" max="5" width="15.5546875" style="1" bestFit="1" customWidth="1"/>
    <col min="6" max="6" width="10.44140625" style="1" bestFit="1" customWidth="1"/>
    <col min="7" max="7" width="8.88671875" style="1"/>
    <col min="8" max="8" width="17" style="1" bestFit="1" customWidth="1"/>
    <col min="9" max="9" width="8.88671875" style="1"/>
    <col min="10" max="10" width="14.88671875" style="1" customWidth="1"/>
    <col min="11" max="11" width="14.44140625" style="1" customWidth="1"/>
    <col min="12" max="12" width="16.109375" style="1" customWidth="1"/>
    <col min="13" max="13" width="8.88671875" style="1"/>
    <col min="14" max="14" width="17" style="1" bestFit="1" customWidth="1"/>
    <col min="15" max="16384" width="8.88671875" style="1"/>
  </cols>
  <sheetData>
    <row r="4" spans="3:14" x14ac:dyDescent="0.3">
      <c r="D4" s="50" t="s">
        <v>0</v>
      </c>
      <c r="E4" s="50"/>
      <c r="G4" s="2"/>
      <c r="H4" s="3"/>
    </row>
    <row r="5" spans="3:14" x14ac:dyDescent="0.3">
      <c r="G5" s="2"/>
      <c r="H5" s="3"/>
    </row>
    <row r="6" spans="3:14" x14ac:dyDescent="0.3">
      <c r="C6" s="4" t="s">
        <v>1</v>
      </c>
      <c r="D6" s="5" t="s">
        <v>2</v>
      </c>
      <c r="E6" s="5" t="s">
        <v>3</v>
      </c>
      <c r="F6" s="5" t="s">
        <v>4</v>
      </c>
      <c r="G6" s="6" t="s">
        <v>5</v>
      </c>
      <c r="H6" s="7" t="s">
        <v>6</v>
      </c>
    </row>
    <row r="7" spans="3:14" x14ac:dyDescent="0.3">
      <c r="C7" s="1" t="s">
        <v>7</v>
      </c>
      <c r="D7" s="1" t="s">
        <v>8</v>
      </c>
      <c r="E7" s="1" t="s">
        <v>9</v>
      </c>
      <c r="F7" s="1" t="s">
        <v>10</v>
      </c>
      <c r="G7" s="2">
        <v>47</v>
      </c>
      <c r="H7" s="3">
        <v>92368</v>
      </c>
      <c r="L7" s="10" t="s">
        <v>58</v>
      </c>
    </row>
    <row r="8" spans="3:14" x14ac:dyDescent="0.3">
      <c r="C8" s="1" t="s">
        <v>11</v>
      </c>
      <c r="D8" s="1" t="s">
        <v>12</v>
      </c>
      <c r="E8" s="1" t="s">
        <v>13</v>
      </c>
      <c r="F8" s="1" t="s">
        <v>10</v>
      </c>
      <c r="G8" s="2">
        <v>58</v>
      </c>
      <c r="H8" s="3">
        <v>45703</v>
      </c>
    </row>
    <row r="9" spans="3:14" x14ac:dyDescent="0.3">
      <c r="C9" s="1" t="s">
        <v>14</v>
      </c>
      <c r="D9" s="1" t="s">
        <v>15</v>
      </c>
      <c r="E9" s="1" t="s">
        <v>16</v>
      </c>
      <c r="F9" s="1" t="s">
        <v>10</v>
      </c>
      <c r="G9" s="2">
        <v>34</v>
      </c>
      <c r="H9" s="3">
        <v>83576</v>
      </c>
    </row>
    <row r="10" spans="3:14" x14ac:dyDescent="0.3">
      <c r="C10" s="1" t="s">
        <v>17</v>
      </c>
      <c r="D10" s="1" t="s">
        <v>18</v>
      </c>
      <c r="E10" s="1" t="s">
        <v>16</v>
      </c>
      <c r="F10" s="1" t="s">
        <v>19</v>
      </c>
      <c r="G10" s="2">
        <v>39</v>
      </c>
      <c r="H10" s="3">
        <v>98062</v>
      </c>
      <c r="J10" s="13" t="s">
        <v>59</v>
      </c>
      <c r="K10" s="13" t="s">
        <v>60</v>
      </c>
      <c r="L10" s="13" t="s">
        <v>61</v>
      </c>
      <c r="M10" s="13"/>
      <c r="N10" s="13" t="s">
        <v>62</v>
      </c>
    </row>
    <row r="11" spans="3:14" x14ac:dyDescent="0.3">
      <c r="C11" s="1" t="s">
        <v>20</v>
      </c>
      <c r="D11" s="1" t="s">
        <v>21</v>
      </c>
      <c r="E11" s="1" t="s">
        <v>9</v>
      </c>
      <c r="F11" s="1" t="s">
        <v>19</v>
      </c>
      <c r="G11" s="2">
        <v>42</v>
      </c>
      <c r="H11" s="3">
        <v>175391</v>
      </c>
      <c r="J11" s="11" t="s">
        <v>3</v>
      </c>
      <c r="K11" s="11" t="s">
        <v>16</v>
      </c>
      <c r="L11" s="11" t="s">
        <v>6</v>
      </c>
      <c r="M11" s="11"/>
      <c r="N11" s="12"/>
    </row>
    <row r="12" spans="3:14" x14ac:dyDescent="0.3">
      <c r="C12" s="1" t="s">
        <v>22</v>
      </c>
      <c r="D12" s="1" t="s">
        <v>23</v>
      </c>
      <c r="E12" s="1" t="s">
        <v>16</v>
      </c>
      <c r="F12" s="1" t="s">
        <v>10</v>
      </c>
      <c r="G12" s="2">
        <v>62</v>
      </c>
      <c r="H12" s="3">
        <v>66227</v>
      </c>
    </row>
    <row r="13" spans="3:14" x14ac:dyDescent="0.3">
      <c r="C13" s="1" t="s">
        <v>25</v>
      </c>
      <c r="D13" s="1" t="s">
        <v>26</v>
      </c>
      <c r="E13" s="1" t="s">
        <v>27</v>
      </c>
      <c r="F13" s="1" t="s">
        <v>19</v>
      </c>
      <c r="G13" s="2">
        <v>58</v>
      </c>
      <c r="H13" s="3">
        <v>89744</v>
      </c>
    </row>
    <row r="14" spans="3:14" x14ac:dyDescent="0.3">
      <c r="C14" s="1" t="s">
        <v>29</v>
      </c>
      <c r="D14" s="1" t="s">
        <v>30</v>
      </c>
      <c r="E14" s="1" t="s">
        <v>31</v>
      </c>
      <c r="F14" s="1" t="s">
        <v>10</v>
      </c>
      <c r="G14" s="2">
        <v>62</v>
      </c>
      <c r="H14" s="3">
        <v>69674</v>
      </c>
    </row>
    <row r="15" spans="3:14" x14ac:dyDescent="0.3">
      <c r="C15" s="1" t="s">
        <v>33</v>
      </c>
      <c r="D15" s="1" t="s">
        <v>34</v>
      </c>
      <c r="E15" s="1" t="s">
        <v>16</v>
      </c>
      <c r="F15" s="1" t="s">
        <v>19</v>
      </c>
      <c r="G15" s="2">
        <v>38</v>
      </c>
      <c r="H15" s="3">
        <v>97630</v>
      </c>
      <c r="L15" s="10" t="s">
        <v>63</v>
      </c>
    </row>
    <row r="16" spans="3:14" x14ac:dyDescent="0.3">
      <c r="C16" s="1" t="s">
        <v>35</v>
      </c>
      <c r="D16" s="1" t="s">
        <v>36</v>
      </c>
      <c r="E16" s="1" t="s">
        <v>31</v>
      </c>
      <c r="F16" s="1" t="s">
        <v>10</v>
      </c>
      <c r="G16" s="2">
        <v>52</v>
      </c>
      <c r="H16" s="3">
        <v>105879</v>
      </c>
    </row>
    <row r="17" spans="3:14" x14ac:dyDescent="0.3">
      <c r="C17" s="1" t="s">
        <v>37</v>
      </c>
      <c r="D17" s="1" t="s">
        <v>38</v>
      </c>
      <c r="E17" s="1" t="s">
        <v>16</v>
      </c>
      <c r="F17" s="1" t="s">
        <v>10</v>
      </c>
      <c r="G17" s="2">
        <v>49</v>
      </c>
      <c r="H17" s="3">
        <v>40499</v>
      </c>
      <c r="J17" s="13" t="s">
        <v>64</v>
      </c>
      <c r="K17" s="13" t="s">
        <v>65</v>
      </c>
      <c r="L17" s="13" t="s">
        <v>66</v>
      </c>
      <c r="M17" s="14"/>
      <c r="N17" s="13" t="s">
        <v>62</v>
      </c>
    </row>
    <row r="18" spans="3:14" x14ac:dyDescent="0.3">
      <c r="C18" s="1" t="s">
        <v>39</v>
      </c>
      <c r="D18" s="1" t="s">
        <v>40</v>
      </c>
      <c r="E18" s="1" t="s">
        <v>31</v>
      </c>
      <c r="F18" s="1" t="s">
        <v>19</v>
      </c>
      <c r="G18" s="2">
        <v>63</v>
      </c>
      <c r="H18" s="3">
        <v>71418</v>
      </c>
      <c r="J18" s="11" t="s">
        <v>6</v>
      </c>
      <c r="K18" s="11" t="s">
        <v>3</v>
      </c>
      <c r="L18" s="11" t="s">
        <v>4</v>
      </c>
      <c r="N18" s="11"/>
    </row>
    <row r="19" spans="3:14" x14ac:dyDescent="0.3">
      <c r="C19" s="1" t="s">
        <v>41</v>
      </c>
      <c r="D19" s="1" t="s">
        <v>42</v>
      </c>
      <c r="E19" s="1" t="s">
        <v>16</v>
      </c>
      <c r="F19" s="1" t="s">
        <v>10</v>
      </c>
      <c r="G19" s="2">
        <v>45</v>
      </c>
      <c r="H19" s="3">
        <v>150558</v>
      </c>
      <c r="J19" s="11"/>
      <c r="K19" s="13" t="s">
        <v>60</v>
      </c>
      <c r="L19" s="13" t="s">
        <v>60</v>
      </c>
    </row>
    <row r="20" spans="3:14" x14ac:dyDescent="0.3">
      <c r="C20" s="1" t="s">
        <v>43</v>
      </c>
      <c r="D20" s="1" t="s">
        <v>44</v>
      </c>
      <c r="E20" s="1" t="s">
        <v>45</v>
      </c>
      <c r="F20" s="1" t="s">
        <v>10</v>
      </c>
      <c r="G20" s="2">
        <v>36</v>
      </c>
      <c r="H20" s="3">
        <v>118912</v>
      </c>
      <c r="J20" s="11"/>
      <c r="K20" s="11" t="s">
        <v>16</v>
      </c>
      <c r="L20" s="11" t="s">
        <v>19</v>
      </c>
    </row>
    <row r="21" spans="3:14" x14ac:dyDescent="0.3">
      <c r="C21" s="1" t="s">
        <v>47</v>
      </c>
      <c r="D21" s="1" t="s">
        <v>48</v>
      </c>
      <c r="E21" s="1" t="s">
        <v>45</v>
      </c>
      <c r="F21" s="1" t="s">
        <v>10</v>
      </c>
      <c r="G21" s="2">
        <v>42</v>
      </c>
      <c r="H21" s="3">
        <v>131422</v>
      </c>
    </row>
    <row r="22" spans="3:14" x14ac:dyDescent="0.3">
      <c r="C22" s="1" t="s">
        <v>49</v>
      </c>
      <c r="D22" s="1" t="s">
        <v>50</v>
      </c>
      <c r="E22" s="1" t="s">
        <v>16</v>
      </c>
      <c r="F22" s="1" t="s">
        <v>19</v>
      </c>
      <c r="G22" s="2">
        <v>62</v>
      </c>
      <c r="H22" s="3">
        <v>64208</v>
      </c>
    </row>
    <row r="23" spans="3:14" x14ac:dyDescent="0.3">
      <c r="C23" s="1" t="s">
        <v>51</v>
      </c>
      <c r="D23" s="1" t="s">
        <v>52</v>
      </c>
      <c r="E23" s="1" t="s">
        <v>9</v>
      </c>
      <c r="F23" s="1" t="s">
        <v>19</v>
      </c>
      <c r="G23" s="2">
        <v>45</v>
      </c>
      <c r="H23" s="3">
        <v>254486</v>
      </c>
    </row>
    <row r="24" spans="3:14" x14ac:dyDescent="0.3">
      <c r="C24" s="1" t="s">
        <v>53</v>
      </c>
      <c r="D24" s="1" t="s">
        <v>54</v>
      </c>
      <c r="E24" s="1" t="s">
        <v>13</v>
      </c>
      <c r="F24" s="1" t="s">
        <v>19</v>
      </c>
      <c r="G24" s="2">
        <v>61</v>
      </c>
      <c r="H24" s="3">
        <v>54811</v>
      </c>
    </row>
    <row r="25" spans="3:14" x14ac:dyDescent="0.3">
      <c r="C25" s="1" t="s">
        <v>55</v>
      </c>
      <c r="D25" s="1" t="s">
        <v>56</v>
      </c>
      <c r="E25" s="1" t="s">
        <v>16</v>
      </c>
      <c r="F25" s="1" t="s">
        <v>10</v>
      </c>
      <c r="G25" s="2">
        <v>29</v>
      </c>
      <c r="H25" s="3">
        <v>95729</v>
      </c>
    </row>
    <row r="26" spans="3:14" x14ac:dyDescent="0.3">
      <c r="G26" s="2"/>
      <c r="H26" s="3"/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I32"/>
  <sheetViews>
    <sheetView topLeftCell="A9" zoomScale="89" zoomScaleNormal="89" workbookViewId="0">
      <selection activeCell="I22" sqref="I22"/>
    </sheetView>
  </sheetViews>
  <sheetFormatPr defaultRowHeight="14.4" x14ac:dyDescent="0.3"/>
  <cols>
    <col min="3" max="3" width="49.88671875" bestFit="1" customWidth="1"/>
    <col min="4" max="4" width="30.88671875" customWidth="1"/>
    <col min="5" max="5" width="13.44140625" bestFit="1" customWidth="1"/>
    <col min="6" max="6" width="31.5546875" customWidth="1"/>
    <col min="8" max="8" width="12.88671875" customWidth="1"/>
    <col min="9" max="9" width="18.109375" customWidth="1"/>
  </cols>
  <sheetData>
    <row r="4" spans="3:4" x14ac:dyDescent="0.3">
      <c r="C4" s="15" t="s">
        <v>67</v>
      </c>
      <c r="D4" s="15" t="s">
        <v>68</v>
      </c>
    </row>
    <row r="5" spans="3:4" x14ac:dyDescent="0.3">
      <c r="C5" s="16">
        <v>25</v>
      </c>
      <c r="D5" s="16">
        <v>45</v>
      </c>
    </row>
    <row r="9" spans="3:4" x14ac:dyDescent="0.3">
      <c r="C9" s="15" t="s">
        <v>69</v>
      </c>
      <c r="D9" s="15" t="s">
        <v>70</v>
      </c>
    </row>
    <row r="10" spans="3:4" x14ac:dyDescent="0.3">
      <c r="C10" s="17" t="s">
        <v>71</v>
      </c>
      <c r="D10" s="18" t="b">
        <f>IF(C5&gt;D5,TRUE,FALSE)</f>
        <v>0</v>
      </c>
    </row>
    <row r="11" spans="3:4" x14ac:dyDescent="0.3">
      <c r="C11" s="18" t="s">
        <v>72</v>
      </c>
      <c r="D11" s="18">
        <f>IF(C5&gt;D5,1,0)</f>
        <v>0</v>
      </c>
    </row>
    <row r="12" spans="3:4" x14ac:dyDescent="0.3">
      <c r="C12" s="18" t="s">
        <v>73</v>
      </c>
      <c r="D12" s="18" t="str">
        <f>IF(C5&gt;D5,"pass","fail")</f>
        <v>fail</v>
      </c>
    </row>
    <row r="13" spans="3:4" x14ac:dyDescent="0.3">
      <c r="C13" s="18"/>
      <c r="D13" s="18"/>
    </row>
    <row r="14" spans="3:4" x14ac:dyDescent="0.3">
      <c r="C14" s="18" t="s">
        <v>74</v>
      </c>
      <c r="D14" s="18" t="str">
        <f>IF(C5&gt;D5,"YES","NO")</f>
        <v>NO</v>
      </c>
    </row>
    <row r="15" spans="3:4" x14ac:dyDescent="0.3">
      <c r="C15" s="18" t="s">
        <v>75</v>
      </c>
      <c r="D15" s="18">
        <f>IF(C5&gt;D5,C5+D5,0)</f>
        <v>0</v>
      </c>
    </row>
    <row r="16" spans="3:4" x14ac:dyDescent="0.3">
      <c r="C16" s="18" t="s">
        <v>76</v>
      </c>
      <c r="D16" s="19">
        <f ca="1">IF(C5&gt;D5,TODAY(),TODAY()+1)</f>
        <v>45540</v>
      </c>
    </row>
    <row r="21" spans="3:9" ht="21" x14ac:dyDescent="0.4">
      <c r="C21" s="23" t="s">
        <v>77</v>
      </c>
      <c r="D21" s="24" t="s">
        <v>78</v>
      </c>
      <c r="E21" s="24" t="s">
        <v>79</v>
      </c>
      <c r="F21" s="25" t="s">
        <v>80</v>
      </c>
      <c r="G21" s="32"/>
      <c r="H21" s="51" t="s">
        <v>81</v>
      </c>
      <c r="I21" s="52"/>
    </row>
    <row r="22" spans="3:9" ht="17.399999999999999" x14ac:dyDescent="0.3">
      <c r="C22" s="26" t="s">
        <v>82</v>
      </c>
      <c r="D22" s="28">
        <v>4</v>
      </c>
      <c r="E22" s="30" t="s">
        <v>83</v>
      </c>
      <c r="F22" s="20">
        <f t="shared" ref="F22:F32" si="0">IF(E22="Standard",D22*Standard,D22*OT)</f>
        <v>200</v>
      </c>
      <c r="H22" s="21" t="s">
        <v>83</v>
      </c>
      <c r="I22" s="22">
        <v>50</v>
      </c>
    </row>
    <row r="23" spans="3:9" ht="17.399999999999999" x14ac:dyDescent="0.3">
      <c r="C23" s="26" t="s">
        <v>84</v>
      </c>
      <c r="D23" s="28">
        <v>0.5</v>
      </c>
      <c r="E23" s="30" t="s">
        <v>83</v>
      </c>
      <c r="F23" s="20">
        <f t="shared" si="0"/>
        <v>25</v>
      </c>
      <c r="H23" s="21" t="s">
        <v>85</v>
      </c>
      <c r="I23" s="22">
        <v>75</v>
      </c>
    </row>
    <row r="24" spans="3:9" ht="17.399999999999999" x14ac:dyDescent="0.3">
      <c r="C24" s="26" t="s">
        <v>86</v>
      </c>
      <c r="D24" s="28">
        <v>3</v>
      </c>
      <c r="E24" s="30" t="s">
        <v>83</v>
      </c>
      <c r="F24" s="20">
        <f t="shared" si="0"/>
        <v>150</v>
      </c>
    </row>
    <row r="25" spans="3:9" ht="17.399999999999999" x14ac:dyDescent="0.3">
      <c r="C25" s="26" t="s">
        <v>86</v>
      </c>
      <c r="D25" s="28">
        <v>1</v>
      </c>
      <c r="E25" s="30" t="s">
        <v>85</v>
      </c>
      <c r="F25" s="20">
        <f t="shared" si="0"/>
        <v>75</v>
      </c>
    </row>
    <row r="26" spans="3:9" ht="17.399999999999999" x14ac:dyDescent="0.3">
      <c r="C26" s="26" t="s">
        <v>87</v>
      </c>
      <c r="D26" s="28">
        <v>7.5</v>
      </c>
      <c r="E26" s="30" t="s">
        <v>88</v>
      </c>
      <c r="F26" s="20">
        <f t="shared" si="0"/>
        <v>562.5</v>
      </c>
    </row>
    <row r="27" spans="3:9" ht="17.399999999999999" x14ac:dyDescent="0.3">
      <c r="C27" s="26" t="s">
        <v>89</v>
      </c>
      <c r="D27" s="28">
        <v>0.5</v>
      </c>
      <c r="E27" s="30" t="s">
        <v>90</v>
      </c>
      <c r="F27" s="20">
        <f t="shared" si="0"/>
        <v>37.5</v>
      </c>
    </row>
    <row r="28" spans="3:9" ht="17.399999999999999" x14ac:dyDescent="0.3">
      <c r="C28" s="26" t="s">
        <v>91</v>
      </c>
      <c r="D28" s="28">
        <v>2</v>
      </c>
      <c r="E28" s="30" t="s">
        <v>90</v>
      </c>
      <c r="F28" s="20">
        <f t="shared" si="0"/>
        <v>150</v>
      </c>
    </row>
    <row r="29" spans="3:9" ht="17.399999999999999" x14ac:dyDescent="0.3">
      <c r="C29" s="26" t="s">
        <v>92</v>
      </c>
      <c r="D29" s="28">
        <v>3</v>
      </c>
      <c r="E29" s="30" t="s">
        <v>83</v>
      </c>
      <c r="F29" s="20">
        <f t="shared" si="0"/>
        <v>150</v>
      </c>
    </row>
    <row r="30" spans="3:9" ht="17.399999999999999" x14ac:dyDescent="0.3">
      <c r="C30" s="26" t="s">
        <v>84</v>
      </c>
      <c r="D30" s="28">
        <v>0.5</v>
      </c>
      <c r="E30" s="30" t="s">
        <v>83</v>
      </c>
      <c r="F30" s="20">
        <f t="shared" si="0"/>
        <v>25</v>
      </c>
    </row>
    <row r="31" spans="3:9" ht="17.399999999999999" x14ac:dyDescent="0.3">
      <c r="C31" s="26" t="s">
        <v>92</v>
      </c>
      <c r="D31" s="28">
        <v>3</v>
      </c>
      <c r="E31" s="30" t="s">
        <v>83</v>
      </c>
      <c r="F31" s="20">
        <f t="shared" si="0"/>
        <v>150</v>
      </c>
    </row>
    <row r="32" spans="3:9" ht="17.399999999999999" x14ac:dyDescent="0.3">
      <c r="C32" s="27" t="s">
        <v>93</v>
      </c>
      <c r="D32" s="29">
        <v>2</v>
      </c>
      <c r="E32" s="31" t="s">
        <v>85</v>
      </c>
      <c r="F32" s="20">
        <f t="shared" si="0"/>
        <v>150</v>
      </c>
    </row>
  </sheetData>
  <mergeCells count="1">
    <mergeCell ref="H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O30"/>
  <sheetViews>
    <sheetView topLeftCell="C1" workbookViewId="0">
      <selection activeCell="M20" sqref="M20"/>
    </sheetView>
  </sheetViews>
  <sheetFormatPr defaultRowHeight="14.4" x14ac:dyDescent="0.3"/>
  <cols>
    <col min="4" max="7" width="15.88671875" customWidth="1"/>
    <col min="8" max="8" width="24.44140625" bestFit="1" customWidth="1"/>
    <col min="9" max="15" width="15.88671875" customWidth="1"/>
  </cols>
  <sheetData>
    <row r="4" spans="4:15" x14ac:dyDescent="0.3">
      <c r="D4" s="33" t="s">
        <v>94</v>
      </c>
      <c r="E4" s="34"/>
      <c r="F4" s="34"/>
      <c r="G4" s="34"/>
      <c r="H4" s="34"/>
      <c r="I4" s="34"/>
      <c r="J4" s="35"/>
      <c r="K4" s="36"/>
      <c r="L4" s="36"/>
      <c r="M4" s="36"/>
      <c r="N4" s="36"/>
      <c r="O4" s="36"/>
    </row>
    <row r="5" spans="4:15" x14ac:dyDescent="0.3">
      <c r="D5" s="37" t="s">
        <v>95</v>
      </c>
      <c r="E5" s="38" t="s">
        <v>96</v>
      </c>
      <c r="F5" s="38" t="s">
        <v>97</v>
      </c>
      <c r="G5" s="38" t="s">
        <v>98</v>
      </c>
      <c r="H5" s="39" t="s">
        <v>99</v>
      </c>
      <c r="I5" s="39" t="s">
        <v>100</v>
      </c>
      <c r="J5" s="40" t="s">
        <v>101</v>
      </c>
      <c r="K5" s="36"/>
      <c r="L5" s="36"/>
      <c r="M5" s="36"/>
      <c r="N5" s="36"/>
      <c r="O5" s="36"/>
    </row>
    <row r="6" spans="4:15" x14ac:dyDescent="0.3">
      <c r="D6" s="41">
        <v>1</v>
      </c>
      <c r="E6" s="42">
        <v>38627</v>
      </c>
      <c r="F6" s="43" t="s">
        <v>102</v>
      </c>
      <c r="G6" s="36" t="str">
        <f>IF(F6=$N$9,$O$9,IF(F6=$N$16,$O$10,$O$11))</f>
        <v>Market Stall</v>
      </c>
      <c r="H6" s="36" t="s">
        <v>103</v>
      </c>
      <c r="I6" s="36">
        <v>100</v>
      </c>
      <c r="J6" s="44">
        <v>100</v>
      </c>
      <c r="K6" s="36"/>
      <c r="L6" s="36"/>
      <c r="M6" s="36"/>
      <c r="N6" s="36"/>
      <c r="O6" s="36"/>
    </row>
    <row r="7" spans="4:15" x14ac:dyDescent="0.3">
      <c r="D7" s="41">
        <v>2</v>
      </c>
      <c r="E7" s="42">
        <v>38630</v>
      </c>
      <c r="F7" s="43" t="s">
        <v>104</v>
      </c>
      <c r="G7" s="36" t="str">
        <f t="shared" ref="G7:G30" si="0">IF(F7=$N$9,$O$9,IF(F7=$N$16,$O$10,$O$11))</f>
        <v>Other Activities</v>
      </c>
      <c r="H7" s="36" t="s">
        <v>105</v>
      </c>
      <c r="I7" s="36">
        <v>150</v>
      </c>
      <c r="J7" s="44">
        <v>25</v>
      </c>
      <c r="K7" s="36"/>
      <c r="L7" s="36"/>
      <c r="M7" s="36"/>
      <c r="N7" s="36"/>
      <c r="O7" s="36"/>
    </row>
    <row r="8" spans="4:15" x14ac:dyDescent="0.3">
      <c r="D8" s="41">
        <v>1</v>
      </c>
      <c r="E8" s="42">
        <v>38636</v>
      </c>
      <c r="F8" s="43" t="s">
        <v>106</v>
      </c>
      <c r="G8" s="36" t="str">
        <f t="shared" si="0"/>
        <v>Other Activities</v>
      </c>
      <c r="H8" s="36" t="s">
        <v>107</v>
      </c>
      <c r="I8" s="36">
        <v>250</v>
      </c>
      <c r="J8" s="44">
        <v>0</v>
      </c>
      <c r="K8" s="36"/>
      <c r="L8" s="36"/>
      <c r="M8" s="36"/>
      <c r="N8" s="36"/>
      <c r="O8" s="36"/>
    </row>
    <row r="9" spans="4:15" x14ac:dyDescent="0.3">
      <c r="D9" s="41">
        <v>3</v>
      </c>
      <c r="E9" s="42">
        <v>38637</v>
      </c>
      <c r="F9" s="43" t="s">
        <v>102</v>
      </c>
      <c r="G9" s="36" t="str">
        <f t="shared" si="0"/>
        <v>Market Stall</v>
      </c>
      <c r="H9" s="36" t="s">
        <v>108</v>
      </c>
      <c r="I9" s="36">
        <v>275</v>
      </c>
      <c r="J9" s="44">
        <v>275</v>
      </c>
      <c r="K9" s="36"/>
      <c r="L9" s="36"/>
      <c r="M9" s="36"/>
      <c r="N9" s="43" t="s">
        <v>102</v>
      </c>
      <c r="O9" s="36" t="s">
        <v>109</v>
      </c>
    </row>
    <row r="10" spans="4:15" x14ac:dyDescent="0.3">
      <c r="D10" s="41">
        <v>2</v>
      </c>
      <c r="E10" s="42">
        <v>38642</v>
      </c>
      <c r="F10" s="43" t="s">
        <v>102</v>
      </c>
      <c r="G10" s="36" t="str">
        <f t="shared" si="0"/>
        <v>Market Stall</v>
      </c>
      <c r="H10" s="36" t="s">
        <v>110</v>
      </c>
      <c r="I10" s="36">
        <v>100</v>
      </c>
      <c r="J10" s="44">
        <v>100</v>
      </c>
      <c r="K10" s="36"/>
      <c r="L10" s="36"/>
      <c r="M10" s="36"/>
      <c r="N10" s="43" t="s">
        <v>104</v>
      </c>
      <c r="O10" s="36" t="s">
        <v>111</v>
      </c>
    </row>
    <row r="11" spans="4:15" x14ac:dyDescent="0.3">
      <c r="D11" s="41">
        <v>1</v>
      </c>
      <c r="E11" s="42">
        <v>38644</v>
      </c>
      <c r="F11" s="43" t="s">
        <v>106</v>
      </c>
      <c r="G11" s="36" t="str">
        <f t="shared" si="0"/>
        <v>Other Activities</v>
      </c>
      <c r="H11" s="36" t="s">
        <v>112</v>
      </c>
      <c r="I11" s="36">
        <v>220</v>
      </c>
      <c r="J11" s="44">
        <v>100</v>
      </c>
      <c r="K11" s="36"/>
      <c r="L11" s="36"/>
      <c r="M11" s="36"/>
      <c r="N11" s="43" t="s">
        <v>106</v>
      </c>
      <c r="O11" s="36" t="s">
        <v>113</v>
      </c>
    </row>
    <row r="12" spans="4:15" x14ac:dyDescent="0.3">
      <c r="D12" s="41">
        <v>2</v>
      </c>
      <c r="E12" s="42">
        <v>38650</v>
      </c>
      <c r="F12" s="43" t="s">
        <v>104</v>
      </c>
      <c r="G12" s="36" t="str">
        <f t="shared" si="0"/>
        <v>Other Activities</v>
      </c>
      <c r="H12" s="36" t="s">
        <v>114</v>
      </c>
      <c r="I12" s="36">
        <v>85</v>
      </c>
      <c r="J12" s="44">
        <v>50</v>
      </c>
      <c r="K12" s="36"/>
      <c r="L12" s="36"/>
      <c r="M12" s="36"/>
      <c r="N12" s="36"/>
      <c r="O12" s="36"/>
    </row>
    <row r="13" spans="4:15" x14ac:dyDescent="0.3">
      <c r="D13" s="41">
        <v>3</v>
      </c>
      <c r="E13" s="42">
        <v>38651</v>
      </c>
      <c r="F13" s="43" t="s">
        <v>106</v>
      </c>
      <c r="G13" s="36" t="str">
        <f t="shared" si="0"/>
        <v>Other Activities</v>
      </c>
      <c r="H13" s="36" t="s">
        <v>115</v>
      </c>
      <c r="I13" s="36">
        <v>43</v>
      </c>
      <c r="J13" s="44">
        <v>43</v>
      </c>
      <c r="K13" s="36"/>
      <c r="L13" s="36"/>
      <c r="M13" s="36"/>
      <c r="N13" s="36"/>
      <c r="O13" s="36"/>
    </row>
    <row r="14" spans="4:15" x14ac:dyDescent="0.3">
      <c r="D14" s="41">
        <v>3</v>
      </c>
      <c r="E14" s="42">
        <v>38655</v>
      </c>
      <c r="F14" s="43" t="s">
        <v>106</v>
      </c>
      <c r="G14" s="36" t="str">
        <f t="shared" si="0"/>
        <v>Other Activities</v>
      </c>
      <c r="H14" s="36" t="s">
        <v>116</v>
      </c>
      <c r="I14" s="36">
        <v>175</v>
      </c>
      <c r="J14" s="44">
        <v>175</v>
      </c>
      <c r="K14" s="36"/>
      <c r="L14" s="36"/>
      <c r="M14" s="36"/>
      <c r="N14" s="36"/>
      <c r="O14" s="36"/>
    </row>
    <row r="15" spans="4:15" x14ac:dyDescent="0.3">
      <c r="D15" s="41">
        <v>1</v>
      </c>
      <c r="E15" s="42">
        <v>38659</v>
      </c>
      <c r="F15" s="43" t="s">
        <v>102</v>
      </c>
      <c r="G15" s="36" t="str">
        <f t="shared" si="0"/>
        <v>Market Stall</v>
      </c>
      <c r="H15" s="36" t="s">
        <v>103</v>
      </c>
      <c r="I15" s="36">
        <v>100</v>
      </c>
      <c r="J15" s="44">
        <v>100</v>
      </c>
      <c r="K15" s="36"/>
      <c r="L15" s="36"/>
      <c r="M15" s="36"/>
      <c r="N15" s="36"/>
      <c r="O15" s="36"/>
    </row>
    <row r="16" spans="4:15" x14ac:dyDescent="0.3">
      <c r="D16" s="41">
        <v>2</v>
      </c>
      <c r="E16" s="42">
        <v>38660</v>
      </c>
      <c r="F16" s="43" t="s">
        <v>102</v>
      </c>
      <c r="G16" s="36" t="str">
        <f t="shared" si="0"/>
        <v>Market Stall</v>
      </c>
      <c r="H16" s="36" t="s">
        <v>117</v>
      </c>
      <c r="I16" s="36">
        <v>75</v>
      </c>
      <c r="J16" s="44">
        <v>50</v>
      </c>
      <c r="K16" s="36"/>
      <c r="L16" s="36"/>
      <c r="M16" s="36"/>
      <c r="N16" s="36"/>
      <c r="O16" s="36"/>
    </row>
    <row r="17" spans="4:15" x14ac:dyDescent="0.3">
      <c r="D17" s="41">
        <v>1</v>
      </c>
      <c r="E17" s="42">
        <v>38667</v>
      </c>
      <c r="F17" s="43" t="s">
        <v>106</v>
      </c>
      <c r="G17" s="36" t="str">
        <f t="shared" si="0"/>
        <v>Other Activities</v>
      </c>
      <c r="H17" s="36" t="s">
        <v>107</v>
      </c>
      <c r="I17" s="36">
        <v>250</v>
      </c>
      <c r="J17" s="44">
        <v>250</v>
      </c>
      <c r="K17" s="36"/>
      <c r="L17" s="36"/>
      <c r="M17" s="36"/>
      <c r="N17" s="36"/>
      <c r="O17" s="36"/>
    </row>
    <row r="18" spans="4:15" x14ac:dyDescent="0.3">
      <c r="D18" s="41">
        <v>3</v>
      </c>
      <c r="E18" s="42">
        <v>38668</v>
      </c>
      <c r="F18" s="43" t="s">
        <v>102</v>
      </c>
      <c r="G18" s="36" t="str">
        <f t="shared" si="0"/>
        <v>Market Stall</v>
      </c>
      <c r="H18" s="36" t="s">
        <v>108</v>
      </c>
      <c r="I18" s="36">
        <v>275</v>
      </c>
      <c r="J18" s="44">
        <v>275</v>
      </c>
      <c r="K18" s="36"/>
      <c r="L18" s="36"/>
      <c r="M18" s="36"/>
      <c r="N18" s="36"/>
      <c r="O18" s="36"/>
    </row>
    <row r="19" spans="4:15" x14ac:dyDescent="0.3">
      <c r="D19" s="41">
        <v>2</v>
      </c>
      <c r="E19" s="42">
        <v>38673</v>
      </c>
      <c r="F19" s="43" t="s">
        <v>102</v>
      </c>
      <c r="G19" s="36" t="str">
        <f t="shared" si="0"/>
        <v>Market Stall</v>
      </c>
      <c r="H19" s="36" t="s">
        <v>110</v>
      </c>
      <c r="I19" s="36">
        <v>100</v>
      </c>
      <c r="J19" s="44">
        <v>100</v>
      </c>
      <c r="K19" s="36"/>
      <c r="L19" s="36"/>
      <c r="M19" s="36"/>
      <c r="N19" s="36"/>
      <c r="O19" s="36"/>
    </row>
    <row r="20" spans="4:15" x14ac:dyDescent="0.3">
      <c r="D20" s="41">
        <v>1</v>
      </c>
      <c r="E20" s="42">
        <v>38675</v>
      </c>
      <c r="F20" s="43" t="s">
        <v>106</v>
      </c>
      <c r="G20" s="36" t="str">
        <f t="shared" si="0"/>
        <v>Other Activities</v>
      </c>
      <c r="H20" s="36" t="s">
        <v>112</v>
      </c>
      <c r="I20" s="36">
        <v>220</v>
      </c>
      <c r="J20" s="44">
        <v>100</v>
      </c>
      <c r="K20" s="36"/>
      <c r="L20" s="36"/>
      <c r="M20" s="36"/>
      <c r="N20" s="36"/>
      <c r="O20" s="36"/>
    </row>
    <row r="21" spans="4:15" x14ac:dyDescent="0.3">
      <c r="D21" s="41">
        <v>3</v>
      </c>
      <c r="E21" s="42">
        <v>38682</v>
      </c>
      <c r="F21" s="43" t="s">
        <v>106</v>
      </c>
      <c r="G21" s="36" t="str">
        <f t="shared" si="0"/>
        <v>Other Activities</v>
      </c>
      <c r="H21" s="36" t="s">
        <v>115</v>
      </c>
      <c r="I21" s="36">
        <v>43</v>
      </c>
      <c r="J21" s="44">
        <v>43</v>
      </c>
      <c r="K21" s="36"/>
      <c r="L21" s="36"/>
      <c r="M21" s="36"/>
      <c r="N21" s="36"/>
      <c r="O21" s="36"/>
    </row>
    <row r="22" spans="4:15" x14ac:dyDescent="0.3">
      <c r="D22" s="41">
        <v>3</v>
      </c>
      <c r="E22" s="42">
        <v>38686</v>
      </c>
      <c r="F22" s="43" t="s">
        <v>106</v>
      </c>
      <c r="G22" s="36" t="str">
        <f t="shared" si="0"/>
        <v>Other Activities</v>
      </c>
      <c r="H22" s="36" t="s">
        <v>116</v>
      </c>
      <c r="I22" s="36">
        <v>175</v>
      </c>
      <c r="J22" s="44">
        <v>175</v>
      </c>
      <c r="K22" s="36"/>
      <c r="L22" s="36"/>
      <c r="M22" s="36"/>
      <c r="N22" s="36"/>
      <c r="O22" s="36"/>
    </row>
    <row r="23" spans="4:15" x14ac:dyDescent="0.3">
      <c r="D23" s="41">
        <v>2</v>
      </c>
      <c r="E23" s="42">
        <v>38691</v>
      </c>
      <c r="F23" s="43" t="s">
        <v>104</v>
      </c>
      <c r="G23" s="36" t="str">
        <f t="shared" si="0"/>
        <v>Other Activities</v>
      </c>
      <c r="H23" s="36" t="s">
        <v>118</v>
      </c>
      <c r="I23" s="36">
        <v>500</v>
      </c>
      <c r="J23" s="44">
        <v>250</v>
      </c>
      <c r="K23" s="36"/>
      <c r="L23" s="36"/>
      <c r="M23" s="36"/>
      <c r="N23" s="36"/>
      <c r="O23" s="36"/>
    </row>
    <row r="24" spans="4:15" x14ac:dyDescent="0.3">
      <c r="D24" s="41">
        <v>2</v>
      </c>
      <c r="E24" s="42">
        <v>38693</v>
      </c>
      <c r="F24" s="43" t="s">
        <v>104</v>
      </c>
      <c r="G24" s="36" t="str">
        <f t="shared" si="0"/>
        <v>Other Activities</v>
      </c>
      <c r="H24" s="36" t="s">
        <v>119</v>
      </c>
      <c r="I24" s="36">
        <v>150</v>
      </c>
      <c r="J24" s="44">
        <v>150</v>
      </c>
      <c r="K24" s="36"/>
      <c r="L24" s="36"/>
      <c r="M24" s="36"/>
      <c r="N24" s="36"/>
      <c r="O24" s="36"/>
    </row>
    <row r="25" spans="4:15" x14ac:dyDescent="0.3">
      <c r="D25" s="41">
        <v>1</v>
      </c>
      <c r="E25" s="42">
        <v>38697</v>
      </c>
      <c r="F25" s="43" t="s">
        <v>106</v>
      </c>
      <c r="G25" s="36" t="str">
        <f t="shared" si="0"/>
        <v>Other Activities</v>
      </c>
      <c r="H25" s="36" t="s">
        <v>107</v>
      </c>
      <c r="I25" s="36">
        <v>250</v>
      </c>
      <c r="J25" s="44">
        <v>50</v>
      </c>
      <c r="K25" s="36"/>
      <c r="L25" s="36"/>
      <c r="M25" s="36"/>
      <c r="N25" s="36"/>
      <c r="O25" s="36"/>
    </row>
    <row r="26" spans="4:15" x14ac:dyDescent="0.3">
      <c r="D26" s="41">
        <v>3</v>
      </c>
      <c r="E26" s="42">
        <v>38698</v>
      </c>
      <c r="F26" s="43" t="s">
        <v>102</v>
      </c>
      <c r="G26" s="36" t="str">
        <f t="shared" si="0"/>
        <v>Market Stall</v>
      </c>
      <c r="H26" s="36" t="s">
        <v>108</v>
      </c>
      <c r="I26" s="36">
        <v>275</v>
      </c>
      <c r="J26" s="44">
        <v>275</v>
      </c>
      <c r="K26" s="36"/>
      <c r="L26" s="36"/>
      <c r="M26" s="36"/>
      <c r="N26" s="36"/>
      <c r="O26" s="36"/>
    </row>
    <row r="27" spans="4:15" x14ac:dyDescent="0.3">
      <c r="D27" s="41">
        <v>2</v>
      </c>
      <c r="E27" s="42">
        <v>38703</v>
      </c>
      <c r="F27" s="43" t="s">
        <v>102</v>
      </c>
      <c r="G27" s="36" t="str">
        <f t="shared" si="0"/>
        <v>Market Stall</v>
      </c>
      <c r="H27" s="36" t="s">
        <v>110</v>
      </c>
      <c r="I27" s="36">
        <v>100</v>
      </c>
      <c r="J27" s="44">
        <v>100</v>
      </c>
      <c r="K27" s="36"/>
      <c r="L27" s="36"/>
      <c r="M27" s="36"/>
      <c r="N27" s="36"/>
      <c r="O27" s="36"/>
    </row>
    <row r="28" spans="4:15" x14ac:dyDescent="0.3">
      <c r="D28" s="41">
        <v>1</v>
      </c>
      <c r="E28" s="42">
        <v>38705</v>
      </c>
      <c r="F28" s="43" t="s">
        <v>106</v>
      </c>
      <c r="G28" s="36" t="str">
        <f t="shared" si="0"/>
        <v>Other Activities</v>
      </c>
      <c r="H28" s="36" t="s">
        <v>112</v>
      </c>
      <c r="I28" s="36">
        <v>220</v>
      </c>
      <c r="J28" s="44">
        <v>100</v>
      </c>
      <c r="K28" s="36"/>
      <c r="L28" s="36"/>
      <c r="M28" s="36"/>
      <c r="N28" s="36"/>
      <c r="O28" s="36"/>
    </row>
    <row r="29" spans="4:15" x14ac:dyDescent="0.3">
      <c r="D29" s="41">
        <v>3</v>
      </c>
      <c r="E29" s="42">
        <v>38712</v>
      </c>
      <c r="F29" s="43" t="s">
        <v>106</v>
      </c>
      <c r="G29" s="36" t="str">
        <f t="shared" si="0"/>
        <v>Other Activities</v>
      </c>
      <c r="H29" s="36" t="s">
        <v>115</v>
      </c>
      <c r="I29" s="36">
        <v>43</v>
      </c>
      <c r="J29" s="44">
        <v>43</v>
      </c>
      <c r="K29" s="36"/>
      <c r="L29" s="36"/>
      <c r="M29" s="36"/>
      <c r="N29" s="36"/>
      <c r="O29" s="36"/>
    </row>
    <row r="30" spans="4:15" x14ac:dyDescent="0.3">
      <c r="D30" s="45">
        <v>3</v>
      </c>
      <c r="E30" s="46">
        <v>38716</v>
      </c>
      <c r="F30" s="47" t="s">
        <v>106</v>
      </c>
      <c r="G30" s="36" t="str">
        <f t="shared" si="0"/>
        <v>Other Activities</v>
      </c>
      <c r="H30" s="48" t="s">
        <v>116</v>
      </c>
      <c r="I30" s="48">
        <v>175</v>
      </c>
      <c r="J30" s="49">
        <v>175</v>
      </c>
      <c r="K30" s="36"/>
      <c r="L30" s="36"/>
      <c r="M30" s="36"/>
      <c r="N30" s="36"/>
      <c r="O3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Countif</vt:lpstr>
      <vt:lpstr>Sumif</vt:lpstr>
      <vt:lpstr>IF</vt:lpstr>
      <vt:lpstr>IF-1</vt:lpstr>
      <vt:lpstr>OT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 sonawane</dc:creator>
  <cp:lastModifiedBy>User</cp:lastModifiedBy>
  <dcterms:created xsi:type="dcterms:W3CDTF">2023-08-17T05:33:53Z</dcterms:created>
  <dcterms:modified xsi:type="dcterms:W3CDTF">2024-09-04T06:28:14Z</dcterms:modified>
</cp:coreProperties>
</file>