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xcel Class Work\"/>
    </mc:Choice>
  </mc:AlternateContent>
  <xr:revisionPtr revIDLastSave="0" documentId="13_ncr:1_{B163FF8D-68DE-47D1-861D-C97DFA1C29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lookup" sheetId="1" r:id="rId1"/>
    <sheet name="Approx. match" sheetId="11" r:id="rId2"/>
    <sheet name="vlookup-2" sheetId="2" r:id="rId3"/>
    <sheet name="Hlookup" sheetId="3" r:id="rId4"/>
    <sheet name="Lookup Function" sheetId="12" r:id="rId5"/>
    <sheet name="Match &amp; Index2" sheetId="14" r:id="rId6"/>
  </sheets>
  <definedNames>
    <definedName name="BasePrices">vlookup!$C$7:$D$17</definedName>
    <definedName name="Destination">vlookup!$K$6</definedName>
    <definedName name="Hello">#REF!</definedName>
    <definedName name="Maths">#REF!</definedName>
    <definedName name="Multipliers">vlookup!$F$7:$G$11</definedName>
    <definedName name="Physics">#REF!</definedName>
    <definedName name="Science">#REF!</definedName>
    <definedName name="Type">vlookup!$K$7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K18" i="1"/>
  <c r="K8" i="1"/>
  <c r="O8" i="1"/>
  <c r="O9" i="1"/>
  <c r="K9" i="1"/>
  <c r="O15" i="14"/>
  <c r="H13" i="2"/>
  <c r="H6" i="11"/>
  <c r="E4" i="12"/>
  <c r="O11" i="14"/>
  <c r="O10" i="14"/>
  <c r="O13" i="14" s="1" a="1"/>
  <c r="O13" i="14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4" i="3"/>
  <c r="H7" i="2"/>
  <c r="O10" i="1" l="1"/>
  <c r="K20" i="1"/>
  <c r="K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<sst xmlns="http://schemas.openxmlformats.org/spreadsheetml/2006/main" count="275" uniqueCount="205">
  <si>
    <t>Budget</t>
  </si>
  <si>
    <t>Barbados</t>
  </si>
  <si>
    <t>Florida</t>
  </si>
  <si>
    <t>Kenya</t>
  </si>
  <si>
    <t>Paris</t>
  </si>
  <si>
    <t>London</t>
  </si>
  <si>
    <t>Tokyo</t>
  </si>
  <si>
    <t>Sydney</t>
  </si>
  <si>
    <t>Base Price</t>
  </si>
  <si>
    <t>Destination</t>
  </si>
  <si>
    <t>Amsterdam</t>
  </si>
  <si>
    <t>Geneva</t>
  </si>
  <si>
    <t>Thailand</t>
  </si>
  <si>
    <t>Reykjavik</t>
  </si>
  <si>
    <t>Type</t>
  </si>
  <si>
    <t>Standard</t>
  </si>
  <si>
    <t>Luxury</t>
  </si>
  <si>
    <t>Opulent</t>
  </si>
  <si>
    <t>Hedonistic</t>
  </si>
  <si>
    <t>% Multiplier</t>
  </si>
  <si>
    <t>Base Prices</t>
  </si>
  <si>
    <t>Multipliers</t>
  </si>
  <si>
    <t>Enquiry System</t>
  </si>
  <si>
    <t>Holiday Type</t>
  </si>
  <si>
    <t>Multiplier</t>
  </si>
  <si>
    <t>Total</t>
  </si>
  <si>
    <t>LOOKUP TABLES</t>
  </si>
  <si>
    <t>INSTRUCTIONS: BY WRITING A RANDOM ID, GET THE CITY OF EACH HERO</t>
  </si>
  <si>
    <t>Picollo</t>
  </si>
  <si>
    <t>ID</t>
  </si>
  <si>
    <t>NAME</t>
  </si>
  <si>
    <t>INDUSTRY</t>
  </si>
  <si>
    <t>CITY</t>
  </si>
  <si>
    <t>Captain America</t>
  </si>
  <si>
    <t>Consumer Services</t>
  </si>
  <si>
    <t>Toledo</t>
  </si>
  <si>
    <t>Robin</t>
  </si>
  <si>
    <t>Gas Utilities</t>
  </si>
  <si>
    <t>Albuquerque</t>
  </si>
  <si>
    <t>Captain Marvel</t>
  </si>
  <si>
    <t>Information Technology</t>
  </si>
  <si>
    <t>Denver</t>
  </si>
  <si>
    <t>Specialty Chemicals</t>
  </si>
  <si>
    <t>Saint Paul</t>
  </si>
  <si>
    <t>Batman</t>
  </si>
  <si>
    <t>Health Insurance</t>
  </si>
  <si>
    <t>Chula Vista</t>
  </si>
  <si>
    <t>The Rocketeer</t>
  </si>
  <si>
    <t>Insurance Brokers</t>
  </si>
  <si>
    <t>St Louis</t>
  </si>
  <si>
    <t>Superman</t>
  </si>
  <si>
    <t>Electrical Equipment</t>
  </si>
  <si>
    <t>Plano</t>
  </si>
  <si>
    <t>Batwoman</t>
  </si>
  <si>
    <t>Auto Parts Stores</t>
  </si>
  <si>
    <t>Omaha</t>
  </si>
  <si>
    <t>Hawkeye</t>
  </si>
  <si>
    <t>Asset Management</t>
  </si>
  <si>
    <t>Dallas</t>
  </si>
  <si>
    <t>The Incredibles</t>
  </si>
  <si>
    <t>Chemicals - Major Diversified</t>
  </si>
  <si>
    <t>Lubbock</t>
  </si>
  <si>
    <t>Goku</t>
  </si>
  <si>
    <t>Riverside</t>
  </si>
  <si>
    <t>Rocky Balboa</t>
  </si>
  <si>
    <t>Rental &amp; Leasing Services</t>
  </si>
  <si>
    <t>Chesapeake</t>
  </si>
  <si>
    <t>Obi Wan Kenobi</t>
  </si>
  <si>
    <t>Application Software</t>
  </si>
  <si>
    <t>Raleigh</t>
  </si>
  <si>
    <t>Jack Sparrow</t>
  </si>
  <si>
    <t>Property &amp; Casualty Insurance</t>
  </si>
  <si>
    <t>Atlanta</t>
  </si>
  <si>
    <t>Supergirl</t>
  </si>
  <si>
    <t>Semiconductor - Broad Line</t>
  </si>
  <si>
    <t>Seattle</t>
  </si>
  <si>
    <t>Han Solo</t>
  </si>
  <si>
    <t>Specialized Health Services</t>
  </si>
  <si>
    <t>Greensboro</t>
  </si>
  <si>
    <t>Guardians of the Galaxy</t>
  </si>
  <si>
    <t>El Paso</t>
  </si>
  <si>
    <t>Neo</t>
  </si>
  <si>
    <t>Surety &amp; Title Insurance</t>
  </si>
  <si>
    <t>Cleveland</t>
  </si>
  <si>
    <t>Thor</t>
  </si>
  <si>
    <t>San Francisco</t>
  </si>
  <si>
    <t>James Bond</t>
  </si>
  <si>
    <t>Diversified Utilities</t>
  </si>
  <si>
    <t>Lexington</t>
  </si>
  <si>
    <t>The Defenders</t>
  </si>
  <si>
    <t>REIT - Industrial</t>
  </si>
  <si>
    <t>Austin</t>
  </si>
  <si>
    <t>Gandalf</t>
  </si>
  <si>
    <t>Biotechnology</t>
  </si>
  <si>
    <t>Colorado Springs</t>
  </si>
  <si>
    <t>Spider-Man</t>
  </si>
  <si>
    <t>REIT - Residential</t>
  </si>
  <si>
    <t>Glendale</t>
  </si>
  <si>
    <t>Sasuke Uchiha</t>
  </si>
  <si>
    <t>Farm Products</t>
  </si>
  <si>
    <t>Santa Ana</t>
  </si>
  <si>
    <t>Marvelman</t>
  </si>
  <si>
    <t>Communication Equipment</t>
  </si>
  <si>
    <t>Virginia Beach</t>
  </si>
  <si>
    <t>Green Arrow</t>
  </si>
  <si>
    <t>Industrial Equipment Wholesale</t>
  </si>
  <si>
    <t>Detroit</t>
  </si>
  <si>
    <t>Hermione Granger</t>
  </si>
  <si>
    <t>Diversified Communication Services</t>
  </si>
  <si>
    <t>San Jose</t>
  </si>
  <si>
    <t>Flash</t>
  </si>
  <si>
    <t>Garland</t>
  </si>
  <si>
    <t>Teenage Mutant Ninja Turtles</t>
  </si>
  <si>
    <t>Drugs - Generic</t>
  </si>
  <si>
    <t>Stockton</t>
  </si>
  <si>
    <t>ABRSM Examinations</t>
  </si>
  <si>
    <t>Student Name</t>
  </si>
  <si>
    <t>Instrument</t>
  </si>
  <si>
    <t>Grade</t>
  </si>
  <si>
    <t>Centre</t>
  </si>
  <si>
    <t>Date</t>
  </si>
  <si>
    <t>Time</t>
  </si>
  <si>
    <t>Lilly R Bennett</t>
  </si>
  <si>
    <t>French Horn</t>
  </si>
  <si>
    <t>York</t>
  </si>
  <si>
    <t>Exam Centre</t>
  </si>
  <si>
    <t>Bristol</t>
  </si>
  <si>
    <t>Edinburgh</t>
  </si>
  <si>
    <t>Manchester</t>
  </si>
  <si>
    <t>Oxford</t>
  </si>
  <si>
    <t>Richard F Pierce-Hall</t>
  </si>
  <si>
    <t>Piano</t>
  </si>
  <si>
    <t>Simon T Brent</t>
  </si>
  <si>
    <t>Violin</t>
  </si>
  <si>
    <t>Helen P Brown</t>
  </si>
  <si>
    <t>Clarinet</t>
  </si>
  <si>
    <t>David S Brown</t>
  </si>
  <si>
    <t>Flute</t>
  </si>
  <si>
    <t>James T Smythe</t>
  </si>
  <si>
    <t>Georgia L Gough</t>
  </si>
  <si>
    <t>Saxophone</t>
  </si>
  <si>
    <t>Lilly G Bennett</t>
  </si>
  <si>
    <t>Richard Y Taylor</t>
  </si>
  <si>
    <t>Simon D Smith</t>
  </si>
  <si>
    <t>Helen W Bennett</t>
  </si>
  <si>
    <t>Emily T Williams</t>
  </si>
  <si>
    <t>Cello</t>
  </si>
  <si>
    <t>Petunia LL Harper-Whitely</t>
  </si>
  <si>
    <t>Harp</t>
  </si>
  <si>
    <t>Gregory H Jones</t>
  </si>
  <si>
    <t>Trumpet</t>
  </si>
  <si>
    <t>William F Taylor</t>
  </si>
  <si>
    <t>Drums</t>
  </si>
  <si>
    <t>Aaron P King</t>
  </si>
  <si>
    <t>Tuba</t>
  </si>
  <si>
    <t>David T Lovatt</t>
  </si>
  <si>
    <t>Phillip J Winters</t>
  </si>
  <si>
    <t>Fenella B Winters</t>
  </si>
  <si>
    <t>Timothy K Caruthers</t>
  </si>
  <si>
    <t>A</t>
  </si>
  <si>
    <t>B</t>
  </si>
  <si>
    <t>C</t>
  </si>
  <si>
    <t>D</t>
  </si>
  <si>
    <t>E</t>
  </si>
  <si>
    <t>Marks</t>
  </si>
  <si>
    <t>Category</t>
  </si>
  <si>
    <t>Fair</t>
  </si>
  <si>
    <t>Ok</t>
  </si>
  <si>
    <t>Good</t>
  </si>
  <si>
    <t>Very Good</t>
  </si>
  <si>
    <t>Excellent</t>
  </si>
  <si>
    <t>Grades</t>
  </si>
  <si>
    <t>Item Price</t>
  </si>
  <si>
    <t>Discount</t>
  </si>
  <si>
    <t>London Heathrow Early Business Shuttle TimeTable</t>
  </si>
  <si>
    <t>Departure Airport</t>
  </si>
  <si>
    <t>Mon</t>
  </si>
  <si>
    <t>Tue</t>
  </si>
  <si>
    <t>Wed</t>
  </si>
  <si>
    <t>Thu</t>
  </si>
  <si>
    <t>Fri</t>
  </si>
  <si>
    <t>Sat</t>
  </si>
  <si>
    <t>Sun</t>
  </si>
  <si>
    <t>Airport:</t>
  </si>
  <si>
    <t>Leeds</t>
  </si>
  <si>
    <t>Aberdeen</t>
  </si>
  <si>
    <t>Day:</t>
  </si>
  <si>
    <t>Birmingham</t>
  </si>
  <si>
    <t>Blackpool</t>
  </si>
  <si>
    <t>Airport Pos Num:</t>
  </si>
  <si>
    <t>Day Pos Num:</t>
  </si>
  <si>
    <t>Caernarfon</t>
  </si>
  <si>
    <t>Cardiff</t>
  </si>
  <si>
    <t>Flight Time:</t>
  </si>
  <si>
    <t>Carlisle</t>
  </si>
  <si>
    <t>Dover</t>
  </si>
  <si>
    <t xml:space="preserve">Nested Formula </t>
  </si>
  <si>
    <t>for flight time:</t>
  </si>
  <si>
    <t>Exeter</t>
  </si>
  <si>
    <t>Liverpool</t>
  </si>
  <si>
    <t>Newcastle</t>
  </si>
  <si>
    <t>Newquay</t>
  </si>
  <si>
    <t>Norwich</t>
  </si>
  <si>
    <t>city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</si>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</sst>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&quot;£&quot;* #,##0.00_-;\-&quot;£&quot;* #,##0.00_-;_-&quot;£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03030"/>
      <name val="Calibri"/>
      <family val="2"/>
      <scheme val="minor"/>
    </font>
    <font>
      <b/>
      <u/>
      <sz val="14"/>
      <color rgb="FFFF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0" fillId="4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4" borderId="10" xfId="0" applyFill="1" applyBorder="1"/>
    <xf numFmtId="0" fontId="0" fillId="5" borderId="9" xfId="0" applyFill="1" applyBorder="1"/>
    <xf numFmtId="0" fontId="0" fillId="5" borderId="6" xfId="0" applyFill="1" applyBorder="1"/>
    <xf numFmtId="164" fontId="0" fillId="0" borderId="11" xfId="0" applyNumberFormat="1" applyBorder="1"/>
    <xf numFmtId="164" fontId="0" fillId="0" borderId="12" xfId="0" applyNumberFormat="1" applyBorder="1"/>
    <xf numFmtId="0" fontId="0" fillId="5" borderId="6" xfId="0" applyFill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0" fillId="5" borderId="11" xfId="0" applyFill="1" applyBorder="1"/>
    <xf numFmtId="0" fontId="0" fillId="5" borderId="12" xfId="0" applyFill="1" applyBorder="1"/>
    <xf numFmtId="164" fontId="0" fillId="7" borderId="6" xfId="1" applyFont="1" applyFill="1" applyBorder="1"/>
    <xf numFmtId="0" fontId="0" fillId="2" borderId="6" xfId="0" applyFill="1" applyBorder="1" applyAlignment="1">
      <alignment horizontal="center"/>
    </xf>
    <xf numFmtId="164" fontId="0" fillId="6" borderId="6" xfId="1" applyFont="1" applyFill="1" applyBorder="1" applyAlignment="1">
      <alignment horizontal="center"/>
    </xf>
    <xf numFmtId="0" fontId="0" fillId="8" borderId="7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8" xfId="0" applyFill="1" applyBorder="1"/>
    <xf numFmtId="0" fontId="0" fillId="8" borderId="5" xfId="0" applyFill="1" applyBorder="1"/>
    <xf numFmtId="0" fontId="0" fillId="8" borderId="13" xfId="0" applyFill="1" applyBorder="1"/>
    <xf numFmtId="0" fontId="0" fillId="8" borderId="0" xfId="0" applyFill="1"/>
    <xf numFmtId="9" fontId="0" fillId="6" borderId="6" xfId="2" applyFont="1" applyFill="1" applyBorder="1" applyAlignment="1">
      <alignment horizontal="right"/>
    </xf>
    <xf numFmtId="0" fontId="3" fillId="4" borderId="9" xfId="0" applyFont="1" applyFill="1" applyBorder="1"/>
    <xf numFmtId="0" fontId="3" fillId="4" borderId="7" xfId="0" applyFont="1" applyFill="1" applyBorder="1"/>
    <xf numFmtId="0" fontId="5" fillId="9" borderId="14" xfId="0" applyFont="1" applyFill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7" fillId="0" borderId="18" xfId="0" applyFont="1" applyBorder="1" applyAlignment="1">
      <alignment horizontal="center" wrapText="1"/>
    </xf>
    <xf numFmtId="0" fontId="7" fillId="0" borderId="14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14" xfId="0" applyFont="1" applyBorder="1" applyAlignment="1">
      <alignment vertical="center"/>
    </xf>
    <xf numFmtId="0" fontId="7" fillId="0" borderId="16" xfId="0" applyFont="1" applyBorder="1" applyAlignment="1">
      <alignment horizontal="center" wrapText="1"/>
    </xf>
    <xf numFmtId="0" fontId="7" fillId="0" borderId="15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7" fillId="0" borderId="24" xfId="0" applyFont="1" applyBorder="1" applyAlignment="1">
      <alignment horizontal="center" wrapText="1"/>
    </xf>
    <xf numFmtId="0" fontId="7" fillId="0" borderId="25" xfId="0" applyFont="1" applyBorder="1" applyAlignment="1">
      <alignment wrapText="1"/>
    </xf>
    <xf numFmtId="0" fontId="8" fillId="0" borderId="25" xfId="0" applyFont="1" applyBorder="1" applyAlignment="1">
      <alignment wrapText="1"/>
    </xf>
    <xf numFmtId="0" fontId="7" fillId="0" borderId="26" xfId="0" applyFont="1" applyBorder="1" applyAlignment="1">
      <alignment wrapText="1"/>
    </xf>
    <xf numFmtId="0" fontId="6" fillId="10" borderId="6" xfId="0" applyFont="1" applyFill="1" applyBorder="1" applyAlignment="1">
      <alignment horizontal="center" wrapText="1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1" fillId="11" borderId="6" xfId="0" applyFont="1" applyFill="1" applyBorder="1"/>
    <xf numFmtId="0" fontId="11" fillId="11" borderId="6" xfId="0" applyFont="1" applyFill="1" applyBorder="1" applyAlignment="1">
      <alignment horizontal="center"/>
    </xf>
    <xf numFmtId="0" fontId="10" fillId="0" borderId="6" xfId="0" applyFont="1" applyBorder="1"/>
    <xf numFmtId="0" fontId="10" fillId="0" borderId="6" xfId="0" applyFont="1" applyBorder="1" applyAlignment="1">
      <alignment horizontal="center"/>
    </xf>
    <xf numFmtId="20" fontId="10" fillId="0" borderId="6" xfId="0" applyNumberFormat="1" applyFont="1" applyBorder="1" applyAlignment="1">
      <alignment horizontal="center"/>
    </xf>
    <xf numFmtId="0" fontId="10" fillId="12" borderId="6" xfId="0" applyFont="1" applyFill="1" applyBorder="1" applyAlignment="1">
      <alignment horizontal="center"/>
    </xf>
    <xf numFmtId="14" fontId="10" fillId="12" borderId="6" xfId="0" applyNumberFormat="1" applyFont="1" applyFill="1" applyBorder="1" applyAlignment="1">
      <alignment horizontal="center"/>
    </xf>
    <xf numFmtId="0" fontId="0" fillId="0" borderId="6" xfId="0" applyBorder="1"/>
    <xf numFmtId="0" fontId="5" fillId="0" borderId="14" xfId="0" applyFont="1" applyBorder="1" applyAlignment="1">
      <alignment horizontal="center" wrapText="1"/>
    </xf>
    <xf numFmtId="0" fontId="2" fillId="14" borderId="27" xfId="0" applyFont="1" applyFill="1" applyBorder="1"/>
    <xf numFmtId="0" fontId="2" fillId="14" borderId="28" xfId="0" applyFont="1" applyFill="1" applyBorder="1"/>
    <xf numFmtId="0" fontId="0" fillId="0" borderId="27" xfId="0" applyBorder="1"/>
    <xf numFmtId="0" fontId="0" fillId="0" borderId="28" xfId="0" applyBorder="1"/>
    <xf numFmtId="9" fontId="0" fillId="0" borderId="0" xfId="2" applyFont="1"/>
    <xf numFmtId="0" fontId="12" fillId="13" borderId="6" xfId="0" applyFont="1" applyFill="1" applyBorder="1"/>
    <xf numFmtId="9" fontId="12" fillId="13" borderId="6" xfId="2" applyFont="1" applyFill="1" applyBorder="1"/>
    <xf numFmtId="9" fontId="0" fillId="0" borderId="6" xfId="0" applyNumberFormat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4" fillId="0" borderId="0" xfId="0" applyFont="1"/>
    <xf numFmtId="0" fontId="13" fillId="13" borderId="6" xfId="0" applyFont="1" applyFill="1" applyBorder="1"/>
    <xf numFmtId="0" fontId="13" fillId="13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3" fillId="12" borderId="6" xfId="0" applyFont="1" applyFill="1" applyBorder="1"/>
    <xf numFmtId="0" fontId="13" fillId="6" borderId="6" xfId="0" applyFont="1" applyFill="1" applyBorder="1"/>
    <xf numFmtId="20" fontId="0" fillId="0" borderId="6" xfId="0" applyNumberFormat="1" applyBorder="1" applyAlignment="1">
      <alignment horizontal="center"/>
    </xf>
    <xf numFmtId="0" fontId="0" fillId="15" borderId="6" xfId="0" applyFill="1" applyBorder="1"/>
    <xf numFmtId="20" fontId="0" fillId="0" borderId="0" xfId="0" applyNumberFormat="1" applyAlignment="1">
      <alignment horizontal="center"/>
    </xf>
    <xf numFmtId="14" fontId="10" fillId="0" borderId="0" xfId="0" applyNumberFormat="1" applyFont="1" applyAlignment="1">
      <alignment horizontal="center"/>
    </xf>
    <xf numFmtId="14" fontId="11" fillId="11" borderId="6" xfId="0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6" xfId="0" applyNumberFormat="1" applyBorder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9" borderId="20" xfId="0" applyFont="1" applyFill="1" applyBorder="1" applyAlignment="1">
      <alignment vertical="center"/>
    </xf>
    <xf numFmtId="0" fontId="4" fillId="9" borderId="21" xfId="0" applyFont="1" applyFill="1" applyBorder="1" applyAlignment="1">
      <alignment vertical="center"/>
    </xf>
    <xf numFmtId="0" fontId="4" fillId="9" borderId="22" xfId="0" applyFont="1" applyFill="1" applyBorder="1" applyAlignment="1">
      <alignment vertical="center"/>
    </xf>
    <xf numFmtId="0" fontId="5" fillId="0" borderId="20" xfId="0" applyFont="1" applyBorder="1" applyAlignment="1">
      <alignment horizontal="center"/>
    </xf>
    <xf numFmtId="0" fontId="5" fillId="0" borderId="22" xfId="0" applyFont="1" applyBorder="1" applyAlignment="1">
      <alignment horizontal="center"/>
    </xf>
  </cellXfs>
  <cellStyles count="4">
    <cellStyle name="Comma 2" xfId="3" xr:uid="{00000000-0005-0000-0000-000000000000}"/>
    <cellStyle name="Currency" xfId="1" builtinId="4"/>
    <cellStyle name="Normal" xfId="0" builtinId="0"/>
    <cellStyle name="Percent" xfId="2" builtinId="5"/>
  </cellStyles>
  <dxfs count="7"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mruColors>
      <color rgb="FFFFFFCC"/>
      <color rgb="FFFFCC99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D10" totalsRowShown="0">
  <autoFilter ref="B5:D10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Marks" dataDxfId="6"/>
    <tableColumn id="2" xr3:uid="{00000000-0010-0000-0000-000002000000}" name="Category" dataDxfId="5"/>
    <tableColumn id="3" xr3:uid="{00000000-0010-0000-0000-000003000000}" name="Grades" dataDxfId="4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0"/>
  <sheetViews>
    <sheetView tabSelected="1" topLeftCell="B2" workbookViewId="0">
      <selection activeCell="K9" sqref="K9"/>
    </sheetView>
  </sheetViews>
  <sheetFormatPr defaultRowHeight="14.4" x14ac:dyDescent="0.3"/>
  <cols>
    <col min="1" max="2" width="2.88671875" customWidth="1"/>
    <col min="3" max="3" width="12.109375" customWidth="1"/>
    <col min="4" max="4" width="11.5546875" customWidth="1"/>
    <col min="5" max="5" width="4.33203125" customWidth="1"/>
    <col min="6" max="6" width="11" customWidth="1"/>
    <col min="7" max="7" width="13.5546875" customWidth="1"/>
    <col min="8" max="8" width="2.88671875" customWidth="1"/>
    <col min="10" max="10" width="12.44140625" customWidth="1"/>
    <col min="11" max="12" width="12.6640625" customWidth="1"/>
    <col min="14" max="15" width="15.6640625" customWidth="1"/>
  </cols>
  <sheetData>
    <row r="2" spans="2:15" x14ac:dyDescent="0.3">
      <c r="B2" s="17"/>
      <c r="C2" s="24"/>
      <c r="D2" s="24"/>
      <c r="E2" s="24"/>
      <c r="F2" s="24"/>
      <c r="G2" s="24"/>
      <c r="H2" s="22"/>
    </row>
    <row r="3" spans="2:15" x14ac:dyDescent="0.3">
      <c r="B3" s="18"/>
      <c r="C3" s="83" t="s">
        <v>26</v>
      </c>
      <c r="D3" s="83"/>
      <c r="E3" s="83"/>
      <c r="F3" s="83"/>
      <c r="G3" s="83"/>
      <c r="H3" s="23"/>
    </row>
    <row r="4" spans="2:15" x14ac:dyDescent="0.3">
      <c r="B4" s="18"/>
      <c r="C4" s="25"/>
      <c r="D4" s="25"/>
      <c r="E4" s="25"/>
      <c r="F4" s="25"/>
      <c r="G4" s="25"/>
      <c r="H4" s="23"/>
    </row>
    <row r="5" spans="2:15" x14ac:dyDescent="0.3">
      <c r="B5" s="18"/>
      <c r="C5" s="27" t="s">
        <v>20</v>
      </c>
      <c r="D5" s="4"/>
      <c r="E5" s="25"/>
      <c r="F5" s="28" t="s">
        <v>21</v>
      </c>
      <c r="G5" s="1"/>
      <c r="H5" s="23"/>
      <c r="J5" s="27" t="s">
        <v>22</v>
      </c>
      <c r="K5" s="4"/>
      <c r="N5" s="27" t="s">
        <v>22</v>
      </c>
      <c r="O5" s="4"/>
    </row>
    <row r="6" spans="2:15" x14ac:dyDescent="0.3">
      <c r="B6" s="18"/>
      <c r="C6" s="5" t="s">
        <v>9</v>
      </c>
      <c r="D6" s="6" t="s">
        <v>8</v>
      </c>
      <c r="E6" s="25"/>
      <c r="F6" s="5" t="s">
        <v>14</v>
      </c>
      <c r="G6" s="9" t="s">
        <v>19</v>
      </c>
      <c r="H6" s="23"/>
      <c r="J6" s="12" t="s">
        <v>9</v>
      </c>
      <c r="K6" s="15" t="s">
        <v>3</v>
      </c>
      <c r="N6" s="12" t="s">
        <v>9</v>
      </c>
      <c r="O6" s="15" t="s">
        <v>6</v>
      </c>
    </row>
    <row r="7" spans="2:15" x14ac:dyDescent="0.3">
      <c r="B7" s="18"/>
      <c r="C7" s="2" t="s">
        <v>1</v>
      </c>
      <c r="D7" s="7">
        <v>532</v>
      </c>
      <c r="E7" s="25"/>
      <c r="F7" s="2" t="s">
        <v>0</v>
      </c>
      <c r="G7" s="10">
        <v>1</v>
      </c>
      <c r="H7" s="23"/>
      <c r="J7" s="12" t="s">
        <v>23</v>
      </c>
      <c r="K7" s="15" t="s">
        <v>16</v>
      </c>
      <c r="N7" s="12" t="s">
        <v>23</v>
      </c>
      <c r="O7" s="15" t="s">
        <v>0</v>
      </c>
    </row>
    <row r="8" spans="2:15" x14ac:dyDescent="0.3">
      <c r="B8" s="18"/>
      <c r="C8" s="2" t="s">
        <v>2</v>
      </c>
      <c r="D8" s="7">
        <v>480</v>
      </c>
      <c r="E8" s="25"/>
      <c r="F8" s="2" t="s">
        <v>15</v>
      </c>
      <c r="G8" s="10">
        <v>1.2</v>
      </c>
      <c r="H8" s="23"/>
      <c r="J8" s="12" t="s">
        <v>8</v>
      </c>
      <c r="K8" s="16">
        <f>VLOOKUP(Destination,C5:D17,2,0)</f>
        <v>411</v>
      </c>
      <c r="N8" s="12" t="s">
        <v>8</v>
      </c>
      <c r="O8" s="16">
        <f>VLOOKUP(O6,C5:D17,2,0)</f>
        <v>541</v>
      </c>
    </row>
    <row r="9" spans="2:15" x14ac:dyDescent="0.3">
      <c r="B9" s="18"/>
      <c r="C9" s="2" t="s">
        <v>3</v>
      </c>
      <c r="D9" s="7">
        <v>411</v>
      </c>
      <c r="E9" s="25"/>
      <c r="F9" s="2" t="s">
        <v>16</v>
      </c>
      <c r="G9" s="10">
        <v>1.5</v>
      </c>
      <c r="H9" s="23"/>
      <c r="J9" s="12" t="s">
        <v>24</v>
      </c>
      <c r="K9" s="26">
        <f>VLOOKUP(Type,F5:G11,2,0)</f>
        <v>1.5</v>
      </c>
      <c r="N9" s="12" t="s">
        <v>24</v>
      </c>
      <c r="O9" s="26">
        <f>VLOOKUP(O7,F5:G11,2,0)</f>
        <v>1</v>
      </c>
    </row>
    <row r="10" spans="2:15" x14ac:dyDescent="0.3">
      <c r="B10" s="18"/>
      <c r="C10" s="2" t="s">
        <v>4</v>
      </c>
      <c r="D10" s="7">
        <v>550</v>
      </c>
      <c r="E10" s="25"/>
      <c r="F10" s="2" t="s">
        <v>17</v>
      </c>
      <c r="G10" s="10">
        <v>2</v>
      </c>
      <c r="H10" s="23"/>
      <c r="J10" s="13" t="s">
        <v>25</v>
      </c>
      <c r="K10" s="14">
        <f>K8*K9</f>
        <v>616.5</v>
      </c>
      <c r="N10" s="13" t="s">
        <v>25</v>
      </c>
      <c r="O10" s="14">
        <f>O8*O9</f>
        <v>541</v>
      </c>
    </row>
    <row r="11" spans="2:15" x14ac:dyDescent="0.3">
      <c r="B11" s="18"/>
      <c r="C11" s="2" t="s">
        <v>5</v>
      </c>
      <c r="D11" s="7">
        <v>574</v>
      </c>
      <c r="E11" s="25"/>
      <c r="F11" s="3" t="s">
        <v>18</v>
      </c>
      <c r="G11" s="11">
        <v>3</v>
      </c>
      <c r="H11" s="23"/>
    </row>
    <row r="12" spans="2:15" x14ac:dyDescent="0.3">
      <c r="B12" s="18"/>
      <c r="C12" s="2" t="s">
        <v>6</v>
      </c>
      <c r="D12" s="7">
        <v>541</v>
      </c>
      <c r="E12" s="25"/>
      <c r="F12" s="25"/>
      <c r="G12" s="25"/>
      <c r="H12" s="23"/>
    </row>
    <row r="13" spans="2:15" x14ac:dyDescent="0.3">
      <c r="B13" s="18"/>
      <c r="C13" s="2" t="s">
        <v>7</v>
      </c>
      <c r="D13" s="7">
        <v>548</v>
      </c>
      <c r="E13" s="25"/>
      <c r="F13" s="25"/>
      <c r="G13" s="25"/>
      <c r="H13" s="23"/>
    </row>
    <row r="14" spans="2:15" x14ac:dyDescent="0.3">
      <c r="B14" s="18"/>
      <c r="C14" s="2" t="s">
        <v>10</v>
      </c>
      <c r="D14" s="7">
        <v>210</v>
      </c>
      <c r="E14" s="25"/>
      <c r="F14" s="25"/>
      <c r="G14" s="25"/>
      <c r="H14" s="23"/>
    </row>
    <row r="15" spans="2:15" x14ac:dyDescent="0.3">
      <c r="B15" s="18"/>
      <c r="C15" s="2" t="s">
        <v>11</v>
      </c>
      <c r="D15" s="7">
        <v>235</v>
      </c>
      <c r="E15" s="25"/>
      <c r="F15" s="25"/>
      <c r="G15" s="25"/>
      <c r="H15" s="23"/>
      <c r="J15" s="27" t="s">
        <v>22</v>
      </c>
      <c r="K15" s="4"/>
    </row>
    <row r="16" spans="2:15" x14ac:dyDescent="0.3">
      <c r="B16" s="18"/>
      <c r="C16" s="2" t="s">
        <v>12</v>
      </c>
      <c r="D16" s="7">
        <v>670</v>
      </c>
      <c r="E16" s="25"/>
      <c r="F16" s="25"/>
      <c r="G16" s="25"/>
      <c r="H16" s="23"/>
      <c r="J16" s="12" t="s">
        <v>9</v>
      </c>
      <c r="K16" s="15" t="s">
        <v>4</v>
      </c>
    </row>
    <row r="17" spans="2:11" x14ac:dyDescent="0.3">
      <c r="B17" s="18"/>
      <c r="C17" s="3" t="s">
        <v>13</v>
      </c>
      <c r="D17" s="8">
        <v>323</v>
      </c>
      <c r="E17" s="25"/>
      <c r="F17" s="25"/>
      <c r="G17" s="25"/>
      <c r="H17" s="23"/>
      <c r="J17" s="12" t="s">
        <v>23</v>
      </c>
      <c r="K17" s="15" t="s">
        <v>18</v>
      </c>
    </row>
    <row r="18" spans="2:11" x14ac:dyDescent="0.3">
      <c r="B18" s="19"/>
      <c r="C18" s="20"/>
      <c r="D18" s="20"/>
      <c r="E18" s="20"/>
      <c r="F18" s="20"/>
      <c r="G18" s="20"/>
      <c r="H18" s="21"/>
      <c r="J18" s="12" t="s">
        <v>8</v>
      </c>
      <c r="K18" s="16">
        <f>VLOOKUP(K16,C5:D17,2,0)</f>
        <v>550</v>
      </c>
    </row>
    <row r="19" spans="2:11" x14ac:dyDescent="0.3">
      <c r="J19" s="12" t="s">
        <v>24</v>
      </c>
      <c r="K19" s="26">
        <f>VLOOKUP(K17,F5:G11,2,0)</f>
        <v>3</v>
      </c>
    </row>
    <row r="20" spans="2:11" x14ac:dyDescent="0.3">
      <c r="J20" s="13" t="s">
        <v>25</v>
      </c>
      <c r="K20" s="14">
        <f>K18*K19</f>
        <v>1650</v>
      </c>
    </row>
  </sheetData>
  <mergeCells count="1">
    <mergeCell ref="C3:G3"/>
  </mergeCells>
  <dataValidations count="2">
    <dataValidation type="list" allowBlank="1" showInputMessage="1" showErrorMessage="1" sqref="K6 O6 K16" xr:uid="{2F073DBB-0572-4D73-BE9F-493CBF43C16C}">
      <formula1>$C$7:$C$17</formula1>
    </dataValidation>
    <dataValidation type="list" allowBlank="1" showInputMessage="1" showErrorMessage="1" sqref="K7 O7 K17" xr:uid="{68576FDA-7981-4CD0-B9B0-903E8F8BEAF1}">
      <formula1>$F$7:$F$11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H13"/>
  <sheetViews>
    <sheetView workbookViewId="0">
      <selection activeCell="G19" sqref="G19"/>
    </sheetView>
  </sheetViews>
  <sheetFormatPr defaultRowHeight="14.4" x14ac:dyDescent="0.3"/>
  <cols>
    <col min="2" max="2" width="10.6640625" customWidth="1"/>
    <col min="3" max="3" width="12.33203125" customWidth="1"/>
    <col min="4" max="4" width="13.109375" customWidth="1"/>
    <col min="7" max="7" width="11.5546875" customWidth="1"/>
    <col min="8" max="8" width="13.88671875" customWidth="1"/>
    <col min="15" max="19" width="12.6640625" customWidth="1"/>
  </cols>
  <sheetData>
    <row r="5" spans="2:8" x14ac:dyDescent="0.3">
      <c r="B5" t="s">
        <v>164</v>
      </c>
      <c r="C5" t="s">
        <v>165</v>
      </c>
      <c r="D5" t="s">
        <v>171</v>
      </c>
      <c r="G5" s="60" t="s">
        <v>164</v>
      </c>
      <c r="H5" s="61" t="s">
        <v>118</v>
      </c>
    </row>
    <row r="6" spans="2:8" x14ac:dyDescent="0.3">
      <c r="B6" s="58">
        <v>40</v>
      </c>
      <c r="C6" s="58" t="s">
        <v>166</v>
      </c>
      <c r="D6" s="58" t="s">
        <v>163</v>
      </c>
      <c r="G6" s="62">
        <v>80</v>
      </c>
      <c r="H6" s="63" t="str">
        <f>VLOOKUP(G6,Table1[#All],3,1)</f>
        <v>A</v>
      </c>
    </row>
    <row r="7" spans="2:8" x14ac:dyDescent="0.3">
      <c r="B7" s="58">
        <v>50</v>
      </c>
      <c r="C7" s="58" t="s">
        <v>167</v>
      </c>
      <c r="D7" s="58" t="s">
        <v>162</v>
      </c>
    </row>
    <row r="8" spans="2:8" x14ac:dyDescent="0.3">
      <c r="B8" s="58">
        <v>60</v>
      </c>
      <c r="C8" s="58" t="s">
        <v>168</v>
      </c>
      <c r="D8" s="58" t="s">
        <v>161</v>
      </c>
    </row>
    <row r="9" spans="2:8" x14ac:dyDescent="0.3">
      <c r="B9" s="58">
        <v>75</v>
      </c>
      <c r="C9" s="58" t="s">
        <v>169</v>
      </c>
      <c r="D9" s="58" t="s">
        <v>160</v>
      </c>
      <c r="G9" t="s">
        <v>170</v>
      </c>
    </row>
    <row r="10" spans="2:8" x14ac:dyDescent="0.3">
      <c r="B10" s="58">
        <v>80</v>
      </c>
      <c r="C10" s="58" t="s">
        <v>170</v>
      </c>
      <c r="D10" s="58" t="s">
        <v>159</v>
      </c>
    </row>
    <row r="13" spans="2:8" x14ac:dyDescent="0.3">
      <c r="F13" s="84"/>
      <c r="G13" s="84"/>
    </row>
  </sheetData>
  <mergeCells count="1">
    <mergeCell ref="F13:G1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A4" workbookViewId="0">
      <selection activeCell="G17" sqref="G17"/>
    </sheetView>
  </sheetViews>
  <sheetFormatPr defaultRowHeight="14.4" x14ac:dyDescent="0.3"/>
  <cols>
    <col min="1" max="1" width="22.109375" customWidth="1"/>
    <col min="2" max="2" width="26.44140625" customWidth="1"/>
    <col min="3" max="3" width="25.109375" customWidth="1"/>
    <col min="4" max="4" width="23.109375" customWidth="1"/>
    <col min="5" max="6" width="12.6640625" customWidth="1"/>
    <col min="7" max="7" width="19.6640625" customWidth="1"/>
    <col min="8" max="8" width="22.88671875" customWidth="1"/>
    <col min="9" max="26" width="12.6640625" customWidth="1"/>
  </cols>
  <sheetData>
    <row r="1" spans="1:26" ht="15" thickBot="1" x14ac:dyDescent="0.35"/>
    <row r="2" spans="1:26" ht="18.600000000000001" thickBot="1" x14ac:dyDescent="0.35">
      <c r="A2" s="85" t="s">
        <v>27</v>
      </c>
      <c r="B2" s="86"/>
      <c r="C2" s="86"/>
      <c r="D2" s="87"/>
      <c r="E2" s="29"/>
      <c r="F2" s="29"/>
      <c r="G2" s="29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.2" thickBot="1" x14ac:dyDescent="0.35">
      <c r="A3" s="31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6.2" thickBot="1" x14ac:dyDescent="0.35"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6.2" thickBot="1" x14ac:dyDescent="0.35">
      <c r="A5" s="42"/>
      <c r="B5" s="42"/>
      <c r="C5" s="42"/>
      <c r="D5" s="42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8.600000000000001" thickBot="1" x14ac:dyDescent="0.4">
      <c r="A6" s="47" t="s">
        <v>29</v>
      </c>
      <c r="B6" s="47" t="s">
        <v>30</v>
      </c>
      <c r="C6" s="47" t="s">
        <v>31</v>
      </c>
      <c r="D6" s="47" t="s">
        <v>32</v>
      </c>
      <c r="E6" s="41"/>
      <c r="F6" s="30"/>
      <c r="G6" s="47" t="s">
        <v>29</v>
      </c>
      <c r="H6" s="47" t="s">
        <v>32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9.95" customHeight="1" thickBot="1" x14ac:dyDescent="0.4">
      <c r="A7" s="43">
        <v>1</v>
      </c>
      <c r="B7" s="44" t="s">
        <v>33</v>
      </c>
      <c r="C7" s="45" t="s">
        <v>34</v>
      </c>
      <c r="D7" s="46" t="s">
        <v>35</v>
      </c>
      <c r="E7" s="30"/>
      <c r="F7" s="30"/>
      <c r="G7" s="30">
        <v>3</v>
      </c>
      <c r="H7" s="30" t="str">
        <f>VLOOKUP(G7,A6:D35,4,0)</f>
        <v>Denver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9.95" customHeight="1" thickBot="1" x14ac:dyDescent="0.4">
      <c r="A8" s="32">
        <v>2</v>
      </c>
      <c r="B8" s="33" t="s">
        <v>36</v>
      </c>
      <c r="C8" s="34" t="s">
        <v>37</v>
      </c>
      <c r="D8" s="35" t="s">
        <v>38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9.95" customHeight="1" thickBot="1" x14ac:dyDescent="0.4">
      <c r="A9" s="32">
        <v>3</v>
      </c>
      <c r="B9" s="33" t="s">
        <v>39</v>
      </c>
      <c r="C9" s="34" t="s">
        <v>40</v>
      </c>
      <c r="D9" s="35" t="s">
        <v>41</v>
      </c>
      <c r="E9" s="30"/>
      <c r="F9" s="30"/>
      <c r="I9" s="88"/>
      <c r="J9" s="8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9.95" customHeight="1" thickBot="1" x14ac:dyDescent="0.4">
      <c r="A10" s="32">
        <v>4</v>
      </c>
      <c r="B10" s="33" t="s">
        <v>28</v>
      </c>
      <c r="C10" s="34" t="s">
        <v>42</v>
      </c>
      <c r="D10" s="35" t="s">
        <v>43</v>
      </c>
      <c r="E10" s="30"/>
      <c r="F10" s="30"/>
      <c r="G10" s="30"/>
      <c r="H10" s="59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9.95" customHeight="1" thickBot="1" x14ac:dyDescent="0.4">
      <c r="A11" s="32">
        <v>5</v>
      </c>
      <c r="B11" s="33" t="s">
        <v>44</v>
      </c>
      <c r="C11" s="34" t="s">
        <v>45</v>
      </c>
      <c r="D11" s="35" t="s">
        <v>46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9.95" customHeight="1" thickBot="1" x14ac:dyDescent="0.4">
      <c r="A12" s="32">
        <v>6</v>
      </c>
      <c r="B12" s="33" t="s">
        <v>47</v>
      </c>
      <c r="C12" s="34" t="s">
        <v>48</v>
      </c>
      <c r="D12" s="35" t="s">
        <v>49</v>
      </c>
      <c r="E12" s="30"/>
      <c r="F12" s="30"/>
      <c r="G12" s="30" t="s">
        <v>203</v>
      </c>
      <c r="H12" s="30" t="s">
        <v>204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9.95" customHeight="1" thickBot="1" x14ac:dyDescent="0.4">
      <c r="A13" s="32">
        <v>7</v>
      </c>
      <c r="B13" s="33" t="s">
        <v>50</v>
      </c>
      <c r="C13" s="34" t="s">
        <v>51</v>
      </c>
      <c r="D13" s="35" t="s">
        <v>52</v>
      </c>
      <c r="E13" s="30"/>
      <c r="F13" s="30"/>
      <c r="G13" s="30" t="s">
        <v>38</v>
      </c>
      <c r="H13" s="30" t="e">
        <f>LOOKUP(G13,F17)</f>
        <v>#N/A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9.95" customHeight="1" thickBot="1" x14ac:dyDescent="0.4">
      <c r="A14" s="32">
        <v>8</v>
      </c>
      <c r="B14" s="33" t="s">
        <v>53</v>
      </c>
      <c r="C14" s="34" t="s">
        <v>54</v>
      </c>
      <c r="D14" s="35" t="s">
        <v>55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9.95" customHeight="1" thickBot="1" x14ac:dyDescent="0.4">
      <c r="A15" s="32">
        <v>9</v>
      </c>
      <c r="B15" s="33" t="s">
        <v>56</v>
      </c>
      <c r="C15" s="34" t="s">
        <v>57</v>
      </c>
      <c r="D15" s="35" t="s">
        <v>58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9.95" customHeight="1" thickBot="1" x14ac:dyDescent="0.4">
      <c r="A16" s="32">
        <v>10</v>
      </c>
      <c r="B16" s="33" t="s">
        <v>59</v>
      </c>
      <c r="C16" s="34" t="s">
        <v>60</v>
      </c>
      <c r="D16" s="35" t="s">
        <v>61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9.95" customHeight="1" thickBot="1" x14ac:dyDescent="0.4">
      <c r="A17" s="32">
        <v>11</v>
      </c>
      <c r="B17" s="33" t="s">
        <v>62</v>
      </c>
      <c r="C17" s="34" t="s">
        <v>54</v>
      </c>
      <c r="D17" s="35" t="s">
        <v>63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9.95" customHeight="1" thickBot="1" x14ac:dyDescent="0.4">
      <c r="A18" s="32">
        <v>12</v>
      </c>
      <c r="B18" s="33" t="s">
        <v>64</v>
      </c>
      <c r="C18" s="34" t="s">
        <v>65</v>
      </c>
      <c r="D18" s="35" t="s">
        <v>66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9.95" customHeight="1" thickBot="1" x14ac:dyDescent="0.4">
      <c r="A19" s="32">
        <v>13</v>
      </c>
      <c r="B19" s="33" t="s">
        <v>67</v>
      </c>
      <c r="C19" s="34" t="s">
        <v>68</v>
      </c>
      <c r="D19" s="35" t="s">
        <v>69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9.95" customHeight="1" thickBot="1" x14ac:dyDescent="0.4">
      <c r="A20" s="32">
        <v>14</v>
      </c>
      <c r="B20" s="33" t="s">
        <v>70</v>
      </c>
      <c r="C20" s="34" t="s">
        <v>71</v>
      </c>
      <c r="D20" s="35" t="s">
        <v>72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9.95" customHeight="1" thickBot="1" x14ac:dyDescent="0.4">
      <c r="A21" s="32">
        <v>15</v>
      </c>
      <c r="B21" s="33" t="s">
        <v>73</v>
      </c>
      <c r="C21" s="34" t="s">
        <v>74</v>
      </c>
      <c r="D21" s="35" t="s">
        <v>75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9.95" customHeight="1" thickBot="1" x14ac:dyDescent="0.4">
      <c r="A22" s="32">
        <v>16</v>
      </c>
      <c r="B22" s="33" t="s">
        <v>76</v>
      </c>
      <c r="C22" s="34" t="s">
        <v>77</v>
      </c>
      <c r="D22" s="35" t="s">
        <v>78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9.95" customHeight="1" thickBot="1" x14ac:dyDescent="0.4">
      <c r="A23" s="32">
        <v>17</v>
      </c>
      <c r="B23" s="33" t="s">
        <v>79</v>
      </c>
      <c r="C23" s="34" t="s">
        <v>37</v>
      </c>
      <c r="D23" s="35" t="s">
        <v>80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9.95" customHeight="1" thickBot="1" x14ac:dyDescent="0.4">
      <c r="A24" s="32">
        <v>18</v>
      </c>
      <c r="B24" s="33" t="s">
        <v>81</v>
      </c>
      <c r="C24" s="34" t="s">
        <v>82</v>
      </c>
      <c r="D24" s="35" t="s">
        <v>83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9.95" customHeight="1" thickBot="1" x14ac:dyDescent="0.4">
      <c r="A25" s="32">
        <v>19</v>
      </c>
      <c r="B25" s="33" t="s">
        <v>84</v>
      </c>
      <c r="C25" s="34" t="s">
        <v>68</v>
      </c>
      <c r="D25" s="35" t="s">
        <v>85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9.95" customHeight="1" thickBot="1" x14ac:dyDescent="0.4">
      <c r="A26" s="32">
        <v>20</v>
      </c>
      <c r="B26" s="33" t="s">
        <v>86</v>
      </c>
      <c r="C26" s="34" t="s">
        <v>87</v>
      </c>
      <c r="D26" s="35" t="s">
        <v>88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9.95" customHeight="1" thickBot="1" x14ac:dyDescent="0.4">
      <c r="A27" s="32">
        <v>21</v>
      </c>
      <c r="B27" s="33" t="s">
        <v>89</v>
      </c>
      <c r="C27" s="34" t="s">
        <v>90</v>
      </c>
      <c r="D27" s="35" t="s">
        <v>91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9.95" customHeight="1" thickBot="1" x14ac:dyDescent="0.4">
      <c r="A28" s="32">
        <v>22</v>
      </c>
      <c r="B28" s="33" t="s">
        <v>92</v>
      </c>
      <c r="C28" s="34" t="s">
        <v>93</v>
      </c>
      <c r="D28" s="36" t="s">
        <v>94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9.95" customHeight="1" thickBot="1" x14ac:dyDescent="0.4">
      <c r="A29" s="32">
        <v>23</v>
      </c>
      <c r="B29" s="33" t="s">
        <v>95</v>
      </c>
      <c r="C29" s="34" t="s">
        <v>96</v>
      </c>
      <c r="D29" s="35" t="s">
        <v>97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9.95" customHeight="1" thickBot="1" x14ac:dyDescent="0.4">
      <c r="A30" s="32">
        <v>24</v>
      </c>
      <c r="B30" s="33" t="s">
        <v>98</v>
      </c>
      <c r="C30" s="34" t="s">
        <v>99</v>
      </c>
      <c r="D30" s="35" t="s">
        <v>100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9.95" customHeight="1" thickBot="1" x14ac:dyDescent="0.4">
      <c r="A31" s="32">
        <v>25</v>
      </c>
      <c r="B31" s="33" t="s">
        <v>101</v>
      </c>
      <c r="C31" s="34" t="s">
        <v>102</v>
      </c>
      <c r="D31" s="35" t="s">
        <v>103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9.95" customHeight="1" thickBot="1" x14ac:dyDescent="0.4">
      <c r="A32" s="32">
        <v>26</v>
      </c>
      <c r="B32" s="33" t="s">
        <v>104</v>
      </c>
      <c r="C32" s="34" t="s">
        <v>105</v>
      </c>
      <c r="D32" s="35" t="s">
        <v>106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9.95" customHeight="1" thickBot="1" x14ac:dyDescent="0.4">
      <c r="A33" s="32">
        <v>27</v>
      </c>
      <c r="B33" s="33" t="s">
        <v>107</v>
      </c>
      <c r="C33" s="34" t="s">
        <v>108</v>
      </c>
      <c r="D33" s="35" t="s">
        <v>109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9.95" customHeight="1" thickBot="1" x14ac:dyDescent="0.4">
      <c r="A34" s="32">
        <v>28</v>
      </c>
      <c r="B34" s="33" t="s">
        <v>110</v>
      </c>
      <c r="C34" s="34" t="s">
        <v>96</v>
      </c>
      <c r="D34" s="35" t="s">
        <v>111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9.95" customHeight="1" thickBot="1" x14ac:dyDescent="0.4">
      <c r="A35" s="37">
        <v>29</v>
      </c>
      <c r="B35" s="38" t="s">
        <v>112</v>
      </c>
      <c r="C35" s="39" t="s">
        <v>113</v>
      </c>
      <c r="D35" s="40" t="s">
        <v>114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9.95" customHeight="1" thickBot="1" x14ac:dyDescent="0.3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6.2" thickBot="1" x14ac:dyDescent="0.3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6.2" thickBot="1" x14ac:dyDescent="0.3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6.2" thickBot="1" x14ac:dyDescent="0.3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6.2" thickBot="1" x14ac:dyDescent="0.3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6.2" thickBot="1" x14ac:dyDescent="0.3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6.2" thickBot="1" x14ac:dyDescent="0.3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6.2" thickBot="1" x14ac:dyDescent="0.3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6.2" thickBot="1" x14ac:dyDescent="0.3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6.2" thickBot="1" x14ac:dyDescent="0.3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6.2" thickBot="1" x14ac:dyDescent="0.3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6.2" thickBot="1" x14ac:dyDescent="0.3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6.2" thickBot="1" x14ac:dyDescent="0.3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6.2" thickBot="1" x14ac:dyDescent="0.3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6.2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6.2" thickBot="1" x14ac:dyDescent="0.3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6.2" thickBot="1" x14ac:dyDescent="0.3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6.2" thickBot="1" x14ac:dyDescent="0.3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6.2" thickBot="1" x14ac:dyDescent="0.3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6.2" thickBot="1" x14ac:dyDescent="0.3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6.2" thickBot="1" x14ac:dyDescent="0.3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6.2" thickBot="1" x14ac:dyDescent="0.3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6.2" thickBot="1" x14ac:dyDescent="0.3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6.2" thickBot="1" x14ac:dyDescent="0.3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6.2" thickBot="1" x14ac:dyDescent="0.3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6.2" thickBot="1" x14ac:dyDescent="0.3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6.2" thickBot="1" x14ac:dyDescent="0.3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6.2" thickBot="1" x14ac:dyDescent="0.3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6.2" thickBot="1" x14ac:dyDescent="0.3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6.2" thickBot="1" x14ac:dyDescent="0.3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6.2" thickBot="1" x14ac:dyDescent="0.3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6.2" thickBot="1" x14ac:dyDescent="0.3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6.2" thickBot="1" x14ac:dyDescent="0.3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6.2" thickBot="1" x14ac:dyDescent="0.3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6.2" thickBot="1" x14ac:dyDescent="0.3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6.2" thickBot="1" x14ac:dyDescent="0.3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6.2" thickBot="1" x14ac:dyDescent="0.3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6.2" thickBot="1" x14ac:dyDescent="0.3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6.2" thickBot="1" x14ac:dyDescent="0.3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6.2" thickBot="1" x14ac:dyDescent="0.3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6.2" thickBot="1" x14ac:dyDescent="0.3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6.2" thickBot="1" x14ac:dyDescent="0.3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6.2" thickBot="1" x14ac:dyDescent="0.3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6.2" thickBot="1" x14ac:dyDescent="0.3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6.2" thickBot="1" x14ac:dyDescent="0.3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6.2" thickBot="1" x14ac:dyDescent="0.3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6.2" thickBot="1" x14ac:dyDescent="0.3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6.2" thickBot="1" x14ac:dyDescent="0.3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6.2" thickBot="1" x14ac:dyDescent="0.3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6.2" thickBot="1" x14ac:dyDescent="0.3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6.2" thickBot="1" x14ac:dyDescent="0.3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6.2" thickBot="1" x14ac:dyDescent="0.3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6.2" thickBot="1" x14ac:dyDescent="0.3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6.2" thickBot="1" x14ac:dyDescent="0.3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6.2" thickBot="1" x14ac:dyDescent="0.3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6.2" thickBot="1" x14ac:dyDescent="0.3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6.2" thickBot="1" x14ac:dyDescent="0.3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6.2" thickBot="1" x14ac:dyDescent="0.3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6.2" thickBot="1" x14ac:dyDescent="0.3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6.2" thickBot="1" x14ac:dyDescent="0.3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6.2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6.2" thickBot="1" x14ac:dyDescent="0.3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6.2" thickBot="1" x14ac:dyDescent="0.3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6.2" thickBot="1" x14ac:dyDescent="0.3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6.2" thickBot="1" x14ac:dyDescent="0.3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6.2" thickBot="1" x14ac:dyDescent="0.3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6.2" thickBot="1" x14ac:dyDescent="0.3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6.2" thickBot="1" x14ac:dyDescent="0.3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6.2" thickBot="1" x14ac:dyDescent="0.3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6.2" thickBot="1" x14ac:dyDescent="0.3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6.2" thickBot="1" x14ac:dyDescent="0.3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6.2" thickBot="1" x14ac:dyDescent="0.3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6.2" thickBot="1" x14ac:dyDescent="0.3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6.2" thickBot="1" x14ac:dyDescent="0.3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6.2" thickBot="1" x14ac:dyDescent="0.3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6.2" thickBot="1" x14ac:dyDescent="0.3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6.2" thickBot="1" x14ac:dyDescent="0.3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6.2" thickBot="1" x14ac:dyDescent="0.3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6.2" thickBot="1" x14ac:dyDescent="0.3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6.2" thickBot="1" x14ac:dyDescent="0.3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6.2" thickBot="1" x14ac:dyDescent="0.3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6.2" thickBot="1" x14ac:dyDescent="0.3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6.2" thickBot="1" x14ac:dyDescent="0.3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6.2" thickBot="1" x14ac:dyDescent="0.3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6.2" thickBot="1" x14ac:dyDescent="0.3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6.2" thickBot="1" x14ac:dyDescent="0.3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6.2" thickBot="1" x14ac:dyDescent="0.3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6.2" thickBot="1" x14ac:dyDescent="0.3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6.2" thickBot="1" x14ac:dyDescent="0.3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6.2" thickBot="1" x14ac:dyDescent="0.3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6.2" thickBot="1" x14ac:dyDescent="0.3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6.2" thickBot="1" x14ac:dyDescent="0.3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6.2" thickBot="1" x14ac:dyDescent="0.3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6.2" thickBot="1" x14ac:dyDescent="0.3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6.2" thickBot="1" x14ac:dyDescent="0.3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6.2" thickBot="1" x14ac:dyDescent="0.3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6.2" thickBot="1" x14ac:dyDescent="0.3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6.2" thickBot="1" x14ac:dyDescent="0.3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6.2" thickBot="1" x14ac:dyDescent="0.3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6.2" thickBot="1" x14ac:dyDescent="0.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6.2" thickBot="1" x14ac:dyDescent="0.3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6.2" thickBot="1" x14ac:dyDescent="0.3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6.2" thickBot="1" x14ac:dyDescent="0.3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6.2" thickBot="1" x14ac:dyDescent="0.3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6.2" thickBot="1" x14ac:dyDescent="0.3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6.2" thickBot="1" x14ac:dyDescent="0.3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6.2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6.2" thickBot="1" x14ac:dyDescent="0.3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6.2" thickBot="1" x14ac:dyDescent="0.3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6.2" thickBot="1" x14ac:dyDescent="0.3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6.2" thickBot="1" x14ac:dyDescent="0.3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6.2" thickBot="1" x14ac:dyDescent="0.3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6.2" thickBot="1" x14ac:dyDescent="0.3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6.2" thickBot="1" x14ac:dyDescent="0.3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6.2" thickBot="1" x14ac:dyDescent="0.3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6.2" thickBot="1" x14ac:dyDescent="0.3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6.2" thickBot="1" x14ac:dyDescent="0.3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6.2" thickBot="1" x14ac:dyDescent="0.3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6.2" thickBot="1" x14ac:dyDescent="0.3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6.2" thickBot="1" x14ac:dyDescent="0.3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6.2" thickBot="1" x14ac:dyDescent="0.3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6.2" thickBot="1" x14ac:dyDescent="0.3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6.2" thickBot="1" x14ac:dyDescent="0.3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6.2" thickBot="1" x14ac:dyDescent="0.3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6.2" thickBot="1" x14ac:dyDescent="0.3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6.2" thickBot="1" x14ac:dyDescent="0.3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6.2" thickBot="1" x14ac:dyDescent="0.3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6.2" thickBot="1" x14ac:dyDescent="0.3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6.2" thickBot="1" x14ac:dyDescent="0.3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6.2" thickBot="1" x14ac:dyDescent="0.3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6.2" thickBot="1" x14ac:dyDescent="0.3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6.2" thickBot="1" x14ac:dyDescent="0.3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6.2" thickBot="1" x14ac:dyDescent="0.3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6.2" thickBot="1" x14ac:dyDescent="0.3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6.2" thickBot="1" x14ac:dyDescent="0.3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6.2" thickBot="1" x14ac:dyDescent="0.3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6.2" thickBot="1" x14ac:dyDescent="0.3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6.2" thickBot="1" x14ac:dyDescent="0.3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6.2" thickBot="1" x14ac:dyDescent="0.3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6.2" thickBot="1" x14ac:dyDescent="0.3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6.2" thickBot="1" x14ac:dyDescent="0.3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6.2" thickBot="1" x14ac:dyDescent="0.3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6.2" thickBot="1" x14ac:dyDescent="0.3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6.2" thickBot="1" x14ac:dyDescent="0.3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6.2" thickBot="1" x14ac:dyDescent="0.3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6.2" thickBot="1" x14ac:dyDescent="0.3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6.2" thickBot="1" x14ac:dyDescent="0.3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6.2" thickBot="1" x14ac:dyDescent="0.3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6.2" thickBot="1" x14ac:dyDescent="0.3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6.2" thickBot="1" x14ac:dyDescent="0.3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6.2" thickBot="1" x14ac:dyDescent="0.3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6.2" thickBot="1" x14ac:dyDescent="0.3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6.2" thickBot="1" x14ac:dyDescent="0.3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6.2" thickBot="1" x14ac:dyDescent="0.3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6.2" thickBot="1" x14ac:dyDescent="0.3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6.2" thickBot="1" x14ac:dyDescent="0.3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6.2" thickBot="1" x14ac:dyDescent="0.3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6.2" thickBot="1" x14ac:dyDescent="0.3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6.2" thickBot="1" x14ac:dyDescent="0.3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6.2" thickBot="1" x14ac:dyDescent="0.3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6.2" thickBot="1" x14ac:dyDescent="0.3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6.2" thickBot="1" x14ac:dyDescent="0.3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6.2" thickBot="1" x14ac:dyDescent="0.3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6.2" thickBot="1" x14ac:dyDescent="0.3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6.2" thickBot="1" x14ac:dyDescent="0.3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6.2" thickBot="1" x14ac:dyDescent="0.3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6.2" thickBot="1" x14ac:dyDescent="0.3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6.2" thickBot="1" x14ac:dyDescent="0.3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6.2" thickBot="1" x14ac:dyDescent="0.3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6.2" thickBot="1" x14ac:dyDescent="0.3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6.2" thickBot="1" x14ac:dyDescent="0.3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6.2" thickBot="1" x14ac:dyDescent="0.3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6.2" thickBot="1" x14ac:dyDescent="0.3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6.2" thickBot="1" x14ac:dyDescent="0.3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6.2" thickBot="1" x14ac:dyDescent="0.3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6.2" thickBot="1" x14ac:dyDescent="0.3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6.2" thickBot="1" x14ac:dyDescent="0.3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6.2" thickBot="1" x14ac:dyDescent="0.3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6.2" thickBot="1" x14ac:dyDescent="0.3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6.2" thickBot="1" x14ac:dyDescent="0.3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6.2" thickBot="1" x14ac:dyDescent="0.3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6.2" thickBot="1" x14ac:dyDescent="0.3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6.2" thickBot="1" x14ac:dyDescent="0.3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6.2" thickBot="1" x14ac:dyDescent="0.3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6.2" thickBot="1" x14ac:dyDescent="0.3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6.2" thickBot="1" x14ac:dyDescent="0.3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6.2" thickBot="1" x14ac:dyDescent="0.3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6.2" thickBot="1" x14ac:dyDescent="0.3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6.2" thickBot="1" x14ac:dyDescent="0.3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6.2" thickBot="1" x14ac:dyDescent="0.3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6.2" thickBot="1" x14ac:dyDescent="0.3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6.2" thickBot="1" x14ac:dyDescent="0.3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6.2" thickBot="1" x14ac:dyDescent="0.3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6.2" thickBot="1" x14ac:dyDescent="0.3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6.2" thickBot="1" x14ac:dyDescent="0.3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6.2" thickBot="1" x14ac:dyDescent="0.3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6.2" thickBot="1" x14ac:dyDescent="0.3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6.2" thickBot="1" x14ac:dyDescent="0.3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6.2" thickBot="1" x14ac:dyDescent="0.3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6.2" thickBot="1" x14ac:dyDescent="0.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6.2" thickBot="1" x14ac:dyDescent="0.3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6.2" thickBot="1" x14ac:dyDescent="0.3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6.2" thickBot="1" x14ac:dyDescent="0.3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6.2" thickBot="1" x14ac:dyDescent="0.3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6.2" thickBot="1" x14ac:dyDescent="0.3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6.2" thickBot="1" x14ac:dyDescent="0.3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6.2" thickBot="1" x14ac:dyDescent="0.3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6.2" thickBot="1" x14ac:dyDescent="0.3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6.2" thickBot="1" x14ac:dyDescent="0.3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6.2" thickBot="1" x14ac:dyDescent="0.3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6.2" thickBot="1" x14ac:dyDescent="0.3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6.2" thickBot="1" x14ac:dyDescent="0.3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6.2" thickBot="1" x14ac:dyDescent="0.3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6.2" thickBot="1" x14ac:dyDescent="0.3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6.2" thickBot="1" x14ac:dyDescent="0.3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6.2" thickBot="1" x14ac:dyDescent="0.3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6.2" thickBot="1" x14ac:dyDescent="0.3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6.2" thickBot="1" x14ac:dyDescent="0.3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6.2" thickBot="1" x14ac:dyDescent="0.3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6.2" thickBot="1" x14ac:dyDescent="0.3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6.2" thickBot="1" x14ac:dyDescent="0.3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6.2" thickBot="1" x14ac:dyDescent="0.3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6.2" thickBot="1" x14ac:dyDescent="0.3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6.2" thickBot="1" x14ac:dyDescent="0.3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6.2" thickBot="1" x14ac:dyDescent="0.3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6.2" thickBot="1" x14ac:dyDescent="0.3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6.2" thickBot="1" x14ac:dyDescent="0.3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6.2" thickBot="1" x14ac:dyDescent="0.3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6.2" thickBot="1" x14ac:dyDescent="0.3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6.2" thickBot="1" x14ac:dyDescent="0.3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6.2" thickBot="1" x14ac:dyDescent="0.3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6.2" thickBot="1" x14ac:dyDescent="0.3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6.2" thickBot="1" x14ac:dyDescent="0.3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6.2" thickBot="1" x14ac:dyDescent="0.3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6.2" thickBot="1" x14ac:dyDescent="0.3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6.2" thickBot="1" x14ac:dyDescent="0.3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6.2" thickBot="1" x14ac:dyDescent="0.3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6.2" thickBot="1" x14ac:dyDescent="0.3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6.2" thickBot="1" x14ac:dyDescent="0.3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6.2" thickBot="1" x14ac:dyDescent="0.3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6.2" thickBot="1" x14ac:dyDescent="0.3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6.2" thickBot="1" x14ac:dyDescent="0.3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6.2" thickBot="1" x14ac:dyDescent="0.3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6.2" thickBot="1" x14ac:dyDescent="0.3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6.2" thickBot="1" x14ac:dyDescent="0.3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6.2" thickBot="1" x14ac:dyDescent="0.3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6.2" thickBot="1" x14ac:dyDescent="0.3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6.2" thickBot="1" x14ac:dyDescent="0.3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6.2" thickBot="1" x14ac:dyDescent="0.3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6.2" thickBot="1" x14ac:dyDescent="0.3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6.2" thickBot="1" x14ac:dyDescent="0.3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6.2" thickBot="1" x14ac:dyDescent="0.3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6.2" thickBot="1" x14ac:dyDescent="0.3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6.2" thickBot="1" x14ac:dyDescent="0.3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6.2" thickBot="1" x14ac:dyDescent="0.3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6.2" thickBot="1" x14ac:dyDescent="0.3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6.2" thickBot="1" x14ac:dyDescent="0.3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6.2" thickBot="1" x14ac:dyDescent="0.3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6.2" thickBot="1" x14ac:dyDescent="0.3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6.2" thickBot="1" x14ac:dyDescent="0.3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6.2" thickBot="1" x14ac:dyDescent="0.3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6.2" thickBot="1" x14ac:dyDescent="0.3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6.2" thickBot="1" x14ac:dyDescent="0.3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6.2" thickBot="1" x14ac:dyDescent="0.3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6.2" thickBot="1" x14ac:dyDescent="0.3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6.2" thickBot="1" x14ac:dyDescent="0.3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6.2" thickBot="1" x14ac:dyDescent="0.3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6.2" thickBot="1" x14ac:dyDescent="0.3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6.2" thickBot="1" x14ac:dyDescent="0.3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6.2" thickBot="1" x14ac:dyDescent="0.3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6.2" thickBot="1" x14ac:dyDescent="0.3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6.2" thickBot="1" x14ac:dyDescent="0.3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6.2" thickBot="1" x14ac:dyDescent="0.3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6.2" thickBot="1" x14ac:dyDescent="0.3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6.2" thickBot="1" x14ac:dyDescent="0.3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6.2" thickBot="1" x14ac:dyDescent="0.3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6.2" thickBot="1" x14ac:dyDescent="0.3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6.2" thickBot="1" x14ac:dyDescent="0.3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6.2" thickBot="1" x14ac:dyDescent="0.3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6.2" thickBot="1" x14ac:dyDescent="0.3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6.2" thickBot="1" x14ac:dyDescent="0.3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6.2" thickBot="1" x14ac:dyDescent="0.3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6.2" thickBot="1" x14ac:dyDescent="0.3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6.2" thickBot="1" x14ac:dyDescent="0.3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6.2" thickBot="1" x14ac:dyDescent="0.3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6.2" thickBot="1" x14ac:dyDescent="0.3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6.2" thickBot="1" x14ac:dyDescent="0.3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6.2" thickBot="1" x14ac:dyDescent="0.3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6.2" thickBot="1" x14ac:dyDescent="0.3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6.2" thickBot="1" x14ac:dyDescent="0.3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6.2" thickBot="1" x14ac:dyDescent="0.3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6.2" thickBot="1" x14ac:dyDescent="0.3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6.2" thickBot="1" x14ac:dyDescent="0.3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6.2" thickBot="1" x14ac:dyDescent="0.3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6.2" thickBot="1" x14ac:dyDescent="0.3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6.2" thickBot="1" x14ac:dyDescent="0.3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6.2" thickBot="1" x14ac:dyDescent="0.3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6.2" thickBot="1" x14ac:dyDescent="0.3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6.2" thickBot="1" x14ac:dyDescent="0.3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6.2" thickBot="1" x14ac:dyDescent="0.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6.2" thickBot="1" x14ac:dyDescent="0.3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6.2" thickBot="1" x14ac:dyDescent="0.3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6.2" thickBot="1" x14ac:dyDescent="0.3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6.2" thickBot="1" x14ac:dyDescent="0.3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6.2" thickBot="1" x14ac:dyDescent="0.3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6.2" thickBot="1" x14ac:dyDescent="0.3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6.2" thickBot="1" x14ac:dyDescent="0.3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6.2" thickBot="1" x14ac:dyDescent="0.3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6.2" thickBot="1" x14ac:dyDescent="0.3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6.2" thickBot="1" x14ac:dyDescent="0.3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6.2" thickBot="1" x14ac:dyDescent="0.3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6.2" thickBot="1" x14ac:dyDescent="0.3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6.2" thickBot="1" x14ac:dyDescent="0.3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6.2" thickBot="1" x14ac:dyDescent="0.3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6.2" thickBot="1" x14ac:dyDescent="0.3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6.2" thickBot="1" x14ac:dyDescent="0.3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6.2" thickBot="1" x14ac:dyDescent="0.3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6.2" thickBot="1" x14ac:dyDescent="0.3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6.2" thickBot="1" x14ac:dyDescent="0.3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6.2" thickBot="1" x14ac:dyDescent="0.3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6.2" thickBot="1" x14ac:dyDescent="0.3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6.2" thickBot="1" x14ac:dyDescent="0.3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6.2" thickBot="1" x14ac:dyDescent="0.3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6.2" thickBot="1" x14ac:dyDescent="0.3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6.2" thickBot="1" x14ac:dyDescent="0.3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6.2" thickBot="1" x14ac:dyDescent="0.3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6.2" thickBot="1" x14ac:dyDescent="0.3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6.2" thickBot="1" x14ac:dyDescent="0.3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6.2" thickBot="1" x14ac:dyDescent="0.3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6.2" thickBot="1" x14ac:dyDescent="0.3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6.2" thickBot="1" x14ac:dyDescent="0.3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6.2" thickBot="1" x14ac:dyDescent="0.3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6.2" thickBot="1" x14ac:dyDescent="0.3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6.2" thickBot="1" x14ac:dyDescent="0.3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6.2" thickBot="1" x14ac:dyDescent="0.3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6.2" thickBot="1" x14ac:dyDescent="0.3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6.2" thickBot="1" x14ac:dyDescent="0.3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6.2" thickBot="1" x14ac:dyDescent="0.3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6.2" thickBot="1" x14ac:dyDescent="0.3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6.2" thickBot="1" x14ac:dyDescent="0.3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6.2" thickBot="1" x14ac:dyDescent="0.3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6.2" thickBot="1" x14ac:dyDescent="0.3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6.2" thickBot="1" x14ac:dyDescent="0.3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6.2" thickBot="1" x14ac:dyDescent="0.3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6.2" thickBot="1" x14ac:dyDescent="0.3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6.2" thickBot="1" x14ac:dyDescent="0.3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6.2" thickBot="1" x14ac:dyDescent="0.3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6.2" thickBot="1" x14ac:dyDescent="0.3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6.2" thickBot="1" x14ac:dyDescent="0.3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6.2" thickBot="1" x14ac:dyDescent="0.3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6.2" thickBot="1" x14ac:dyDescent="0.3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6.2" thickBot="1" x14ac:dyDescent="0.3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6.2" thickBot="1" x14ac:dyDescent="0.3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6.2" thickBot="1" x14ac:dyDescent="0.3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6.2" thickBot="1" x14ac:dyDescent="0.3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6.2" thickBot="1" x14ac:dyDescent="0.3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6.2" thickBot="1" x14ac:dyDescent="0.3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6.2" thickBot="1" x14ac:dyDescent="0.3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6.2" thickBot="1" x14ac:dyDescent="0.3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6.2" thickBot="1" x14ac:dyDescent="0.3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6.2" thickBot="1" x14ac:dyDescent="0.3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6.2" thickBot="1" x14ac:dyDescent="0.3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6.2" thickBot="1" x14ac:dyDescent="0.3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6.2" thickBot="1" x14ac:dyDescent="0.3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6.2" thickBot="1" x14ac:dyDescent="0.3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6.2" thickBot="1" x14ac:dyDescent="0.3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6.2" thickBot="1" x14ac:dyDescent="0.3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6.2" thickBot="1" x14ac:dyDescent="0.3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6.2" thickBot="1" x14ac:dyDescent="0.3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6.2" thickBot="1" x14ac:dyDescent="0.3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6.2" thickBot="1" x14ac:dyDescent="0.3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6.2" thickBot="1" x14ac:dyDescent="0.3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6.2" thickBot="1" x14ac:dyDescent="0.3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6.2" thickBot="1" x14ac:dyDescent="0.3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6.2" thickBot="1" x14ac:dyDescent="0.3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6.2" thickBot="1" x14ac:dyDescent="0.3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6.2" thickBot="1" x14ac:dyDescent="0.3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6.2" thickBot="1" x14ac:dyDescent="0.3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6.2" thickBot="1" x14ac:dyDescent="0.3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6.2" thickBot="1" x14ac:dyDescent="0.3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6.2" thickBot="1" x14ac:dyDescent="0.3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6.2" thickBot="1" x14ac:dyDescent="0.3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6.2" thickBot="1" x14ac:dyDescent="0.3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6.2" thickBot="1" x14ac:dyDescent="0.3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6.2" thickBot="1" x14ac:dyDescent="0.3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6.2" thickBot="1" x14ac:dyDescent="0.3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6.2" thickBot="1" x14ac:dyDescent="0.3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6.2" thickBot="1" x14ac:dyDescent="0.3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6.2" thickBot="1" x14ac:dyDescent="0.3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6.2" thickBot="1" x14ac:dyDescent="0.3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6.2" thickBot="1" x14ac:dyDescent="0.3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6.2" thickBot="1" x14ac:dyDescent="0.3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6.2" thickBot="1" x14ac:dyDescent="0.3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6.2" thickBot="1" x14ac:dyDescent="0.3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6.2" thickBot="1" x14ac:dyDescent="0.3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6.2" thickBot="1" x14ac:dyDescent="0.3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6.2" thickBot="1" x14ac:dyDescent="0.3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6.2" thickBot="1" x14ac:dyDescent="0.3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6.2" thickBot="1" x14ac:dyDescent="0.3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6.2" thickBot="1" x14ac:dyDescent="0.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6.2" thickBot="1" x14ac:dyDescent="0.3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6.2" thickBot="1" x14ac:dyDescent="0.3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6.2" thickBot="1" x14ac:dyDescent="0.3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6.2" thickBot="1" x14ac:dyDescent="0.3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6.2" thickBot="1" x14ac:dyDescent="0.3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6.2" thickBot="1" x14ac:dyDescent="0.3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6.2" thickBot="1" x14ac:dyDescent="0.3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6.2" thickBot="1" x14ac:dyDescent="0.3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6.2" thickBot="1" x14ac:dyDescent="0.3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6.2" thickBot="1" x14ac:dyDescent="0.3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6.2" thickBot="1" x14ac:dyDescent="0.3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6.2" thickBot="1" x14ac:dyDescent="0.3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6.2" thickBot="1" x14ac:dyDescent="0.3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6.2" thickBot="1" x14ac:dyDescent="0.3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6.2" thickBot="1" x14ac:dyDescent="0.3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6.2" thickBot="1" x14ac:dyDescent="0.3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6.2" thickBot="1" x14ac:dyDescent="0.3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6.2" thickBot="1" x14ac:dyDescent="0.3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6.2" thickBot="1" x14ac:dyDescent="0.3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6.2" thickBot="1" x14ac:dyDescent="0.3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6.2" thickBot="1" x14ac:dyDescent="0.3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6.2" thickBot="1" x14ac:dyDescent="0.3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6.2" thickBot="1" x14ac:dyDescent="0.3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6.2" thickBot="1" x14ac:dyDescent="0.3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6.2" thickBot="1" x14ac:dyDescent="0.3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6.2" thickBot="1" x14ac:dyDescent="0.3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6.2" thickBot="1" x14ac:dyDescent="0.3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6.2" thickBot="1" x14ac:dyDescent="0.3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6.2" thickBot="1" x14ac:dyDescent="0.3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6.2" thickBot="1" x14ac:dyDescent="0.3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6.2" thickBot="1" x14ac:dyDescent="0.3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6.2" thickBot="1" x14ac:dyDescent="0.3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6.2" thickBot="1" x14ac:dyDescent="0.3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6.2" thickBot="1" x14ac:dyDescent="0.3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6.2" thickBot="1" x14ac:dyDescent="0.3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6.2" thickBot="1" x14ac:dyDescent="0.3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6.2" thickBot="1" x14ac:dyDescent="0.3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6.2" thickBot="1" x14ac:dyDescent="0.3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6.2" thickBot="1" x14ac:dyDescent="0.3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6.2" thickBot="1" x14ac:dyDescent="0.3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6.2" thickBot="1" x14ac:dyDescent="0.3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6.2" thickBot="1" x14ac:dyDescent="0.3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6.2" thickBot="1" x14ac:dyDescent="0.3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6.2" thickBot="1" x14ac:dyDescent="0.3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6.2" thickBot="1" x14ac:dyDescent="0.3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6.2" thickBot="1" x14ac:dyDescent="0.3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6.2" thickBot="1" x14ac:dyDescent="0.3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6.2" thickBot="1" x14ac:dyDescent="0.3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6.2" thickBot="1" x14ac:dyDescent="0.3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6.2" thickBot="1" x14ac:dyDescent="0.3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6.2" thickBot="1" x14ac:dyDescent="0.3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6.2" thickBot="1" x14ac:dyDescent="0.3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6.2" thickBot="1" x14ac:dyDescent="0.3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6.2" thickBot="1" x14ac:dyDescent="0.3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6.2" thickBot="1" x14ac:dyDescent="0.3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6.2" thickBot="1" x14ac:dyDescent="0.3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6.2" thickBot="1" x14ac:dyDescent="0.3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6.2" thickBot="1" x14ac:dyDescent="0.3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6.2" thickBot="1" x14ac:dyDescent="0.3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6.2" thickBot="1" x14ac:dyDescent="0.3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6.2" thickBot="1" x14ac:dyDescent="0.3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6.2" thickBot="1" x14ac:dyDescent="0.3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6.2" thickBot="1" x14ac:dyDescent="0.3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6.2" thickBot="1" x14ac:dyDescent="0.3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6.2" thickBot="1" x14ac:dyDescent="0.3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6.2" thickBot="1" x14ac:dyDescent="0.3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6.2" thickBot="1" x14ac:dyDescent="0.3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6.2" thickBot="1" x14ac:dyDescent="0.3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6.2" thickBot="1" x14ac:dyDescent="0.3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6.2" thickBot="1" x14ac:dyDescent="0.3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6.2" thickBot="1" x14ac:dyDescent="0.3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6.2" thickBot="1" x14ac:dyDescent="0.3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6.2" thickBot="1" x14ac:dyDescent="0.3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6.2" thickBot="1" x14ac:dyDescent="0.3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6.2" thickBot="1" x14ac:dyDescent="0.3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6.2" thickBot="1" x14ac:dyDescent="0.3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6.2" thickBot="1" x14ac:dyDescent="0.3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6.2" thickBot="1" x14ac:dyDescent="0.3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6.2" thickBot="1" x14ac:dyDescent="0.3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6.2" thickBot="1" x14ac:dyDescent="0.3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6.2" thickBot="1" x14ac:dyDescent="0.3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6.2" thickBot="1" x14ac:dyDescent="0.3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6.2" thickBot="1" x14ac:dyDescent="0.3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6.2" thickBot="1" x14ac:dyDescent="0.3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6.2" thickBot="1" x14ac:dyDescent="0.3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6.2" thickBot="1" x14ac:dyDescent="0.3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6.2" thickBot="1" x14ac:dyDescent="0.3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6.2" thickBot="1" x14ac:dyDescent="0.3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6.2" thickBot="1" x14ac:dyDescent="0.3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6.2" thickBot="1" x14ac:dyDescent="0.3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6.2" thickBot="1" x14ac:dyDescent="0.3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6.2" thickBot="1" x14ac:dyDescent="0.3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6.2" thickBot="1" x14ac:dyDescent="0.3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6.2" thickBot="1" x14ac:dyDescent="0.3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6.2" thickBot="1" x14ac:dyDescent="0.3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6.2" thickBot="1" x14ac:dyDescent="0.3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6.2" thickBot="1" x14ac:dyDescent="0.3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6.2" thickBot="1" x14ac:dyDescent="0.3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6.2" thickBot="1" x14ac:dyDescent="0.3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6.2" thickBot="1" x14ac:dyDescent="0.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6.2" thickBot="1" x14ac:dyDescent="0.3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6.2" thickBot="1" x14ac:dyDescent="0.3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6.2" thickBot="1" x14ac:dyDescent="0.3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6.2" thickBot="1" x14ac:dyDescent="0.3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6.2" thickBot="1" x14ac:dyDescent="0.3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6.2" thickBot="1" x14ac:dyDescent="0.3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6.2" thickBot="1" x14ac:dyDescent="0.3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6.2" thickBot="1" x14ac:dyDescent="0.3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6.2" thickBot="1" x14ac:dyDescent="0.3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6.2" thickBot="1" x14ac:dyDescent="0.3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6.2" thickBot="1" x14ac:dyDescent="0.3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6.2" thickBot="1" x14ac:dyDescent="0.3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6.2" thickBot="1" x14ac:dyDescent="0.3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6.2" thickBot="1" x14ac:dyDescent="0.3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6.2" thickBot="1" x14ac:dyDescent="0.3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6.2" thickBot="1" x14ac:dyDescent="0.3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6.2" thickBot="1" x14ac:dyDescent="0.3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6.2" thickBot="1" x14ac:dyDescent="0.3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6.2" thickBot="1" x14ac:dyDescent="0.3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6.2" thickBot="1" x14ac:dyDescent="0.3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6.2" thickBot="1" x14ac:dyDescent="0.3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6.2" thickBot="1" x14ac:dyDescent="0.3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6.2" thickBot="1" x14ac:dyDescent="0.3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6.2" thickBot="1" x14ac:dyDescent="0.3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6.2" thickBot="1" x14ac:dyDescent="0.3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6.2" thickBot="1" x14ac:dyDescent="0.3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6.2" thickBot="1" x14ac:dyDescent="0.3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6.2" thickBot="1" x14ac:dyDescent="0.3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6.2" thickBot="1" x14ac:dyDescent="0.3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6.2" thickBot="1" x14ac:dyDescent="0.3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6.2" thickBot="1" x14ac:dyDescent="0.3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6.2" thickBot="1" x14ac:dyDescent="0.3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6.2" thickBot="1" x14ac:dyDescent="0.3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6.2" thickBot="1" x14ac:dyDescent="0.3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6.2" thickBot="1" x14ac:dyDescent="0.3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6.2" thickBot="1" x14ac:dyDescent="0.3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6.2" thickBot="1" x14ac:dyDescent="0.3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6.2" thickBot="1" x14ac:dyDescent="0.3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6.2" thickBot="1" x14ac:dyDescent="0.3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6.2" thickBot="1" x14ac:dyDescent="0.3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6.2" thickBot="1" x14ac:dyDescent="0.3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6.2" thickBot="1" x14ac:dyDescent="0.3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6.2" thickBot="1" x14ac:dyDescent="0.3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6.2" thickBot="1" x14ac:dyDescent="0.3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6.2" thickBot="1" x14ac:dyDescent="0.3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6.2" thickBot="1" x14ac:dyDescent="0.3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6.2" thickBot="1" x14ac:dyDescent="0.3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6.2" thickBot="1" x14ac:dyDescent="0.3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6.2" thickBot="1" x14ac:dyDescent="0.3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6.2" thickBot="1" x14ac:dyDescent="0.3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6.2" thickBot="1" x14ac:dyDescent="0.3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6.2" thickBot="1" x14ac:dyDescent="0.3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6.2" thickBot="1" x14ac:dyDescent="0.3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6.2" thickBot="1" x14ac:dyDescent="0.3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6.2" thickBot="1" x14ac:dyDescent="0.3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6.2" thickBot="1" x14ac:dyDescent="0.3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6.2" thickBot="1" x14ac:dyDescent="0.3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6.2" thickBot="1" x14ac:dyDescent="0.3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6.2" thickBot="1" x14ac:dyDescent="0.3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6.2" thickBot="1" x14ac:dyDescent="0.3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6.2" thickBot="1" x14ac:dyDescent="0.3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6.2" thickBot="1" x14ac:dyDescent="0.3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6.2" thickBot="1" x14ac:dyDescent="0.3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6.2" thickBot="1" x14ac:dyDescent="0.3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6.2" thickBot="1" x14ac:dyDescent="0.3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6.2" thickBot="1" x14ac:dyDescent="0.3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6.2" thickBot="1" x14ac:dyDescent="0.3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6.2" thickBot="1" x14ac:dyDescent="0.3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6.2" thickBot="1" x14ac:dyDescent="0.3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6.2" thickBot="1" x14ac:dyDescent="0.3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6.2" thickBot="1" x14ac:dyDescent="0.3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6.2" thickBot="1" x14ac:dyDescent="0.3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6.2" thickBot="1" x14ac:dyDescent="0.3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6.2" thickBot="1" x14ac:dyDescent="0.3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6.2" thickBot="1" x14ac:dyDescent="0.3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6.2" thickBot="1" x14ac:dyDescent="0.3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6.2" thickBot="1" x14ac:dyDescent="0.3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6.2" thickBot="1" x14ac:dyDescent="0.3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6.2" thickBot="1" x14ac:dyDescent="0.3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6.2" thickBot="1" x14ac:dyDescent="0.3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6.2" thickBot="1" x14ac:dyDescent="0.3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6.2" thickBot="1" x14ac:dyDescent="0.3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6.2" thickBot="1" x14ac:dyDescent="0.3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6.2" thickBot="1" x14ac:dyDescent="0.3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6.2" thickBot="1" x14ac:dyDescent="0.3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6.2" thickBot="1" x14ac:dyDescent="0.3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6.2" thickBot="1" x14ac:dyDescent="0.3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6.2" thickBot="1" x14ac:dyDescent="0.3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6.2" thickBot="1" x14ac:dyDescent="0.3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6.2" thickBot="1" x14ac:dyDescent="0.3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6.2" thickBot="1" x14ac:dyDescent="0.3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6.2" thickBot="1" x14ac:dyDescent="0.3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6.2" thickBot="1" x14ac:dyDescent="0.3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6.2" thickBot="1" x14ac:dyDescent="0.3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6.2" thickBot="1" x14ac:dyDescent="0.3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6.2" thickBot="1" x14ac:dyDescent="0.3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6.2" thickBot="1" x14ac:dyDescent="0.3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6.2" thickBot="1" x14ac:dyDescent="0.3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6.2" thickBot="1" x14ac:dyDescent="0.3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6.2" thickBot="1" x14ac:dyDescent="0.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6.2" thickBot="1" x14ac:dyDescent="0.3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6.2" thickBot="1" x14ac:dyDescent="0.3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6.2" thickBot="1" x14ac:dyDescent="0.3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6.2" thickBot="1" x14ac:dyDescent="0.3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6.2" thickBot="1" x14ac:dyDescent="0.3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6.2" thickBot="1" x14ac:dyDescent="0.3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6.2" thickBot="1" x14ac:dyDescent="0.3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6.2" thickBot="1" x14ac:dyDescent="0.3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6.2" thickBot="1" x14ac:dyDescent="0.3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6.2" thickBot="1" x14ac:dyDescent="0.3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6.2" thickBot="1" x14ac:dyDescent="0.3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6.2" thickBot="1" x14ac:dyDescent="0.3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6.2" thickBot="1" x14ac:dyDescent="0.3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6.2" thickBot="1" x14ac:dyDescent="0.3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6.2" thickBot="1" x14ac:dyDescent="0.3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6.2" thickBot="1" x14ac:dyDescent="0.3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6.2" thickBot="1" x14ac:dyDescent="0.3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6.2" thickBot="1" x14ac:dyDescent="0.3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6.2" thickBot="1" x14ac:dyDescent="0.3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6.2" thickBot="1" x14ac:dyDescent="0.3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6.2" thickBot="1" x14ac:dyDescent="0.3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6.2" thickBot="1" x14ac:dyDescent="0.3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6.2" thickBot="1" x14ac:dyDescent="0.3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6.2" thickBot="1" x14ac:dyDescent="0.3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6.2" thickBot="1" x14ac:dyDescent="0.3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6.2" thickBot="1" x14ac:dyDescent="0.3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6.2" thickBot="1" x14ac:dyDescent="0.3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6.2" thickBot="1" x14ac:dyDescent="0.3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6.2" thickBot="1" x14ac:dyDescent="0.3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6.2" thickBot="1" x14ac:dyDescent="0.3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6.2" thickBot="1" x14ac:dyDescent="0.3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6.2" thickBot="1" x14ac:dyDescent="0.3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6.2" thickBot="1" x14ac:dyDescent="0.3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6.2" thickBot="1" x14ac:dyDescent="0.3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6.2" thickBot="1" x14ac:dyDescent="0.3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6.2" thickBot="1" x14ac:dyDescent="0.3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6.2" thickBot="1" x14ac:dyDescent="0.3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6.2" thickBot="1" x14ac:dyDescent="0.3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6.2" thickBot="1" x14ac:dyDescent="0.3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6.2" thickBot="1" x14ac:dyDescent="0.3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6.2" thickBot="1" x14ac:dyDescent="0.3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6.2" thickBot="1" x14ac:dyDescent="0.3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6.2" thickBot="1" x14ac:dyDescent="0.3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6.2" thickBot="1" x14ac:dyDescent="0.3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6.2" thickBot="1" x14ac:dyDescent="0.3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6.2" thickBot="1" x14ac:dyDescent="0.3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6.2" thickBot="1" x14ac:dyDescent="0.3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6.2" thickBot="1" x14ac:dyDescent="0.3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6.2" thickBot="1" x14ac:dyDescent="0.3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6.2" thickBot="1" x14ac:dyDescent="0.3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6.2" thickBot="1" x14ac:dyDescent="0.3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6.2" thickBot="1" x14ac:dyDescent="0.3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6.2" thickBot="1" x14ac:dyDescent="0.3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6.2" thickBot="1" x14ac:dyDescent="0.3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6.2" thickBot="1" x14ac:dyDescent="0.3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6.2" thickBot="1" x14ac:dyDescent="0.3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6.2" thickBot="1" x14ac:dyDescent="0.3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6.2" thickBot="1" x14ac:dyDescent="0.3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6.2" thickBot="1" x14ac:dyDescent="0.3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6.2" thickBot="1" x14ac:dyDescent="0.3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6.2" thickBot="1" x14ac:dyDescent="0.3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6.2" thickBot="1" x14ac:dyDescent="0.3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6.2" thickBot="1" x14ac:dyDescent="0.3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6.2" thickBot="1" x14ac:dyDescent="0.3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6.2" thickBot="1" x14ac:dyDescent="0.3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6.2" thickBot="1" x14ac:dyDescent="0.3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6.2" thickBot="1" x14ac:dyDescent="0.3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6.2" thickBot="1" x14ac:dyDescent="0.3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6.2" thickBot="1" x14ac:dyDescent="0.3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6.2" thickBot="1" x14ac:dyDescent="0.3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6.2" thickBot="1" x14ac:dyDescent="0.3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6.2" thickBot="1" x14ac:dyDescent="0.3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6.2" thickBot="1" x14ac:dyDescent="0.3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6.2" thickBot="1" x14ac:dyDescent="0.3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6.2" thickBot="1" x14ac:dyDescent="0.3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6.2" thickBot="1" x14ac:dyDescent="0.3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6.2" thickBot="1" x14ac:dyDescent="0.3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6.2" thickBot="1" x14ac:dyDescent="0.3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6.2" thickBot="1" x14ac:dyDescent="0.3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6.2" thickBot="1" x14ac:dyDescent="0.3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6.2" thickBot="1" x14ac:dyDescent="0.3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6.2" thickBot="1" x14ac:dyDescent="0.3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6.2" thickBot="1" x14ac:dyDescent="0.3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6.2" thickBot="1" x14ac:dyDescent="0.3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6.2" thickBot="1" x14ac:dyDescent="0.3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6.2" thickBot="1" x14ac:dyDescent="0.3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6.2" thickBot="1" x14ac:dyDescent="0.3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6.2" thickBot="1" x14ac:dyDescent="0.3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6.2" thickBot="1" x14ac:dyDescent="0.3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6.2" thickBot="1" x14ac:dyDescent="0.3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6.2" thickBot="1" x14ac:dyDescent="0.3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6.2" thickBot="1" x14ac:dyDescent="0.3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6.2" thickBot="1" x14ac:dyDescent="0.3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6.2" thickBot="1" x14ac:dyDescent="0.3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6.2" thickBot="1" x14ac:dyDescent="0.3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6.2" thickBot="1" x14ac:dyDescent="0.3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6.2" thickBot="1" x14ac:dyDescent="0.3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6.2" thickBot="1" x14ac:dyDescent="0.3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6.2" thickBot="1" x14ac:dyDescent="0.3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6.2" thickBot="1" x14ac:dyDescent="0.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6.2" thickBot="1" x14ac:dyDescent="0.3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6.2" thickBot="1" x14ac:dyDescent="0.3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6.2" thickBot="1" x14ac:dyDescent="0.3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6.2" thickBot="1" x14ac:dyDescent="0.3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6.2" thickBot="1" x14ac:dyDescent="0.3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6.2" thickBot="1" x14ac:dyDescent="0.3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6.2" thickBot="1" x14ac:dyDescent="0.3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6.2" thickBot="1" x14ac:dyDescent="0.3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6.2" thickBot="1" x14ac:dyDescent="0.3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6.2" thickBot="1" x14ac:dyDescent="0.3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6.2" thickBot="1" x14ac:dyDescent="0.3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6.2" thickBot="1" x14ac:dyDescent="0.3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6.2" thickBot="1" x14ac:dyDescent="0.3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6.2" thickBot="1" x14ac:dyDescent="0.3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6.2" thickBot="1" x14ac:dyDescent="0.3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6.2" thickBot="1" x14ac:dyDescent="0.3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6.2" thickBot="1" x14ac:dyDescent="0.3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6.2" thickBot="1" x14ac:dyDescent="0.3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6.2" thickBot="1" x14ac:dyDescent="0.3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6.2" thickBot="1" x14ac:dyDescent="0.3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6.2" thickBot="1" x14ac:dyDescent="0.3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6.2" thickBot="1" x14ac:dyDescent="0.3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6.2" thickBot="1" x14ac:dyDescent="0.3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6.2" thickBot="1" x14ac:dyDescent="0.3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6.2" thickBot="1" x14ac:dyDescent="0.3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6.2" thickBot="1" x14ac:dyDescent="0.3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6.2" thickBot="1" x14ac:dyDescent="0.3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6.2" thickBot="1" x14ac:dyDescent="0.3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6.2" thickBot="1" x14ac:dyDescent="0.3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6.2" thickBot="1" x14ac:dyDescent="0.3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6.2" thickBot="1" x14ac:dyDescent="0.3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6.2" thickBot="1" x14ac:dyDescent="0.3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6.2" thickBot="1" x14ac:dyDescent="0.3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6.2" thickBot="1" x14ac:dyDescent="0.3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6.2" thickBot="1" x14ac:dyDescent="0.3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6.2" thickBot="1" x14ac:dyDescent="0.3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6.2" thickBot="1" x14ac:dyDescent="0.3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6.2" thickBot="1" x14ac:dyDescent="0.3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6.2" thickBot="1" x14ac:dyDescent="0.3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6.2" thickBot="1" x14ac:dyDescent="0.3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6.2" thickBot="1" x14ac:dyDescent="0.3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6.2" thickBot="1" x14ac:dyDescent="0.3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6.2" thickBot="1" x14ac:dyDescent="0.3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6.2" thickBot="1" x14ac:dyDescent="0.3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6.2" thickBot="1" x14ac:dyDescent="0.3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6.2" thickBot="1" x14ac:dyDescent="0.3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6.2" thickBot="1" x14ac:dyDescent="0.3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6.2" thickBot="1" x14ac:dyDescent="0.3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6.2" thickBot="1" x14ac:dyDescent="0.3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6.2" thickBot="1" x14ac:dyDescent="0.3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6.2" thickBot="1" x14ac:dyDescent="0.3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6.2" thickBot="1" x14ac:dyDescent="0.3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6.2" thickBot="1" x14ac:dyDescent="0.3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6.2" thickBot="1" x14ac:dyDescent="0.3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6.2" thickBot="1" x14ac:dyDescent="0.3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6.2" thickBot="1" x14ac:dyDescent="0.3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6.2" thickBot="1" x14ac:dyDescent="0.3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6.2" thickBot="1" x14ac:dyDescent="0.3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6.2" thickBot="1" x14ac:dyDescent="0.3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6.2" thickBot="1" x14ac:dyDescent="0.3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6.2" thickBot="1" x14ac:dyDescent="0.3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6.2" thickBot="1" x14ac:dyDescent="0.3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6.2" thickBot="1" x14ac:dyDescent="0.3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6.2" thickBot="1" x14ac:dyDescent="0.3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6.2" thickBot="1" x14ac:dyDescent="0.3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6.2" thickBot="1" x14ac:dyDescent="0.3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6.2" thickBot="1" x14ac:dyDescent="0.3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6.2" thickBot="1" x14ac:dyDescent="0.3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6.2" thickBot="1" x14ac:dyDescent="0.3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6.2" thickBot="1" x14ac:dyDescent="0.3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6.2" thickBot="1" x14ac:dyDescent="0.3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6.2" thickBot="1" x14ac:dyDescent="0.3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6.2" thickBot="1" x14ac:dyDescent="0.3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6.2" thickBot="1" x14ac:dyDescent="0.3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6.2" thickBot="1" x14ac:dyDescent="0.3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6.2" thickBot="1" x14ac:dyDescent="0.3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6.2" thickBot="1" x14ac:dyDescent="0.3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6.2" thickBot="1" x14ac:dyDescent="0.3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6.2" thickBot="1" x14ac:dyDescent="0.3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6.2" thickBot="1" x14ac:dyDescent="0.3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6.2" thickBot="1" x14ac:dyDescent="0.3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6.2" thickBot="1" x14ac:dyDescent="0.3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6.2" thickBot="1" x14ac:dyDescent="0.3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6.2" thickBot="1" x14ac:dyDescent="0.3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6.2" thickBot="1" x14ac:dyDescent="0.3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6.2" thickBot="1" x14ac:dyDescent="0.3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6.2" thickBot="1" x14ac:dyDescent="0.3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6.2" thickBot="1" x14ac:dyDescent="0.3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6.2" thickBot="1" x14ac:dyDescent="0.3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6.2" thickBot="1" x14ac:dyDescent="0.3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6.2" thickBot="1" x14ac:dyDescent="0.3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6.2" thickBot="1" x14ac:dyDescent="0.3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6.2" thickBot="1" x14ac:dyDescent="0.3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6.2" thickBot="1" x14ac:dyDescent="0.3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6.2" thickBot="1" x14ac:dyDescent="0.3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6.2" thickBot="1" x14ac:dyDescent="0.3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6.2" thickBot="1" x14ac:dyDescent="0.3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6.2" thickBot="1" x14ac:dyDescent="0.3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6.2" thickBot="1" x14ac:dyDescent="0.3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6.2" thickBot="1" x14ac:dyDescent="0.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6.2" thickBot="1" x14ac:dyDescent="0.3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6.2" thickBot="1" x14ac:dyDescent="0.3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6.2" thickBot="1" x14ac:dyDescent="0.3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6.2" thickBot="1" x14ac:dyDescent="0.3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6.2" thickBot="1" x14ac:dyDescent="0.3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6.2" thickBot="1" x14ac:dyDescent="0.3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6.2" thickBot="1" x14ac:dyDescent="0.3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6.2" thickBot="1" x14ac:dyDescent="0.3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6.2" thickBot="1" x14ac:dyDescent="0.3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6.2" thickBot="1" x14ac:dyDescent="0.3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6.2" thickBot="1" x14ac:dyDescent="0.3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6.2" thickBot="1" x14ac:dyDescent="0.3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6.2" thickBot="1" x14ac:dyDescent="0.3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6.2" thickBot="1" x14ac:dyDescent="0.3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6.2" thickBot="1" x14ac:dyDescent="0.3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6.2" thickBot="1" x14ac:dyDescent="0.3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6.2" thickBot="1" x14ac:dyDescent="0.3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6.2" thickBot="1" x14ac:dyDescent="0.3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6.2" thickBot="1" x14ac:dyDescent="0.3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6.2" thickBot="1" x14ac:dyDescent="0.3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6.2" thickBot="1" x14ac:dyDescent="0.3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6.2" thickBot="1" x14ac:dyDescent="0.3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6.2" thickBot="1" x14ac:dyDescent="0.3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6.2" thickBot="1" x14ac:dyDescent="0.3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6.2" thickBot="1" x14ac:dyDescent="0.3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6.2" thickBot="1" x14ac:dyDescent="0.3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6.2" thickBot="1" x14ac:dyDescent="0.3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6.2" thickBot="1" x14ac:dyDescent="0.3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6.2" thickBot="1" x14ac:dyDescent="0.3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6.2" thickBot="1" x14ac:dyDescent="0.3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6.2" thickBot="1" x14ac:dyDescent="0.3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6.2" thickBot="1" x14ac:dyDescent="0.3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6.2" thickBot="1" x14ac:dyDescent="0.3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6.2" thickBot="1" x14ac:dyDescent="0.3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6.2" thickBot="1" x14ac:dyDescent="0.3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6.2" thickBot="1" x14ac:dyDescent="0.3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6.2" thickBot="1" x14ac:dyDescent="0.3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6.2" thickBot="1" x14ac:dyDescent="0.3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6.2" thickBot="1" x14ac:dyDescent="0.3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6.2" thickBot="1" x14ac:dyDescent="0.3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6.2" thickBot="1" x14ac:dyDescent="0.3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6.2" thickBot="1" x14ac:dyDescent="0.3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6.2" thickBot="1" x14ac:dyDescent="0.3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6.2" thickBot="1" x14ac:dyDescent="0.3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6.2" thickBot="1" x14ac:dyDescent="0.3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6.2" thickBot="1" x14ac:dyDescent="0.3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6.2" thickBot="1" x14ac:dyDescent="0.3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6.2" thickBot="1" x14ac:dyDescent="0.3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6.2" thickBot="1" x14ac:dyDescent="0.3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6.2" thickBot="1" x14ac:dyDescent="0.3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6.2" thickBot="1" x14ac:dyDescent="0.3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6.2" thickBot="1" x14ac:dyDescent="0.3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6.2" thickBot="1" x14ac:dyDescent="0.3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6.2" thickBot="1" x14ac:dyDescent="0.3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6.2" thickBot="1" x14ac:dyDescent="0.3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6.2" thickBot="1" x14ac:dyDescent="0.3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6.2" thickBot="1" x14ac:dyDescent="0.3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6.2" thickBot="1" x14ac:dyDescent="0.3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6.2" thickBot="1" x14ac:dyDescent="0.3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6.2" thickBot="1" x14ac:dyDescent="0.3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6.2" thickBot="1" x14ac:dyDescent="0.3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6.2" thickBot="1" x14ac:dyDescent="0.3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6.2" thickBot="1" x14ac:dyDescent="0.3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6.2" thickBot="1" x14ac:dyDescent="0.3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6.2" thickBot="1" x14ac:dyDescent="0.3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6.2" thickBot="1" x14ac:dyDescent="0.3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6.2" thickBot="1" x14ac:dyDescent="0.3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6.2" thickBot="1" x14ac:dyDescent="0.3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6.2" thickBot="1" x14ac:dyDescent="0.3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6.2" thickBot="1" x14ac:dyDescent="0.3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6.2" thickBot="1" x14ac:dyDescent="0.3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6.2" thickBot="1" x14ac:dyDescent="0.3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6.2" thickBot="1" x14ac:dyDescent="0.3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6.2" thickBot="1" x14ac:dyDescent="0.3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6.2" thickBot="1" x14ac:dyDescent="0.3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6.2" thickBot="1" x14ac:dyDescent="0.3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6.2" thickBot="1" x14ac:dyDescent="0.3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6.2" thickBot="1" x14ac:dyDescent="0.3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6.2" thickBot="1" x14ac:dyDescent="0.3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6.2" thickBot="1" x14ac:dyDescent="0.3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6.2" thickBot="1" x14ac:dyDescent="0.3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6.2" thickBot="1" x14ac:dyDescent="0.3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6.2" thickBot="1" x14ac:dyDescent="0.3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6.2" thickBot="1" x14ac:dyDescent="0.3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6.2" thickBot="1" x14ac:dyDescent="0.3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6.2" thickBot="1" x14ac:dyDescent="0.3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6.2" thickBot="1" x14ac:dyDescent="0.3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6.2" thickBot="1" x14ac:dyDescent="0.3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6.2" thickBot="1" x14ac:dyDescent="0.3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6.2" thickBot="1" x14ac:dyDescent="0.3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6.2" thickBot="1" x14ac:dyDescent="0.3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6.2" thickBot="1" x14ac:dyDescent="0.3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6.2" thickBot="1" x14ac:dyDescent="0.3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6.2" thickBot="1" x14ac:dyDescent="0.3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6.2" thickBot="1" x14ac:dyDescent="0.3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6.2" thickBot="1" x14ac:dyDescent="0.3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6.2" thickBot="1" x14ac:dyDescent="0.3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6.2" thickBot="1" x14ac:dyDescent="0.3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6.2" thickBot="1" x14ac:dyDescent="0.3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6.2" thickBot="1" x14ac:dyDescent="0.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6.2" thickBot="1" x14ac:dyDescent="0.3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6.2" thickBot="1" x14ac:dyDescent="0.3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6.2" thickBot="1" x14ac:dyDescent="0.3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6.2" thickBot="1" x14ac:dyDescent="0.3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6.2" thickBot="1" x14ac:dyDescent="0.3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6.2" thickBot="1" x14ac:dyDescent="0.3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6.2" thickBot="1" x14ac:dyDescent="0.3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6.2" thickBot="1" x14ac:dyDescent="0.3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6.2" thickBot="1" x14ac:dyDescent="0.3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6.2" thickBot="1" x14ac:dyDescent="0.3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6.2" thickBot="1" x14ac:dyDescent="0.3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6.2" thickBot="1" x14ac:dyDescent="0.3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6.2" thickBot="1" x14ac:dyDescent="0.3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6.2" thickBot="1" x14ac:dyDescent="0.3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6.2" thickBot="1" x14ac:dyDescent="0.3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6.2" thickBot="1" x14ac:dyDescent="0.3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6.2" thickBot="1" x14ac:dyDescent="0.3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6.2" thickBot="1" x14ac:dyDescent="0.3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6.2" thickBot="1" x14ac:dyDescent="0.3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6.2" thickBot="1" x14ac:dyDescent="0.3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6.2" thickBot="1" x14ac:dyDescent="0.3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6.2" thickBot="1" x14ac:dyDescent="0.3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6.2" thickBot="1" x14ac:dyDescent="0.3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6.2" thickBot="1" x14ac:dyDescent="0.3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6.2" thickBot="1" x14ac:dyDescent="0.3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6.2" thickBot="1" x14ac:dyDescent="0.3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6.2" thickBot="1" x14ac:dyDescent="0.3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6.2" thickBot="1" x14ac:dyDescent="0.3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6.2" thickBot="1" x14ac:dyDescent="0.3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6.2" thickBot="1" x14ac:dyDescent="0.3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6.2" thickBot="1" x14ac:dyDescent="0.3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6.2" thickBot="1" x14ac:dyDescent="0.3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6.2" thickBot="1" x14ac:dyDescent="0.3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6.2" thickBot="1" x14ac:dyDescent="0.3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6.2" thickBot="1" x14ac:dyDescent="0.3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6.2" thickBot="1" x14ac:dyDescent="0.3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6.2" thickBot="1" x14ac:dyDescent="0.3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6.2" thickBot="1" x14ac:dyDescent="0.3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6.2" thickBot="1" x14ac:dyDescent="0.3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6.2" thickBot="1" x14ac:dyDescent="0.3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6.2" thickBot="1" x14ac:dyDescent="0.3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6.2" thickBot="1" x14ac:dyDescent="0.3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6.2" thickBot="1" x14ac:dyDescent="0.3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6.2" thickBot="1" x14ac:dyDescent="0.3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6.2" thickBot="1" x14ac:dyDescent="0.3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6.2" thickBot="1" x14ac:dyDescent="0.3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6.2" thickBot="1" x14ac:dyDescent="0.3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6.2" thickBot="1" x14ac:dyDescent="0.3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6.2" thickBot="1" x14ac:dyDescent="0.3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6.2" thickBot="1" x14ac:dyDescent="0.3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6.2" thickBot="1" x14ac:dyDescent="0.3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6.2" thickBot="1" x14ac:dyDescent="0.3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6.2" thickBot="1" x14ac:dyDescent="0.3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6.2" thickBot="1" x14ac:dyDescent="0.3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6.2" thickBot="1" x14ac:dyDescent="0.3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6.2" thickBot="1" x14ac:dyDescent="0.3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6.2" thickBot="1" x14ac:dyDescent="0.3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6.2" thickBot="1" x14ac:dyDescent="0.3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6.2" thickBot="1" x14ac:dyDescent="0.3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6.2" thickBot="1" x14ac:dyDescent="0.3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6.2" thickBot="1" x14ac:dyDescent="0.3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6.2" thickBot="1" x14ac:dyDescent="0.3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6.2" thickBot="1" x14ac:dyDescent="0.3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6.2" thickBot="1" x14ac:dyDescent="0.3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6.2" thickBot="1" x14ac:dyDescent="0.3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 ht="16.2" thickBot="1" x14ac:dyDescent="0.35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</sheetData>
  <mergeCells count="2">
    <mergeCell ref="A2:D2"/>
    <mergeCell ref="I9:J9"/>
  </mergeCells>
  <dataValidations count="2">
    <dataValidation type="list" allowBlank="1" showInputMessage="1" showErrorMessage="1" sqref="G10 G7" xr:uid="{00000000-0002-0000-0100-000000000000}">
      <formula1>$A$7:$A$35</formula1>
    </dataValidation>
    <dataValidation type="list" allowBlank="1" showInputMessage="1" showErrorMessage="1" sqref="G13" xr:uid="{4461D552-3F94-415F-A453-807C5B72BC0C}">
      <formula1>$D$7:$D$35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1"/>
  <sheetViews>
    <sheetView workbookViewId="0">
      <selection activeCell="H11" sqref="H11"/>
    </sheetView>
  </sheetViews>
  <sheetFormatPr defaultColWidth="8.88671875" defaultRowHeight="17.399999999999999" x14ac:dyDescent="0.3"/>
  <cols>
    <col min="1" max="1" width="22.5546875" style="49" bestFit="1" customWidth="1"/>
    <col min="2" max="2" width="21.5546875" style="49" customWidth="1"/>
    <col min="3" max="3" width="9.109375" style="50" bestFit="1" customWidth="1"/>
    <col min="4" max="4" width="14.6640625" style="50" bestFit="1" customWidth="1"/>
    <col min="5" max="5" width="16.88671875" style="79" customWidth="1"/>
    <col min="6" max="6" width="11.88671875" style="50" customWidth="1"/>
    <col min="7" max="7" width="14.6640625" style="50" bestFit="1" customWidth="1"/>
    <col min="8" max="8" width="19.33203125" style="49" customWidth="1"/>
    <col min="9" max="9" width="16.44140625" style="49" customWidth="1"/>
    <col min="10" max="15" width="15.6640625" style="49" bestFit="1" customWidth="1"/>
    <col min="16" max="16384" width="8.88671875" style="49"/>
  </cols>
  <sheetData>
    <row r="1" spans="1:15" x14ac:dyDescent="0.3">
      <c r="A1" s="48" t="s">
        <v>115</v>
      </c>
    </row>
    <row r="3" spans="1:15" x14ac:dyDescent="0.3">
      <c r="A3" s="51" t="s">
        <v>116</v>
      </c>
      <c r="B3" s="51" t="s">
        <v>117</v>
      </c>
      <c r="C3" s="52" t="s">
        <v>118</v>
      </c>
      <c r="D3" s="52" t="s">
        <v>119</v>
      </c>
      <c r="E3" s="80" t="s">
        <v>120</v>
      </c>
      <c r="F3" s="52" t="s">
        <v>121</v>
      </c>
      <c r="G3"/>
    </row>
    <row r="4" spans="1:15" x14ac:dyDescent="0.3">
      <c r="A4" s="53" t="s">
        <v>122</v>
      </c>
      <c r="B4" s="53" t="s">
        <v>123</v>
      </c>
      <c r="C4" s="54">
        <v>6</v>
      </c>
      <c r="D4" s="54" t="s">
        <v>124</v>
      </c>
      <c r="E4" s="82">
        <f>HLOOKUP(D4,$I$4:$O$5,2,0)</f>
        <v>43260</v>
      </c>
      <c r="F4" s="55">
        <v>0.4375</v>
      </c>
      <c r="G4"/>
      <c r="I4" s="56" t="s">
        <v>125</v>
      </c>
      <c r="J4" s="56" t="s">
        <v>126</v>
      </c>
      <c r="K4" s="56" t="s">
        <v>127</v>
      </c>
      <c r="L4" s="56" t="s">
        <v>5</v>
      </c>
      <c r="M4" s="56" t="s">
        <v>128</v>
      </c>
      <c r="N4" s="56" t="s">
        <v>129</v>
      </c>
      <c r="O4" s="56" t="s">
        <v>124</v>
      </c>
    </row>
    <row r="5" spans="1:15" x14ac:dyDescent="0.3">
      <c r="A5" s="53" t="s">
        <v>130</v>
      </c>
      <c r="B5" s="53" t="s">
        <v>131</v>
      </c>
      <c r="C5" s="54">
        <v>2</v>
      </c>
      <c r="D5" s="54" t="s">
        <v>5</v>
      </c>
      <c r="E5" s="82">
        <f t="shared" ref="E5:E23" si="0">HLOOKUP(D5,$I$4:$O$5,2,0)</f>
        <v>43266</v>
      </c>
      <c r="F5" s="55">
        <v>0.41666666666666669</v>
      </c>
      <c r="G5"/>
      <c r="I5" s="56" t="s">
        <v>120</v>
      </c>
      <c r="J5" s="57">
        <v>43264</v>
      </c>
      <c r="K5" s="57">
        <v>43257</v>
      </c>
      <c r="L5" s="57">
        <v>43266</v>
      </c>
      <c r="M5" s="57">
        <v>43262</v>
      </c>
      <c r="N5" s="57">
        <v>43265</v>
      </c>
      <c r="O5" s="57">
        <v>43260</v>
      </c>
    </row>
    <row r="6" spans="1:15" x14ac:dyDescent="0.3">
      <c r="A6" s="53" t="s">
        <v>132</v>
      </c>
      <c r="B6" s="53" t="s">
        <v>133</v>
      </c>
      <c r="C6" s="54">
        <v>2</v>
      </c>
      <c r="D6" s="54" t="s">
        <v>128</v>
      </c>
      <c r="E6" s="82">
        <f t="shared" si="0"/>
        <v>43262</v>
      </c>
      <c r="F6" s="55">
        <v>0.58333333333333337</v>
      </c>
      <c r="G6"/>
    </row>
    <row r="7" spans="1:15" x14ac:dyDescent="0.3">
      <c r="A7" s="53" t="s">
        <v>134</v>
      </c>
      <c r="B7" s="53" t="s">
        <v>135</v>
      </c>
      <c r="C7" s="54">
        <v>3</v>
      </c>
      <c r="D7" s="54" t="s">
        <v>5</v>
      </c>
      <c r="E7" s="82">
        <f t="shared" si="0"/>
        <v>43266</v>
      </c>
      <c r="F7" s="55">
        <v>0.4375</v>
      </c>
      <c r="G7"/>
    </row>
    <row r="8" spans="1:15" x14ac:dyDescent="0.3">
      <c r="A8" s="53" t="s">
        <v>136</v>
      </c>
      <c r="B8" s="53" t="s">
        <v>137</v>
      </c>
      <c r="C8" s="54">
        <v>5</v>
      </c>
      <c r="D8" s="54" t="s">
        <v>126</v>
      </c>
      <c r="E8" s="82">
        <f t="shared" si="0"/>
        <v>43264</v>
      </c>
      <c r="F8" s="55">
        <v>0.41666666666666669</v>
      </c>
      <c r="G8"/>
    </row>
    <row r="9" spans="1:15" x14ac:dyDescent="0.3">
      <c r="A9" s="53" t="s">
        <v>138</v>
      </c>
      <c r="B9" s="53" t="s">
        <v>131</v>
      </c>
      <c r="C9" s="54">
        <v>7</v>
      </c>
      <c r="D9" s="54" t="s">
        <v>129</v>
      </c>
      <c r="E9" s="82">
        <f t="shared" si="0"/>
        <v>43265</v>
      </c>
      <c r="F9" s="55">
        <v>0.45833333333333331</v>
      </c>
      <c r="G9"/>
    </row>
    <row r="10" spans="1:15" x14ac:dyDescent="0.3">
      <c r="A10" s="53" t="s">
        <v>139</v>
      </c>
      <c r="B10" s="53" t="s">
        <v>140</v>
      </c>
      <c r="C10" s="54">
        <v>8</v>
      </c>
      <c r="D10" s="54" t="s">
        <v>124</v>
      </c>
      <c r="E10" s="82">
        <f t="shared" si="0"/>
        <v>43260</v>
      </c>
      <c r="F10" s="55">
        <v>0.47916666666666669</v>
      </c>
      <c r="G10"/>
    </row>
    <row r="11" spans="1:15" x14ac:dyDescent="0.3">
      <c r="A11" s="53" t="s">
        <v>141</v>
      </c>
      <c r="B11" s="53" t="s">
        <v>123</v>
      </c>
      <c r="C11" s="54">
        <v>1</v>
      </c>
      <c r="D11" s="54" t="s">
        <v>5</v>
      </c>
      <c r="E11" s="82">
        <f t="shared" si="0"/>
        <v>43266</v>
      </c>
      <c r="F11" s="55">
        <v>0.47916666666666669</v>
      </c>
      <c r="G11"/>
    </row>
    <row r="12" spans="1:15" x14ac:dyDescent="0.3">
      <c r="A12" s="53" t="s">
        <v>142</v>
      </c>
      <c r="B12" s="53" t="s">
        <v>131</v>
      </c>
      <c r="C12" s="54">
        <v>4</v>
      </c>
      <c r="D12" s="54" t="s">
        <v>5</v>
      </c>
      <c r="E12" s="82">
        <f t="shared" si="0"/>
        <v>43266</v>
      </c>
      <c r="F12" s="55">
        <v>0.52083333333333337</v>
      </c>
      <c r="G12"/>
    </row>
    <row r="13" spans="1:15" x14ac:dyDescent="0.3">
      <c r="A13" s="53" t="s">
        <v>143</v>
      </c>
      <c r="B13" s="53" t="s">
        <v>133</v>
      </c>
      <c r="C13" s="54">
        <v>5</v>
      </c>
      <c r="D13" s="54" t="s">
        <v>127</v>
      </c>
      <c r="E13" s="82">
        <f t="shared" si="0"/>
        <v>43257</v>
      </c>
      <c r="F13" s="55">
        <v>0.58333333333333337</v>
      </c>
      <c r="G13"/>
    </row>
    <row r="14" spans="1:15" x14ac:dyDescent="0.3">
      <c r="A14" s="53" t="s">
        <v>144</v>
      </c>
      <c r="B14" s="53" t="s">
        <v>137</v>
      </c>
      <c r="C14" s="54">
        <v>6</v>
      </c>
      <c r="D14" s="54" t="s">
        <v>126</v>
      </c>
      <c r="E14" s="82">
        <f t="shared" si="0"/>
        <v>43264</v>
      </c>
      <c r="F14" s="55">
        <v>0.44444444444444442</v>
      </c>
      <c r="G14"/>
    </row>
    <row r="15" spans="1:15" x14ac:dyDescent="0.3">
      <c r="A15" s="53" t="s">
        <v>145</v>
      </c>
      <c r="B15" s="53" t="s">
        <v>146</v>
      </c>
      <c r="C15" s="54">
        <v>2</v>
      </c>
      <c r="D15" s="54" t="s">
        <v>129</v>
      </c>
      <c r="E15" s="82">
        <f t="shared" si="0"/>
        <v>43265</v>
      </c>
      <c r="F15" s="55">
        <v>0.5</v>
      </c>
      <c r="G15"/>
    </row>
    <row r="16" spans="1:15" x14ac:dyDescent="0.3">
      <c r="A16" s="53" t="s">
        <v>147</v>
      </c>
      <c r="B16" s="53" t="s">
        <v>148</v>
      </c>
      <c r="C16" s="54">
        <v>6</v>
      </c>
      <c r="D16" s="54" t="s">
        <v>129</v>
      </c>
      <c r="E16" s="82">
        <f t="shared" si="0"/>
        <v>43265</v>
      </c>
      <c r="F16" s="55">
        <v>0.60416666666666663</v>
      </c>
      <c r="G16"/>
    </row>
    <row r="17" spans="1:7" x14ac:dyDescent="0.3">
      <c r="A17" s="53" t="s">
        <v>149</v>
      </c>
      <c r="B17" s="53" t="s">
        <v>150</v>
      </c>
      <c r="C17" s="54">
        <v>4</v>
      </c>
      <c r="D17" s="54" t="s">
        <v>127</v>
      </c>
      <c r="E17" s="82">
        <f t="shared" si="0"/>
        <v>43257</v>
      </c>
      <c r="F17" s="55">
        <v>0.61111111111111105</v>
      </c>
      <c r="G17"/>
    </row>
    <row r="18" spans="1:7" x14ac:dyDescent="0.3">
      <c r="A18" s="53" t="s">
        <v>151</v>
      </c>
      <c r="B18" s="53" t="s">
        <v>152</v>
      </c>
      <c r="C18" s="54">
        <v>6</v>
      </c>
      <c r="D18" s="54" t="s">
        <v>124</v>
      </c>
      <c r="E18" s="82">
        <f t="shared" si="0"/>
        <v>43260</v>
      </c>
      <c r="F18" s="55">
        <v>0.58333333333333337</v>
      </c>
      <c r="G18"/>
    </row>
    <row r="19" spans="1:7" x14ac:dyDescent="0.3">
      <c r="A19" s="53" t="s">
        <v>153</v>
      </c>
      <c r="B19" s="53" t="s">
        <v>154</v>
      </c>
      <c r="C19" s="54">
        <v>8</v>
      </c>
      <c r="D19" s="54" t="s">
        <v>126</v>
      </c>
      <c r="E19" s="82">
        <f t="shared" si="0"/>
        <v>43264</v>
      </c>
      <c r="F19" s="55">
        <v>0.47222222222222227</v>
      </c>
      <c r="G19"/>
    </row>
    <row r="20" spans="1:7" x14ac:dyDescent="0.3">
      <c r="A20" s="53" t="s">
        <v>155</v>
      </c>
      <c r="B20" s="53" t="s">
        <v>135</v>
      </c>
      <c r="C20" s="54">
        <v>3</v>
      </c>
      <c r="D20" s="54" t="s">
        <v>128</v>
      </c>
      <c r="E20" s="82">
        <f t="shared" si="0"/>
        <v>43262</v>
      </c>
      <c r="F20" s="55">
        <v>0.60416666666666663</v>
      </c>
      <c r="G20"/>
    </row>
    <row r="21" spans="1:7" x14ac:dyDescent="0.3">
      <c r="A21" s="53" t="s">
        <v>156</v>
      </c>
      <c r="B21" s="53" t="s">
        <v>133</v>
      </c>
      <c r="C21" s="54">
        <v>6</v>
      </c>
      <c r="D21" s="54" t="s">
        <v>128</v>
      </c>
      <c r="E21" s="82">
        <f t="shared" si="0"/>
        <v>43262</v>
      </c>
      <c r="F21" s="55">
        <v>0.63888888888888895</v>
      </c>
      <c r="G21"/>
    </row>
    <row r="22" spans="1:7" x14ac:dyDescent="0.3">
      <c r="A22" s="53" t="s">
        <v>157</v>
      </c>
      <c r="B22" s="53" t="s">
        <v>146</v>
      </c>
      <c r="C22" s="54">
        <v>8</v>
      </c>
      <c r="D22" s="54" t="s">
        <v>124</v>
      </c>
      <c r="E22" s="82">
        <f t="shared" si="0"/>
        <v>43260</v>
      </c>
      <c r="F22" s="55">
        <v>0.625</v>
      </c>
      <c r="G22"/>
    </row>
    <row r="23" spans="1:7" x14ac:dyDescent="0.3">
      <c r="A23" s="53" t="s">
        <v>158</v>
      </c>
      <c r="B23" s="53" t="s">
        <v>135</v>
      </c>
      <c r="C23" s="54">
        <v>5</v>
      </c>
      <c r="D23" s="54" t="s">
        <v>5</v>
      </c>
      <c r="E23" s="82">
        <f t="shared" si="0"/>
        <v>43266</v>
      </c>
      <c r="F23" s="55">
        <v>0.60416666666666663</v>
      </c>
      <c r="G23"/>
    </row>
    <row r="26" spans="1:7" x14ac:dyDescent="0.3">
      <c r="A26"/>
      <c r="B26"/>
      <c r="C26"/>
      <c r="D26"/>
      <c r="E26" s="81"/>
    </row>
    <row r="27" spans="1:7" x14ac:dyDescent="0.3">
      <c r="A27"/>
      <c r="B27"/>
      <c r="C27"/>
      <c r="D27"/>
      <c r="E27" s="81"/>
    </row>
    <row r="28" spans="1:7" x14ac:dyDescent="0.3">
      <c r="A28"/>
      <c r="B28"/>
      <c r="C28"/>
      <c r="D28"/>
      <c r="E28" s="81"/>
    </row>
    <row r="29" spans="1:7" x14ac:dyDescent="0.3">
      <c r="A29"/>
      <c r="B29"/>
      <c r="C29"/>
      <c r="D29"/>
      <c r="E29" s="81"/>
    </row>
    <row r="30" spans="1:7" x14ac:dyDescent="0.3">
      <c r="A30"/>
      <c r="B30"/>
      <c r="C30"/>
      <c r="D30"/>
      <c r="E30" s="81"/>
    </row>
    <row r="31" spans="1:7" x14ac:dyDescent="0.3">
      <c r="A31"/>
      <c r="B31"/>
      <c r="C31"/>
      <c r="D31"/>
      <c r="E31" s="8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3:L14"/>
  <sheetViews>
    <sheetView workbookViewId="0">
      <selection activeCell="K8" sqref="K8"/>
    </sheetView>
  </sheetViews>
  <sheetFormatPr defaultRowHeight="14.4" x14ac:dyDescent="0.3"/>
  <cols>
    <col min="3" max="5" width="14" bestFit="1" customWidth="1"/>
    <col min="8" max="8" width="14" bestFit="1" customWidth="1"/>
    <col min="9" max="9" width="12.109375" bestFit="1" customWidth="1"/>
  </cols>
  <sheetData>
    <row r="3" spans="4:12" ht="21" x14ac:dyDescent="0.4">
      <c r="D3" s="66" t="s">
        <v>173</v>
      </c>
      <c r="E3" s="65" t="s">
        <v>172</v>
      </c>
      <c r="H3" s="65" t="s">
        <v>172</v>
      </c>
      <c r="I3" s="65" t="s">
        <v>173</v>
      </c>
    </row>
    <row r="4" spans="4:12" x14ac:dyDescent="0.3">
      <c r="D4" s="64">
        <v>0.1</v>
      </c>
      <c r="E4">
        <f>LOOKUP(D4,I4:I8,H4:H8)</f>
        <v>500</v>
      </c>
      <c r="H4" s="58">
        <v>500</v>
      </c>
      <c r="I4" s="67">
        <v>0.1</v>
      </c>
    </row>
    <row r="5" spans="4:12" x14ac:dyDescent="0.3">
      <c r="D5" s="64"/>
      <c r="H5" s="58">
        <v>1000</v>
      </c>
      <c r="I5" s="67">
        <v>0.15</v>
      </c>
    </row>
    <row r="6" spans="4:12" x14ac:dyDescent="0.3">
      <c r="D6" s="64"/>
      <c r="H6" s="58">
        <v>2000</v>
      </c>
      <c r="I6" s="67">
        <v>0.2</v>
      </c>
    </row>
    <row r="7" spans="4:12" x14ac:dyDescent="0.3">
      <c r="D7" s="64"/>
      <c r="H7" s="58">
        <v>3000</v>
      </c>
      <c r="I7" s="67">
        <v>0.3</v>
      </c>
    </row>
    <row r="8" spans="4:12" x14ac:dyDescent="0.3">
      <c r="D8" s="64"/>
      <c r="H8" s="58">
        <v>4000</v>
      </c>
      <c r="I8" s="67">
        <v>0.4</v>
      </c>
    </row>
    <row r="9" spans="4:12" x14ac:dyDescent="0.3">
      <c r="D9" s="64"/>
    </row>
    <row r="10" spans="4:12" x14ac:dyDescent="0.3">
      <c r="D10" s="64"/>
    </row>
    <row r="11" spans="4:12" x14ac:dyDescent="0.3">
      <c r="D11" s="64"/>
    </row>
    <row r="12" spans="4:12" ht="21" x14ac:dyDescent="0.4">
      <c r="D12" s="66" t="s">
        <v>172</v>
      </c>
      <c r="E12" s="58">
        <v>500</v>
      </c>
      <c r="F12" s="58">
        <v>1000</v>
      </c>
      <c r="G12" s="58">
        <v>2000</v>
      </c>
      <c r="H12" s="58">
        <v>3000</v>
      </c>
      <c r="I12" s="58">
        <v>4000</v>
      </c>
      <c r="L12" s="64"/>
    </row>
    <row r="13" spans="4:12" ht="21" x14ac:dyDescent="0.4">
      <c r="D13" s="66" t="s">
        <v>173</v>
      </c>
      <c r="E13" s="67">
        <v>0.1</v>
      </c>
      <c r="F13" s="67">
        <v>0.15</v>
      </c>
      <c r="G13" s="67">
        <v>0.2</v>
      </c>
      <c r="H13" s="67">
        <v>0.3</v>
      </c>
      <c r="I13" s="67">
        <v>0.4</v>
      </c>
    </row>
    <row r="14" spans="4:12" x14ac:dyDescent="0.3">
      <c r="L14" s="64"/>
    </row>
  </sheetData>
  <dataValidations count="1">
    <dataValidation type="list" allowBlank="1" showInputMessage="1" showErrorMessage="1" sqref="D4" xr:uid="{76676FAB-7351-4DEC-9C48-4F72D6C8213C}">
      <formula1>$I$4:$I$8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5:O23"/>
  <sheetViews>
    <sheetView workbookViewId="0">
      <selection activeCell="O15" sqref="O15"/>
    </sheetView>
  </sheetViews>
  <sheetFormatPr defaultRowHeight="14.4" x14ac:dyDescent="0.3"/>
  <cols>
    <col min="5" max="5" width="56.44140625" bestFit="1" customWidth="1"/>
    <col min="13" max="13" width="4.88671875" customWidth="1"/>
    <col min="14" max="14" width="16.33203125" bestFit="1" customWidth="1"/>
    <col min="15" max="15" width="16.5546875" customWidth="1"/>
  </cols>
  <sheetData>
    <row r="5" spans="5:15" ht="18" x14ac:dyDescent="0.35">
      <c r="E5" s="70" t="s">
        <v>174</v>
      </c>
      <c r="F5" s="68"/>
      <c r="G5" s="68"/>
      <c r="H5" s="68"/>
      <c r="I5" s="68"/>
      <c r="J5" s="68"/>
      <c r="K5" s="68"/>
      <c r="L5" s="68"/>
    </row>
    <row r="6" spans="5:15" x14ac:dyDescent="0.3">
      <c r="F6" s="68"/>
      <c r="G6" s="68"/>
      <c r="H6" s="68"/>
      <c r="I6" s="68"/>
      <c r="J6" s="68"/>
      <c r="K6" s="68"/>
      <c r="L6" s="68"/>
    </row>
    <row r="7" spans="5:15" x14ac:dyDescent="0.3">
      <c r="E7" s="71" t="s">
        <v>175</v>
      </c>
      <c r="F7" s="72" t="s">
        <v>176</v>
      </c>
      <c r="G7" s="72" t="s">
        <v>177</v>
      </c>
      <c r="H7" s="72" t="s">
        <v>178</v>
      </c>
      <c r="I7" s="72" t="s">
        <v>179</v>
      </c>
      <c r="J7" s="72" t="s">
        <v>180</v>
      </c>
      <c r="K7" s="72" t="s">
        <v>181</v>
      </c>
      <c r="L7" s="72" t="s">
        <v>182</v>
      </c>
      <c r="N7" s="73" t="s">
        <v>183</v>
      </c>
      <c r="O7" t="s">
        <v>185</v>
      </c>
    </row>
    <row r="8" spans="5:15" x14ac:dyDescent="0.3">
      <c r="E8" s="75" t="s">
        <v>185</v>
      </c>
      <c r="F8" s="76">
        <v>0.22916666666666666</v>
      </c>
      <c r="G8" s="76">
        <v>0.22916666666666666</v>
      </c>
      <c r="H8" s="76"/>
      <c r="I8" s="69"/>
      <c r="J8" s="76">
        <v>0.21875</v>
      </c>
      <c r="K8" s="69"/>
      <c r="L8" s="69"/>
      <c r="N8" t="s">
        <v>186</v>
      </c>
      <c r="O8" s="74" t="s">
        <v>176</v>
      </c>
    </row>
    <row r="9" spans="5:15" x14ac:dyDescent="0.3">
      <c r="E9" s="75" t="s">
        <v>187</v>
      </c>
      <c r="F9" s="76">
        <v>0.28125</v>
      </c>
      <c r="G9" s="76">
        <v>0.28125</v>
      </c>
      <c r="H9" s="76">
        <v>0.28125</v>
      </c>
      <c r="I9" s="69"/>
      <c r="J9" s="76">
        <v>0.28125</v>
      </c>
      <c r="K9" s="76">
        <v>0.3125</v>
      </c>
      <c r="L9" s="76">
        <v>0.30902777777777779</v>
      </c>
    </row>
    <row r="10" spans="5:15" x14ac:dyDescent="0.3">
      <c r="E10" s="75" t="s">
        <v>188</v>
      </c>
      <c r="F10" s="76">
        <v>0.25694444444444448</v>
      </c>
      <c r="G10" s="76"/>
      <c r="H10" s="76">
        <v>0.25694444444444448</v>
      </c>
      <c r="I10" s="69"/>
      <c r="J10" s="76">
        <v>0.25694444444444448</v>
      </c>
      <c r="K10" s="69"/>
      <c r="L10" s="69"/>
      <c r="N10" t="s">
        <v>189</v>
      </c>
      <c r="O10" s="77">
        <f>MATCH(O7,E8:E23,0)</f>
        <v>1</v>
      </c>
    </row>
    <row r="11" spans="5:15" x14ac:dyDescent="0.3">
      <c r="E11" s="75" t="s">
        <v>126</v>
      </c>
      <c r="F11" s="76">
        <v>0.28472222222222221</v>
      </c>
      <c r="G11" s="76">
        <v>0.28472222222222221</v>
      </c>
      <c r="H11" s="76">
        <v>0.28472222222222221</v>
      </c>
      <c r="I11" s="69"/>
      <c r="J11" s="76">
        <v>0.27430555555555552</v>
      </c>
      <c r="K11" s="76">
        <v>0.30208333333333331</v>
      </c>
      <c r="L11" s="76">
        <v>0.30902777777777779</v>
      </c>
      <c r="N11" t="s">
        <v>190</v>
      </c>
      <c r="O11" s="77">
        <f>MATCH(O8,F7:L7,0)</f>
        <v>1</v>
      </c>
    </row>
    <row r="12" spans="5:15" x14ac:dyDescent="0.3">
      <c r="E12" s="75" t="s">
        <v>191</v>
      </c>
      <c r="F12" s="76">
        <v>0.24305555555555555</v>
      </c>
      <c r="G12" s="76"/>
      <c r="H12" s="76"/>
      <c r="I12" s="76">
        <v>0.24305555555555555</v>
      </c>
      <c r="J12" s="78">
        <v>0.23263888888888887</v>
      </c>
      <c r="K12" s="69"/>
      <c r="L12" s="69"/>
    </row>
    <row r="13" spans="5:15" x14ac:dyDescent="0.3">
      <c r="E13" s="75" t="s">
        <v>192</v>
      </c>
      <c r="F13" s="76">
        <v>0.26041666666666669</v>
      </c>
      <c r="G13" s="76">
        <v>0.26041666666666669</v>
      </c>
      <c r="H13" s="76">
        <v>0.26041666666666669</v>
      </c>
      <c r="I13" s="69"/>
      <c r="J13" s="76">
        <v>0.26041666666666669</v>
      </c>
      <c r="K13" s="76">
        <v>0.29166666666666669</v>
      </c>
      <c r="L13" s="69"/>
      <c r="N13" t="s">
        <v>193</v>
      </c>
      <c r="O13" s="76" cm="1">
        <f t="array" ref="O13">INDEX(F8:L23,O10,O11)</f>
        <v>0.22916666666666666</v>
      </c>
    </row>
    <row r="14" spans="5:15" x14ac:dyDescent="0.3">
      <c r="E14" s="75" t="s">
        <v>194</v>
      </c>
      <c r="F14" s="76">
        <v>0.23263888888888887</v>
      </c>
      <c r="G14" s="76"/>
      <c r="H14" s="76">
        <v>0.23263888888888887</v>
      </c>
      <c r="I14" s="69"/>
      <c r="J14" s="76">
        <v>0.23263888888888887</v>
      </c>
      <c r="K14" s="69"/>
      <c r="L14" s="69"/>
    </row>
    <row r="15" spans="5:15" x14ac:dyDescent="0.3">
      <c r="E15" s="75" t="s">
        <v>195</v>
      </c>
      <c r="F15" s="76">
        <v>0.27430555555555552</v>
      </c>
      <c r="G15" s="76">
        <v>0.27430555555555552</v>
      </c>
      <c r="H15" s="76">
        <v>0.25</v>
      </c>
      <c r="I15" s="69"/>
      <c r="J15" s="76">
        <v>0.2638888888888889</v>
      </c>
      <c r="K15" s="69"/>
      <c r="L15" s="69"/>
      <c r="N15" t="s">
        <v>196</v>
      </c>
      <c r="O15" s="76">
        <f>INDEX(F8:L23,MATCH(O7,E8:E23,0),MATCH(O8,F7:L7,0))</f>
        <v>0.22916666666666666</v>
      </c>
    </row>
    <row r="16" spans="5:15" x14ac:dyDescent="0.3">
      <c r="E16" s="75" t="s">
        <v>127</v>
      </c>
      <c r="F16" s="76">
        <v>0.22569444444444445</v>
      </c>
      <c r="G16" s="76">
        <v>0.22569444444444445</v>
      </c>
      <c r="H16" s="76">
        <v>0.22569444444444445</v>
      </c>
      <c r="I16" s="69"/>
      <c r="J16" s="76">
        <v>0.20833333333333334</v>
      </c>
      <c r="K16" s="76">
        <v>0.2986111111111111</v>
      </c>
      <c r="L16" s="76">
        <v>0.3125</v>
      </c>
      <c r="N16" t="s">
        <v>197</v>
      </c>
      <c r="O16" s="76"/>
    </row>
    <row r="17" spans="5:14" x14ac:dyDescent="0.3">
      <c r="E17" s="75" t="s">
        <v>198</v>
      </c>
      <c r="F17" s="76">
        <v>0.2673611111111111</v>
      </c>
      <c r="G17" s="76">
        <v>0.2673611111111111</v>
      </c>
      <c r="H17" s="76">
        <v>0.2673611111111111</v>
      </c>
      <c r="I17" s="69"/>
      <c r="J17" s="76">
        <v>0.23611111111111113</v>
      </c>
      <c r="K17" s="69"/>
      <c r="L17" s="69"/>
    </row>
    <row r="18" spans="5:14" x14ac:dyDescent="0.3">
      <c r="E18" s="75" t="s">
        <v>184</v>
      </c>
      <c r="F18" s="76">
        <v>0.24652777777777779</v>
      </c>
      <c r="G18" s="76"/>
      <c r="H18" s="76">
        <v>0.24652777777777779</v>
      </c>
      <c r="I18" s="69"/>
      <c r="J18" s="76">
        <v>0.24652777777777779</v>
      </c>
      <c r="K18" s="69"/>
      <c r="L18" s="69"/>
    </row>
    <row r="19" spans="5:14" x14ac:dyDescent="0.3">
      <c r="E19" s="75" t="s">
        <v>199</v>
      </c>
      <c r="F19" s="76">
        <v>0.25347222222222221</v>
      </c>
      <c r="G19" s="76">
        <v>0.25347222222222221</v>
      </c>
      <c r="H19" s="76">
        <v>0.25347222222222221</v>
      </c>
      <c r="I19" s="69"/>
      <c r="J19" s="76">
        <v>0.25347222222222221</v>
      </c>
      <c r="K19" s="76">
        <v>0.28125</v>
      </c>
      <c r="L19" s="69"/>
      <c r="N19" s="76"/>
    </row>
    <row r="20" spans="5:14" x14ac:dyDescent="0.3">
      <c r="E20" s="75" t="s">
        <v>128</v>
      </c>
      <c r="F20" s="76">
        <v>0.26041666666666669</v>
      </c>
      <c r="G20" s="76">
        <v>0.26041666666666669</v>
      </c>
      <c r="H20" s="76">
        <v>0.26041666666666669</v>
      </c>
      <c r="I20" s="69"/>
      <c r="J20" s="76">
        <v>0.25347222222222221</v>
      </c>
      <c r="K20" s="76">
        <v>0.2638888888888889</v>
      </c>
      <c r="L20" s="76">
        <v>0.2986111111111111</v>
      </c>
    </row>
    <row r="21" spans="5:14" x14ac:dyDescent="0.3">
      <c r="E21" s="75" t="s">
        <v>200</v>
      </c>
      <c r="F21" s="76">
        <v>0.24305555555555555</v>
      </c>
      <c r="G21" s="76">
        <v>0.24305555555555555</v>
      </c>
      <c r="H21" s="76"/>
      <c r="I21" s="69"/>
      <c r="J21" s="76">
        <v>0.21527777777777779</v>
      </c>
      <c r="K21" s="69"/>
      <c r="L21" s="69"/>
    </row>
    <row r="22" spans="5:14" x14ac:dyDescent="0.3">
      <c r="E22" s="75" t="s">
        <v>201</v>
      </c>
      <c r="F22" s="76">
        <v>0.26041666666666669</v>
      </c>
      <c r="G22" s="76">
        <v>0.26041666666666669</v>
      </c>
      <c r="H22" s="76">
        <v>0.26041666666666669</v>
      </c>
      <c r="I22" s="69"/>
      <c r="J22" s="76">
        <v>0.25</v>
      </c>
      <c r="K22" s="69"/>
      <c r="L22" s="69"/>
    </row>
    <row r="23" spans="5:14" x14ac:dyDescent="0.3">
      <c r="E23" s="75" t="s">
        <v>202</v>
      </c>
      <c r="F23" s="76">
        <v>0.2673611111111111</v>
      </c>
      <c r="G23" s="76"/>
      <c r="H23" s="76">
        <v>0.2673611111111111</v>
      </c>
      <c r="I23" s="69"/>
      <c r="J23" s="76">
        <v>0.26041666666666669</v>
      </c>
      <c r="K23" s="69"/>
      <c r="L23" s="69"/>
    </row>
  </sheetData>
  <conditionalFormatting sqref="F8:L23">
    <cfRule type="cellIs" dxfId="3" priority="4" operator="equal">
      <formula>0</formula>
    </cfRule>
  </conditionalFormatting>
  <conditionalFormatting sqref="N19">
    <cfRule type="cellIs" dxfId="2" priority="1" operator="equal">
      <formula>0</formula>
    </cfRule>
  </conditionalFormatting>
  <conditionalFormatting sqref="O13">
    <cfRule type="cellIs" dxfId="1" priority="3" operator="equal">
      <formula>0</formula>
    </cfRule>
  </conditionalFormatting>
  <conditionalFormatting sqref="O15:O16">
    <cfRule type="cellIs" dxfId="0" priority="2" operator="equal">
      <formula>0</formula>
    </cfRule>
  </conditionalFormatting>
  <dataValidations count="2">
    <dataValidation type="list" allowBlank="1" showInputMessage="1" showErrorMessage="1" sqref="O8" xr:uid="{00000000-0002-0000-0500-000000000000}">
      <formula1>$F$7:$L$7</formula1>
    </dataValidation>
    <dataValidation type="list" allowBlank="1" showInputMessage="1" showErrorMessage="1" sqref="O7" xr:uid="{0A28EB14-A83B-40EA-BA2B-27D9EDD0077D}">
      <formula1>$E$8:$E$23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vlookup</vt:lpstr>
      <vt:lpstr>Approx. match</vt:lpstr>
      <vt:lpstr>vlookup-2</vt:lpstr>
      <vt:lpstr>Hlookup</vt:lpstr>
      <vt:lpstr>Lookup Function</vt:lpstr>
      <vt:lpstr>Match &amp; Index2</vt:lpstr>
      <vt:lpstr>BasePrices</vt:lpstr>
      <vt:lpstr>Destination</vt:lpstr>
      <vt:lpstr>Multipliers</vt:lpstr>
      <vt:lpstr>Type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Prachiti</dc:creator>
  <cp:lastModifiedBy>User</cp:lastModifiedBy>
  <dcterms:created xsi:type="dcterms:W3CDTF">2007-08-16T15:49:04Z</dcterms:created>
  <dcterms:modified xsi:type="dcterms:W3CDTF">2024-09-09T08:58:55Z</dcterms:modified>
</cp:coreProperties>
</file>