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book.xml" ContentType="application/vnd.openxmlformats-officedocument.spreadsheetml.sheet.main+xml"/>
  <Override PartName="/xl/comments2.xml" ContentType="application/vnd.openxmlformats-officedocument.spreadsheetml.comments+xml"/>
  <Override PartName="/xl/drawings/vmlDrawing5.vml" ContentType="application/vnd.openxmlformats-officedocument.vmlDrawing"/>
  <Override PartName="/xl/drawings/vmlDrawing4.vml" ContentType="application/vnd.openxmlformats-officedocument.vmlDrawing"/>
  <Override PartName="/xl/drawings/vmlDrawing3.vml" ContentType="application/vnd.openxmlformats-officedocument.vmlDrawing"/>
  <Override PartName="/xl/drawings/vmlDrawing2.vml" ContentType="application/vnd.openxmlformats-officedocument.vmlDrawing"/>
  <Override PartName="/xl/drawings/vmlDrawing1.vml" ContentType="application/vnd.openxmlformats-officedocument.vmlDrawing"/>
  <Override PartName="/xl/comments3.xml" ContentType="application/vnd.openxmlformats-officedocument.spreadsheetml.comment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comments4.xml" ContentType="application/vnd.openxmlformats-officedocument.spreadsheetml.comments+xml"/>
  <Override PartName="/xl/_rels/workbook.xml.rels" ContentType="application/vnd.openxmlformats-package.relationships+xml"/>
  <Override PartName="/xl/comments5.xml" ContentType="application/vnd.openxmlformats-officedocument.spreadsheetml.comments+xml"/>
  <Override PartName="/xl/comments6.xml" ContentType="application/vnd.openxmlformats-officedocument.spreadsheetml.comment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Waste" sheetId="1" state="visible" r:id="rId2"/>
    <sheet name="Water" sheetId="2" state="visible" r:id="rId3"/>
    <sheet name="Landlord Water" sheetId="3" state="visible" r:id="rId4"/>
    <sheet name="Elec" sheetId="4" state="visible" r:id="rId5"/>
    <sheet name="Carpark Elec" sheetId="5" state="visible" r:id="rId6"/>
    <sheet name="Gas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/>
  </authors>
  <commentList>
    <comment ref="C6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HEAVEN, Beth:
</t>
        </r>
        <r>
          <rPr>
            <sz val="8"/>
            <color rgb="FF000000"/>
            <rFont val="Tahoma"/>
            <family val="2"/>
            <charset val="1"/>
          </rPr>
          <t xml:space="preserve">QF Leak.</t>
        </r>
      </text>
    </comment>
    <comment ref="C7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HEAVEN, Beth:
</t>
        </r>
        <r>
          <rPr>
            <sz val="8"/>
            <color rgb="FF000000"/>
            <rFont val="Tahoma"/>
            <family val="2"/>
            <charset val="1"/>
          </rPr>
          <t xml:space="preserve">QF water leak</t>
        </r>
      </text>
    </comment>
    <comment ref="C8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HEAVEN, Beth:
</t>
        </r>
        <r>
          <rPr>
            <sz val="8"/>
            <color rgb="FF000000"/>
            <rFont val="Tahoma"/>
            <family val="2"/>
            <charset val="1"/>
          </rPr>
          <t xml:space="preserve">Based on manual reads</t>
        </r>
      </text>
    </comment>
    <comment ref="C9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HEAVEN, Beth:
</t>
        </r>
        <r>
          <rPr>
            <sz val="8"/>
            <color rgb="FF000000"/>
            <rFont val="Tahoma"/>
            <family val="2"/>
            <charset val="1"/>
          </rPr>
          <t xml:space="preserve">Based on meter reads.</t>
        </r>
      </text>
    </comment>
    <comment ref="C10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HEAVEN, Beth:
</t>
        </r>
        <r>
          <rPr>
            <sz val="8"/>
            <color rgb="FF000000"/>
            <rFont val="Tahoma"/>
            <family val="2"/>
            <charset val="1"/>
          </rPr>
          <t xml:space="preserve">Based on meter reads.</t>
        </r>
      </text>
    </comment>
    <comment ref="C13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HEAVEN, Beth:
</t>
        </r>
        <r>
          <rPr>
            <sz val="8"/>
            <color rgb="FF000000"/>
            <rFont val="Tahoma"/>
            <family val="2"/>
            <charset val="1"/>
          </rPr>
          <t xml:space="preserve">Meter read taken 08/01/2019. I have taken original read /39 days * 31.</t>
        </r>
      </text>
    </comment>
    <comment ref="D2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HEAVEN, Beth:
</t>
        </r>
        <r>
          <rPr>
            <sz val="8"/>
            <color rgb="FF000000"/>
            <rFont val="Tahoma"/>
            <family val="2"/>
            <charset val="1"/>
          </rPr>
          <t xml:space="preserve">Dec 2018 read taken 08/01/2019. In Dec I took read / by 39 days then * by 31. Remaining consumption I added to Jan.</t>
        </r>
      </text>
    </comment>
    <comment ref="E13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HEAVEN, Beth:
</t>
        </r>
        <r>
          <rPr>
            <sz val="8"/>
            <color rgb="FF000000"/>
            <rFont val="Tahoma"/>
            <family val="2"/>
            <charset val="1"/>
          </rPr>
          <t xml:space="preserve">Water leak in Quakers 2016</t>
        </r>
      </text>
    </comment>
    <comment ref="F14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HEAVEN, Beth:
</t>
        </r>
        <r>
          <rPr>
            <sz val="8"/>
            <color rgb="FF000000"/>
            <rFont val="Tahoma"/>
            <family val="2"/>
            <charset val="1"/>
          </rPr>
          <t xml:space="preserve">Y2D average.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/>
  </authors>
  <commentList>
    <comment ref="D13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HEAVEN, Beth:
</t>
        </r>
        <r>
          <rPr>
            <sz val="8"/>
            <color rgb="FF000000"/>
            <rFont val="Tahoma"/>
            <family val="2"/>
            <charset val="1"/>
          </rPr>
          <t xml:space="preserve">Water leak in Quakers 2016</t>
        </r>
      </text>
    </comment>
    <comment ref="E6" authorId="0">
      <text>
        <r>
          <rPr>
            <b val="true"/>
            <sz val="8"/>
            <color rgb="FF000000"/>
            <rFont val="Tahoma"/>
            <family val="0"/>
            <charset val="1"/>
          </rPr>
          <t xml:space="preserve">HEAVEN, Beth:
</t>
        </r>
        <r>
          <rPr>
            <sz val="8"/>
            <color rgb="FF000000"/>
            <rFont val="Tahoma"/>
            <family val="0"/>
            <charset val="1"/>
          </rPr>
          <t xml:space="preserve">QF Leak</t>
        </r>
      </text>
    </comment>
    <comment ref="E7" authorId="0">
      <text>
        <r>
          <rPr>
            <b val="true"/>
            <sz val="8"/>
            <color rgb="FF000000"/>
            <rFont val="Tahoma"/>
            <family val="0"/>
            <charset val="1"/>
          </rPr>
          <t xml:space="preserve">HEAVEN, Beth:
</t>
        </r>
        <r>
          <rPr>
            <sz val="8"/>
            <color rgb="FF000000"/>
            <rFont val="Tahoma"/>
            <family val="0"/>
            <charset val="1"/>
          </rPr>
          <t xml:space="preserve">QF water leak</t>
        </r>
      </text>
    </comment>
    <comment ref="F14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HEAVEN, Beth:
</t>
        </r>
        <r>
          <rPr>
            <sz val="8"/>
            <color rgb="FF000000"/>
            <rFont val="Tahoma"/>
            <family val="2"/>
            <charset val="1"/>
          </rPr>
          <t xml:space="preserve">Y2D average.</t>
        </r>
      </text>
    </comment>
    <comment ref="G14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HEAVEN, Beth:
</t>
        </r>
        <r>
          <rPr>
            <sz val="8"/>
            <color rgb="FF000000"/>
            <rFont val="Tahoma"/>
            <family val="2"/>
            <charset val="1"/>
          </rPr>
          <t xml:space="preserve">Y2D average.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/>
  </authors>
  <commentList>
    <comment ref="D2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HEAVEN, Beth:
</t>
        </r>
        <r>
          <rPr>
            <sz val="8"/>
            <color rgb="FF000000"/>
            <rFont val="Tahoma"/>
            <family val="2"/>
            <charset val="1"/>
          </rPr>
          <t xml:space="preserve">Subracted SOHO usage from total.</t>
        </r>
      </text>
    </comment>
    <comment ref="D3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HEAVEN, Beth:
</t>
        </r>
        <r>
          <rPr>
            <sz val="8"/>
            <color rgb="FF000000"/>
            <rFont val="Tahoma"/>
            <family val="2"/>
            <charset val="1"/>
          </rPr>
          <t xml:space="preserve">Minus 5941 Soho consumption.</t>
        </r>
      </text>
    </comment>
    <comment ref="F14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HEAVEN, Beth:
</t>
        </r>
        <r>
          <rPr>
            <sz val="8"/>
            <color rgb="FF000000"/>
            <rFont val="Tahoma"/>
            <family val="2"/>
            <charset val="1"/>
          </rPr>
          <t xml:space="preserve">Y2D average.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/>
  </authors>
  <commentList>
    <comment ref="F14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HEAVEN, Beth:
</t>
        </r>
        <r>
          <rPr>
            <sz val="8"/>
            <color rgb="FF000000"/>
            <rFont val="Tahoma"/>
            <family val="2"/>
            <charset val="1"/>
          </rPr>
          <t xml:space="preserve">Y2D average.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/>
  </authors>
  <commentList>
    <comment ref="C4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HEAVEN, Beth:
</t>
        </r>
        <r>
          <rPr>
            <sz val="8"/>
            <color rgb="FF000000"/>
            <rFont val="Tahoma"/>
            <family val="2"/>
            <charset val="1"/>
          </rPr>
          <t xml:space="preserve">Snow in 2018.</t>
        </r>
      </text>
    </comment>
    <comment ref="D2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HEAVEN, Beth:
</t>
        </r>
        <r>
          <rPr>
            <sz val="8"/>
            <color rgb="FF000000"/>
            <rFont val="Tahoma"/>
            <family val="2"/>
            <charset val="1"/>
          </rPr>
          <t xml:space="preserve">Reporting from Envisi.</t>
        </r>
      </text>
    </comment>
    <comment ref="D3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HEAVEN, Beth:
</t>
        </r>
        <r>
          <rPr>
            <sz val="8"/>
            <color rgb="FF000000"/>
            <rFont val="Tahoma"/>
            <family val="2"/>
            <charset val="1"/>
          </rPr>
          <t xml:space="preserve">Reporting from Envizi.</t>
        </r>
      </text>
    </comment>
    <comment ref="E10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HEAVEN, Beth:
</t>
        </r>
        <r>
          <rPr>
            <sz val="8"/>
            <color rgb="FF000000"/>
            <rFont val="Tahoma"/>
            <family val="2"/>
            <charset val="1"/>
          </rPr>
          <t xml:space="preserve">Possible incorrect read</t>
        </r>
      </text>
    </comment>
    <comment ref="E11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HEAVEN, Beth:
</t>
        </r>
        <r>
          <rPr>
            <sz val="8"/>
            <color rgb="FF000000"/>
            <rFont val="Tahoma"/>
            <family val="2"/>
            <charset val="1"/>
          </rPr>
          <t xml:space="preserve">Possible incorrect read</t>
        </r>
      </text>
    </comment>
    <comment ref="E12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HEAVEN, Beth:
</t>
        </r>
        <r>
          <rPr>
            <sz val="8"/>
            <color rgb="FF000000"/>
            <rFont val="Tahoma"/>
            <family val="2"/>
            <charset val="1"/>
          </rPr>
          <t xml:space="preserve">Correct read so should balance out Q4</t>
        </r>
      </text>
    </comment>
    <comment ref="F14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HEAVEN, Beth:
</t>
        </r>
        <r>
          <rPr>
            <sz val="8"/>
            <color rgb="FF000000"/>
            <rFont val="Tahoma"/>
            <family val="2"/>
            <charset val="1"/>
          </rPr>
          <t xml:space="preserve">Y2D average.</t>
        </r>
      </text>
    </comment>
  </commentList>
</comments>
</file>

<file path=xl/sharedStrings.xml><?xml version="1.0" encoding="utf-8"?>
<sst xmlns="http://schemas.openxmlformats.org/spreadsheetml/2006/main" count="138" uniqueCount="60">
  <si>
    <t xml:space="preserve">Waste</t>
  </si>
  <si>
    <t xml:space="preserve">Total Tonnes 2019</t>
  </si>
  <si>
    <t xml:space="preserve">Recycled 2019</t>
  </si>
  <si>
    <t xml:space="preserve">Percentage Recycled</t>
  </si>
  <si>
    <t xml:space="preserve">Did you know?</t>
  </si>
  <si>
    <t xml:space="preserve">Jan</t>
  </si>
  <si>
    <t xml:space="preserve">Every week, we donate leftover clothes hangers to you, our customers! Find them by the Customer Service Desk.</t>
  </si>
  <si>
    <t xml:space="preserve">Feb</t>
  </si>
  <si>
    <t xml:space="preserve">Mar</t>
  </si>
  <si>
    <t xml:space="preserve">Apr</t>
  </si>
  <si>
    <t xml:space="preserve">May</t>
  </si>
  <si>
    <t xml:space="preserve">Jun</t>
  </si>
  <si>
    <t xml:space="preserve">Jul</t>
  </si>
  <si>
    <t xml:space="preserve">Aug</t>
  </si>
  <si>
    <t xml:space="preserve">Sep</t>
  </si>
  <si>
    <t xml:space="preserve">Oct</t>
  </si>
  <si>
    <t xml:space="preserve">Nov</t>
  </si>
  <si>
    <t xml:space="preserve">Dec</t>
  </si>
  <si>
    <t xml:space="preserve">Total</t>
  </si>
  <si>
    <t xml:space="preserve">Nothing to report? Here’s a default fun fact:</t>
  </si>
  <si>
    <t xml:space="preserve">Water 2017 (M3)</t>
  </si>
  <si>
    <t xml:space="preserve">Water 2018 (M3)</t>
  </si>
  <si>
    <t xml:space="preserve">Water 2019 (M3)</t>
  </si>
  <si>
    <t xml:space="preserve">Percentage Difference Vs 2 years ago</t>
  </si>
  <si>
    <t xml:space="preserve">Percentage Difference Vs last year</t>
  </si>
  <si>
    <t xml:space="preserve">Top Tip!</t>
  </si>
  <si>
    <t xml:space="preserve">Cabot Circus uses state-of-the-art rainwater harvesting technology, which helps reduce water waste!</t>
  </si>
  <si>
    <t xml:space="preserve">2015 Water</t>
  </si>
  <si>
    <t xml:space="preserve">2017 Water</t>
  </si>
  <si>
    <t xml:space="preserve">Percentage Difference</t>
  </si>
  <si>
    <t xml:space="preserve">Landlord Water only</t>
  </si>
  <si>
    <t xml:space="preserve">2016 (M3)</t>
  </si>
  <si>
    <t xml:space="preserve">2017 (M3)</t>
  </si>
  <si>
    <t xml:space="preserve">Percentage Difference Vs 16</t>
  </si>
  <si>
    <t xml:space="preserve">2018 (M3)</t>
  </si>
  <si>
    <t xml:space="preserve">Percentage Difference Vs 17</t>
  </si>
  <si>
    <t xml:space="preserve">Percentage Difference 18 Vs 16</t>
  </si>
  <si>
    <t xml:space="preserve">2015 LL Water</t>
  </si>
  <si>
    <t xml:space="preserve">2017 LL Water</t>
  </si>
  <si>
    <t xml:space="preserve">Elec 2017 (kWh)</t>
  </si>
  <si>
    <t xml:space="preserve">Elec 2018 (kWh)</t>
  </si>
  <si>
    <t xml:space="preserve">Elec 2019 (kWh)</t>
  </si>
  <si>
    <t xml:space="preserve">Percentage Difference Vs 2 Years Ago</t>
  </si>
  <si>
    <t xml:space="preserve">Percentage Difference Vs Last Year</t>
  </si>
  <si>
    <t xml:space="preserve">We’ve seen the light.</t>
  </si>
  <si>
    <t xml:space="preserve">In 2018, we replaced our car park's lights with LEDs. This will save around 1,500,000 kWh a year!</t>
  </si>
  <si>
    <t xml:space="preserve">2015 Elec</t>
  </si>
  <si>
    <t xml:space="preserve">2017 Elec</t>
  </si>
  <si>
    <t xml:space="preserve">CP Elec 2016 (kWh)</t>
  </si>
  <si>
    <t xml:space="preserve">CP Elec 2017 (kWh)</t>
  </si>
  <si>
    <t xml:space="preserve">CP Elec 2018 (kWh)</t>
  </si>
  <si>
    <t xml:space="preserve">Gas 2017 (kWh)</t>
  </si>
  <si>
    <t xml:space="preserve">Gas 2018 (kWh)</t>
  </si>
  <si>
    <t xml:space="preserve">Gas 2019 (kWh)</t>
  </si>
  <si>
    <t xml:space="preserve">This month, we’re up.</t>
  </si>
  <si>
    <t xml:space="preserve">We always strive to be transparent with our customers. This month, we’re up for our gas usage.</t>
  </si>
  <si>
    <t xml:space="preserve">Reporting on invoice consumption not meter reads.</t>
  </si>
  <si>
    <t xml:space="preserve">2015 Gas</t>
  </si>
  <si>
    <t xml:space="preserve">2017 Gas</t>
  </si>
  <si>
    <t xml:space="preserve">Using a machine known as an anaerobic digester, we convert tons of food waste back into energy!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</si>
</sst>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#,##0"/>
    <numFmt numFmtId="166" formatCode="#,##0.00"/>
    <numFmt numFmtId="167" formatCode="0%"/>
    <numFmt numFmtId="168" formatCode="_-* #,##0.00_-;\-* #,##0.00_-;_-* \-??_-;_-@_-"/>
    <numFmt numFmtId="169" formatCode="0"/>
    <numFmt numFmtId="170" formatCode="0.00%"/>
    <numFmt numFmtId="171" formatCode="_-* #,##0_-;\-* #,##0_-;_-* \-??_-;_-@_-"/>
  </numFmts>
  <fonts count="1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sz val="10"/>
      <name val="Arial"/>
      <family val="2"/>
      <charset val="1"/>
    </font>
    <font>
      <sz val="18"/>
      <color rgb="FF000000"/>
      <name val="Calibri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0"/>
      <name val="Arial"/>
      <family val="2"/>
      <charset val="1"/>
    </font>
    <font>
      <sz val="11"/>
      <name val="Calibri"/>
      <family val="2"/>
      <charset val="1"/>
    </font>
    <font>
      <b val="true"/>
      <sz val="8"/>
      <color rgb="FF000000"/>
      <name val="Tahoma"/>
      <family val="2"/>
      <charset val="1"/>
    </font>
    <font>
      <sz val="8"/>
      <color rgb="FF000000"/>
      <name val="Tahoma"/>
      <family val="2"/>
      <charset val="1"/>
    </font>
    <font>
      <sz val="11"/>
      <color rgb="FF000000"/>
      <name val="Futura ND Book"/>
      <family val="2"/>
      <charset val="1"/>
    </font>
    <font>
      <b val="true"/>
      <sz val="8"/>
      <color rgb="FF000000"/>
      <name val="Tahoma"/>
      <family val="0"/>
      <charset val="1"/>
    </font>
    <font>
      <sz val="8"/>
      <color rgb="FF000000"/>
      <name val="Tahoma"/>
      <family val="0"/>
      <charset val="1"/>
    </font>
    <font>
      <i val="true"/>
      <sz val="10"/>
      <name val="Arial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BDD7EE"/>
        <bgColor rgb="FFC9C9C9"/>
      </patternFill>
    </fill>
    <fill>
      <patternFill patternType="solid">
        <fgColor rgb="FFFFFF66"/>
        <bgColor rgb="FFFFD966"/>
      </patternFill>
    </fill>
    <fill>
      <patternFill patternType="solid">
        <fgColor rgb="FFF4B183"/>
        <bgColor rgb="FFFFD966"/>
      </patternFill>
    </fill>
    <fill>
      <patternFill patternType="solid">
        <fgColor rgb="FFA9D18E"/>
        <bgColor rgb="FFC9C9C9"/>
      </patternFill>
    </fill>
    <fill>
      <patternFill patternType="solid">
        <fgColor rgb="FFFFD966"/>
        <bgColor rgb="FFFFFF66"/>
      </patternFill>
    </fill>
    <fill>
      <patternFill patternType="solid">
        <fgColor rgb="FFDBDBDB"/>
        <bgColor rgb="FFBDD7EE"/>
      </patternFill>
    </fill>
    <fill>
      <patternFill patternType="solid">
        <fgColor rgb="FFFFFF00"/>
        <bgColor rgb="FFFFFF00"/>
      </patternFill>
    </fill>
    <fill>
      <patternFill patternType="solid">
        <fgColor rgb="FF4472C4"/>
        <bgColor rgb="FF666699"/>
      </patternFill>
    </fill>
    <fill>
      <patternFill patternType="solid">
        <fgColor rgb="FFFFFFFF"/>
        <bgColor rgb="FFFFFFCC"/>
      </patternFill>
    </fill>
    <fill>
      <patternFill patternType="solid">
        <fgColor rgb="FFC9C9C9"/>
        <bgColor rgb="FFBDD7EE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ck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8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4" fillId="2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2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5" fontId="5" fillId="2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6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5" fontId="5" fillId="0" borderId="1" xfId="2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0" fillId="0" borderId="1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4" fillId="0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0" xfId="0" applyFont="true" applyBorder="true" applyAlignment="true" applyProtection="true">
      <alignment horizontal="center" vertical="top" textRotation="0" wrapText="true" indent="0" shrinkToFit="false"/>
      <protection locked="false" hidden="false"/>
    </xf>
    <xf numFmtId="166" fontId="4" fillId="0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4" fillId="0" borderId="1" xfId="15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4" fillId="0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7" fillId="3" borderId="1" xfId="0" applyFont="true" applyBorder="true" applyAlignment="true" applyProtection="true">
      <alignment horizontal="center" vertical="bottom" textRotation="0" wrapText="true" indent="0" shrinkToFit="false"/>
      <protection locked="false" hidden="false"/>
    </xf>
    <xf numFmtId="166" fontId="7" fillId="3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7" fontId="7" fillId="3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8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5" fillId="4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4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7" fontId="5" fillId="4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5" fillId="4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9" fontId="0" fillId="0" borderId="1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0" fillId="0" borderId="1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0" fillId="0" borderId="1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0" fillId="5" borderId="1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9" fontId="0" fillId="5" borderId="2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0" fillId="5" borderId="1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9" fillId="3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9" fontId="9" fillId="3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7" fillId="3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9" fillId="3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7" fillId="3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7" fontId="10" fillId="0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0" fillId="0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4" fillId="0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4" fillId="6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5" fillId="6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5" fillId="6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5" fontId="0" fillId="7" borderId="1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0" xfId="0" applyFont="false" applyBorder="true" applyAlignment="true" applyProtection="true">
      <alignment horizontal="center" vertical="top" textRotation="0" wrapText="false" indent="0" shrinkToFit="false"/>
      <protection locked="false" hidden="false"/>
    </xf>
    <xf numFmtId="164" fontId="0" fillId="0" borderId="0" xfId="0" applyFont="false" applyBorder="false" applyAlignment="true" applyProtection="true">
      <alignment horizontal="center" vertical="top" textRotation="0" wrapText="false" indent="0" shrinkToFit="false"/>
      <protection locked="false" hidden="false"/>
    </xf>
    <xf numFmtId="167" fontId="4" fillId="0" borderId="1" xfId="0" applyFont="true" applyBorder="true" applyAlignment="true" applyProtection="true">
      <alignment horizontal="left" vertical="center" textRotation="0" wrapText="false" indent="4" shrinkToFit="false"/>
      <protection locked="false" hidden="false"/>
    </xf>
    <xf numFmtId="170" fontId="4" fillId="0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4" fillId="0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7" fontId="4" fillId="0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7" fontId="4" fillId="5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0" fontId="4" fillId="0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7" fillId="3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9" fillId="8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1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1" xfId="0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13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5" fontId="0" fillId="0" borderId="1" xfId="0" applyFont="false" applyBorder="true" applyAlignment="true" applyProtection="true">
      <alignment horizontal="general" vertical="bottom" textRotation="0" wrapText="true" indent="0" shrinkToFit="false"/>
      <protection locked="false" hidden="false"/>
    </xf>
    <xf numFmtId="167" fontId="0" fillId="0" borderId="1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9" fillId="9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5" fillId="9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3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5" fontId="16" fillId="0" borderId="1" xfId="2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4" fillId="0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9" fillId="3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false" hidden="false"/>
    </xf>
    <xf numFmtId="165" fontId="0" fillId="0" borderId="1" xfId="0" applyFont="false" applyBorder="true" applyAlignment="true" applyProtection="true">
      <alignment horizontal="center" vertical="center" textRotation="0" wrapText="true" indent="0" shrinkToFit="false"/>
      <protection locked="false" hidden="false"/>
    </xf>
    <xf numFmtId="167" fontId="5" fillId="0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7" fontId="4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70" fontId="4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5" fillId="5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5" fillId="5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5" fontId="0" fillId="10" borderId="1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7" fontId="0" fillId="0" borderId="3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71" fontId="5" fillId="10" borderId="1" xfId="15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5" fillId="11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5" fillId="11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7" fontId="5" fillId="11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3" fillId="7" borderId="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0" fillId="0" borderId="2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4" fillId="0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13" fillId="0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1" fontId="4" fillId="0" borderId="1" xfId="15" applyFont="true" applyBorder="true" applyAlignment="true" applyProtection="true">
      <alignment horizontal="center" vertical="center" textRotation="0" wrapText="false" indent="0" shrinkToFit="false"/>
      <protection locked="fals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9C9C9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BDBDB"/>
      <rgbColor rgb="FFFFFF66"/>
      <rgbColor rgb="FFA9D18E"/>
      <rgbColor rgb="FFF4B183"/>
      <rgbColor rgb="FFCC99FF"/>
      <rgbColor rgb="FFFFD966"/>
      <rgbColor rgb="FF4472C4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1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2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3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vmlDrawing" Target="../drawings/vmlDrawing4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vmlDrawing" Target="../drawings/vmlDrawing5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S15" activeCellId="0" sqref="S15"/>
    </sheetView>
  </sheetViews>
  <sheetFormatPr defaultRowHeight="14.4" zeroHeight="false" outlineLevelRow="0" outlineLevelCol="0"/>
  <cols>
    <col collapsed="false" customWidth="true" hidden="false" outlineLevel="0" max="3" min="1" style="1" width="8.89"/>
    <col collapsed="false" customWidth="true" hidden="false" outlineLevel="0" max="4" min="4" style="1" width="11.99"/>
    <col collapsed="false" customWidth="true" hidden="false" outlineLevel="0" max="11" min="5" style="1" width="8.89"/>
    <col collapsed="false" customWidth="true" hidden="false" outlineLevel="0" max="12" min="12" style="1" width="9.33"/>
    <col collapsed="false" customWidth="true" hidden="false" outlineLevel="0" max="13" min="13" style="1" width="17.21"/>
    <col collapsed="false" customWidth="true" hidden="false" outlineLevel="0" max="14" min="14" style="1" width="32.44"/>
    <col collapsed="false" customWidth="true" hidden="false" outlineLevel="0" max="1025" min="15" style="1" width="8.89"/>
  </cols>
  <sheetData>
    <row r="1" customFormat="false" ht="39.6" hidden="false" customHeight="false" outlineLevel="0" collapsed="false">
      <c r="A1" s="2" t="s">
        <v>0</v>
      </c>
      <c r="B1" s="3" t="s">
        <v>1</v>
      </c>
      <c r="C1" s="4" t="s">
        <v>2</v>
      </c>
      <c r="D1" s="3" t="s">
        <v>3</v>
      </c>
      <c r="M1" s="1" t="n">
        <f aca="false">COUNTA(C2:C13)</f>
        <v>2</v>
      </c>
      <c r="N1" s="5" t="s">
        <v>4</v>
      </c>
    </row>
    <row r="2" customFormat="false" ht="13.8" hidden="false" customHeight="true" outlineLevel="0" collapsed="false">
      <c r="A2" s="6" t="s">
        <v>5</v>
      </c>
      <c r="B2" s="7" t="n">
        <v>136.2</v>
      </c>
      <c r="C2" s="7" t="n">
        <v>122.19</v>
      </c>
      <c r="D2" s="8" t="n">
        <f aca="false">C2/B2</f>
        <v>0.897136563876652</v>
      </c>
      <c r="N2" s="9" t="s">
        <v>6</v>
      </c>
    </row>
    <row r="3" customFormat="false" ht="14.4" hidden="false" customHeight="false" outlineLevel="0" collapsed="false">
      <c r="A3" s="6" t="s">
        <v>7</v>
      </c>
      <c r="B3" s="7" t="n">
        <v>138.2</v>
      </c>
      <c r="C3" s="7" t="n">
        <v>124.62</v>
      </c>
      <c r="D3" s="8" t="n">
        <f aca="false">C3/B3</f>
        <v>0.901736613603473</v>
      </c>
      <c r="N3" s="9"/>
    </row>
    <row r="4" customFormat="false" ht="14.4" hidden="false" customHeight="false" outlineLevel="0" collapsed="false">
      <c r="A4" s="6" t="s">
        <v>8</v>
      </c>
      <c r="B4" s="7"/>
      <c r="C4" s="7"/>
      <c r="D4" s="8" t="e">
        <f aca="false">C4/B4</f>
        <v>#DIV/0!</v>
      </c>
      <c r="N4" s="9"/>
    </row>
    <row r="5" customFormat="false" ht="14.4" hidden="false" customHeight="false" outlineLevel="0" collapsed="false">
      <c r="A5" s="6" t="s">
        <v>9</v>
      </c>
      <c r="B5" s="7"/>
      <c r="C5" s="7"/>
      <c r="D5" s="8" t="e">
        <f aca="false">C5/B5</f>
        <v>#DIV/0!</v>
      </c>
      <c r="N5" s="9"/>
    </row>
    <row r="6" customFormat="false" ht="14.4" hidden="false" customHeight="false" outlineLevel="0" collapsed="false">
      <c r="A6" s="6" t="s">
        <v>10</v>
      </c>
      <c r="B6" s="7"/>
      <c r="C6" s="7"/>
      <c r="D6" s="8" t="e">
        <f aca="false">C6/B6</f>
        <v>#DIV/0!</v>
      </c>
      <c r="N6" s="9"/>
    </row>
    <row r="7" customFormat="false" ht="14.4" hidden="false" customHeight="false" outlineLevel="0" collapsed="false">
      <c r="A7" s="6" t="s">
        <v>11</v>
      </c>
      <c r="B7" s="10"/>
      <c r="C7" s="11"/>
      <c r="D7" s="8" t="e">
        <f aca="false">C7/B7</f>
        <v>#DIV/0!</v>
      </c>
      <c r="N7" s="9"/>
    </row>
    <row r="8" customFormat="false" ht="14.4" hidden="false" customHeight="false" outlineLevel="0" collapsed="false">
      <c r="A8" s="6" t="s">
        <v>12</v>
      </c>
      <c r="B8" s="10"/>
      <c r="C8" s="10"/>
      <c r="D8" s="8" t="e">
        <f aca="false">C8/B8</f>
        <v>#DIV/0!</v>
      </c>
      <c r="N8" s="9"/>
    </row>
    <row r="9" customFormat="false" ht="14.4" hidden="false" customHeight="false" outlineLevel="0" collapsed="false">
      <c r="A9" s="6" t="s">
        <v>13</v>
      </c>
      <c r="B9" s="10"/>
      <c r="C9" s="10"/>
      <c r="D9" s="8" t="e">
        <f aca="false">C9/B9</f>
        <v>#DIV/0!</v>
      </c>
      <c r="N9" s="9"/>
    </row>
    <row r="10" customFormat="false" ht="14.4" hidden="false" customHeight="false" outlineLevel="0" collapsed="false">
      <c r="A10" s="6" t="s">
        <v>14</v>
      </c>
      <c r="B10" s="10"/>
      <c r="C10" s="10"/>
      <c r="D10" s="8" t="e">
        <f aca="false">C10/B10</f>
        <v>#DIV/0!</v>
      </c>
      <c r="N10" s="9"/>
    </row>
    <row r="11" customFormat="false" ht="14.4" hidden="false" customHeight="false" outlineLevel="0" collapsed="false">
      <c r="A11" s="6" t="s">
        <v>15</v>
      </c>
      <c r="B11" s="10"/>
      <c r="C11" s="10"/>
      <c r="D11" s="8" t="e">
        <f aca="false">C11/B11</f>
        <v>#DIV/0!</v>
      </c>
      <c r="N11" s="9"/>
    </row>
    <row r="12" customFormat="false" ht="14.4" hidden="false" customHeight="false" outlineLevel="0" collapsed="false">
      <c r="A12" s="6" t="s">
        <v>16</v>
      </c>
      <c r="B12" s="12"/>
      <c r="C12" s="12"/>
      <c r="D12" s="8" t="e">
        <f aca="false">C12/B12</f>
        <v>#DIV/0!</v>
      </c>
      <c r="N12" s="9"/>
    </row>
    <row r="13" customFormat="false" ht="14.4" hidden="false" customHeight="false" outlineLevel="0" collapsed="false">
      <c r="A13" s="6" t="s">
        <v>17</v>
      </c>
      <c r="B13" s="10"/>
      <c r="C13" s="10"/>
      <c r="D13" s="8" t="e">
        <f aca="false">C13/B13</f>
        <v>#DIV/0!</v>
      </c>
      <c r="N13" s="9"/>
    </row>
    <row r="14" customFormat="false" ht="14.4" hidden="false" customHeight="false" outlineLevel="0" collapsed="false">
      <c r="A14" s="13" t="s">
        <v>18</v>
      </c>
      <c r="B14" s="14" t="n">
        <f aca="false">SUM(B2:B13)</f>
        <v>274.4</v>
      </c>
      <c r="C14" s="14" t="n">
        <f aca="false">SUM(C2:C13)</f>
        <v>246.81</v>
      </c>
      <c r="D14" s="15" t="e">
        <f aca="false">AVERAGE(D2:D13)</f>
        <v>#DIV/0!</v>
      </c>
      <c r="N14" s="9"/>
    </row>
    <row r="15" customFormat="false" ht="14.4" hidden="false" customHeight="false" outlineLevel="0" collapsed="false">
      <c r="N15" s="9"/>
    </row>
    <row r="16" customFormat="false" ht="14.4" hidden="false" customHeight="false" outlineLevel="0" collapsed="false">
      <c r="N16" s="9"/>
    </row>
    <row r="17" customFormat="false" ht="13.8" hidden="false" customHeight="false" outlineLevel="0" collapsed="false">
      <c r="N17" s="16" t="s">
        <v>19</v>
      </c>
    </row>
    <row r="18" customFormat="false" ht="43.25" hidden="false" customHeight="false" outlineLevel="0" collapsed="false">
      <c r="N18" s="9" t="s">
        <v>6</v>
      </c>
    </row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  <row r="28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  <row r="31" customFormat="false" ht="13.8" hidden="false" customHeight="false" outlineLevel="0" collapsed="false"/>
    <row r="32" customFormat="false" ht="13.8" hidden="false" customHeight="false" outlineLevel="0" collapsed="false"/>
  </sheetData>
  <sheetProtection sheet="true" objects="true" scenarios="true"/>
  <mergeCells count="1">
    <mergeCell ref="N2:N1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17" activeCellId="0" sqref="N17"/>
    </sheetView>
  </sheetViews>
  <sheetFormatPr defaultRowHeight="14.4" zeroHeight="false" outlineLevelRow="0" outlineLevelCol="0"/>
  <cols>
    <col collapsed="false" customWidth="true" hidden="false" outlineLevel="0" max="12" min="1" style="1" width="8.89"/>
    <col collapsed="false" customWidth="true" hidden="false" outlineLevel="0" max="13" min="13" style="1" width="14.66"/>
    <col collapsed="false" customWidth="true" hidden="false" outlineLevel="0" max="14" min="14" style="1" width="32.22"/>
    <col collapsed="false" customWidth="true" hidden="false" outlineLevel="0" max="1025" min="15" style="1" width="8.89"/>
  </cols>
  <sheetData>
    <row r="1" customFormat="false" ht="79.2" hidden="false" customHeight="false" outlineLevel="0" collapsed="false">
      <c r="A1" s="17"/>
      <c r="B1" s="18" t="s">
        <v>20</v>
      </c>
      <c r="C1" s="19" t="s">
        <v>21</v>
      </c>
      <c r="D1" s="19" t="s">
        <v>22</v>
      </c>
      <c r="E1" s="20" t="s">
        <v>23</v>
      </c>
      <c r="F1" s="21" t="s">
        <v>24</v>
      </c>
      <c r="M1" s="1" t="n">
        <f aca="false">COUNTA(D2:D13)</f>
        <v>2</v>
      </c>
      <c r="N1" s="5" t="s">
        <v>25</v>
      </c>
    </row>
    <row r="2" customFormat="false" ht="13.8" hidden="false" customHeight="true" outlineLevel="0" collapsed="false">
      <c r="A2" s="17" t="s">
        <v>5</v>
      </c>
      <c r="B2" s="22" t="n">
        <v>6150</v>
      </c>
      <c r="C2" s="23" t="n">
        <v>8273</v>
      </c>
      <c r="D2" s="23" t="n">
        <v>8065</v>
      </c>
      <c r="E2" s="24" t="n">
        <f aca="false">(C2-B2)/B2</f>
        <v>0.34520325203252</v>
      </c>
      <c r="F2" s="8" t="n">
        <f aca="false">(D2-C2)/D2</f>
        <v>-0.0257904525728456</v>
      </c>
      <c r="N2" s="9" t="s">
        <v>26</v>
      </c>
    </row>
    <row r="3" customFormat="false" ht="14.4" hidden="false" customHeight="false" outlineLevel="0" collapsed="false">
      <c r="A3" s="17" t="s">
        <v>7</v>
      </c>
      <c r="B3" s="22" t="n">
        <v>6071</v>
      </c>
      <c r="C3" s="23" t="n">
        <v>7349</v>
      </c>
      <c r="D3" s="23" t="n">
        <v>6895</v>
      </c>
      <c r="E3" s="24" t="n">
        <f aca="false">(C3-B3)/B3</f>
        <v>0.210508977104266</v>
      </c>
      <c r="F3" s="8" t="n">
        <f aca="false">(D3-C3)/D3</f>
        <v>-0.0658448150833938</v>
      </c>
      <c r="N3" s="9"/>
    </row>
    <row r="4" customFormat="false" ht="14.4" hidden="false" customHeight="false" outlineLevel="0" collapsed="false">
      <c r="A4" s="17" t="s">
        <v>8</v>
      </c>
      <c r="B4" s="22" t="n">
        <v>5579</v>
      </c>
      <c r="C4" s="23" t="n">
        <v>5620</v>
      </c>
      <c r="D4" s="23"/>
      <c r="E4" s="24" t="n">
        <f aca="false">(C4-B4)/B4</f>
        <v>0.00734898727370497</v>
      </c>
      <c r="F4" s="8" t="e">
        <f aca="false">(D4-C4)/D4</f>
        <v>#DIV/0!</v>
      </c>
      <c r="N4" s="9"/>
    </row>
    <row r="5" customFormat="false" ht="14.4" hidden="false" customHeight="false" outlineLevel="0" collapsed="false">
      <c r="A5" s="17" t="s">
        <v>9</v>
      </c>
      <c r="B5" s="22" t="n">
        <v>5734</v>
      </c>
      <c r="C5" s="23" t="n">
        <v>8615</v>
      </c>
      <c r="D5" s="23"/>
      <c r="E5" s="24" t="n">
        <f aca="false">(C5-B5)/B5</f>
        <v>0.502441576560865</v>
      </c>
      <c r="F5" s="8" t="e">
        <f aca="false">(D5-C5)/D5</f>
        <v>#DIV/0!</v>
      </c>
      <c r="N5" s="9"/>
    </row>
    <row r="6" customFormat="false" ht="14.4" hidden="false" customHeight="false" outlineLevel="0" collapsed="false">
      <c r="A6" s="17" t="s">
        <v>10</v>
      </c>
      <c r="B6" s="22" t="n">
        <v>6577</v>
      </c>
      <c r="C6" s="25" t="n">
        <v>10387</v>
      </c>
      <c r="D6" s="23"/>
      <c r="E6" s="24" t="n">
        <f aca="false">(C6-B6)/B6</f>
        <v>0.579291470275201</v>
      </c>
      <c r="F6" s="8" t="e">
        <f aca="false">(D6-C6)/D6</f>
        <v>#DIV/0!</v>
      </c>
      <c r="N6" s="9"/>
    </row>
    <row r="7" customFormat="false" ht="14.4" hidden="false" customHeight="false" outlineLevel="0" collapsed="false">
      <c r="A7" s="17" t="s">
        <v>11</v>
      </c>
      <c r="B7" s="22" t="n">
        <v>7009</v>
      </c>
      <c r="C7" s="25" t="n">
        <v>8235</v>
      </c>
      <c r="D7" s="23"/>
      <c r="E7" s="24" t="n">
        <f aca="false">(C7-B7)/B7</f>
        <v>0.174917962619489</v>
      </c>
      <c r="F7" s="8" t="e">
        <f aca="false">(D7-C7)/D7</f>
        <v>#DIV/0!</v>
      </c>
      <c r="N7" s="9"/>
    </row>
    <row r="8" customFormat="false" ht="14.4" hidden="false" customHeight="false" outlineLevel="0" collapsed="false">
      <c r="A8" s="17" t="s">
        <v>12</v>
      </c>
      <c r="B8" s="22" t="n">
        <v>6729</v>
      </c>
      <c r="C8" s="23" t="n">
        <v>7634</v>
      </c>
      <c r="D8" s="23"/>
      <c r="E8" s="24" t="n">
        <f aca="false">(C8-B8)/B8</f>
        <v>0.134492495170159</v>
      </c>
      <c r="F8" s="8" t="e">
        <f aca="false">(D8-C8)/D8</f>
        <v>#DIV/0!</v>
      </c>
      <c r="N8" s="9"/>
    </row>
    <row r="9" customFormat="false" ht="14.4" hidden="false" customHeight="false" outlineLevel="0" collapsed="false">
      <c r="A9" s="17" t="s">
        <v>13</v>
      </c>
      <c r="B9" s="22" t="n">
        <v>8567</v>
      </c>
      <c r="C9" s="23" t="n">
        <v>8694</v>
      </c>
      <c r="D9" s="23"/>
      <c r="E9" s="24" t="n">
        <f aca="false">(C9-B9)/B9</f>
        <v>0.0148243259017159</v>
      </c>
      <c r="F9" s="8" t="e">
        <f aca="false">(D9-C9)/D9</f>
        <v>#DIV/0!</v>
      </c>
      <c r="N9" s="9"/>
    </row>
    <row r="10" customFormat="false" ht="14.4" hidden="false" customHeight="false" outlineLevel="0" collapsed="false">
      <c r="A10" s="17" t="s">
        <v>14</v>
      </c>
      <c r="B10" s="22" t="n">
        <v>8328</v>
      </c>
      <c r="C10" s="23" t="n">
        <v>7729</v>
      </c>
      <c r="D10" s="23"/>
      <c r="E10" s="24" t="n">
        <f aca="false">(C10-B10)/B10</f>
        <v>-0.071926032660903</v>
      </c>
      <c r="F10" s="8" t="e">
        <f aca="false">(D10-C10)/D10</f>
        <v>#DIV/0!</v>
      </c>
      <c r="N10" s="9"/>
    </row>
    <row r="11" customFormat="false" ht="14.4" hidden="false" customHeight="false" outlineLevel="0" collapsed="false">
      <c r="A11" s="17" t="s">
        <v>15</v>
      </c>
      <c r="B11" s="22" t="n">
        <v>8404</v>
      </c>
      <c r="C11" s="23" t="n">
        <v>8881</v>
      </c>
      <c r="D11" s="23"/>
      <c r="E11" s="24" t="n">
        <f aca="false">(C11-B11)/B11</f>
        <v>0.0567586863398382</v>
      </c>
      <c r="F11" s="8"/>
      <c r="N11" s="9"/>
    </row>
    <row r="12" customFormat="false" ht="14.4" hidden="false" customHeight="false" outlineLevel="0" collapsed="false">
      <c r="A12" s="17" t="s">
        <v>16</v>
      </c>
      <c r="B12" s="22" t="n">
        <v>8556</v>
      </c>
      <c r="C12" s="23" t="n">
        <v>8520</v>
      </c>
      <c r="D12" s="23"/>
      <c r="E12" s="24" t="n">
        <f aca="false">(C12-B12)/B12</f>
        <v>-0.00420757363253857</v>
      </c>
      <c r="F12" s="8"/>
      <c r="N12" s="9"/>
    </row>
    <row r="13" customFormat="false" ht="14.4" hidden="false" customHeight="false" outlineLevel="0" collapsed="false">
      <c r="A13" s="17" t="s">
        <v>17</v>
      </c>
      <c r="B13" s="26" t="n">
        <v>8881</v>
      </c>
      <c r="C13" s="23" t="n">
        <v>6912</v>
      </c>
      <c r="D13" s="23"/>
      <c r="E13" s="27" t="n">
        <f aca="false">(C13-B13)/B13</f>
        <v>-0.22170926697444</v>
      </c>
      <c r="F13" s="8"/>
      <c r="N13" s="9"/>
    </row>
    <row r="14" customFormat="false" ht="14.4" hidden="false" customHeight="false" outlineLevel="0" collapsed="false">
      <c r="A14" s="28" t="s">
        <v>18</v>
      </c>
      <c r="B14" s="29" t="n">
        <v>77704</v>
      </c>
      <c r="C14" s="30" t="n">
        <f aca="false">SUM(C2:C13)</f>
        <v>96849</v>
      </c>
      <c r="D14" s="30" t="n">
        <f aca="false">SUM(D2:D13)</f>
        <v>14960</v>
      </c>
      <c r="E14" s="31" t="n">
        <f aca="false">(C14-B14)/B14</f>
        <v>0.24638371255019</v>
      </c>
      <c r="F14" s="32" t="e">
        <f aca="false">AVERAGE(F2:F13)</f>
        <v>#DIV/0!</v>
      </c>
      <c r="N14" s="9"/>
    </row>
    <row r="15" customFormat="false" ht="57.6" hidden="false" customHeight="false" outlineLevel="0" collapsed="false">
      <c r="A15" s="17"/>
      <c r="B15" s="17" t="s">
        <v>27</v>
      </c>
      <c r="C15" s="17" t="s">
        <v>28</v>
      </c>
      <c r="D15" s="17"/>
      <c r="E15" s="33" t="s">
        <v>29</v>
      </c>
      <c r="F15" s="17"/>
      <c r="N15" s="9"/>
    </row>
    <row r="16" customFormat="false" ht="14.4" hidden="false" customHeight="false" outlineLevel="0" collapsed="false">
      <c r="A16" s="33"/>
      <c r="B16" s="23" t="n">
        <v>81734</v>
      </c>
      <c r="C16" s="23" t="n">
        <v>77704</v>
      </c>
      <c r="D16" s="17"/>
      <c r="E16" s="34" t="n">
        <f aca="false">(C16-B16)/B16</f>
        <v>-0.0493062862456261</v>
      </c>
      <c r="F16" s="35"/>
      <c r="N16" s="9"/>
    </row>
    <row r="17" customFormat="false" ht="13.8" hidden="false" customHeight="false" outlineLevel="0" collapsed="false">
      <c r="N17" s="16" t="s">
        <v>19</v>
      </c>
    </row>
    <row r="18" customFormat="false" ht="32.8" hidden="false" customHeight="false" outlineLevel="0" collapsed="false">
      <c r="N18" s="9" t="s">
        <v>26</v>
      </c>
    </row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  <row r="28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  <row r="31" customFormat="false" ht="13.8" hidden="false" customHeight="false" outlineLevel="0" collapsed="false"/>
    <row r="32" customFormat="false" ht="13.8" hidden="false" customHeight="false" outlineLevel="0" collapsed="false"/>
  </sheetData>
  <sheetProtection sheet="true" objects="true" scenarios="true"/>
  <mergeCells count="1">
    <mergeCell ref="N2:N1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1" activeCellId="0" sqref="N1"/>
    </sheetView>
  </sheetViews>
  <sheetFormatPr defaultRowHeight="14.4" zeroHeight="false" outlineLevelRow="0" outlineLevelCol="0"/>
  <cols>
    <col collapsed="false" customWidth="true" hidden="false" outlineLevel="0" max="12" min="1" style="1" width="8.89"/>
    <col collapsed="false" customWidth="true" hidden="false" outlineLevel="0" max="13" min="13" style="1" width="15.56"/>
    <col collapsed="false" customWidth="true" hidden="false" outlineLevel="0" max="14" min="14" style="1" width="33.11"/>
    <col collapsed="false" customWidth="true" hidden="false" outlineLevel="0" max="1025" min="15" style="1" width="8.89"/>
  </cols>
  <sheetData>
    <row r="1" customFormat="false" ht="40.25" hidden="false" customHeight="false" outlineLevel="0" collapsed="false">
      <c r="A1" s="36" t="s">
        <v>30</v>
      </c>
      <c r="B1" s="37" t="s">
        <v>31</v>
      </c>
      <c r="C1" s="37" t="s">
        <v>32</v>
      </c>
      <c r="D1" s="38" t="s">
        <v>33</v>
      </c>
      <c r="E1" s="37" t="s">
        <v>34</v>
      </c>
      <c r="F1" s="39" t="s">
        <v>35</v>
      </c>
      <c r="G1" s="39" t="s">
        <v>36</v>
      </c>
      <c r="M1" s="1" t="n">
        <f aca="false">COUNTA(E2:E13)</f>
        <v>6</v>
      </c>
      <c r="N1" s="5"/>
    </row>
    <row r="2" customFormat="false" ht="13.8" hidden="false" customHeight="false" outlineLevel="0" collapsed="false">
      <c r="A2" s="17" t="s">
        <v>5</v>
      </c>
      <c r="B2" s="40" t="n">
        <v>1217</v>
      </c>
      <c r="C2" s="40" t="n">
        <v>224</v>
      </c>
      <c r="D2" s="8" t="n">
        <f aca="false">(C2-B2)/B2</f>
        <v>-0.815940838126541</v>
      </c>
      <c r="E2" s="23" t="n">
        <v>1493</v>
      </c>
      <c r="F2" s="8" t="n">
        <f aca="false">(E2-C2)/C2</f>
        <v>5.66517857142857</v>
      </c>
      <c r="G2" s="8" t="n">
        <f aca="false">(E2-B2)/B2</f>
        <v>0.226787181594084</v>
      </c>
      <c r="N2" s="41"/>
    </row>
    <row r="3" customFormat="false" ht="13.8" hidden="false" customHeight="false" outlineLevel="0" collapsed="false">
      <c r="A3" s="17" t="s">
        <v>7</v>
      </c>
      <c r="B3" s="40" t="n">
        <v>1518.25</v>
      </c>
      <c r="C3" s="40" t="n">
        <v>221</v>
      </c>
      <c r="D3" s="8" t="n">
        <f aca="false">(C3-B3)/B3</f>
        <v>-0.854437674954717</v>
      </c>
      <c r="E3" s="23" t="n">
        <v>1326</v>
      </c>
      <c r="F3" s="8" t="n">
        <f aca="false">(E3-C3)/C3</f>
        <v>5</v>
      </c>
      <c r="G3" s="8" t="n">
        <f aca="false">(E3-B3)/B3</f>
        <v>-0.126626049728306</v>
      </c>
      <c r="N3" s="42"/>
    </row>
    <row r="4" customFormat="false" ht="13.8" hidden="false" customHeight="false" outlineLevel="0" collapsed="false">
      <c r="A4" s="17" t="s">
        <v>8</v>
      </c>
      <c r="B4" s="40" t="n">
        <v>1203.4</v>
      </c>
      <c r="C4" s="40" t="n">
        <v>203</v>
      </c>
      <c r="D4" s="8" t="n">
        <f aca="false">(C4-B4)/B4</f>
        <v>-0.831311284693369</v>
      </c>
      <c r="E4" s="23" t="n">
        <v>1014</v>
      </c>
      <c r="F4" s="8" t="n">
        <f aca="false">(E4-C4)/C4</f>
        <v>3.99507389162562</v>
      </c>
      <c r="G4" s="8" t="n">
        <f aca="false">(E4-B4)/B4</f>
        <v>-0.15738740235998</v>
      </c>
      <c r="N4" s="42"/>
    </row>
    <row r="5" customFormat="false" ht="13.8" hidden="false" customHeight="false" outlineLevel="0" collapsed="false">
      <c r="A5" s="17" t="s">
        <v>9</v>
      </c>
      <c r="B5" s="23" t="n">
        <v>1408</v>
      </c>
      <c r="C5" s="23" t="n">
        <v>1516</v>
      </c>
      <c r="D5" s="8" t="n">
        <f aca="false">(C5-B5)/B5</f>
        <v>0.0767045454545455</v>
      </c>
      <c r="E5" s="23" t="n">
        <v>2664</v>
      </c>
      <c r="F5" s="8" t="n">
        <f aca="false">(E5-C5)/C5</f>
        <v>0.757255936675462</v>
      </c>
      <c r="G5" s="8" t="n">
        <f aca="false">(E5-B5)/B5</f>
        <v>0.892045454545455</v>
      </c>
      <c r="N5" s="42"/>
    </row>
    <row r="6" customFormat="false" ht="13.8" hidden="false" customHeight="false" outlineLevel="0" collapsed="false">
      <c r="A6" s="17" t="s">
        <v>10</v>
      </c>
      <c r="B6" s="23" t="n">
        <v>1264</v>
      </c>
      <c r="C6" s="23" t="n">
        <v>1739</v>
      </c>
      <c r="D6" s="8" t="n">
        <f aca="false">(C6-B6)/B6</f>
        <v>0.375791139240506</v>
      </c>
      <c r="E6" s="25" t="n">
        <v>3212</v>
      </c>
      <c r="F6" s="8" t="n">
        <f aca="false">(E6-C6)/C6</f>
        <v>0.847038527889592</v>
      </c>
      <c r="G6" s="8" t="n">
        <f aca="false">(E6-B6)/B6</f>
        <v>1.54113924050633</v>
      </c>
      <c r="N6" s="42"/>
    </row>
    <row r="7" customFormat="false" ht="13.8" hidden="false" customHeight="false" outlineLevel="0" collapsed="false">
      <c r="A7" s="17" t="s">
        <v>11</v>
      </c>
      <c r="B7" s="23" t="n">
        <v>1139</v>
      </c>
      <c r="C7" s="23" t="n">
        <v>1853</v>
      </c>
      <c r="D7" s="8" t="n">
        <f aca="false">(C7-B7)/B7</f>
        <v>0.626865671641791</v>
      </c>
      <c r="E7" s="25" t="n">
        <v>2547</v>
      </c>
      <c r="F7" s="43" t="n">
        <f aca="false">(E7-C7)/C7</f>
        <v>0.374527792768483</v>
      </c>
      <c r="G7" s="8" t="n">
        <f aca="false">(E7-B7)/B7</f>
        <v>1.23617208077261</v>
      </c>
      <c r="N7" s="42"/>
    </row>
    <row r="8" customFormat="false" ht="13.8" hidden="false" customHeight="false" outlineLevel="0" collapsed="false">
      <c r="A8" s="17" t="s">
        <v>12</v>
      </c>
      <c r="B8" s="23" t="n">
        <v>2496</v>
      </c>
      <c r="C8" s="23" t="n">
        <v>2137</v>
      </c>
      <c r="D8" s="8" t="n">
        <f aca="false">(C8-B8)/B8</f>
        <v>-0.143830128205128</v>
      </c>
      <c r="E8" s="23"/>
      <c r="F8" s="44"/>
      <c r="G8" s="8"/>
      <c r="N8" s="42"/>
    </row>
    <row r="9" customFormat="false" ht="13.8" hidden="false" customHeight="false" outlineLevel="0" collapsed="false">
      <c r="A9" s="17" t="s">
        <v>13</v>
      </c>
      <c r="B9" s="23" t="n">
        <v>2298</v>
      </c>
      <c r="C9" s="23" t="n">
        <v>2842</v>
      </c>
      <c r="D9" s="8" t="n">
        <f aca="false">(C9-B9)/B9</f>
        <v>0.236727589208007</v>
      </c>
      <c r="E9" s="23"/>
      <c r="F9" s="44"/>
      <c r="G9" s="8"/>
      <c r="N9" s="42"/>
    </row>
    <row r="10" customFormat="false" ht="13.8" hidden="false" customHeight="false" outlineLevel="0" collapsed="false">
      <c r="A10" s="17" t="s">
        <v>14</v>
      </c>
      <c r="B10" s="23" t="n">
        <v>2263</v>
      </c>
      <c r="C10" s="23" t="n">
        <v>3066</v>
      </c>
      <c r="D10" s="8" t="n">
        <f aca="false">(C10-B10)/B10</f>
        <v>0.354838709677419</v>
      </c>
      <c r="E10" s="23"/>
      <c r="F10" s="44"/>
      <c r="G10" s="45"/>
      <c r="N10" s="42"/>
    </row>
    <row r="11" customFormat="false" ht="13.8" hidden="false" customHeight="false" outlineLevel="0" collapsed="false">
      <c r="A11" s="17" t="s">
        <v>15</v>
      </c>
      <c r="B11" s="23" t="n">
        <v>2253</v>
      </c>
      <c r="C11" s="23" t="n">
        <v>3142</v>
      </c>
      <c r="D11" s="8" t="n">
        <f aca="false">(C11-B11)/B11</f>
        <v>0.394584997780737</v>
      </c>
      <c r="E11" s="23"/>
      <c r="F11" s="44"/>
      <c r="G11" s="8"/>
      <c r="N11" s="42"/>
    </row>
    <row r="12" customFormat="false" ht="13.8" hidden="false" customHeight="false" outlineLevel="0" collapsed="false">
      <c r="A12" s="17" t="s">
        <v>16</v>
      </c>
      <c r="B12" s="23" t="n">
        <v>2922</v>
      </c>
      <c r="C12" s="23" t="n">
        <v>3341</v>
      </c>
      <c r="D12" s="8" t="n">
        <f aca="false">(C12-B12)/B12</f>
        <v>0.143394934976044</v>
      </c>
      <c r="E12" s="23"/>
      <c r="F12" s="44"/>
      <c r="G12" s="46"/>
      <c r="N12" s="42"/>
    </row>
    <row r="13" customFormat="false" ht="13.8" hidden="false" customHeight="false" outlineLevel="0" collapsed="false">
      <c r="A13" s="17" t="s">
        <v>17</v>
      </c>
      <c r="B13" s="25" t="n">
        <v>4402</v>
      </c>
      <c r="C13" s="25" t="n">
        <v>3233</v>
      </c>
      <c r="D13" s="47" t="n">
        <f aca="false">(C13-B13)/B13</f>
        <v>-0.265561108587006</v>
      </c>
      <c r="E13" s="23"/>
      <c r="F13" s="48"/>
      <c r="G13" s="46"/>
      <c r="N13" s="42"/>
    </row>
    <row r="14" customFormat="false" ht="13.8" hidden="false" customHeight="false" outlineLevel="0" collapsed="false">
      <c r="A14" s="49" t="s">
        <v>18</v>
      </c>
      <c r="B14" s="30" t="n">
        <f aca="false">SUM(B2:B13)</f>
        <v>24383.65</v>
      </c>
      <c r="C14" s="30" t="n">
        <f aca="false">SUM(C2:C13)</f>
        <v>23517</v>
      </c>
      <c r="D14" s="32" t="n">
        <f aca="false">(C14-B14)/B14</f>
        <v>-0.0355422588496801</v>
      </c>
      <c r="E14" s="30" t="n">
        <f aca="false">SUM(E2:E13)</f>
        <v>12256</v>
      </c>
      <c r="F14" s="50" t="n">
        <f aca="false">AVERAGE(F2:F13)</f>
        <v>2.77317912006462</v>
      </c>
      <c r="G14" s="50" t="n">
        <f aca="false">AVERAGE(G2:G13)</f>
        <v>0.602021750888365</v>
      </c>
      <c r="N14" s="42"/>
    </row>
    <row r="15" customFormat="false" ht="32.8" hidden="false" customHeight="false" outlineLevel="0" collapsed="false">
      <c r="A15" s="51"/>
      <c r="B15" s="52" t="s">
        <v>37</v>
      </c>
      <c r="C15" s="52" t="s">
        <v>38</v>
      </c>
      <c r="D15" s="33" t="s">
        <v>29</v>
      </c>
      <c r="E15" s="51"/>
      <c r="F15" s="51"/>
      <c r="G15" s="53"/>
      <c r="N15" s="42"/>
    </row>
    <row r="16" customFormat="false" ht="13.8" hidden="false" customHeight="false" outlineLevel="0" collapsed="false">
      <c r="A16" s="51"/>
      <c r="B16" s="54" t="n">
        <v>23383</v>
      </c>
      <c r="C16" s="54" t="n">
        <v>23517</v>
      </c>
      <c r="D16" s="55" t="n">
        <f aca="false">(C16-B16)/B16</f>
        <v>0.00573065902578797</v>
      </c>
      <c r="E16" s="51"/>
      <c r="F16" s="51"/>
      <c r="G16" s="53"/>
      <c r="N16" s="42"/>
    </row>
  </sheetData>
  <sheetProtection sheet="true" objects="true" scenarios="true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17" activeCellId="0" sqref="N17"/>
    </sheetView>
  </sheetViews>
  <sheetFormatPr defaultRowHeight="14.4" zeroHeight="false" outlineLevelRow="0" outlineLevelCol="0"/>
  <cols>
    <col collapsed="false" customWidth="true" hidden="false" outlineLevel="0" max="1" min="1" style="1" width="5.55"/>
    <col collapsed="false" customWidth="true" hidden="false" outlineLevel="0" max="2" min="2" style="1" width="15"/>
    <col collapsed="false" customWidth="true" hidden="false" outlineLevel="0" max="3" min="3" style="1" width="15.22"/>
    <col collapsed="false" customWidth="true" hidden="false" outlineLevel="0" max="4" min="4" style="1" width="12.44"/>
    <col collapsed="false" customWidth="true" hidden="false" outlineLevel="0" max="5" min="5" style="1" width="8.89"/>
    <col collapsed="false" customWidth="true" hidden="false" outlineLevel="0" max="6" min="6" style="1" width="11.99"/>
    <col collapsed="false" customWidth="true" hidden="false" outlineLevel="0" max="12" min="7" style="1" width="8.89"/>
    <col collapsed="false" customWidth="true" hidden="false" outlineLevel="0" max="13" min="13" style="1" width="14.78"/>
    <col collapsed="false" customWidth="true" hidden="false" outlineLevel="0" max="14" min="14" style="1" width="33.56"/>
    <col collapsed="false" customWidth="true" hidden="false" outlineLevel="0" max="1025" min="15" style="1" width="8.89"/>
  </cols>
  <sheetData>
    <row r="1" customFormat="false" ht="79.2" hidden="false" customHeight="false" outlineLevel="0" collapsed="false">
      <c r="A1" s="17"/>
      <c r="B1" s="56" t="s">
        <v>39</v>
      </c>
      <c r="C1" s="57" t="s">
        <v>40</v>
      </c>
      <c r="D1" s="57" t="s">
        <v>41</v>
      </c>
      <c r="E1" s="57" t="s">
        <v>42</v>
      </c>
      <c r="F1" s="57" t="s">
        <v>43</v>
      </c>
      <c r="G1" s="58"/>
      <c r="M1" s="1" t="n">
        <f aca="false">COUNTA(D2:D13)</f>
        <v>2</v>
      </c>
      <c r="N1" s="5" t="s">
        <v>44</v>
      </c>
    </row>
    <row r="2" customFormat="false" ht="13.8" hidden="false" customHeight="true" outlineLevel="0" collapsed="false">
      <c r="A2" s="17" t="s">
        <v>5</v>
      </c>
      <c r="B2" s="59" t="n">
        <v>381400</v>
      </c>
      <c r="C2" s="23" t="n">
        <v>358709</v>
      </c>
      <c r="D2" s="23" t="n">
        <v>292117</v>
      </c>
      <c r="E2" s="24" t="n">
        <f aca="false">(C2-B2)/B2</f>
        <v>-0.0594939695857368</v>
      </c>
      <c r="F2" s="24" t="n">
        <f aca="false">(D2-C2)/C2</f>
        <v>-0.185643516053403</v>
      </c>
      <c r="G2" s="58"/>
      <c r="N2" s="9" t="s">
        <v>45</v>
      </c>
    </row>
    <row r="3" customFormat="false" ht="13.8" hidden="false" customHeight="false" outlineLevel="0" collapsed="false">
      <c r="A3" s="17" t="s">
        <v>7</v>
      </c>
      <c r="B3" s="59" t="n">
        <v>338378</v>
      </c>
      <c r="C3" s="23" t="n">
        <v>320011</v>
      </c>
      <c r="D3" s="23" t="n">
        <v>257282</v>
      </c>
      <c r="E3" s="24" t="n">
        <f aca="false">(C3-B3)/B3</f>
        <v>-0.0542795335394145</v>
      </c>
      <c r="F3" s="24" t="n">
        <f aca="false">(D3-C3)/C3</f>
        <v>-0.19602138676483</v>
      </c>
      <c r="G3" s="58"/>
      <c r="N3" s="9"/>
    </row>
    <row r="4" customFormat="false" ht="13.8" hidden="false" customHeight="false" outlineLevel="0" collapsed="false">
      <c r="A4" s="17" t="s">
        <v>8</v>
      </c>
      <c r="B4" s="59" t="n">
        <v>354957</v>
      </c>
      <c r="C4" s="23" t="n">
        <v>323736</v>
      </c>
      <c r="D4" s="23"/>
      <c r="E4" s="24" t="n">
        <f aca="false">(C4-B4)/B4</f>
        <v>-0.0879571328358083</v>
      </c>
      <c r="F4" s="24" t="n">
        <f aca="false">(D4-C4)/C4</f>
        <v>-1</v>
      </c>
      <c r="G4" s="58"/>
      <c r="N4" s="9"/>
    </row>
    <row r="5" customFormat="false" ht="13.8" hidden="false" customHeight="false" outlineLevel="0" collapsed="false">
      <c r="A5" s="17" t="s">
        <v>9</v>
      </c>
      <c r="B5" s="59" t="n">
        <v>329975</v>
      </c>
      <c r="C5" s="23" t="n">
        <v>307995</v>
      </c>
      <c r="D5" s="23"/>
      <c r="E5" s="24" t="n">
        <f aca="false">(C5-B5)/B5</f>
        <v>-0.066611106902038</v>
      </c>
      <c r="F5" s="24" t="n">
        <f aca="false">(D5-C5)/C5</f>
        <v>-1</v>
      </c>
      <c r="G5" s="58"/>
      <c r="N5" s="9"/>
    </row>
    <row r="6" customFormat="false" ht="13.8" hidden="false" customHeight="false" outlineLevel="0" collapsed="false">
      <c r="A6" s="17" t="s">
        <v>10</v>
      </c>
      <c r="B6" s="59" t="n">
        <v>333225</v>
      </c>
      <c r="C6" s="23" t="n">
        <v>305855</v>
      </c>
      <c r="D6" s="23"/>
      <c r="E6" s="24" t="n">
        <f aca="false">(C6-B6)/B6</f>
        <v>-0.0821366944256883</v>
      </c>
      <c r="F6" s="24" t="n">
        <f aca="false">(D6-C6)/C6</f>
        <v>-1</v>
      </c>
      <c r="G6" s="58"/>
      <c r="N6" s="9"/>
    </row>
    <row r="7" customFormat="false" ht="13.8" hidden="false" customHeight="false" outlineLevel="0" collapsed="false">
      <c r="A7" s="17" t="s">
        <v>11</v>
      </c>
      <c r="B7" s="59" t="n">
        <v>319566</v>
      </c>
      <c r="C7" s="23" t="n">
        <v>289224</v>
      </c>
      <c r="D7" s="23"/>
      <c r="E7" s="24" t="n">
        <f aca="false">(C7-B7)/B7</f>
        <v>-0.0949475225774957</v>
      </c>
      <c r="F7" s="24" t="n">
        <f aca="false">(D7-C7)/C7</f>
        <v>-1</v>
      </c>
      <c r="G7" s="58"/>
      <c r="N7" s="9"/>
    </row>
    <row r="8" customFormat="false" ht="13.8" hidden="false" customHeight="false" outlineLevel="0" collapsed="false">
      <c r="A8" s="17" t="s">
        <v>12</v>
      </c>
      <c r="B8" s="59" t="n">
        <v>345523</v>
      </c>
      <c r="C8" s="23" t="n">
        <v>304267</v>
      </c>
      <c r="D8" s="23"/>
      <c r="E8" s="24" t="n">
        <f aca="false">(C8-B8)/B8</f>
        <v>-0.119401602787658</v>
      </c>
      <c r="F8" s="24" t="n">
        <f aca="false">(D8-C8)/C8</f>
        <v>-1</v>
      </c>
      <c r="G8" s="58"/>
      <c r="N8" s="9"/>
    </row>
    <row r="9" customFormat="false" ht="13.8" hidden="false" customHeight="false" outlineLevel="0" collapsed="false">
      <c r="A9" s="17" t="s">
        <v>13</v>
      </c>
      <c r="B9" s="59" t="n">
        <v>344469</v>
      </c>
      <c r="C9" s="23" t="n">
        <v>314709</v>
      </c>
      <c r="D9" s="23"/>
      <c r="E9" s="24" t="n">
        <f aca="false">(C9-B9)/B9</f>
        <v>-0.0863938409552093</v>
      </c>
      <c r="F9" s="24" t="n">
        <f aca="false">(D9-C9)/C9</f>
        <v>-1</v>
      </c>
      <c r="G9" s="58"/>
      <c r="N9" s="9"/>
    </row>
    <row r="10" customFormat="false" ht="13.8" hidden="false" customHeight="false" outlineLevel="0" collapsed="false">
      <c r="A10" s="17" t="s">
        <v>14</v>
      </c>
      <c r="B10" s="23" t="n">
        <v>342330</v>
      </c>
      <c r="C10" s="23" t="n">
        <v>300248</v>
      </c>
      <c r="D10" s="23"/>
      <c r="E10" s="24" t="n">
        <f aca="false">(C10-B10)/B10</f>
        <v>-0.122928168726083</v>
      </c>
      <c r="F10" s="24"/>
      <c r="G10" s="58"/>
      <c r="N10" s="9"/>
    </row>
    <row r="11" customFormat="false" ht="13.8" hidden="false" customHeight="false" outlineLevel="0" collapsed="false">
      <c r="A11" s="17" t="s">
        <v>15</v>
      </c>
      <c r="B11" s="23" t="n">
        <v>367756</v>
      </c>
      <c r="C11" s="23" t="n">
        <v>303597</v>
      </c>
      <c r="D11" s="23"/>
      <c r="E11" s="24" t="n">
        <f aca="false">(C11-B11)/B11</f>
        <v>-0.17446078378055</v>
      </c>
      <c r="F11" s="24"/>
      <c r="G11" s="58"/>
      <c r="N11" s="9"/>
    </row>
    <row r="12" customFormat="false" ht="13.8" hidden="false" customHeight="false" outlineLevel="0" collapsed="false">
      <c r="A12" s="17" t="s">
        <v>16</v>
      </c>
      <c r="B12" s="23" t="n">
        <v>392032</v>
      </c>
      <c r="C12" s="23" t="n">
        <v>300258</v>
      </c>
      <c r="D12" s="23"/>
      <c r="E12" s="24" t="n">
        <f aca="false">(C12-B12)/B12</f>
        <v>-0.234098236878622</v>
      </c>
      <c r="F12" s="24"/>
      <c r="G12" s="58"/>
      <c r="N12" s="9"/>
    </row>
    <row r="13" customFormat="false" ht="13.8" hidden="false" customHeight="false" outlineLevel="0" collapsed="false">
      <c r="A13" s="17" t="s">
        <v>17</v>
      </c>
      <c r="B13" s="60" t="n">
        <v>415125</v>
      </c>
      <c r="C13" s="23" t="n">
        <v>316760</v>
      </c>
      <c r="D13" s="23"/>
      <c r="E13" s="24" t="n">
        <f aca="false">(C13-B13)/B13</f>
        <v>-0.236952725082806</v>
      </c>
      <c r="F13" s="24"/>
      <c r="G13" s="58"/>
      <c r="N13" s="9"/>
    </row>
    <row r="14" customFormat="false" ht="13.8" hidden="false" customHeight="false" outlineLevel="0" collapsed="false">
      <c r="A14" s="28" t="s">
        <v>18</v>
      </c>
      <c r="B14" s="61" t="n">
        <f aca="false">SUM(B2:B13)</f>
        <v>4264736</v>
      </c>
      <c r="C14" s="61" t="n">
        <f aca="false">SUM(C2:C13)</f>
        <v>3745369</v>
      </c>
      <c r="D14" s="61" t="n">
        <f aca="false">SUM(D2:D13)</f>
        <v>549399</v>
      </c>
      <c r="E14" s="31" t="n">
        <f aca="false">(C14-B14)/B14</f>
        <v>-0.121781746865457</v>
      </c>
      <c r="F14" s="31" t="n">
        <f aca="false">AVERAGE(F2:F13)</f>
        <v>-0.797708112852279</v>
      </c>
      <c r="G14" s="58"/>
      <c r="N14" s="9"/>
    </row>
    <row r="15" customFormat="false" ht="30.55" hidden="false" customHeight="false" outlineLevel="0" collapsed="false">
      <c r="A15" s="62"/>
      <c r="B15" s="17" t="s">
        <v>46</v>
      </c>
      <c r="C15" s="17" t="s">
        <v>47</v>
      </c>
      <c r="D15" s="63"/>
      <c r="E15" s="64" t="s">
        <v>29</v>
      </c>
      <c r="F15" s="64"/>
      <c r="G15" s="58"/>
      <c r="M15" s="65"/>
      <c r="N15" s="9"/>
    </row>
    <row r="16" customFormat="false" ht="13.8" hidden="false" customHeight="false" outlineLevel="0" collapsed="false">
      <c r="A16" s="62"/>
      <c r="B16" s="23" t="n">
        <v>4382326</v>
      </c>
      <c r="C16" s="23" t="n">
        <f aca="false">C14</f>
        <v>3745369</v>
      </c>
      <c r="D16" s="23"/>
      <c r="E16" s="24" t="n">
        <f aca="false">(C16-B16)/C16</f>
        <v>-0.170065219208041</v>
      </c>
      <c r="F16" s="24"/>
      <c r="G16" s="58"/>
      <c r="M16" s="66"/>
      <c r="N16" s="9"/>
    </row>
    <row r="17" customFormat="false" ht="13.8" hidden="false" customHeight="false" outlineLevel="0" collapsed="false">
      <c r="N17" s="16" t="s">
        <v>19</v>
      </c>
    </row>
    <row r="18" customFormat="false" ht="32.8" hidden="false" customHeight="false" outlineLevel="0" collapsed="false">
      <c r="N18" s="9" t="s">
        <v>45</v>
      </c>
    </row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  <row r="28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  <row r="31" customFormat="false" ht="13.8" hidden="false" customHeight="false" outlineLevel="0" collapsed="false"/>
    <row r="32" customFormat="false" ht="13.8" hidden="false" customHeight="false" outlineLevel="0" collapsed="false"/>
  </sheetData>
  <sheetProtection sheet="true" objects="true" scenarios="true"/>
  <mergeCells count="1">
    <mergeCell ref="N2:N1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12" activeCellId="0" sqref="M12"/>
    </sheetView>
  </sheetViews>
  <sheetFormatPr defaultRowHeight="14.4" zeroHeight="false" outlineLevelRow="0" outlineLevelCol="0"/>
  <cols>
    <col collapsed="false" customWidth="true" hidden="false" outlineLevel="0" max="1" min="1" style="1" width="5.55"/>
    <col collapsed="false" customWidth="true" hidden="false" outlineLevel="0" max="3" min="2" style="1" width="18.22"/>
    <col collapsed="false" customWidth="true" hidden="false" outlineLevel="0" max="4" min="4" style="1" width="11.22"/>
    <col collapsed="false" customWidth="true" hidden="false" outlineLevel="0" max="5" min="5" style="1" width="8.89"/>
    <col collapsed="false" customWidth="true" hidden="false" outlineLevel="0" max="6" min="6" style="1" width="10.99"/>
    <col collapsed="false" customWidth="true" hidden="false" outlineLevel="0" max="12" min="7" style="1" width="8.89"/>
    <col collapsed="false" customWidth="true" hidden="false" outlineLevel="0" max="13" min="13" style="1" width="17"/>
    <col collapsed="false" customWidth="true" hidden="false" outlineLevel="0" max="14" min="14" style="1" width="33.67"/>
    <col collapsed="false" customWidth="true" hidden="false" outlineLevel="0" max="1025" min="15" style="1" width="8.89"/>
  </cols>
  <sheetData>
    <row r="1" customFormat="false" ht="40.25" hidden="false" customHeight="false" outlineLevel="0" collapsed="false">
      <c r="A1" s="17"/>
      <c r="B1" s="67" t="s">
        <v>48</v>
      </c>
      <c r="C1" s="67" t="s">
        <v>49</v>
      </c>
      <c r="D1" s="68" t="s">
        <v>50</v>
      </c>
      <c r="E1" s="68" t="s">
        <v>33</v>
      </c>
      <c r="F1" s="68" t="s">
        <v>35</v>
      </c>
      <c r="M1" s="1" t="n">
        <f aca="false">COUNTA(D2:D13)</f>
        <v>8</v>
      </c>
      <c r="N1" s="5"/>
    </row>
    <row r="2" customFormat="false" ht="13.8" hidden="false" customHeight="false" outlineLevel="0" collapsed="false">
      <c r="A2" s="17" t="s">
        <v>5</v>
      </c>
      <c r="B2" s="69" t="n">
        <v>166018</v>
      </c>
      <c r="C2" s="69" t="n">
        <v>154290</v>
      </c>
      <c r="D2" s="23" t="n">
        <v>137349</v>
      </c>
      <c r="E2" s="70" t="n">
        <f aca="false">(C2-B2)/B2</f>
        <v>-0.0706429423315544</v>
      </c>
      <c r="F2" s="24" t="n">
        <f aca="false">(D2-C2)/C2</f>
        <v>-0.109799727785339</v>
      </c>
      <c r="N2" s="41"/>
    </row>
    <row r="3" customFormat="false" ht="13.8" hidden="false" customHeight="false" outlineLevel="0" collapsed="false">
      <c r="A3" s="17" t="s">
        <v>7</v>
      </c>
      <c r="B3" s="71" t="n">
        <v>153234</v>
      </c>
      <c r="C3" s="69" t="n">
        <v>139138</v>
      </c>
      <c r="D3" s="23" t="n">
        <v>126757</v>
      </c>
      <c r="E3" s="70" t="n">
        <f aca="false">(C3-B3)/B3</f>
        <v>-0.091990028322696</v>
      </c>
      <c r="F3" s="24" t="n">
        <f aca="false">(D3-C3)/C3</f>
        <v>-0.0889835990168035</v>
      </c>
      <c r="N3" s="42"/>
    </row>
    <row r="4" customFormat="false" ht="13.8" hidden="false" customHeight="false" outlineLevel="0" collapsed="false">
      <c r="A4" s="17" t="s">
        <v>8</v>
      </c>
      <c r="B4" s="69" t="n">
        <v>149129</v>
      </c>
      <c r="C4" s="69" t="n">
        <v>139609</v>
      </c>
      <c r="D4" s="23" t="n">
        <v>117550</v>
      </c>
      <c r="E4" s="70" t="n">
        <f aca="false">(C4-B4)/B4</f>
        <v>-0.0638373488724527</v>
      </c>
      <c r="F4" s="24" t="n">
        <f aca="false">(D4-C4)/C4</f>
        <v>-0.158005572706631</v>
      </c>
      <c r="N4" s="42"/>
    </row>
    <row r="5" customFormat="false" ht="13.8" hidden="false" customHeight="false" outlineLevel="0" collapsed="false">
      <c r="A5" s="17" t="s">
        <v>9</v>
      </c>
      <c r="B5" s="69" t="n">
        <v>146506</v>
      </c>
      <c r="C5" s="69" t="n">
        <v>126227</v>
      </c>
      <c r="D5" s="23" t="n">
        <v>113477</v>
      </c>
      <c r="E5" s="70" t="n">
        <f aca="false">(C5-B5)/B5</f>
        <v>-0.138417539213411</v>
      </c>
      <c r="F5" s="24" t="n">
        <f aca="false">(D5-C5)/C5</f>
        <v>-0.101008500558518</v>
      </c>
      <c r="N5" s="42"/>
    </row>
    <row r="6" customFormat="false" ht="13.8" hidden="false" customHeight="false" outlineLevel="0" collapsed="false">
      <c r="A6" s="17" t="s">
        <v>10</v>
      </c>
      <c r="B6" s="69" t="n">
        <v>122937</v>
      </c>
      <c r="C6" s="69" t="n">
        <v>128749</v>
      </c>
      <c r="D6" s="23" t="n">
        <v>108336</v>
      </c>
      <c r="E6" s="70" t="n">
        <f aca="false">(C6-B6)/B6</f>
        <v>0.0472762471835168</v>
      </c>
      <c r="F6" s="24" t="n">
        <f aca="false">(D6-C6)/C6</f>
        <v>-0.158548804262557</v>
      </c>
      <c r="N6" s="42"/>
    </row>
    <row r="7" customFormat="false" ht="13.8" hidden="false" customHeight="false" outlineLevel="0" collapsed="false">
      <c r="A7" s="17" t="s">
        <v>11</v>
      </c>
      <c r="B7" s="69" t="n">
        <v>113710</v>
      </c>
      <c r="C7" s="69" t="n">
        <v>125671</v>
      </c>
      <c r="D7" s="23" t="n">
        <v>98523</v>
      </c>
      <c r="E7" s="70" t="n">
        <f aca="false">(C7-B7)/B7</f>
        <v>0.10518863776273</v>
      </c>
      <c r="F7" s="24" t="n">
        <f aca="false">(D7-C7)/C7</f>
        <v>-0.216024381122136</v>
      </c>
      <c r="N7" s="42"/>
    </row>
    <row r="8" customFormat="false" ht="13.8" hidden="false" customHeight="false" outlineLevel="0" collapsed="false">
      <c r="A8" s="17" t="s">
        <v>12</v>
      </c>
      <c r="B8" s="69" t="n">
        <v>117122</v>
      </c>
      <c r="C8" s="69" t="n">
        <v>147302</v>
      </c>
      <c r="D8" s="23" t="n">
        <v>103029</v>
      </c>
      <c r="E8" s="70" t="n">
        <f aca="false">(C8-B8)/B8</f>
        <v>0.257680025955841</v>
      </c>
      <c r="F8" s="24" t="n">
        <f aca="false">(D8-C8)/C8</f>
        <v>-0.300559394984454</v>
      </c>
      <c r="N8" s="42"/>
    </row>
    <row r="9" customFormat="false" ht="13.8" hidden="false" customHeight="false" outlineLevel="0" collapsed="false">
      <c r="A9" s="17" t="s">
        <v>13</v>
      </c>
      <c r="B9" s="69" t="n">
        <v>126623</v>
      </c>
      <c r="C9" s="69" t="n">
        <v>145461</v>
      </c>
      <c r="D9" s="23" t="n">
        <v>115694</v>
      </c>
      <c r="E9" s="70" t="n">
        <f aca="false">(C9-B9)/B9</f>
        <v>0.148772339938242</v>
      </c>
      <c r="F9" s="24" t="n">
        <f aca="false">(D9-C9)/C9</f>
        <v>-0.204639044142416</v>
      </c>
      <c r="N9" s="42"/>
    </row>
    <row r="10" customFormat="false" ht="13.8" hidden="false" customHeight="false" outlineLevel="0" collapsed="false">
      <c r="A10" s="17" t="s">
        <v>14</v>
      </c>
      <c r="B10" s="69" t="n">
        <v>122360</v>
      </c>
      <c r="C10" s="69" t="n">
        <v>149470</v>
      </c>
      <c r="D10" s="23"/>
      <c r="E10" s="70" t="n">
        <f aca="false">(C10-B10)/B10</f>
        <v>0.221559333115397</v>
      </c>
      <c r="F10" s="24"/>
      <c r="N10" s="42"/>
    </row>
    <row r="11" customFormat="false" ht="13.8" hidden="false" customHeight="false" outlineLevel="0" collapsed="false">
      <c r="A11" s="17" t="s">
        <v>15</v>
      </c>
      <c r="B11" s="69" t="n">
        <v>132280</v>
      </c>
      <c r="C11" s="69" t="n">
        <v>165507</v>
      </c>
      <c r="D11" s="23"/>
      <c r="E11" s="70" t="n">
        <f aca="false">(C11-B11)/B11</f>
        <v>0.251186876322951</v>
      </c>
      <c r="F11" s="24"/>
      <c r="N11" s="42"/>
    </row>
    <row r="12" customFormat="false" ht="13.8" hidden="false" customHeight="false" outlineLevel="0" collapsed="false">
      <c r="A12" s="17" t="s">
        <v>16</v>
      </c>
      <c r="B12" s="69" t="n">
        <v>128303</v>
      </c>
      <c r="C12" s="69" t="n">
        <v>162736</v>
      </c>
      <c r="D12" s="23"/>
      <c r="E12" s="70" t="n">
        <f aca="false">(C12-B12)/B12</f>
        <v>0.268372524414862</v>
      </c>
      <c r="F12" s="24"/>
      <c r="N12" s="42"/>
    </row>
    <row r="13" customFormat="false" ht="13.8" hidden="false" customHeight="false" outlineLevel="0" collapsed="false">
      <c r="A13" s="17" t="s">
        <v>17</v>
      </c>
      <c r="B13" s="69" t="n">
        <v>132120</v>
      </c>
      <c r="C13" s="69" t="n">
        <v>165619</v>
      </c>
      <c r="D13" s="23"/>
      <c r="E13" s="70" t="n">
        <f aca="false">(C13-B13)/B13</f>
        <v>0.253549803209204</v>
      </c>
      <c r="F13" s="24"/>
      <c r="N13" s="42"/>
    </row>
    <row r="14" customFormat="false" ht="13.8" hidden="false" customHeight="false" outlineLevel="0" collapsed="false">
      <c r="A14" s="28" t="s">
        <v>18</v>
      </c>
      <c r="B14" s="61" t="n">
        <f aca="false">SUM(B2:B13)</f>
        <v>1610342</v>
      </c>
      <c r="C14" s="61" t="n">
        <f aca="false">SUM(C2:C13)</f>
        <v>1749779</v>
      </c>
      <c r="D14" s="61" t="n">
        <f aca="false">SUM(D2:D13)</f>
        <v>920715</v>
      </c>
      <c r="E14" s="31" t="n">
        <f aca="false">(C14-B14)/B14</f>
        <v>0.0865884389775588</v>
      </c>
      <c r="F14" s="31" t="n">
        <f aca="false">AVERAGE(F2:F13)</f>
        <v>-0.167196128072357</v>
      </c>
      <c r="N14" s="42"/>
    </row>
    <row r="15" customFormat="false" ht="13.8" hidden="false" customHeight="false" outlineLevel="0" collapsed="false"/>
    <row r="16" customFormat="false" ht="13.8" hidden="false" customHeight="false" outlineLevel="0" collapsed="false"/>
  </sheetData>
  <sheetProtection sheet="true" objects="true" scenarios="true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9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O4" activeCellId="0" sqref="O4"/>
    </sheetView>
  </sheetViews>
  <sheetFormatPr defaultRowHeight="14.4" zeroHeight="false" outlineLevelRow="0" outlineLevelCol="0"/>
  <cols>
    <col collapsed="false" customWidth="true" hidden="false" outlineLevel="0" max="1" min="1" style="1" width="8.89"/>
    <col collapsed="false" customWidth="true" hidden="false" outlineLevel="0" max="3" min="2" style="1" width="14.66"/>
    <col collapsed="false" customWidth="true" hidden="false" outlineLevel="0" max="4" min="4" style="1" width="11.57"/>
    <col collapsed="false" customWidth="true" hidden="false" outlineLevel="0" max="5" min="5" style="1" width="14.66"/>
    <col collapsed="false" customWidth="true" hidden="false" outlineLevel="0" max="6" min="6" style="1" width="11.57"/>
    <col collapsed="false" customWidth="true" hidden="false" outlineLevel="0" max="9" min="7" style="1" width="8.89"/>
    <col collapsed="false" customWidth="true" hidden="false" outlineLevel="0" max="10" min="10" style="1" width="9.12"/>
    <col collapsed="false" customWidth="true" hidden="false" outlineLevel="0" max="12" min="11" style="1" width="8.89"/>
    <col collapsed="false" customWidth="true" hidden="false" outlineLevel="0" max="13" min="13" style="1" width="15.88"/>
    <col collapsed="false" customWidth="true" hidden="false" outlineLevel="0" max="14" min="14" style="1" width="32.44"/>
    <col collapsed="false" customWidth="true" hidden="false" outlineLevel="0" max="1025" min="15" style="1" width="8.89"/>
  </cols>
  <sheetData>
    <row r="1" customFormat="false" ht="39.6" hidden="false" customHeight="false" outlineLevel="0" collapsed="false">
      <c r="A1" s="17"/>
      <c r="B1" s="72" t="s">
        <v>51</v>
      </c>
      <c r="C1" s="72" t="s">
        <v>52</v>
      </c>
      <c r="D1" s="73" t="s">
        <v>53</v>
      </c>
      <c r="E1" s="74" t="s">
        <v>42</v>
      </c>
      <c r="F1" s="73" t="s">
        <v>43</v>
      </c>
      <c r="G1" s="53"/>
      <c r="H1" s="53"/>
      <c r="I1" s="53"/>
      <c r="J1" s="53"/>
      <c r="K1" s="53"/>
      <c r="M1" s="1" t="n">
        <f aca="false">COUNTA(D2:D13)</f>
        <v>2</v>
      </c>
      <c r="N1" s="5" t="s">
        <v>54</v>
      </c>
    </row>
    <row r="2" customFormat="false" ht="13.8" hidden="false" customHeight="true" outlineLevel="0" collapsed="false">
      <c r="A2" s="17" t="s">
        <v>5</v>
      </c>
      <c r="B2" s="23" t="n">
        <v>40365</v>
      </c>
      <c r="C2" s="23" t="n">
        <v>41888</v>
      </c>
      <c r="D2" s="23" t="n">
        <v>46250</v>
      </c>
      <c r="E2" s="24" t="n">
        <f aca="false">(C2-B2)/B2</f>
        <v>0.0377307072959247</v>
      </c>
      <c r="F2" s="8" t="n">
        <f aca="false">(D2-C2)/C2</f>
        <v>0.104134835752483</v>
      </c>
      <c r="G2" s="53"/>
      <c r="H2" s="53"/>
      <c r="I2" s="53"/>
      <c r="J2" s="53"/>
      <c r="K2" s="53"/>
      <c r="N2" s="9" t="s">
        <v>55</v>
      </c>
    </row>
    <row r="3" customFormat="false" ht="14.4" hidden="false" customHeight="false" outlineLevel="0" collapsed="false">
      <c r="A3" s="17" t="s">
        <v>7</v>
      </c>
      <c r="B3" s="23" t="n">
        <v>37545</v>
      </c>
      <c r="C3" s="40" t="n">
        <v>50219</v>
      </c>
      <c r="D3" s="23" t="n">
        <v>33335</v>
      </c>
      <c r="E3" s="24" t="n">
        <f aca="false">(C3-B3)/B3</f>
        <v>0.337568251431615</v>
      </c>
      <c r="F3" s="8" t="n">
        <f aca="false">(D3-C3)/C3</f>
        <v>-0.336207411537466</v>
      </c>
      <c r="G3" s="75" t="s">
        <v>56</v>
      </c>
      <c r="H3" s="75"/>
      <c r="I3" s="75"/>
      <c r="J3" s="75"/>
      <c r="K3" s="75"/>
      <c r="N3" s="9"/>
    </row>
    <row r="4" customFormat="false" ht="14.4" hidden="false" customHeight="false" outlineLevel="0" collapsed="false">
      <c r="A4" s="17" t="s">
        <v>8</v>
      </c>
      <c r="B4" s="23" t="n">
        <v>25781.81</v>
      </c>
      <c r="C4" s="40" t="n">
        <v>45023</v>
      </c>
      <c r="D4" s="23"/>
      <c r="E4" s="24" t="n">
        <f aca="false">(C4-B4)/B4</f>
        <v>0.746308734724211</v>
      </c>
      <c r="F4" s="8" t="n">
        <f aca="false">(D4-C4)/C4</f>
        <v>-1</v>
      </c>
      <c r="G4" s="53"/>
      <c r="H4" s="53"/>
      <c r="I4" s="53"/>
      <c r="J4" s="53"/>
      <c r="K4" s="53"/>
      <c r="N4" s="9"/>
    </row>
    <row r="5" customFormat="false" ht="14.4" hidden="false" customHeight="false" outlineLevel="0" collapsed="false">
      <c r="A5" s="17" t="s">
        <v>9</v>
      </c>
      <c r="B5" s="23" t="n">
        <v>25781.81</v>
      </c>
      <c r="C5" s="40" t="n">
        <v>25839</v>
      </c>
      <c r="D5" s="23"/>
      <c r="E5" s="24" t="n">
        <f aca="false">(C5-B5)/B5</f>
        <v>0.00221823060522123</v>
      </c>
      <c r="F5" s="8" t="n">
        <f aca="false">(D5-C5)/C5</f>
        <v>-1</v>
      </c>
      <c r="G5" s="53"/>
      <c r="H5" s="53"/>
      <c r="I5" s="53"/>
      <c r="J5" s="53"/>
      <c r="K5" s="53"/>
      <c r="N5" s="9"/>
    </row>
    <row r="6" customFormat="false" ht="14.4" hidden="false" customHeight="false" outlineLevel="0" collapsed="false">
      <c r="A6" s="17" t="s">
        <v>10</v>
      </c>
      <c r="B6" s="23" t="n">
        <v>13432.28</v>
      </c>
      <c r="C6" s="40" t="n">
        <v>12769</v>
      </c>
      <c r="D6" s="23"/>
      <c r="E6" s="24" t="n">
        <f aca="false">(C6-B6)/B6</f>
        <v>-0.0493795543273369</v>
      </c>
      <c r="F6" s="8" t="n">
        <f aca="false">(D6-C6)/C6</f>
        <v>-1</v>
      </c>
      <c r="G6" s="53"/>
      <c r="H6" s="53"/>
      <c r="I6" s="53"/>
      <c r="J6" s="53"/>
      <c r="K6" s="53"/>
      <c r="N6" s="9"/>
    </row>
    <row r="7" customFormat="false" ht="14.4" hidden="false" customHeight="false" outlineLevel="0" collapsed="false">
      <c r="A7" s="17" t="s">
        <v>11</v>
      </c>
      <c r="B7" s="23" t="n">
        <v>15430.56</v>
      </c>
      <c r="C7" s="40" t="n">
        <v>10444</v>
      </c>
      <c r="D7" s="23"/>
      <c r="E7" s="24" t="n">
        <f aca="false">(C7-B7)/B7</f>
        <v>-0.323161311060648</v>
      </c>
      <c r="F7" s="8" t="n">
        <f aca="false">(D7-C7)/C7</f>
        <v>-1</v>
      </c>
      <c r="G7" s="53"/>
      <c r="H7" s="53"/>
      <c r="I7" s="53"/>
      <c r="J7" s="53"/>
      <c r="K7" s="53"/>
      <c r="N7" s="9"/>
    </row>
    <row r="8" customFormat="false" ht="14.4" hidden="false" customHeight="false" outlineLevel="0" collapsed="false">
      <c r="A8" s="17" t="s">
        <v>12</v>
      </c>
      <c r="B8" s="23" t="n">
        <v>7210.53</v>
      </c>
      <c r="C8" s="23" t="n">
        <v>9191</v>
      </c>
      <c r="D8" s="23"/>
      <c r="E8" s="24" t="n">
        <f aca="false">(C8-B8)/B8</f>
        <v>0.274663582288681</v>
      </c>
      <c r="F8" s="8" t="n">
        <f aca="false">(D8-C8)/C8</f>
        <v>-1</v>
      </c>
      <c r="G8" s="53"/>
      <c r="H8" s="53"/>
      <c r="I8" s="53"/>
      <c r="J8" s="53"/>
      <c r="K8" s="53"/>
      <c r="N8" s="9"/>
    </row>
    <row r="9" customFormat="false" ht="14.4" hidden="false" customHeight="false" outlineLevel="0" collapsed="false">
      <c r="A9" s="17" t="s">
        <v>13</v>
      </c>
      <c r="B9" s="23" t="n">
        <v>7045.99</v>
      </c>
      <c r="C9" s="23" t="n">
        <v>11379</v>
      </c>
      <c r="D9" s="23"/>
      <c r="E9" s="24" t="n">
        <f aca="false">(C9-B9)/B9</f>
        <v>0.614961133921564</v>
      </c>
      <c r="F9" s="8" t="n">
        <f aca="false">(D9-C9)/C9</f>
        <v>-1</v>
      </c>
      <c r="G9" s="53"/>
      <c r="H9" s="53"/>
      <c r="I9" s="53"/>
      <c r="J9" s="53"/>
      <c r="K9" s="53"/>
      <c r="N9" s="9"/>
    </row>
    <row r="10" customFormat="false" ht="14.4" hidden="false" customHeight="false" outlineLevel="0" collapsed="false">
      <c r="A10" s="67" t="s">
        <v>14</v>
      </c>
      <c r="B10" s="25" t="n">
        <v>23032</v>
      </c>
      <c r="C10" s="23" t="n">
        <v>11779</v>
      </c>
      <c r="D10" s="23"/>
      <c r="E10" s="27" t="n">
        <f aca="false">(C10-B10)/B10</f>
        <v>-0.488581104550191</v>
      </c>
      <c r="F10" s="8"/>
      <c r="G10" s="53"/>
      <c r="H10" s="53"/>
      <c r="I10" s="53"/>
      <c r="J10" s="53"/>
      <c r="K10" s="53"/>
      <c r="N10" s="9"/>
    </row>
    <row r="11" customFormat="false" ht="14.4" hidden="false" customHeight="false" outlineLevel="0" collapsed="false">
      <c r="A11" s="67" t="s">
        <v>15</v>
      </c>
      <c r="B11" s="25" t="n">
        <v>36770</v>
      </c>
      <c r="C11" s="23" t="n">
        <v>23418</v>
      </c>
      <c r="D11" s="23"/>
      <c r="E11" s="27" t="n">
        <f aca="false">(C11-B11)/B11</f>
        <v>-0.3631221104161</v>
      </c>
      <c r="F11" s="8"/>
      <c r="G11" s="53"/>
      <c r="I11" s="53"/>
      <c r="J11" s="53"/>
      <c r="K11" s="53"/>
      <c r="N11" s="9"/>
    </row>
    <row r="12" customFormat="false" ht="14.4" hidden="false" customHeight="false" outlineLevel="0" collapsed="false">
      <c r="A12" s="67" t="s">
        <v>16</v>
      </c>
      <c r="B12" s="25" t="n">
        <v>40381</v>
      </c>
      <c r="C12" s="23" t="n">
        <v>34717</v>
      </c>
      <c r="D12" s="23"/>
      <c r="E12" s="27" t="n">
        <f aca="false">(C12-B12)/B12</f>
        <v>-0.140263985537753</v>
      </c>
      <c r="F12" s="8"/>
      <c r="G12" s="53"/>
      <c r="I12" s="53"/>
      <c r="J12" s="53"/>
      <c r="K12" s="53"/>
      <c r="N12" s="9"/>
    </row>
    <row r="13" customFormat="false" ht="14.4" hidden="false" customHeight="false" outlineLevel="0" collapsed="false">
      <c r="A13" s="17" t="s">
        <v>17</v>
      </c>
      <c r="B13" s="76" t="n">
        <v>34355</v>
      </c>
      <c r="C13" s="23" t="n">
        <v>36455</v>
      </c>
      <c r="D13" s="23"/>
      <c r="E13" s="24" t="n">
        <f aca="false">(C13-B13)/B13</f>
        <v>0.0611264735846311</v>
      </c>
      <c r="F13" s="8"/>
      <c r="G13" s="53"/>
      <c r="I13" s="53"/>
      <c r="J13" s="53"/>
      <c r="K13" s="53"/>
      <c r="N13" s="9"/>
    </row>
    <row r="14" customFormat="false" ht="14.4" hidden="false" customHeight="false" outlineLevel="0" collapsed="false">
      <c r="A14" s="28" t="s">
        <v>18</v>
      </c>
      <c r="B14" s="61" t="n">
        <f aca="false">SUM(B2:B13)</f>
        <v>307130.98</v>
      </c>
      <c r="C14" s="61" t="n">
        <f aca="false">SUM(C2:C13)</f>
        <v>313121</v>
      </c>
      <c r="D14" s="30" t="n">
        <f aca="false">SUM(D2:D13)</f>
        <v>79585</v>
      </c>
      <c r="E14" s="31" t="n">
        <f aca="false">(C14-B14)/B14</f>
        <v>0.0195031448797514</v>
      </c>
      <c r="F14" s="32" t="n">
        <f aca="false">AVERAGE(F2:F13)</f>
        <v>-0.779009071973123</v>
      </c>
      <c r="G14" s="53"/>
      <c r="I14" s="53"/>
      <c r="J14" s="53"/>
      <c r="K14" s="53"/>
      <c r="N14" s="9"/>
    </row>
    <row r="15" customFormat="false" ht="26.4" hidden="false" customHeight="false" outlineLevel="0" collapsed="false">
      <c r="A15" s="77"/>
      <c r="B15" s="78" t="s">
        <v>57</v>
      </c>
      <c r="C15" s="78" t="s">
        <v>58</v>
      </c>
      <c r="D15" s="78"/>
      <c r="E15" s="36" t="s">
        <v>29</v>
      </c>
      <c r="F15" s="79"/>
      <c r="G15" s="53"/>
      <c r="I15" s="53"/>
      <c r="J15" s="53"/>
      <c r="K15" s="53"/>
      <c r="N15" s="9"/>
    </row>
    <row r="16" customFormat="false" ht="14.4" hidden="false" customHeight="false" outlineLevel="0" collapsed="false">
      <c r="A16" s="77"/>
      <c r="B16" s="80" t="n">
        <v>331445.11</v>
      </c>
      <c r="C16" s="80" t="n">
        <v>272775.98</v>
      </c>
      <c r="D16" s="78"/>
      <c r="E16" s="8" t="n">
        <f aca="false">(C16-B16)/C16</f>
        <v>-0.215081731170025</v>
      </c>
      <c r="F16" s="79"/>
      <c r="G16" s="53"/>
      <c r="I16" s="53"/>
      <c r="J16" s="53"/>
      <c r="K16" s="53"/>
      <c r="N16" s="9"/>
    </row>
    <row r="17" customFormat="false" ht="13.8" hidden="false" customHeight="false" outlineLevel="0" collapsed="false">
      <c r="N17" s="16" t="s">
        <v>19</v>
      </c>
    </row>
    <row r="18" customFormat="false" ht="32.8" hidden="false" customHeight="false" outlineLevel="0" collapsed="false">
      <c r="N18" s="9" t="s">
        <v>59</v>
      </c>
    </row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  <row r="28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  <row r="31" customFormat="false" ht="13.8" hidden="false" customHeight="false" outlineLevel="0" collapsed="false"/>
    <row r="32" customFormat="false" ht="13.8" hidden="false" customHeight="false" outlineLevel="0" collapsed="false"/>
  </sheetData>
  <sheetProtection sheet="true" objects="true" scenarios="true"/>
  <mergeCells count="2">
    <mergeCell ref="N2:N16"/>
    <mergeCell ref="G3:K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LibreOffice/5.3.6.1$Linux_X86_64 LibreOffice_project/30$Build-1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2018-12-10T14:16:04Z</dcterms:created>
  <dc:creator>Haroun Berraoui</dc:creator>
  <dc:description/>
  <dc:language>en-GB</dc:language>
  <cp:lastModifiedBy/>
  <dcterms:modified xsi:type="dcterms:W3CDTF">2019-03-25T11:47:34Z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