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he\SPE\Green-Credentials\"/>
    </mc:Choice>
  </mc:AlternateContent>
  <xr:revisionPtr revIDLastSave="0" documentId="13_ncr:1_{A9D994D5-F568-4C43-97DE-FE4145BC6807}" xr6:coauthVersionLast="41" xr6:coauthVersionMax="41" xr10:uidLastSave="{00000000-0000-0000-0000-000000000000}"/>
  <bookViews>
    <workbookView xWindow="-11184" yWindow="2388" windowWidth="17328" windowHeight="9462" firstSheet="1" activeTab="5" xr2:uid="{0C7B78C3-690B-478C-8020-AF23CEA86F9E}"/>
  </bookViews>
  <sheets>
    <sheet name="Waste" sheetId="6" r:id="rId1"/>
    <sheet name="Water" sheetId="2" r:id="rId2"/>
    <sheet name="Landlord Water" sheetId="5" r:id="rId3"/>
    <sheet name="Elec" sheetId="1" r:id="rId4"/>
    <sheet name="Carpark Elec" sheetId="4" r:id="rId5"/>
    <sheet name="Ga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6" l="1"/>
  <c r="C14" i="6"/>
  <c r="B14" i="6"/>
  <c r="D16" i="5"/>
  <c r="E14" i="5"/>
  <c r="D14" i="5"/>
  <c r="C14" i="5"/>
  <c r="B14" i="5"/>
  <c r="D13" i="5"/>
  <c r="D12" i="5"/>
  <c r="D11" i="5"/>
  <c r="D10" i="5"/>
  <c r="D9" i="5"/>
  <c r="D8" i="5"/>
  <c r="G7" i="5"/>
  <c r="F7" i="5"/>
  <c r="D7" i="5"/>
  <c r="G6" i="5"/>
  <c r="F6" i="5"/>
  <c r="D6" i="5"/>
  <c r="G5" i="5"/>
  <c r="F5" i="5"/>
  <c r="D5" i="5"/>
  <c r="G4" i="5"/>
  <c r="F4" i="5"/>
  <c r="D4" i="5"/>
  <c r="G3" i="5"/>
  <c r="F3" i="5"/>
  <c r="D3" i="5"/>
  <c r="G2" i="5"/>
  <c r="G14" i="5" s="1"/>
  <c r="F2" i="5"/>
  <c r="F14" i="5" s="1"/>
  <c r="D2" i="5"/>
  <c r="D14" i="4"/>
  <c r="C14" i="4"/>
  <c r="E14" i="4" s="1"/>
  <c r="B14" i="4"/>
  <c r="E13" i="4"/>
  <c r="E12" i="4"/>
  <c r="E11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F14" i="4" s="1"/>
  <c r="E2" i="4"/>
  <c r="E16" i="3"/>
  <c r="D14" i="3"/>
  <c r="E14" i="3"/>
  <c r="C14" i="3"/>
  <c r="B14" i="3"/>
  <c r="E13" i="3"/>
  <c r="E12" i="3"/>
  <c r="E11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F14" i="3" s="1"/>
  <c r="E2" i="3"/>
  <c r="E16" i="2"/>
  <c r="D14" i="2"/>
  <c r="E14" i="2"/>
  <c r="E13" i="2"/>
  <c r="E12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F14" i="2" s="1"/>
  <c r="E2" i="2"/>
  <c r="C16" i="1"/>
  <c r="E16" i="1" s="1"/>
  <c r="D14" i="1"/>
  <c r="C14" i="1"/>
  <c r="E14" i="1" s="1"/>
  <c r="B14" i="1"/>
  <c r="E13" i="1"/>
  <c r="E12" i="1"/>
  <c r="E11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F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D6" authorId="0" shapeId="0" xr:uid="{D79F2548-EA04-49ED-8076-0A96154B2C54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Leak.</t>
        </r>
      </text>
    </comment>
    <comment ref="D7" authorId="0" shapeId="0" xr:uid="{227B656D-9F89-4FD1-BCD5-3FC6F1AC3235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water leak</t>
        </r>
      </text>
    </comment>
    <comment ref="D8" authorId="0" shapeId="0" xr:uid="{88A1BF4D-6C55-4D8C-9D70-55676554A30D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Based on manual reads</t>
        </r>
      </text>
    </comment>
    <comment ref="D9" authorId="0" shapeId="0" xr:uid="{E6162AF4-AF00-419C-99CF-427F81597654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Based on meter reads.</t>
        </r>
      </text>
    </comment>
    <comment ref="D10" authorId="0" shapeId="0" xr:uid="{5EB881B7-1BFE-4854-87AA-BE35FBE94D3B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Based on meter reads.</t>
        </r>
      </text>
    </comment>
    <comment ref="E13" authorId="0" shapeId="0" xr:uid="{C15B1364-3085-4DA6-B888-9C68FF64D757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Water leak in Quakers 2016</t>
        </r>
      </text>
    </comment>
    <comment ref="F14" authorId="0" shapeId="0" xr:uid="{509CF78D-2A11-461D-9580-3B3B44BF1C8D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E6" authorId="0" shapeId="0" xr:uid="{CD4F4A62-041E-4E79-A1C0-3398310A9920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Leak</t>
        </r>
      </text>
    </comment>
    <comment ref="E7" authorId="0" shapeId="0" xr:uid="{4C1EABB5-178D-4D08-8654-A189ED741539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water leak</t>
        </r>
      </text>
    </comment>
    <comment ref="D13" authorId="0" shapeId="0" xr:uid="{57546078-41E7-436D-A9DF-4B2F7C74662C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Water leak in Quakers 2016</t>
        </r>
      </text>
    </comment>
    <comment ref="F14" authorId="0" shapeId="0" xr:uid="{EAC08642-CE17-4391-9EEE-141CD573B553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  <comment ref="G14" authorId="0" shapeId="0" xr:uid="{037472E8-25F6-4654-A536-D00AD4F04F65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D8" authorId="0" shapeId="0" xr:uid="{DD55B405-E7CD-4A86-A2E0-2644AA8DE715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Missing 2 Broadmead bills.</t>
        </r>
      </text>
    </comment>
    <comment ref="D9" authorId="0" shapeId="0" xr:uid="{215953B0-5C77-41E4-8C5E-62DD8096597D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Missing 2 Broamead bills.</t>
        </r>
      </text>
    </comment>
    <comment ref="F14" authorId="0" shapeId="0" xr:uid="{C3898884-9801-46EC-8D09-638AD2A1311E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F14" authorId="0" shapeId="0" xr:uid="{5FEFB83A-257E-4B0C-BF92-4ABE056BA1C4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D4" authorId="0" shapeId="0" xr:uid="{C238EF34-BAEC-4A74-BCF0-0DBD760F5F4D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Snow in 2018.</t>
        </r>
      </text>
    </comment>
    <comment ref="D8" authorId="0" shapeId="0" xr:uid="{D4AB3E5F-0F79-4D7A-B18C-1E7084A5DBCD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Based on manual read.</t>
        </r>
      </text>
    </comment>
    <comment ref="E10" authorId="0" shapeId="0" xr:uid="{3B3B2EC9-3D9C-42CF-BCED-C2C7B0C0CF4E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Possible incorrect read</t>
        </r>
      </text>
    </comment>
    <comment ref="E11" authorId="0" shapeId="0" xr:uid="{89B4EEC3-A23F-40A8-AB11-09CFDEFF559B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Possible incorrect read</t>
        </r>
      </text>
    </comment>
    <comment ref="E12" authorId="0" shapeId="0" xr:uid="{F87BE9C1-248B-46AB-BF2A-281738FC0E7A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Correct read so should balance out Q4</t>
        </r>
      </text>
    </comment>
    <comment ref="F14" authorId="0" shapeId="0" xr:uid="{9629584D-AD79-49BD-8D63-F9BFCB722692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sharedStrings.xml><?xml version="1.0" encoding="utf-8"?>
<sst xmlns="http://schemas.openxmlformats.org/spreadsheetml/2006/main" count="122" uniqueCount="46">
  <si>
    <t>Elec 2016 (kWh)</t>
  </si>
  <si>
    <t>Elec 2017 (kWh)</t>
  </si>
  <si>
    <t>Percentage Difference Vs 16</t>
  </si>
  <si>
    <t>Elec 2018 (kWh)</t>
  </si>
  <si>
    <t>Percentage Difference Vs 17</t>
  </si>
  <si>
    <t>Water 2016 (M3)</t>
  </si>
  <si>
    <t>Water 2017 (M3)</t>
  </si>
  <si>
    <t>Water 2018 (M3)</t>
  </si>
  <si>
    <t>Gas 2016 (kWh)</t>
  </si>
  <si>
    <t>Gas 2017 (kWh)</t>
  </si>
  <si>
    <t>Gas 2018 (kWh)</t>
  </si>
  <si>
    <t>Jan</t>
  </si>
  <si>
    <t>Feb</t>
  </si>
  <si>
    <t>Reporting on invoice consumption not meter reads.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</si>
  <si>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</si>
  <si>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</si>
  <si>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</si>
  <si>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</si>
  <si>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</si>
  <si>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</si>
  <si>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</si>
  <si>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</si>
  <si>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</si>
  <si>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</si>
  <si>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</si>
  <si>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2015 Elec</t>
  </si>
  <si>
    <t>2017 Elec</t>
  </si>
  <si>
    <t>Percentage Difference</t>
  </si>
  <si>
    <t>2015 Water</t>
  </si>
  <si>
    <t>2017 Water</t>
  </si>
  <si>
    <t>2015 Gas</t>
  </si>
  <si>
    <t>2017 Gas</t>
  </si>
  <si>
    <t>CP Elec 2016 (kWh)</t>
  </si>
  <si>
    <t>CP Elec 2017 (kWh)</t>
  </si>
  <si>
    <t>CP Elec 2018 (kWh)</t>
  </si>
  <si>
    <t>Landlord Water only</t>
  </si>
  <si>
    <t>2016 (M3)</t>
  </si>
  <si>
    <t>2017 (M3)</t>
  </si>
  <si>
    <t>2018 (M3)</t>
  </si>
  <si>
    <t>Percentage Difference 18 Vs 16</t>
  </si>
  <si>
    <t>Waste</t>
  </si>
  <si>
    <t>Total Tonnes</t>
  </si>
  <si>
    <t xml:space="preserve">Recycled </t>
  </si>
  <si>
    <t>Percentage Recycled</t>
  </si>
  <si>
    <t>2015 LL Water</t>
  </si>
  <si>
    <t>2017 LL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</si>
</sst>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Futura ND Book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10"/>
      <color theme="1"/>
      <name val="Futura ND Book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5" borderId="0" applyNumberFormat="0" applyFont="0" applyFill="0" applyBorder="0" applyAlignment="0" applyProtection="0">
      <alignment horizontal="right"/>
    </xf>
  </cellStyleXfs>
  <cellXfs count="89">
    <xf numFmtId="0" fontId="0" fillId="0" borderId="0" xfId="0"/>
    <xf numFmtId="0" fontId="2" fillId="0" borderId="1" xfId="2" applyBorder="1" applyAlignment="1">
      <alignment horizontal="center" vertical="center"/>
    </xf>
    <xf numFmtId="0" fontId="2" fillId="2" borderId="1" xfId="2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2" fillId="2" borderId="1" xfId="2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3" borderId="1" xfId="2" applyFill="1" applyBorder="1" applyAlignment="1">
      <alignment horizontal="center" vertical="center"/>
    </xf>
    <xf numFmtId="9" fontId="2" fillId="3" borderId="1" xfId="2" applyNumberForma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2" fillId="3" borderId="1" xfId="2" applyFill="1" applyBorder="1" applyAlignment="1">
      <alignment horizontal="center" vertical="center" wrapText="1"/>
    </xf>
    <xf numFmtId="0" fontId="2" fillId="4" borderId="1" xfId="2" applyFill="1" applyBorder="1" applyAlignment="1">
      <alignment horizontal="center" vertical="center"/>
    </xf>
    <xf numFmtId="9" fontId="2" fillId="4" borderId="1" xfId="2" applyNumberFormat="1" applyFill="1" applyBorder="1" applyAlignment="1">
      <alignment horizontal="center" vertical="center" wrapText="1"/>
    </xf>
    <xf numFmtId="0" fontId="2" fillId="4" borderId="1" xfId="2" applyFill="1" applyBorder="1" applyAlignment="1">
      <alignment horizontal="center" vertical="center" wrapText="1"/>
    </xf>
    <xf numFmtId="0" fontId="4" fillId="0" borderId="0" xfId="0" applyFont="1"/>
    <xf numFmtId="3" fontId="2" fillId="0" borderId="1" xfId="2" applyNumberFormat="1" applyBorder="1" applyAlignment="1">
      <alignment horizontal="center" vertical="center"/>
    </xf>
    <xf numFmtId="3" fontId="6" fillId="0" borderId="1" xfId="3" applyNumberFormat="1" applyFill="1" applyBorder="1" applyAlignment="1">
      <alignment horizontal="center" vertical="center"/>
    </xf>
    <xf numFmtId="9" fontId="2" fillId="0" borderId="1" xfId="2" applyNumberForma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3" fontId="2" fillId="6" borderId="1" xfId="2" applyNumberFormat="1" applyFill="1" applyBorder="1" applyAlignment="1">
      <alignment horizontal="center" vertical="center"/>
    </xf>
    <xf numFmtId="3" fontId="2" fillId="7" borderId="1" xfId="2" applyNumberFormat="1" applyFill="1" applyBorder="1" applyAlignment="1">
      <alignment horizontal="center" vertical="center"/>
    </xf>
    <xf numFmtId="0" fontId="2" fillId="7" borderId="1" xfId="2" applyFill="1" applyBorder="1" applyAlignment="1">
      <alignment horizontal="center" vertical="center"/>
    </xf>
    <xf numFmtId="9" fontId="2" fillId="7" borderId="1" xfId="2" applyNumberFormat="1" applyFill="1" applyBorder="1" applyAlignment="1">
      <alignment horizontal="center" vertical="center"/>
    </xf>
    <xf numFmtId="3" fontId="2" fillId="0" borderId="3" xfId="2" applyNumberForma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8" borderId="1" xfId="2" applyFont="1" applyFill="1" applyBorder="1" applyAlignment="1">
      <alignment horizontal="center" vertical="center"/>
    </xf>
    <xf numFmtId="3" fontId="3" fillId="8" borderId="1" xfId="2" applyNumberFormat="1" applyFont="1" applyFill="1" applyBorder="1" applyAlignment="1">
      <alignment horizontal="center" vertical="center"/>
    </xf>
    <xf numFmtId="9" fontId="3" fillId="8" borderId="1" xfId="2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 vertical="center"/>
    </xf>
    <xf numFmtId="9" fontId="8" fillId="8" borderId="1" xfId="0" applyNumberFormat="1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9" fontId="2" fillId="0" borderId="1" xfId="2" applyNumberFormat="1" applyBorder="1" applyAlignment="1">
      <alignment horizontal="center" vertical="center" wrapText="1"/>
    </xf>
    <xf numFmtId="3" fontId="2" fillId="0" borderId="1" xfId="2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9" fontId="9" fillId="0" borderId="1" xfId="2" applyNumberFormat="1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2" fillId="0" borderId="0" xfId="2" applyNumberFormat="1" applyAlignment="1">
      <alignment horizontal="center" vertical="center"/>
    </xf>
    <xf numFmtId="3" fontId="2" fillId="0" borderId="0" xfId="2" applyNumberForma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2" fillId="7" borderId="1" xfId="2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9" fontId="2" fillId="9" borderId="1" xfId="2" applyNumberFormat="1" applyFill="1" applyBorder="1" applyAlignment="1">
      <alignment horizontal="center" vertical="center" wrapText="1"/>
    </xf>
    <xf numFmtId="0" fontId="2" fillId="9" borderId="1" xfId="2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3" fontId="2" fillId="10" borderId="1" xfId="2" applyNumberFormat="1" applyFill="1" applyBorder="1" applyAlignment="1">
      <alignment horizontal="center" vertical="center" wrapText="1"/>
    </xf>
    <xf numFmtId="3" fontId="2" fillId="11" borderId="1" xfId="2" applyNumberFormat="1" applyFill="1" applyBorder="1"/>
    <xf numFmtId="9" fontId="2" fillId="0" borderId="4" xfId="2" applyNumberFormat="1" applyBorder="1" applyAlignment="1">
      <alignment horizontal="center" vertical="center"/>
    </xf>
    <xf numFmtId="3" fontId="2" fillId="0" borderId="1" xfId="3" applyNumberFormat="1" applyFont="1" applyFill="1" applyBorder="1" applyAlignment="1">
      <alignment horizontal="center" vertical="center"/>
    </xf>
    <xf numFmtId="4" fontId="2" fillId="0" borderId="1" xfId="2" applyNumberFormat="1" applyBorder="1" applyAlignment="1">
      <alignment horizontal="center" vertical="center"/>
    </xf>
    <xf numFmtId="164" fontId="2" fillId="11" borderId="1" xfId="1" applyNumberFormat="1" applyFont="1" applyFill="1" applyBorder="1"/>
    <xf numFmtId="9" fontId="5" fillId="0" borderId="1" xfId="0" applyNumberFormat="1" applyFont="1" applyBorder="1" applyAlignment="1">
      <alignment horizontal="left" vertical="center" indent="2"/>
    </xf>
    <xf numFmtId="4" fontId="5" fillId="0" borderId="1" xfId="0" applyNumberFormat="1" applyFont="1" applyBorder="1" applyAlignment="1">
      <alignment horizontal="center" vertical="center"/>
    </xf>
    <xf numFmtId="4" fontId="5" fillId="0" borderId="1" xfId="1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 wrapText="1"/>
    </xf>
    <xf numFmtId="0" fontId="2" fillId="0" borderId="0" xfId="2"/>
    <xf numFmtId="9" fontId="5" fillId="0" borderId="1" xfId="0" applyNumberFormat="1" applyFont="1" applyBorder="1"/>
    <xf numFmtId="4" fontId="5" fillId="0" borderId="1" xfId="0" applyNumberFormat="1" applyFont="1" applyBorder="1"/>
    <xf numFmtId="0" fontId="5" fillId="0" borderId="0" xfId="0" applyFont="1"/>
    <xf numFmtId="9" fontId="5" fillId="7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9" fontId="3" fillId="12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wrapText="1"/>
    </xf>
    <xf numFmtId="4" fontId="8" fillId="8" borderId="1" xfId="0" applyNumberFormat="1" applyFont="1" applyFill="1" applyBorder="1"/>
    <xf numFmtId="9" fontId="8" fillId="8" borderId="1" xfId="0" applyNumberFormat="1" applyFont="1" applyFill="1" applyBorder="1"/>
    <xf numFmtId="9" fontId="2" fillId="0" borderId="0" xfId="2" applyNumberFormat="1" applyAlignment="1">
      <alignment horizontal="center" vertical="center" wrapText="1"/>
    </xf>
    <xf numFmtId="3" fontId="2" fillId="0" borderId="0" xfId="2" applyNumberForma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9" fontId="0" fillId="0" borderId="1" xfId="0" applyNumberFormat="1" applyBorder="1"/>
    <xf numFmtId="1" fontId="2" fillId="0" borderId="1" xfId="2" applyNumberFormat="1" applyBorder="1" applyAlignment="1">
      <alignment horizontal="center" vertical="center"/>
    </xf>
    <xf numFmtId="1" fontId="2" fillId="7" borderId="3" xfId="2" applyNumberFormat="1" applyFill="1" applyBorder="1" applyAlignment="1">
      <alignment horizontal="center" vertical="center"/>
    </xf>
    <xf numFmtId="1" fontId="3" fillId="8" borderId="1" xfId="2" applyNumberFormat="1" applyFont="1" applyFill="1" applyBorder="1" applyAlignment="1">
      <alignment horizontal="center" vertical="center"/>
    </xf>
    <xf numFmtId="1" fontId="2" fillId="7" borderId="1" xfId="2" applyNumberForma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</cellXfs>
  <cellStyles count="4">
    <cellStyle name="Comma" xfId="1" builtinId="3"/>
    <cellStyle name="Normal" xfId="0" builtinId="0"/>
    <cellStyle name="Normal 14" xfId="2" xr:uid="{CA0BF6D4-0E6E-4AC4-8A4B-8B2452E6A514}"/>
    <cellStyle name="nullCell" xfId="3" xr:uid="{59BA42A2-E67D-40E1-A4FF-65A3EFAB14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648A-DDD9-4DEC-A8DC-7148C1AF4BEC}">
  <dimension ref="A1:D14"/>
  <sheetViews>
    <sheetView workbookViewId="0">
      <selection activeCell="B2" sqref="B2"/>
    </sheetView>
  </sheetViews>
  <sheetFormatPr defaultRowHeight="14.4"/>
  <cols>
    <col min="4" max="4" width="12" customWidth="1"/>
  </cols>
  <sheetData>
    <row r="1" spans="1:4" ht="24.6">
      <c r="A1" s="51" t="s">
        <v>40</v>
      </c>
      <c r="B1" s="52" t="s">
        <v>41</v>
      </c>
      <c r="C1" s="53" t="s">
        <v>42</v>
      </c>
      <c r="D1" s="52" t="s">
        <v>43</v>
      </c>
    </row>
    <row r="2" spans="1:4">
      <c r="A2" s="56" t="s">
        <v>11</v>
      </c>
      <c r="B2" s="57">
        <v>165.41</v>
      </c>
      <c r="C2" s="57">
        <v>149.13</v>
      </c>
      <c r="D2" s="17">
        <v>0.9</v>
      </c>
    </row>
    <row r="3" spans="1:4">
      <c r="A3" s="56" t="s">
        <v>12</v>
      </c>
      <c r="B3" s="57">
        <v>125.85</v>
      </c>
      <c r="C3" s="57">
        <v>112.18</v>
      </c>
      <c r="D3" s="17">
        <v>0.89</v>
      </c>
    </row>
    <row r="4" spans="1:4">
      <c r="A4" s="56" t="s">
        <v>14</v>
      </c>
      <c r="B4" s="57">
        <v>153.4</v>
      </c>
      <c r="C4" s="57">
        <v>137.69999999999999</v>
      </c>
      <c r="D4" s="17">
        <v>0.9</v>
      </c>
    </row>
    <row r="5" spans="1:4">
      <c r="A5" s="56" t="s">
        <v>15</v>
      </c>
      <c r="B5" s="57">
        <v>145.47999999999999</v>
      </c>
      <c r="C5" s="57">
        <v>126.15</v>
      </c>
      <c r="D5" s="17">
        <v>0.87</v>
      </c>
    </row>
    <row r="6" spans="1:4">
      <c r="A6" s="56" t="s">
        <v>16</v>
      </c>
      <c r="B6" s="57">
        <v>170.45</v>
      </c>
      <c r="C6" s="57">
        <v>152.08000000000001</v>
      </c>
      <c r="D6" s="17">
        <v>0.89</v>
      </c>
    </row>
    <row r="7" spans="1:4">
      <c r="A7" s="56" t="s">
        <v>17</v>
      </c>
      <c r="B7" s="60">
        <v>154.35</v>
      </c>
      <c r="C7" s="61">
        <v>138.79</v>
      </c>
      <c r="D7" s="17">
        <v>0.9</v>
      </c>
    </row>
    <row r="8" spans="1:4">
      <c r="A8" s="56" t="s">
        <v>18</v>
      </c>
      <c r="B8" s="60">
        <v>164.28</v>
      </c>
      <c r="C8" s="60">
        <v>147.88</v>
      </c>
      <c r="D8" s="17">
        <v>0.9</v>
      </c>
    </row>
    <row r="9" spans="1:4">
      <c r="A9" s="56" t="s">
        <v>19</v>
      </c>
      <c r="B9" s="60">
        <v>161.86000000000001</v>
      </c>
      <c r="C9" s="60">
        <v>142.47999999999999</v>
      </c>
      <c r="D9" s="17">
        <v>0.88</v>
      </c>
    </row>
    <row r="10" spans="1:4">
      <c r="A10" s="56" t="s">
        <v>20</v>
      </c>
      <c r="B10" s="60">
        <v>147.34</v>
      </c>
      <c r="C10" s="60">
        <v>131.63999999999999</v>
      </c>
      <c r="D10" s="17">
        <v>0.89</v>
      </c>
    </row>
    <row r="11" spans="1:4">
      <c r="A11" s="56" t="s">
        <v>21</v>
      </c>
      <c r="B11" s="60"/>
      <c r="C11" s="60"/>
      <c r="D11" s="17"/>
    </row>
    <row r="12" spans="1:4">
      <c r="A12" s="56" t="s">
        <v>22</v>
      </c>
      <c r="B12" s="68"/>
      <c r="C12" s="68"/>
      <c r="D12" s="67"/>
    </row>
    <row r="13" spans="1:4">
      <c r="A13" s="56" t="s">
        <v>23</v>
      </c>
      <c r="B13" s="68"/>
      <c r="C13" s="68"/>
      <c r="D13" s="67"/>
    </row>
    <row r="14" spans="1:4">
      <c r="A14" s="74" t="s">
        <v>24</v>
      </c>
      <c r="B14" s="75">
        <f>SUM(B2:B13)</f>
        <v>1388.4199999999998</v>
      </c>
      <c r="C14" s="75">
        <f>SUM(C2:C13)</f>
        <v>1238.0299999999997</v>
      </c>
      <c r="D14" s="76">
        <f>AVERAGE(D2:D13)</f>
        <v>0.8911111111111113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F804-493F-4EDB-83A6-FDA04192F147}">
  <dimension ref="A1:F16"/>
  <sheetViews>
    <sheetView workbookViewId="0">
      <selection activeCell="H10" sqref="H10"/>
    </sheetView>
  </sheetViews>
  <sheetFormatPr defaultRowHeight="14.4"/>
  <sheetData>
    <row r="1" spans="1:6" ht="49.2">
      <c r="A1" s="1"/>
      <c r="B1" s="6" t="s">
        <v>5</v>
      </c>
      <c r="C1" s="6" t="s">
        <v>6</v>
      </c>
      <c r="D1" s="8" t="s">
        <v>7</v>
      </c>
      <c r="E1" s="7" t="s">
        <v>2</v>
      </c>
      <c r="F1" s="9" t="s">
        <v>4</v>
      </c>
    </row>
    <row r="2" spans="1:6">
      <c r="A2" s="1" t="s">
        <v>11</v>
      </c>
      <c r="B2" s="83">
        <v>5476</v>
      </c>
      <c r="C2" s="83">
        <v>6150</v>
      </c>
      <c r="D2" s="83">
        <v>8273</v>
      </c>
      <c r="E2" s="16">
        <f>(C2-B2)/B2</f>
        <v>0.12308254200146092</v>
      </c>
      <c r="F2" s="17">
        <f>(D2-C2)/D2</f>
        <v>0.25661791369515291</v>
      </c>
    </row>
    <row r="3" spans="1:6">
      <c r="A3" s="1" t="s">
        <v>12</v>
      </c>
      <c r="B3" s="83">
        <v>6035</v>
      </c>
      <c r="C3" s="83">
        <v>6071</v>
      </c>
      <c r="D3" s="83">
        <v>7349</v>
      </c>
      <c r="E3" s="16">
        <f>(C3-B3)/B3</f>
        <v>5.9652029826014917E-3</v>
      </c>
      <c r="F3" s="17">
        <f>(D3-C3)/D3</f>
        <v>0.17390121104912232</v>
      </c>
    </row>
    <row r="4" spans="1:6">
      <c r="A4" s="1" t="s">
        <v>14</v>
      </c>
      <c r="B4" s="83">
        <v>5333</v>
      </c>
      <c r="C4" s="83">
        <v>5579</v>
      </c>
      <c r="D4" s="83">
        <v>5620</v>
      </c>
      <c r="E4" s="16">
        <f>(C4-B4)/B4</f>
        <v>4.6127882992687046E-2</v>
      </c>
      <c r="F4" s="17">
        <f>(D4-C4)/D4</f>
        <v>7.2953736654804268E-3</v>
      </c>
    </row>
    <row r="5" spans="1:6">
      <c r="A5" s="1" t="s">
        <v>15</v>
      </c>
      <c r="B5" s="83">
        <v>7399</v>
      </c>
      <c r="C5" s="83">
        <v>5734</v>
      </c>
      <c r="D5" s="83">
        <v>8615</v>
      </c>
      <c r="E5" s="16">
        <f>(C5-B5)/B5</f>
        <v>-0.2250304095147993</v>
      </c>
      <c r="F5" s="17">
        <f>(D5-C5)/D5</f>
        <v>0.33441671503192105</v>
      </c>
    </row>
    <row r="6" spans="1:6">
      <c r="A6" s="1" t="s">
        <v>16</v>
      </c>
      <c r="B6" s="83">
        <v>6641</v>
      </c>
      <c r="C6" s="83">
        <v>6577</v>
      </c>
      <c r="D6" s="86">
        <v>10387</v>
      </c>
      <c r="E6" s="16">
        <f>(C6-B6)/B6</f>
        <v>-9.6371028459569345E-3</v>
      </c>
      <c r="F6" s="17">
        <f>(D6-C6)/D6</f>
        <v>0.36680465967074227</v>
      </c>
    </row>
    <row r="7" spans="1:6">
      <c r="A7" s="1" t="s">
        <v>17</v>
      </c>
      <c r="B7" s="83">
        <v>5986</v>
      </c>
      <c r="C7" s="83">
        <v>7009</v>
      </c>
      <c r="D7" s="86">
        <v>8235</v>
      </c>
      <c r="E7" s="16">
        <f>(C7-B7)/B7</f>
        <v>0.17089876378215837</v>
      </c>
      <c r="F7" s="17">
        <f>(D7-C7)/D7</f>
        <v>0.14887674559805708</v>
      </c>
    </row>
    <row r="8" spans="1:6">
      <c r="A8" s="1" t="s">
        <v>18</v>
      </c>
      <c r="B8" s="83">
        <v>6849</v>
      </c>
      <c r="C8" s="83">
        <v>6729</v>
      </c>
      <c r="D8" s="83">
        <v>7634</v>
      </c>
      <c r="E8" s="16">
        <f>(C8-B8)/B8</f>
        <v>-1.7520805957074025E-2</v>
      </c>
      <c r="F8" s="17">
        <f>(D8-C8)/D8</f>
        <v>0.11854859837568771</v>
      </c>
    </row>
    <row r="9" spans="1:6">
      <c r="A9" s="1" t="s">
        <v>19</v>
      </c>
      <c r="B9" s="83">
        <v>6278</v>
      </c>
      <c r="C9" s="83">
        <v>8567</v>
      </c>
      <c r="D9" s="83">
        <v>8694</v>
      </c>
      <c r="E9" s="16">
        <f>(C9-B9)/B9</f>
        <v>0.36460656259955398</v>
      </c>
      <c r="F9" s="17">
        <f>(D9-C9)/D9</f>
        <v>1.4607775477340695E-2</v>
      </c>
    </row>
    <row r="10" spans="1:6">
      <c r="A10" s="1" t="s">
        <v>20</v>
      </c>
      <c r="B10" s="83">
        <v>6368</v>
      </c>
      <c r="C10" s="83">
        <v>8328</v>
      </c>
      <c r="D10" s="83">
        <v>8007</v>
      </c>
      <c r="E10" s="16">
        <f>(C10-B10)/B10</f>
        <v>0.30778894472361806</v>
      </c>
      <c r="F10" s="17">
        <f>(D10-C10)/D10</f>
        <v>-4.0089921318846013E-2</v>
      </c>
    </row>
    <row r="11" spans="1:6">
      <c r="A11" s="1" t="s">
        <v>21</v>
      </c>
      <c r="B11" s="83">
        <v>5649</v>
      </c>
      <c r="C11" s="83">
        <v>8404</v>
      </c>
      <c r="D11" s="83"/>
      <c r="E11" s="16">
        <f>(C11-B11)/B11</f>
        <v>0.48769693751106391</v>
      </c>
      <c r="F11" s="17"/>
    </row>
    <row r="12" spans="1:6">
      <c r="A12" s="1" t="s">
        <v>22</v>
      </c>
      <c r="B12" s="83">
        <v>7325</v>
      </c>
      <c r="C12" s="83">
        <v>8556</v>
      </c>
      <c r="D12" s="83"/>
      <c r="E12" s="16">
        <f>(C12-B12)/B12</f>
        <v>0.16805460750853243</v>
      </c>
      <c r="F12" s="17"/>
    </row>
    <row r="13" spans="1:6">
      <c r="A13" s="1" t="s">
        <v>23</v>
      </c>
      <c r="B13" s="84">
        <v>11037</v>
      </c>
      <c r="C13" s="84">
        <v>8881</v>
      </c>
      <c r="D13" s="83"/>
      <c r="E13" s="21">
        <f>(C13-B13)/B13</f>
        <v>-0.19534293739240735</v>
      </c>
      <c r="F13" s="17"/>
    </row>
    <row r="14" spans="1:6">
      <c r="A14" s="25" t="s">
        <v>24</v>
      </c>
      <c r="B14" s="85">
        <v>69339</v>
      </c>
      <c r="C14" s="85">
        <v>77704</v>
      </c>
      <c r="D14" s="28">
        <f>SUM(D2:D13)</f>
        <v>72814</v>
      </c>
      <c r="E14" s="27">
        <f>(C14-B14)/B14</f>
        <v>0.12063917852867795</v>
      </c>
      <c r="F14" s="29">
        <f>AVERAGE(F2:F13)</f>
        <v>0.1534421190271843</v>
      </c>
    </row>
    <row r="15" spans="1:6" ht="43.2">
      <c r="A15" s="33"/>
      <c r="B15" s="33" t="s">
        <v>28</v>
      </c>
      <c r="C15" s="33" t="s">
        <v>29</v>
      </c>
      <c r="D15" s="33"/>
      <c r="E15" s="34" t="s">
        <v>27</v>
      </c>
      <c r="F15" s="33"/>
    </row>
    <row r="16" spans="1:6">
      <c r="A16" s="34"/>
      <c r="B16" s="39">
        <v>81734</v>
      </c>
      <c r="C16" s="39">
        <v>77704</v>
      </c>
      <c r="D16" s="33"/>
      <c r="E16" s="40">
        <f>(C16-B16)/B16</f>
        <v>-4.9306286245626052E-2</v>
      </c>
      <c r="F16" s="4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DFC87-E78F-46DC-B128-C26135CB7DA1}">
  <dimension ref="A1:G16"/>
  <sheetViews>
    <sheetView workbookViewId="0">
      <selection activeCell="D21" sqref="D21"/>
    </sheetView>
  </sheetViews>
  <sheetFormatPr defaultRowHeight="14.4"/>
  <sheetData>
    <row r="1" spans="1:7" ht="49.2">
      <c r="A1" s="37" t="s">
        <v>35</v>
      </c>
      <c r="B1" s="48" t="s">
        <v>36</v>
      </c>
      <c r="C1" s="48" t="s">
        <v>37</v>
      </c>
      <c r="D1" s="49" t="s">
        <v>2</v>
      </c>
      <c r="E1" s="48" t="s">
        <v>38</v>
      </c>
      <c r="F1" s="50" t="s">
        <v>4</v>
      </c>
      <c r="G1" s="50" t="s">
        <v>39</v>
      </c>
    </row>
    <row r="2" spans="1:7">
      <c r="A2" s="1" t="s">
        <v>11</v>
      </c>
      <c r="B2" s="18">
        <v>1217</v>
      </c>
      <c r="C2" s="18">
        <v>224</v>
      </c>
      <c r="D2" s="17">
        <f t="shared" ref="D2:D14" si="0">(C2-B2)/B2</f>
        <v>-0.81594083812654072</v>
      </c>
      <c r="E2" s="14">
        <v>1493</v>
      </c>
      <c r="F2" s="17">
        <f t="shared" ref="F2:F7" si="1">(E2-C2)/C2</f>
        <v>5.6651785714285712</v>
      </c>
      <c r="G2" s="17">
        <f t="shared" ref="G2:G7" si="2">(E2-B2)/B2</f>
        <v>0.22678718159408381</v>
      </c>
    </row>
    <row r="3" spans="1:7">
      <c r="A3" s="1" t="s">
        <v>12</v>
      </c>
      <c r="B3" s="18">
        <v>1518.25</v>
      </c>
      <c r="C3" s="18">
        <v>221</v>
      </c>
      <c r="D3" s="17">
        <f t="shared" si="0"/>
        <v>-0.85443767495471756</v>
      </c>
      <c r="E3" s="14">
        <v>1326</v>
      </c>
      <c r="F3" s="17">
        <f t="shared" si="1"/>
        <v>5</v>
      </c>
      <c r="G3" s="17">
        <f t="shared" si="2"/>
        <v>-0.12662604972830563</v>
      </c>
    </row>
    <row r="4" spans="1:7">
      <c r="A4" s="1" t="s">
        <v>14</v>
      </c>
      <c r="B4" s="18">
        <v>1203.4000000000001</v>
      </c>
      <c r="C4" s="18">
        <v>203</v>
      </c>
      <c r="D4" s="17">
        <f t="shared" si="0"/>
        <v>-0.83131128469336879</v>
      </c>
      <c r="E4" s="14">
        <v>1014</v>
      </c>
      <c r="F4" s="17">
        <f t="shared" si="1"/>
        <v>3.9950738916256157</v>
      </c>
      <c r="G4" s="17">
        <f t="shared" si="2"/>
        <v>-0.15738740235998011</v>
      </c>
    </row>
    <row r="5" spans="1:7">
      <c r="A5" s="1" t="s">
        <v>15</v>
      </c>
      <c r="B5" s="14">
        <v>1408</v>
      </c>
      <c r="C5" s="14">
        <v>1516</v>
      </c>
      <c r="D5" s="17">
        <f t="shared" si="0"/>
        <v>7.6704545454545456E-2</v>
      </c>
      <c r="E5" s="14">
        <v>2664</v>
      </c>
      <c r="F5" s="17">
        <f t="shared" si="1"/>
        <v>0.75725593667546176</v>
      </c>
      <c r="G5" s="17">
        <f t="shared" si="2"/>
        <v>0.89204545454545459</v>
      </c>
    </row>
    <row r="6" spans="1:7">
      <c r="A6" s="1" t="s">
        <v>16</v>
      </c>
      <c r="B6" s="14">
        <v>1264</v>
      </c>
      <c r="C6" s="14">
        <v>1739</v>
      </c>
      <c r="D6" s="17">
        <f t="shared" si="0"/>
        <v>0.37579113924050633</v>
      </c>
      <c r="E6" s="19">
        <v>3212</v>
      </c>
      <c r="F6" s="17">
        <f t="shared" si="1"/>
        <v>0.84703852788959177</v>
      </c>
      <c r="G6" s="17">
        <f t="shared" si="2"/>
        <v>1.5411392405063291</v>
      </c>
    </row>
    <row r="7" spans="1:7">
      <c r="A7" s="1" t="s">
        <v>17</v>
      </c>
      <c r="B7" s="14">
        <v>1139</v>
      </c>
      <c r="C7" s="14">
        <v>1853</v>
      </c>
      <c r="D7" s="17">
        <f t="shared" si="0"/>
        <v>0.62686567164179108</v>
      </c>
      <c r="E7" s="19">
        <v>2547</v>
      </c>
      <c r="F7" s="59">
        <f t="shared" si="1"/>
        <v>0.37452779276848353</v>
      </c>
      <c r="G7" s="17">
        <f t="shared" si="2"/>
        <v>1.2361720807726075</v>
      </c>
    </row>
    <row r="8" spans="1:7">
      <c r="A8" s="1" t="s">
        <v>18</v>
      </c>
      <c r="B8" s="14">
        <v>2496</v>
      </c>
      <c r="C8" s="14">
        <v>2137</v>
      </c>
      <c r="D8" s="17">
        <f t="shared" si="0"/>
        <v>-0.14383012820512819</v>
      </c>
      <c r="E8" s="14"/>
      <c r="F8" s="62"/>
      <c r="G8" s="17"/>
    </row>
    <row r="9" spans="1:7">
      <c r="A9" s="1" t="s">
        <v>19</v>
      </c>
      <c r="B9" s="14">
        <v>2298</v>
      </c>
      <c r="C9" s="14">
        <v>2842</v>
      </c>
      <c r="D9" s="17">
        <f t="shared" si="0"/>
        <v>0.23672758920800696</v>
      </c>
      <c r="E9" s="14"/>
      <c r="F9" s="62"/>
      <c r="G9" s="17"/>
    </row>
    <row r="10" spans="1:7">
      <c r="A10" s="1" t="s">
        <v>20</v>
      </c>
      <c r="B10" s="14">
        <v>2263</v>
      </c>
      <c r="C10" s="14">
        <v>3066</v>
      </c>
      <c r="D10" s="17">
        <f t="shared" si="0"/>
        <v>0.35483870967741937</v>
      </c>
      <c r="E10" s="14"/>
      <c r="F10" s="62"/>
      <c r="G10" s="65"/>
    </row>
    <row r="11" spans="1:7">
      <c r="A11" s="1" t="s">
        <v>21</v>
      </c>
      <c r="B11" s="14">
        <v>2253</v>
      </c>
      <c r="C11" s="14">
        <v>3142</v>
      </c>
      <c r="D11" s="17">
        <f t="shared" si="0"/>
        <v>0.3945849977807368</v>
      </c>
      <c r="E11" s="14"/>
      <c r="F11" s="62"/>
      <c r="G11" s="17"/>
    </row>
    <row r="12" spans="1:7">
      <c r="A12" s="1" t="s">
        <v>22</v>
      </c>
      <c r="B12" s="14">
        <v>2922</v>
      </c>
      <c r="C12" s="14">
        <v>3341</v>
      </c>
      <c r="D12" s="17">
        <f t="shared" si="0"/>
        <v>0.1433949349760438</v>
      </c>
      <c r="E12" s="14"/>
      <c r="F12" s="62"/>
      <c r="G12" s="67"/>
    </row>
    <row r="13" spans="1:7">
      <c r="A13" s="1" t="s">
        <v>23</v>
      </c>
      <c r="B13" s="19">
        <v>4402</v>
      </c>
      <c r="C13" s="19">
        <v>3233</v>
      </c>
      <c r="D13" s="70">
        <f t="shared" si="0"/>
        <v>-0.26556110858700593</v>
      </c>
      <c r="E13" s="14"/>
      <c r="F13" s="71"/>
      <c r="G13" s="67"/>
    </row>
    <row r="14" spans="1:7">
      <c r="A14" s="72" t="s">
        <v>24</v>
      </c>
      <c r="B14" s="28">
        <f>SUM(B2:B13)</f>
        <v>24383.65</v>
      </c>
      <c r="C14" s="28">
        <f>SUM(C2:C13)</f>
        <v>23517</v>
      </c>
      <c r="D14" s="29">
        <f t="shared" si="0"/>
        <v>-3.554225884968007E-2</v>
      </c>
      <c r="E14" s="28">
        <f>SUM(E2:E13)</f>
        <v>12256</v>
      </c>
      <c r="F14" s="73">
        <f>AVERAGE(F2:F13)</f>
        <v>2.7731791200646203</v>
      </c>
      <c r="G14" s="73">
        <f>AVERAGE(G2:G13)</f>
        <v>0.60202175088836485</v>
      </c>
    </row>
    <row r="15" spans="1:7" ht="43.2">
      <c r="A15" s="79"/>
      <c r="B15" s="80" t="s">
        <v>44</v>
      </c>
      <c r="C15" s="80" t="s">
        <v>45</v>
      </c>
      <c r="D15" s="34" t="s">
        <v>27</v>
      </c>
      <c r="E15" s="79"/>
      <c r="F15" s="79"/>
      <c r="G15" s="13"/>
    </row>
    <row r="16" spans="1:7">
      <c r="A16" s="79"/>
      <c r="B16" s="81">
        <v>23383</v>
      </c>
      <c r="C16" s="81">
        <v>23517</v>
      </c>
      <c r="D16" s="82">
        <f>(C16-B16)/B16</f>
        <v>5.7306590257879654E-3</v>
      </c>
      <c r="E16" s="79"/>
      <c r="F16" s="79"/>
      <c r="G16" s="1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1D0F-CAAD-431F-A14A-C9799CB6C71A}">
  <dimension ref="A1:Y34"/>
  <sheetViews>
    <sheetView workbookViewId="0">
      <selection activeCell="H4" sqref="H4"/>
    </sheetView>
  </sheetViews>
  <sheetFormatPr defaultRowHeight="14.4"/>
  <cols>
    <col min="1" max="1" width="5.578125" bestFit="1" customWidth="1"/>
    <col min="2" max="2" width="15" bestFit="1" customWidth="1"/>
    <col min="3" max="3" width="15.26171875" bestFit="1" customWidth="1"/>
    <col min="4" max="4" width="12.41796875" customWidth="1"/>
    <col min="6" max="6" width="12" customWidth="1"/>
  </cols>
  <sheetData>
    <row r="1" spans="1:14" ht="49.2">
      <c r="A1" s="1"/>
      <c r="B1" s="2" t="s">
        <v>0</v>
      </c>
      <c r="C1" s="3" t="s">
        <v>1</v>
      </c>
      <c r="D1" s="4" t="s">
        <v>3</v>
      </c>
      <c r="E1" s="4" t="s">
        <v>2</v>
      </c>
      <c r="F1" s="4" t="s">
        <v>4</v>
      </c>
      <c r="G1" s="5"/>
      <c r="N1" s="5"/>
    </row>
    <row r="2" spans="1:14">
      <c r="A2" s="1" t="s">
        <v>11</v>
      </c>
      <c r="B2" s="14">
        <v>394931</v>
      </c>
      <c r="C2" s="15">
        <v>381400</v>
      </c>
      <c r="D2" s="14">
        <v>358709</v>
      </c>
      <c r="E2" s="16">
        <f>(C2-B2)/B2</f>
        <v>-3.4261681154429506E-2</v>
      </c>
      <c r="F2" s="16">
        <f>(D2-C2)/C2</f>
        <v>-5.9493969585736758E-2</v>
      </c>
      <c r="G2" s="5"/>
      <c r="N2" s="5"/>
    </row>
    <row r="3" spans="1:14">
      <c r="A3" s="1" t="s">
        <v>12</v>
      </c>
      <c r="B3" s="1">
        <v>367833</v>
      </c>
      <c r="C3" s="15">
        <v>338378</v>
      </c>
      <c r="D3" s="14">
        <v>320011</v>
      </c>
      <c r="E3" s="16">
        <f>(C3-B3)/B3</f>
        <v>-8.0077100205799917E-2</v>
      </c>
      <c r="F3" s="16">
        <f>(D3-C3)/C3</f>
        <v>-5.4279533539414504E-2</v>
      </c>
      <c r="G3" s="5"/>
      <c r="N3" s="5"/>
    </row>
    <row r="4" spans="1:14">
      <c r="A4" s="1" t="s">
        <v>14</v>
      </c>
      <c r="B4" s="14">
        <v>371467</v>
      </c>
      <c r="C4" s="15">
        <v>354957</v>
      </c>
      <c r="D4" s="14">
        <v>323736</v>
      </c>
      <c r="E4" s="16">
        <f>(C4-B4)/B4</f>
        <v>-4.4445401610371853E-2</v>
      </c>
      <c r="F4" s="16">
        <f>(D4-C4)/C4</f>
        <v>-8.7957132835808277E-2</v>
      </c>
      <c r="G4" s="5"/>
      <c r="N4" s="5"/>
    </row>
    <row r="5" spans="1:14">
      <c r="A5" s="1" t="s">
        <v>15</v>
      </c>
      <c r="B5" s="14">
        <v>368871</v>
      </c>
      <c r="C5" s="15">
        <v>329975</v>
      </c>
      <c r="D5" s="14">
        <v>307995</v>
      </c>
      <c r="E5" s="16">
        <f>(C5-B5)/B5</f>
        <v>-0.10544607735495606</v>
      </c>
      <c r="F5" s="16">
        <f>(D5-C5)/C5</f>
        <v>-6.6611106902038031E-2</v>
      </c>
      <c r="G5" s="5"/>
      <c r="N5" s="5"/>
    </row>
    <row r="6" spans="1:14">
      <c r="A6" s="1" t="s">
        <v>16</v>
      </c>
      <c r="B6" s="14">
        <v>334319</v>
      </c>
      <c r="C6" s="15">
        <v>333225</v>
      </c>
      <c r="D6" s="14">
        <v>305855</v>
      </c>
      <c r="E6" s="16">
        <f>(C6-B6)/B6</f>
        <v>-3.2723237387046506E-3</v>
      </c>
      <c r="F6" s="16">
        <f>(D6-C6)/C6</f>
        <v>-8.2136694425688342E-2</v>
      </c>
      <c r="G6" s="5"/>
      <c r="N6" s="5"/>
    </row>
    <row r="7" spans="1:14">
      <c r="A7" s="1" t="s">
        <v>17</v>
      </c>
      <c r="B7" s="14">
        <v>324600</v>
      </c>
      <c r="C7" s="15">
        <v>319566</v>
      </c>
      <c r="D7" s="14">
        <v>289224</v>
      </c>
      <c r="E7" s="16">
        <f>(C7-B7)/B7</f>
        <v>-1.5508317929759704E-2</v>
      </c>
      <c r="F7" s="16">
        <f>(D7-C7)/C7</f>
        <v>-9.4947522577495724E-2</v>
      </c>
      <c r="G7" s="5"/>
      <c r="N7" s="5"/>
    </row>
    <row r="8" spans="1:14">
      <c r="A8" s="1" t="s">
        <v>18</v>
      </c>
      <c r="B8" s="14">
        <v>333724</v>
      </c>
      <c r="C8" s="15">
        <v>345523</v>
      </c>
      <c r="D8" s="14">
        <v>327266</v>
      </c>
      <c r="E8" s="16">
        <f>(C8-B8)/B8</f>
        <v>3.5355563279836029E-2</v>
      </c>
      <c r="F8" s="16">
        <f>(D8-C8)/C8</f>
        <v>-5.2838740112814489E-2</v>
      </c>
      <c r="G8" s="5"/>
      <c r="N8" s="5"/>
    </row>
    <row r="9" spans="1:14">
      <c r="A9" s="1" t="s">
        <v>19</v>
      </c>
      <c r="B9" s="14">
        <v>348860</v>
      </c>
      <c r="C9" s="15">
        <v>344469</v>
      </c>
      <c r="D9" s="14">
        <v>337334</v>
      </c>
      <c r="E9" s="16">
        <f>(C9-B9)/B9</f>
        <v>-1.2586711001547899E-2</v>
      </c>
      <c r="F9" s="16">
        <f>(D9-C9)/C9</f>
        <v>-2.0713039489765408E-2</v>
      </c>
      <c r="G9" s="5"/>
      <c r="N9" s="5"/>
    </row>
    <row r="10" spans="1:14">
      <c r="A10" s="1" t="s">
        <v>20</v>
      </c>
      <c r="B10" s="14">
        <v>341996</v>
      </c>
      <c r="C10" s="14">
        <v>342330</v>
      </c>
      <c r="D10" s="14"/>
      <c r="E10" s="16">
        <f>(C10-B10)/B10</f>
        <v>9.7661960958607711E-4</v>
      </c>
      <c r="F10" s="16"/>
      <c r="G10" s="5"/>
      <c r="N10" s="5"/>
    </row>
    <row r="11" spans="1:14">
      <c r="A11" s="1" t="s">
        <v>21</v>
      </c>
      <c r="B11" s="14">
        <v>354358.2</v>
      </c>
      <c r="C11" s="14">
        <v>367756</v>
      </c>
      <c r="D11" s="14"/>
      <c r="E11" s="16">
        <f>(C11-B11)/B11</f>
        <v>3.7808635442893625E-2</v>
      </c>
      <c r="F11" s="16"/>
      <c r="G11" s="5"/>
      <c r="N11" s="5"/>
    </row>
    <row r="12" spans="1:14">
      <c r="A12" s="1" t="s">
        <v>22</v>
      </c>
      <c r="B12" s="14">
        <v>369804.09</v>
      </c>
      <c r="C12" s="14">
        <v>392032</v>
      </c>
      <c r="D12" s="14"/>
      <c r="E12" s="16">
        <f>(C12-B12)/B12</f>
        <v>6.0107258413502063E-2</v>
      </c>
      <c r="F12" s="16"/>
      <c r="G12" s="5"/>
      <c r="N12" s="5"/>
    </row>
    <row r="13" spans="1:14">
      <c r="A13" s="1" t="s">
        <v>23</v>
      </c>
      <c r="B13" s="22">
        <v>380207</v>
      </c>
      <c r="C13" s="23">
        <v>415125</v>
      </c>
      <c r="D13" s="14"/>
      <c r="E13" s="16">
        <f>(C13-B13)/B13</f>
        <v>9.1839445354767277E-2</v>
      </c>
      <c r="F13" s="16"/>
      <c r="G13" s="5"/>
      <c r="N13" s="24"/>
    </row>
    <row r="14" spans="1:14">
      <c r="A14" s="25" t="s">
        <v>24</v>
      </c>
      <c r="B14" s="26">
        <f>SUM(B2:B13)</f>
        <v>4290970.29</v>
      </c>
      <c r="C14" s="26">
        <f>SUM(C2:C13)</f>
        <v>4264736</v>
      </c>
      <c r="D14" s="26">
        <f>SUM(D2:D13)</f>
        <v>2570130</v>
      </c>
      <c r="E14" s="27">
        <f>(C14-B14)/B14</f>
        <v>-6.1138363183586703E-3</v>
      </c>
      <c r="F14" s="27">
        <f>AVERAGE(F2:F13)</f>
        <v>-6.4872217433595183E-2</v>
      </c>
      <c r="G14" s="5"/>
      <c r="N14" s="5"/>
    </row>
    <row r="15" spans="1:14" ht="36.9">
      <c r="A15" s="30"/>
      <c r="B15" s="1" t="s">
        <v>25</v>
      </c>
      <c r="C15" s="1" t="s">
        <v>26</v>
      </c>
      <c r="D15" s="32"/>
      <c r="E15" s="31" t="s">
        <v>27</v>
      </c>
      <c r="F15" s="31"/>
      <c r="G15" s="5"/>
      <c r="N15" s="5"/>
    </row>
    <row r="16" spans="1:14">
      <c r="A16" s="30"/>
      <c r="B16" s="14">
        <v>4382326</v>
      </c>
      <c r="C16" s="14">
        <f>C14</f>
        <v>4264736</v>
      </c>
      <c r="D16" s="14"/>
      <c r="E16" s="16">
        <f>(C16-B16)/C16</f>
        <v>-2.7572632866372033E-2</v>
      </c>
      <c r="F16" s="16"/>
      <c r="G16" s="5"/>
      <c r="N16" s="5"/>
    </row>
    <row r="17" spans="1:25">
      <c r="A17" s="30"/>
      <c r="B17" s="30"/>
      <c r="C17" s="30"/>
      <c r="D17" s="43"/>
      <c r="E17" s="43"/>
      <c r="F17" s="43"/>
      <c r="G17" s="5"/>
      <c r="H17" s="30"/>
      <c r="I17" s="44"/>
      <c r="J17" s="44"/>
      <c r="K17" s="45"/>
      <c r="L17" s="44"/>
      <c r="M17" s="45"/>
      <c r="N17" s="5"/>
      <c r="O17" s="5"/>
      <c r="P17" s="5"/>
      <c r="Q17" s="5"/>
      <c r="R17" s="5"/>
      <c r="S17" s="5"/>
      <c r="T17" s="5"/>
      <c r="U17" s="13"/>
      <c r="V17" s="13"/>
      <c r="W17" s="13"/>
      <c r="X17" s="13"/>
      <c r="Y17" s="13"/>
    </row>
    <row r="18" spans="1:25">
      <c r="A18" s="30"/>
      <c r="B18" s="30"/>
      <c r="C18" s="30"/>
      <c r="D18" s="43"/>
      <c r="E18" s="43"/>
      <c r="F18" s="43"/>
      <c r="G18" s="5"/>
      <c r="H18" s="30"/>
      <c r="I18" s="44"/>
      <c r="J18" s="44"/>
      <c r="K18" s="45"/>
      <c r="L18" s="44"/>
      <c r="M18" s="46"/>
      <c r="N18" s="5"/>
      <c r="O18" s="5"/>
      <c r="P18" s="5"/>
      <c r="Q18" s="5"/>
      <c r="R18" s="5"/>
      <c r="S18" s="5"/>
      <c r="T18" s="5"/>
      <c r="U18" s="13"/>
      <c r="V18" s="13"/>
      <c r="W18" s="13"/>
      <c r="X18" s="13"/>
      <c r="Y18" s="13"/>
    </row>
    <row r="19" spans="1:25">
      <c r="G19" s="5"/>
      <c r="O19" s="5"/>
      <c r="T19" s="35"/>
      <c r="U19" s="13"/>
      <c r="V19" s="13"/>
      <c r="W19" s="13"/>
      <c r="X19" s="13"/>
      <c r="Y19" s="13"/>
    </row>
    <row r="20" spans="1:25">
      <c r="G20" s="5"/>
      <c r="O20" s="5"/>
      <c r="T20" s="35"/>
      <c r="U20" s="13"/>
      <c r="V20" s="13"/>
      <c r="W20" s="13"/>
      <c r="X20" s="13"/>
      <c r="Y20" s="13"/>
    </row>
    <row r="21" spans="1:25">
      <c r="G21" s="5"/>
      <c r="O21" s="5"/>
      <c r="T21" s="35"/>
      <c r="U21" s="13"/>
      <c r="V21" s="13"/>
      <c r="W21" s="13"/>
      <c r="X21" s="13"/>
      <c r="Y21" s="13"/>
    </row>
    <row r="22" spans="1:25">
      <c r="G22" s="5"/>
      <c r="O22" s="5"/>
      <c r="T22" s="35"/>
      <c r="U22" s="13"/>
      <c r="V22" s="13"/>
      <c r="W22" s="13"/>
      <c r="X22" s="13"/>
      <c r="Y22" s="13"/>
    </row>
    <row r="23" spans="1:25">
      <c r="G23" s="5"/>
      <c r="O23" s="5"/>
      <c r="T23" s="35"/>
      <c r="U23" s="13"/>
      <c r="V23" s="13"/>
      <c r="W23" s="13"/>
      <c r="X23" s="13"/>
      <c r="Y23" s="13"/>
    </row>
    <row r="24" spans="1:25">
      <c r="G24" s="5"/>
      <c r="O24" s="5"/>
      <c r="T24" s="35"/>
      <c r="U24" s="13"/>
      <c r="V24" s="13"/>
      <c r="W24" s="13"/>
      <c r="X24" s="13"/>
      <c r="Y24" s="13"/>
    </row>
    <row r="25" spans="1:25">
      <c r="G25" s="5"/>
      <c r="O25" s="5"/>
      <c r="T25" s="35"/>
      <c r="U25" s="13"/>
      <c r="V25" s="13"/>
      <c r="W25" s="13"/>
      <c r="X25" s="13"/>
      <c r="Y25" s="13"/>
    </row>
    <row r="26" spans="1:25">
      <c r="G26" s="5"/>
      <c r="O26" s="5"/>
      <c r="T26" s="63"/>
      <c r="U26" s="13"/>
      <c r="V26" s="13"/>
      <c r="W26" s="13"/>
      <c r="X26" s="13"/>
      <c r="Y26" s="13"/>
    </row>
    <row r="27" spans="1:25">
      <c r="G27" s="5"/>
      <c r="O27" s="5"/>
      <c r="T27" s="64"/>
      <c r="U27" s="13"/>
      <c r="V27" s="13"/>
      <c r="W27" s="13"/>
      <c r="X27" s="13"/>
      <c r="Y27" s="13"/>
    </row>
    <row r="28" spans="1:25">
      <c r="G28" s="5"/>
      <c r="O28" s="5"/>
      <c r="T28" s="35"/>
      <c r="U28" s="13"/>
      <c r="V28" s="13"/>
      <c r="W28" s="13"/>
      <c r="X28" s="13"/>
      <c r="Y28" s="13"/>
    </row>
    <row r="29" spans="1:25">
      <c r="G29" s="30"/>
      <c r="O29" s="5"/>
      <c r="T29" s="63"/>
      <c r="U29" s="13"/>
      <c r="V29" s="13"/>
      <c r="W29" s="13"/>
      <c r="X29" s="13"/>
      <c r="Y29" s="13"/>
    </row>
    <row r="30" spans="1:25">
      <c r="G30" s="66"/>
      <c r="O30" s="13"/>
      <c r="T30" s="69"/>
      <c r="U30" s="13"/>
      <c r="V30" s="13"/>
      <c r="W30" s="13"/>
      <c r="X30" s="13"/>
      <c r="Y30" s="13"/>
    </row>
    <row r="31" spans="1:25">
      <c r="G31" s="66"/>
      <c r="O31" s="13"/>
      <c r="T31" s="69"/>
      <c r="U31" s="13"/>
      <c r="V31" s="13"/>
      <c r="W31" s="13"/>
      <c r="X31" s="13"/>
      <c r="Y31" s="13"/>
    </row>
    <row r="32" spans="1:25">
      <c r="G32" s="66"/>
      <c r="O32" s="13"/>
      <c r="T32" s="69"/>
      <c r="U32" s="13"/>
      <c r="V32" s="13"/>
      <c r="W32" s="13"/>
      <c r="X32" s="13"/>
      <c r="Y32" s="13"/>
    </row>
    <row r="33" spans="1:25">
      <c r="A33" s="30"/>
      <c r="B33" s="30"/>
      <c r="C33" s="30"/>
      <c r="D33" s="77"/>
      <c r="E33" s="78"/>
      <c r="F33" s="77"/>
      <c r="G33" s="66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>
      <c r="A34" s="30"/>
      <c r="B34" s="44"/>
      <c r="C34" s="44"/>
      <c r="D34" s="43"/>
      <c r="E34" s="44"/>
      <c r="F34" s="43"/>
      <c r="G34" s="66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2756-5D85-4831-B939-ADBAF297377F}">
  <dimension ref="A1:F14"/>
  <sheetViews>
    <sheetView workbookViewId="0">
      <selection activeCell="H6" sqref="H6"/>
    </sheetView>
  </sheetViews>
  <sheetFormatPr defaultRowHeight="14.4"/>
  <cols>
    <col min="1" max="1" width="5.578125" bestFit="1" customWidth="1"/>
    <col min="2" max="3" width="18.26171875" bestFit="1" customWidth="1"/>
    <col min="4" max="4" width="11.26171875" customWidth="1"/>
    <col min="6" max="6" width="11" customWidth="1"/>
  </cols>
  <sheetData>
    <row r="1" spans="1:6" ht="49.2">
      <c r="A1" s="1"/>
      <c r="B1" s="20" t="s">
        <v>32</v>
      </c>
      <c r="C1" s="20" t="s">
        <v>33</v>
      </c>
      <c r="D1" s="47" t="s">
        <v>34</v>
      </c>
      <c r="E1" s="47" t="s">
        <v>2</v>
      </c>
      <c r="F1" s="47" t="s">
        <v>4</v>
      </c>
    </row>
    <row r="2" spans="1:6">
      <c r="A2" s="1" t="s">
        <v>11</v>
      </c>
      <c r="B2" s="54">
        <v>166018</v>
      </c>
      <c r="C2" s="54">
        <v>154290</v>
      </c>
      <c r="D2" s="14">
        <v>137349</v>
      </c>
      <c r="E2" s="55">
        <f>(C2-B2)/B2</f>
        <v>-7.0642942331554409E-2</v>
      </c>
      <c r="F2" s="16">
        <f>(D2-C2)/C2</f>
        <v>-0.10979972778533929</v>
      </c>
    </row>
    <row r="3" spans="1:6">
      <c r="A3" s="1" t="s">
        <v>12</v>
      </c>
      <c r="B3" s="58">
        <v>153234</v>
      </c>
      <c r="C3" s="54">
        <v>139138</v>
      </c>
      <c r="D3" s="14">
        <v>126757</v>
      </c>
      <c r="E3" s="55">
        <f>(C3-B3)/B3</f>
        <v>-9.199002832269601E-2</v>
      </c>
      <c r="F3" s="16">
        <f>(D3-C3)/C3</f>
        <v>-8.8983599016803458E-2</v>
      </c>
    </row>
    <row r="4" spans="1:6">
      <c r="A4" s="1" t="s">
        <v>14</v>
      </c>
      <c r="B4" s="54">
        <v>149129</v>
      </c>
      <c r="C4" s="54">
        <v>139609</v>
      </c>
      <c r="D4" s="14">
        <v>117550</v>
      </c>
      <c r="E4" s="55">
        <f>(C4-B4)/B4</f>
        <v>-6.3837348872452709E-2</v>
      </c>
      <c r="F4" s="16">
        <f>(D4-C4)/C4</f>
        <v>-0.15800557270663065</v>
      </c>
    </row>
    <row r="5" spans="1:6">
      <c r="A5" s="1" t="s">
        <v>15</v>
      </c>
      <c r="B5" s="54">
        <v>146506</v>
      </c>
      <c r="C5" s="54">
        <v>126227</v>
      </c>
      <c r="D5" s="14">
        <v>113477</v>
      </c>
      <c r="E5" s="55">
        <f>(C5-B5)/B5</f>
        <v>-0.13841753921341104</v>
      </c>
      <c r="F5" s="16">
        <f>(D5-C5)/C5</f>
        <v>-0.10100850055851759</v>
      </c>
    </row>
    <row r="6" spans="1:6">
      <c r="A6" s="1" t="s">
        <v>16</v>
      </c>
      <c r="B6" s="54">
        <v>122937</v>
      </c>
      <c r="C6" s="54">
        <v>128749</v>
      </c>
      <c r="D6" s="14">
        <v>108336</v>
      </c>
      <c r="E6" s="55">
        <f>(C6-B6)/B6</f>
        <v>4.7276247183516758E-2</v>
      </c>
      <c r="F6" s="16">
        <f>(D6-C6)/C6</f>
        <v>-0.15854880426255738</v>
      </c>
    </row>
    <row r="7" spans="1:6">
      <c r="A7" s="1" t="s">
        <v>17</v>
      </c>
      <c r="B7" s="54">
        <v>113710</v>
      </c>
      <c r="C7" s="54">
        <v>125671</v>
      </c>
      <c r="D7" s="14">
        <v>98523</v>
      </c>
      <c r="E7" s="55">
        <f>(C7-B7)/B7</f>
        <v>0.10518863776272976</v>
      </c>
      <c r="F7" s="16">
        <f>(D7-C7)/C7</f>
        <v>-0.21602438112213637</v>
      </c>
    </row>
    <row r="8" spans="1:6">
      <c r="A8" s="1" t="s">
        <v>18</v>
      </c>
      <c r="B8" s="54">
        <v>117122</v>
      </c>
      <c r="C8" s="54">
        <v>147302</v>
      </c>
      <c r="D8" s="14">
        <v>103029</v>
      </c>
      <c r="E8" s="55">
        <f>(C8-B8)/B8</f>
        <v>0.25768002595584094</v>
      </c>
      <c r="F8" s="16">
        <f>(D8-C8)/C8</f>
        <v>-0.30055939498445372</v>
      </c>
    </row>
    <row r="9" spans="1:6">
      <c r="A9" s="1" t="s">
        <v>19</v>
      </c>
      <c r="B9" s="54">
        <v>126623</v>
      </c>
      <c r="C9" s="54">
        <v>145461</v>
      </c>
      <c r="D9" s="14">
        <v>115694</v>
      </c>
      <c r="E9" s="55">
        <f>(C9-B9)/B9</f>
        <v>0.14877233993824188</v>
      </c>
      <c r="F9" s="16">
        <f>(D9-C9)/C9</f>
        <v>-0.20463904414241618</v>
      </c>
    </row>
    <row r="10" spans="1:6">
      <c r="A10" s="1" t="s">
        <v>20</v>
      </c>
      <c r="B10" s="54">
        <v>122360</v>
      </c>
      <c r="C10" s="54">
        <v>149470</v>
      </c>
      <c r="D10" s="14"/>
      <c r="E10" s="55">
        <f>(C10-B10)/B10</f>
        <v>0.22155933311539719</v>
      </c>
      <c r="F10" s="16"/>
    </row>
    <row r="11" spans="1:6">
      <c r="A11" s="1" t="s">
        <v>21</v>
      </c>
      <c r="B11" s="54">
        <v>132280</v>
      </c>
      <c r="C11" s="54">
        <v>165507</v>
      </c>
      <c r="D11" s="14"/>
      <c r="E11" s="55">
        <f>(C11-B11)/B11</f>
        <v>0.25118687632295134</v>
      </c>
      <c r="F11" s="16"/>
    </row>
    <row r="12" spans="1:6">
      <c r="A12" s="1" t="s">
        <v>22</v>
      </c>
      <c r="B12" s="54">
        <v>128303</v>
      </c>
      <c r="C12" s="54">
        <v>162736</v>
      </c>
      <c r="D12" s="14"/>
      <c r="E12" s="55">
        <f>(C12-B12)/B12</f>
        <v>0.2683725244148617</v>
      </c>
      <c r="F12" s="16"/>
    </row>
    <row r="13" spans="1:6">
      <c r="A13" s="1" t="s">
        <v>23</v>
      </c>
      <c r="B13" s="54">
        <v>132120</v>
      </c>
      <c r="C13" s="54">
        <v>165619</v>
      </c>
      <c r="D13" s="14"/>
      <c r="E13" s="55">
        <f>(C13-B13)/B13</f>
        <v>0.25354980320920373</v>
      </c>
      <c r="F13" s="16"/>
    </row>
    <row r="14" spans="1:6">
      <c r="A14" s="25" t="s">
        <v>24</v>
      </c>
      <c r="B14" s="26">
        <f>SUM(B2:B13)</f>
        <v>1610342</v>
      </c>
      <c r="C14" s="26">
        <f>SUM(C2:C13)</f>
        <v>1749779</v>
      </c>
      <c r="D14" s="26">
        <f>SUM(D2:D13)</f>
        <v>920715</v>
      </c>
      <c r="E14" s="27">
        <f>(C14-B14)/B14</f>
        <v>8.6588438977558801E-2</v>
      </c>
      <c r="F14" s="27">
        <f>AVERAGE(F2:F13)</f>
        <v>-0.16719612807235684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C5861-0548-4071-B9F1-0FF3651A304B}">
  <dimension ref="A1:K16"/>
  <sheetViews>
    <sheetView tabSelected="1" workbookViewId="0">
      <selection activeCell="H11" sqref="H11"/>
    </sheetView>
  </sheetViews>
  <sheetFormatPr defaultRowHeight="14.4"/>
  <cols>
    <col min="2" max="3" width="14.68359375" bestFit="1" customWidth="1"/>
    <col min="4" max="4" width="11.578125" customWidth="1"/>
    <col min="5" max="5" width="14.68359375" bestFit="1" customWidth="1"/>
    <col min="6" max="6" width="11.578125" customWidth="1"/>
  </cols>
  <sheetData>
    <row r="1" spans="1:11" ht="36.9">
      <c r="A1" s="1"/>
      <c r="B1" s="10" t="s">
        <v>8</v>
      </c>
      <c r="C1" s="10" t="s">
        <v>9</v>
      </c>
      <c r="D1" s="10" t="s">
        <v>10</v>
      </c>
      <c r="E1" s="11" t="s">
        <v>2</v>
      </c>
      <c r="F1" s="12" t="s">
        <v>4</v>
      </c>
      <c r="G1" s="13"/>
      <c r="H1" s="13"/>
      <c r="I1" s="13"/>
      <c r="J1" s="13"/>
      <c r="K1" s="13"/>
    </row>
    <row r="2" spans="1:11">
      <c r="A2" s="1" t="s">
        <v>11</v>
      </c>
      <c r="B2" s="14">
        <v>24129.87</v>
      </c>
      <c r="C2" s="14">
        <v>40365</v>
      </c>
      <c r="D2" s="14">
        <v>41888</v>
      </c>
      <c r="E2" s="16">
        <f>(C2-B2)/B2</f>
        <v>0.67282293688279304</v>
      </c>
      <c r="F2" s="17">
        <f>(D2-C2)/C2</f>
        <v>3.773070729592469E-2</v>
      </c>
      <c r="G2" s="13"/>
      <c r="H2" s="13"/>
      <c r="I2" s="13"/>
      <c r="J2" s="13"/>
      <c r="K2" s="13"/>
    </row>
    <row r="3" spans="1:11">
      <c r="A3" s="1" t="s">
        <v>12</v>
      </c>
      <c r="B3" s="14">
        <v>48114.28</v>
      </c>
      <c r="C3" s="14">
        <v>37545</v>
      </c>
      <c r="D3" s="18">
        <v>42788</v>
      </c>
      <c r="E3" s="16">
        <f>(C3-B3)/B3</f>
        <v>-0.21967033487771195</v>
      </c>
      <c r="F3" s="17">
        <f>(D3-C3)/C3</f>
        <v>0.13964575842322546</v>
      </c>
      <c r="G3" s="87" t="s">
        <v>13</v>
      </c>
      <c r="H3" s="88"/>
      <c r="I3" s="88"/>
      <c r="J3" s="88"/>
      <c r="K3" s="88"/>
    </row>
    <row r="4" spans="1:11">
      <c r="A4" s="1" t="s">
        <v>14</v>
      </c>
      <c r="B4" s="14">
        <v>25782</v>
      </c>
      <c r="C4" s="14">
        <v>25781.81</v>
      </c>
      <c r="D4" s="18">
        <v>45023</v>
      </c>
      <c r="E4" s="16">
        <f>(C4-B4)/B4</f>
        <v>-7.3694825846982515E-6</v>
      </c>
      <c r="F4" s="17">
        <f>(D4-C4)/C4</f>
        <v>0.74630873472421055</v>
      </c>
      <c r="G4" s="13"/>
      <c r="H4" s="13"/>
      <c r="I4" s="13"/>
      <c r="J4" s="13"/>
      <c r="K4" s="13"/>
    </row>
    <row r="5" spans="1:11">
      <c r="A5" s="1" t="s">
        <v>15</v>
      </c>
      <c r="B5" s="14">
        <v>35554.239999999998</v>
      </c>
      <c r="C5" s="14">
        <v>25781.81</v>
      </c>
      <c r="D5" s="18">
        <v>25839</v>
      </c>
      <c r="E5" s="16">
        <f>(C5-B5)/B5</f>
        <v>-0.27485976356125169</v>
      </c>
      <c r="F5" s="17">
        <f>(D5-C5)/C5</f>
        <v>2.2182306052212272E-3</v>
      </c>
      <c r="G5" s="13"/>
      <c r="H5" s="13"/>
      <c r="I5" s="13"/>
      <c r="J5" s="13"/>
      <c r="K5" s="13"/>
    </row>
    <row r="6" spans="1:11">
      <c r="A6" s="1" t="s">
        <v>16</v>
      </c>
      <c r="B6" s="14">
        <v>15728</v>
      </c>
      <c r="C6" s="14">
        <v>13432.28</v>
      </c>
      <c r="D6" s="18">
        <v>12769</v>
      </c>
      <c r="E6" s="16">
        <f>(C6-B6)/B6</f>
        <v>-0.14596388606307217</v>
      </c>
      <c r="F6" s="17">
        <f>(D6-C6)/C6</f>
        <v>-4.9379554327336879E-2</v>
      </c>
      <c r="G6" s="13"/>
      <c r="H6" s="13"/>
      <c r="I6" s="13"/>
      <c r="J6" s="13"/>
      <c r="K6" s="13"/>
    </row>
    <row r="7" spans="1:11">
      <c r="A7" s="1" t="s">
        <v>17</v>
      </c>
      <c r="B7" s="14">
        <v>15395.12</v>
      </c>
      <c r="C7" s="14">
        <v>15430.56</v>
      </c>
      <c r="D7" s="18">
        <v>10444</v>
      </c>
      <c r="E7" s="16">
        <f>(C7-B7)/B7</f>
        <v>2.3020281751619143E-3</v>
      </c>
      <c r="F7" s="17">
        <f>(D7-C7)/C7</f>
        <v>-0.32316131106064844</v>
      </c>
      <c r="G7" s="13"/>
      <c r="H7" s="13"/>
      <c r="I7" s="13"/>
      <c r="J7" s="13"/>
      <c r="K7" s="13"/>
    </row>
    <row r="8" spans="1:11">
      <c r="A8" s="1" t="s">
        <v>18</v>
      </c>
      <c r="B8" s="14">
        <v>9067.8799999999992</v>
      </c>
      <c r="C8" s="14">
        <v>7210.53</v>
      </c>
      <c r="D8" s="14">
        <v>8021</v>
      </c>
      <c r="E8" s="16">
        <f>(C8-B8)/B8</f>
        <v>-0.20482736869036638</v>
      </c>
      <c r="F8" s="17">
        <f>(D8-C8)/C8</f>
        <v>0.11240089147399709</v>
      </c>
      <c r="G8" s="13"/>
      <c r="H8" s="13"/>
      <c r="I8" s="13"/>
      <c r="J8" s="13"/>
      <c r="K8" s="13"/>
    </row>
    <row r="9" spans="1:11">
      <c r="A9" s="1" t="s">
        <v>19</v>
      </c>
      <c r="B9" s="14">
        <v>12090</v>
      </c>
      <c r="C9" s="14">
        <v>7045.99</v>
      </c>
      <c r="D9" s="14">
        <v>11379</v>
      </c>
      <c r="E9" s="16">
        <f>(C9-B9)/B9</f>
        <v>-0.41720512820512823</v>
      </c>
      <c r="F9" s="17">
        <f>(D9-C9)/C9</f>
        <v>0.61496113392156393</v>
      </c>
      <c r="G9" s="13"/>
      <c r="H9" s="13"/>
      <c r="I9" s="13"/>
      <c r="J9" s="13"/>
      <c r="K9" s="13"/>
    </row>
    <row r="10" spans="1:11">
      <c r="A10" s="20" t="s">
        <v>20</v>
      </c>
      <c r="B10" s="19">
        <v>15191</v>
      </c>
      <c r="C10" s="19">
        <v>23032</v>
      </c>
      <c r="D10" s="14"/>
      <c r="E10" s="21">
        <f>(C10-B10)/B10</f>
        <v>0.51616088473438215</v>
      </c>
      <c r="F10" s="17"/>
      <c r="G10" s="13"/>
      <c r="H10" s="13"/>
      <c r="I10" s="13"/>
      <c r="J10" s="13"/>
      <c r="K10" s="13"/>
    </row>
    <row r="11" spans="1:11">
      <c r="A11" s="20" t="s">
        <v>21</v>
      </c>
      <c r="B11" s="19">
        <v>17892</v>
      </c>
      <c r="C11" s="19">
        <v>36770</v>
      </c>
      <c r="D11" s="14"/>
      <c r="E11" s="21">
        <f>(C11-B11)/B11</f>
        <v>1.0551084283478649</v>
      </c>
      <c r="F11" s="17"/>
      <c r="G11" s="13"/>
      <c r="I11" s="13"/>
      <c r="J11" s="13"/>
      <c r="K11" s="13"/>
    </row>
    <row r="12" spans="1:11">
      <c r="A12" s="20" t="s">
        <v>22</v>
      </c>
      <c r="B12" s="19">
        <v>41103</v>
      </c>
      <c r="C12" s="19">
        <v>40381</v>
      </c>
      <c r="D12" s="14"/>
      <c r="E12" s="21">
        <f>(C12-B12)/B12</f>
        <v>-1.7565627813055009E-2</v>
      </c>
      <c r="F12" s="17"/>
      <c r="G12" s="13"/>
      <c r="I12" s="13"/>
      <c r="J12" s="13"/>
      <c r="K12" s="13"/>
    </row>
    <row r="13" spans="1:11">
      <c r="A13" s="1" t="s">
        <v>23</v>
      </c>
      <c r="B13" s="22">
        <v>31826.36</v>
      </c>
      <c r="C13" s="22">
        <v>34355</v>
      </c>
      <c r="D13" s="14"/>
      <c r="E13" s="16">
        <f>(C13-B13)/B13</f>
        <v>7.9451121648847031E-2</v>
      </c>
      <c r="F13" s="17"/>
      <c r="G13" s="13"/>
      <c r="I13" s="13"/>
      <c r="J13" s="13"/>
      <c r="K13" s="13"/>
    </row>
    <row r="14" spans="1:11">
      <c r="A14" s="25" t="s">
        <v>24</v>
      </c>
      <c r="B14" s="26">
        <f>SUM(B2:B13)</f>
        <v>291873.75</v>
      </c>
      <c r="C14" s="26">
        <f>SUM(C2:C13)</f>
        <v>307130.98</v>
      </c>
      <c r="D14" s="28">
        <f>SUM(D2:D13)</f>
        <v>198151</v>
      </c>
      <c r="E14" s="27">
        <f>(C14-B14)/B14</f>
        <v>5.2273388751129489E-2</v>
      </c>
      <c r="F14" s="29">
        <f>AVERAGE(F2:F13)</f>
        <v>0.16009057388201969</v>
      </c>
      <c r="G14" s="13"/>
      <c r="I14" s="13"/>
      <c r="J14" s="13"/>
      <c r="K14" s="13"/>
    </row>
    <row r="15" spans="1:11" ht="24.6">
      <c r="A15" s="35"/>
      <c r="B15" s="36" t="s">
        <v>30</v>
      </c>
      <c r="C15" s="36" t="s">
        <v>31</v>
      </c>
      <c r="D15" s="36"/>
      <c r="E15" s="37" t="s">
        <v>27</v>
      </c>
      <c r="F15" s="38"/>
      <c r="G15" s="13"/>
      <c r="I15" s="13"/>
      <c r="J15" s="13"/>
      <c r="K15" s="13"/>
    </row>
    <row r="16" spans="1:11">
      <c r="A16" s="35"/>
      <c r="B16" s="42">
        <v>331445.11</v>
      </c>
      <c r="C16" s="42">
        <v>272775.98</v>
      </c>
      <c r="D16" s="36"/>
      <c r="E16" s="17">
        <f>(C16-B16)/C16</f>
        <v>-0.2150817311700246</v>
      </c>
      <c r="F16" s="38"/>
      <c r="G16" s="13"/>
      <c r="I16" s="13"/>
      <c r="J16" s="13"/>
      <c r="K16" s="13"/>
    </row>
  </sheetData>
  <mergeCells count="1">
    <mergeCell ref="G3:K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Waste</vt:lpstr>
      <vt:lpstr>Water</vt:lpstr>
      <vt:lpstr>Landlord Water</vt:lpstr>
      <vt:lpstr>Elec</vt:lpstr>
      <vt:lpstr>Carpark Elec</vt:lpstr>
      <vt:lpstr>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Haroun Berraoui</dc:creator>
  <cp:lastModifiedBy>Jan Hellebo</cp:lastModifiedBy>
  <dcterms:created xsi:type="dcterms:W3CDTF">2018-12-10T14:16:04Z</dcterms:created>
  <dcterms:modified xsi:type="dcterms:W3CDTF">2019-03-15T11:31:45Z</dcterms:modified>
</cp:coreProperties>
</file>