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mc:AlternateContent xmlns:mc="http://schemas.openxmlformats.org/markup-compatibility/2006">
    <mc:Choice Requires="x15">
      <x15ac:absPath xmlns:x15ac="http://schemas.microsoft.com/office/spreadsheetml/2010/11/ac" url="C:\Users\Miracle\Desktop\over here\"/>
    </mc:Choice>
  </mc:AlternateContent>
  <xr:revisionPtr revIDLastSave="0" documentId="13_ncr:1_{4F1A3A16-9B42-4D0B-B134-8FA61A8C69A6}" xr6:coauthVersionLast="40" xr6:coauthVersionMax="47" xr10:uidLastSave="{00000000-0000-0000-0000-000000000000}"/>
  <bookViews>
    <workbookView xWindow="0" yWindow="645" windowWidth="30240" windowHeight="19005" xr2:uid="{2F43B59A-29CA-466A-9B36-E961AA051D99}"/>
  </bookViews>
  <sheets>
    <sheet name="Dashboard_final" sheetId="4" r:id="rId1"/>
    <sheet name="Working" sheetId="2" r:id="rId2"/>
    <sheet name="Source_data" sheetId="1"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 r="E123" i="2"/>
  <c r="D123" i="2"/>
  <c r="E122" i="2"/>
  <c r="D122" i="2"/>
  <c r="E121" i="2"/>
  <c r="D121" i="2"/>
  <c r="E120" i="2"/>
  <c r="D120" i="2"/>
  <c r="E119" i="2"/>
  <c r="D119" i="2"/>
  <c r="E118" i="2"/>
  <c r="D118" i="2"/>
  <c r="E117" i="2"/>
  <c r="D117" i="2"/>
  <c r="E116" i="2"/>
  <c r="D116" i="2"/>
  <c r="E115" i="2"/>
  <c r="D115" i="2"/>
  <c r="E114" i="2"/>
  <c r="D114" i="2"/>
  <c r="E113" i="2"/>
  <c r="D113" i="2"/>
  <c r="E112" i="2"/>
  <c r="D112" i="2"/>
  <c r="E111" i="2"/>
  <c r="D111" i="2"/>
  <c r="E110" i="2"/>
  <c r="D110" i="2"/>
  <c r="E109" i="2"/>
  <c r="D109" i="2"/>
  <c r="E108" i="2"/>
  <c r="D108" i="2"/>
  <c r="E107" i="2"/>
  <c r="D107" i="2"/>
  <c r="E106" i="2"/>
  <c r="D106" i="2"/>
  <c r="E105" i="2"/>
  <c r="D105" i="2"/>
  <c r="E104" i="2"/>
  <c r="D104" i="2"/>
  <c r="E103" i="2"/>
  <c r="D103" i="2"/>
  <c r="E102" i="2"/>
  <c r="D102" i="2"/>
  <c r="E101" i="2"/>
  <c r="D101" i="2"/>
  <c r="E100" i="2"/>
  <c r="D100" i="2"/>
  <c r="E99" i="2"/>
  <c r="D99" i="2"/>
  <c r="E98" i="2"/>
  <c r="D98" i="2"/>
  <c r="E97" i="2"/>
  <c r="D97" i="2"/>
  <c r="E96" i="2"/>
  <c r="D96" i="2"/>
  <c r="E95" i="2"/>
  <c r="D95" i="2"/>
  <c r="E94" i="2"/>
  <c r="D94" i="2"/>
  <c r="E93" i="2"/>
  <c r="D93" i="2"/>
  <c r="E92" i="2"/>
  <c r="D92" i="2"/>
  <c r="E91" i="2"/>
  <c r="D91" i="2"/>
  <c r="E90" i="2"/>
  <c r="D90" i="2"/>
  <c r="E89" i="2"/>
  <c r="D89" i="2"/>
  <c r="E88" i="2"/>
  <c r="D88" i="2"/>
  <c r="E87" i="2"/>
  <c r="D87" i="2"/>
  <c r="E86" i="2"/>
  <c r="D86" i="2"/>
  <c r="E85" i="2"/>
  <c r="D85" i="2"/>
  <c r="E84" i="2"/>
  <c r="D84" i="2"/>
  <c r="E83" i="2"/>
  <c r="D83" i="2"/>
  <c r="E82" i="2"/>
  <c r="D82" i="2"/>
  <c r="E81" i="2"/>
  <c r="D81" i="2"/>
  <c r="E80" i="2"/>
  <c r="D80" i="2"/>
  <c r="E79" i="2"/>
  <c r="D79" i="2"/>
  <c r="E78" i="2"/>
  <c r="D78" i="2"/>
  <c r="E77" i="2"/>
  <c r="D77" i="2"/>
  <c r="E76" i="2"/>
  <c r="D76" i="2"/>
  <c r="E7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<sst xmlns="http://schemas.openxmlformats.org/spreadsheetml/2006/main" count="130110" uniqueCount="10971">
  <si>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</si>
  <si>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</si>
  <si>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</si>
  <si>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</si>
  <si>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</si>
  <si>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</si>
  <si>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</si>
  <si>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</si>
  <si>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</si>
  <si>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</si>
  <si>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</si>
  <si>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</si>
  <si>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</si>
  <si>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</si>
  <si>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</si>
  <si>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</si>
  <si>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</si>
  <si>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</si>
  <si>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</si>
  <si>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</si>
  <si>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</si>
  <si>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</si>
  <si>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</si>
  <si>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</si>
  <si>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</si>
  <si>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</si>
  <si>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</si>
  <si>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</si>
  <si>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</si>
  <si>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</si>
  <si>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</si>
  <si>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</si>
  <si>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</si>
  <si>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</si>
  <si>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</si>
  <si>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</si>
  <si>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</si>
  <si>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</si>
  <si>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</si>
  <si>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</si>
  <si>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</si>
  <si>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</si>
  <si>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</si>
  <si>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</si>
  <si>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</si>
  <si>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</si>
  <si>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</si>
  <si>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</si>
  <si>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</si>
  <si>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</si>
  <si>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</si>
  <si>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</si>
  <si>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</si>
  <si>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</si>
  <si>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</si>
  <si>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</si>
  <si>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</si>
  <si>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</si>
  <si>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</si>
  <si>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</si>
  <si>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</si>
  <si>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</si>
  <si>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</si>
  <si>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</si>
  <si>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</si>
  <si>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</si>
  <si>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</si>
  <si>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</si>
  <si>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</si>
  <si>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</si>
  <si>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</si>
  <si>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</si>
  <si>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</si>
  <si>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</si>
  <si>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</si>
  <si>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</si>
  <si>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</si>
  <si>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</si>
  <si>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</si>
  <si>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</si>
  <si>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</si>
  <si>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</si>
  <si>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</si>
  <si>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</si>
  <si>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</si>
  <si>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</si>
  <si>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</si>
  <si>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</si>
  <si>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</si>
  <si>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</si>
  <si>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</si>
  <si>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</si>
  <si>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</si>
  <si>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</si>
  <si>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</si>
  <si>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</si>
  <si>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</si>
  <si>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</si>
  <si>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</si>
  <si>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</si>
  <si>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</si>
  <si>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</si>
  <si>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</si>
  <si>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</si>
  <si>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</si>
  <si>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</si>
  <si>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</si>
  <si>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</si>
  <si>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</si>
  <si>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</si>
  <si>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</si>
  <si>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</si>
  <si>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</si>
  <si>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</si>
  <si>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</si>
  <si>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</si>
  <si>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</si>
  <si>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</si>
  <si>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</si>
  <si>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</si>
  <si>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</si>
  <si>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</si>
  <si>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</si>
  <si>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</si>
  <si>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</si>
  <si>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</si>
  <si>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</si>
  <si>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</si>
  <si>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</si>
  <si>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</si>
  <si>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</si>
  <si>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</si>
  <si>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</si>
  <si>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</si>
  <si>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</si>
  <si>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</si>
  <si>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</si>
  <si>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</si>
  <si>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</si>
  <si>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</si>
  <si>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</si>
  <si>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</si>
  <si>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</si>
  <si>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</si>
  <si>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</si>
  <si>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</si>
  <si>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</si>
  <si>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</si>
  <si>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</si>
  <si>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</si>
  <si>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</si>
  <si>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</si>
  <si>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</si>
  <si>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</si>
  <si>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</si>
  <si>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</si>
  <si>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</si>
  <si>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</si>
  <si>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</si>
  <si>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</si>
  <si>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</si>
  <si>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</si>
  <si>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</si>
  <si>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</si>
  <si>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</si>
  <si>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</si>
  <si>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</si>
  <si>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</si>
  <si>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</si>
  <si>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</si>
  <si>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</si>
  <si>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</si>
  <si>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</si>
  <si>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</si>
  <si>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</si>
  <si>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</si>
  <si>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</si>
  <si>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</si>
  <si>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</si>
  <si>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</si>
  <si>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</si>
  <si>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</si>
  <si>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</si>
  <si>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</si>
  <si>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</si>
  <si>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</si>
  <si>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</si>
  <si>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</si>
  <si>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</si>
  <si>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</si>
  <si>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</si>
  <si>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</si>
  <si>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</si>
  <si>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</si>
  <si>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</si>
  <si>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</si>
  <si>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</si>
  <si>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</si>
  <si>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</si>
  <si>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</si>
  <si>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</si>
  <si>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</si>
  <si>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</si>
  <si>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</si>
  <si>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</si>
  <si>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</si>
  <si>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</si>
  <si>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</si>
  <si>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</si>
  <si>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</si>
  <si>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</si>
  <si>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</si>
  <si>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</si>
  <si>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</si>
  <si>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</si>
  <si>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</si>
  <si>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</si>
  <si>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</si>
  <si>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</si>
  <si>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</si>
  <si>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</si>
  <si>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</si>
  <si>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</si>
  <si>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</si>
  <si>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</si>
  <si>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</si>
  <si>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</si>
  <si>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</si>
  <si>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</si>
  <si>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</si>
  <si>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</si>
  <si>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</si>
  <si>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</si>
  <si>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</si>
  <si>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</si>
  <si>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</si>
  <si>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</si>
  <si>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</si>
  <si>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</si>
  <si>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</si>
  <si>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</si>
  <si>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</si>
  <si>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</si>
  <si>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</si>
  <si>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</si>
  <si>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</si>
  <si>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</si>
  <si>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</si>
  <si>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</si>
  <si>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</si>
  <si>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</si>
  <si>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</si>
  <si>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</si>
  <si>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</si>
  <si>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</si>
  <si>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</si>
  <si>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</si>
  <si>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</si>
  <si>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</si>
  <si>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</si>
  <si>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</si>
  <si>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</si>
  <si>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</si>
  <si>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</si>
  <si>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</si>
  <si>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</si>
  <si>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</si>
  <si>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</si>
  <si>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</si>
  <si>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</si>
  <si>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</si>
  <si>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</si>
  <si>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</si>
  <si>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</si>
  <si>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</si>
  <si>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</si>
  <si>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</si>
  <si>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</si>
  <si>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</si>
  <si>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</si>
  <si>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</si>
  <si>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</si>
  <si>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</si>
  <si>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</si>
  <si>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</si>
  <si>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</si>
  <si>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</si>
  <si>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</si>
  <si>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</si>
  <si>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</si>
  <si>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</si>
  <si>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</si>
  <si>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</si>
  <si>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</si>
  <si>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</si>
  <si>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</si>
  <si>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</si>
  <si>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</si>
  <si>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</si>
  <si>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</si>
  <si>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</si>
  <si>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</si>
  <si>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</si>
  <si>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</si>
  <si>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</si>
  <si>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</si>
  <si>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</si>
  <si>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</si>
  <si>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</si>
  <si>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</si>
  <si>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</si>
  <si>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</si>
  <si>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</si>
  <si>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</si>
  <si>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</si>
  <si>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</si>
  <si>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</si>
  <si>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</si>
  <si>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</si>
  <si>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</si>
  <si>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</si>
  <si>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</si>
  <si>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</si>
  <si>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</si>
  <si>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</si>
  <si>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</si>
  <si>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</si>
  <si>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</si>
  <si>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</si>
  <si>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</si>
  <si>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</si>
  <si>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</si>
  <si>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</si>
  <si>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</si>
  <si>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</si>
  <si>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</si>
  <si>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</si>
  <si>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</si>
  <si>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</si>
  <si>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</si>
  <si>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</si>
  <si>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</si>
  <si>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</si>
  <si>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</si>
  <si>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</si>
  <si>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</si>
  <si>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</si>
  <si>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</si>
  <si>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</si>
  <si>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</si>
  <si>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</si>
  <si>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</si>
  <si>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</si>
  <si>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</si>
  <si>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</si>
  <si>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</si>
  <si>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</si>
  <si>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</si>
  <si>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</si>
  <si>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</si>
  <si>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</si>
  <si>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</si>
  <si>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</si>
  <si>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</si>
  <si>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</si>
  <si>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</si>
  <si>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</si>
  <si>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</si>
  <si>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</si>
  <si>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</si>
  <si>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</si>
  <si>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</si>
  <si>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</si>
  <si>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</si>
  <si>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</si>
  <si>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</si>
  <si>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</si>
  <si>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</si>
  <si>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</si>
  <si>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</si>
  <si>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</si>
  <si>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</si>
  <si>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</si>
  <si>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</si>
  <si>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</si>
  <si>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</si>
  <si>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</si>
  <si>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</si>
  <si>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</si>
  <si>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</si>
  <si>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</si>
  <si>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</si>
  <si>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</si>
  <si>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</si>
  <si>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</si>
  <si>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</si>
  <si>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</si>
  <si>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</si>
  <si>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</si>
  <si>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</si>
  <si>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</si>
  <si>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</si>
  <si>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</si>
  <si>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</si>
  <si>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</si>
  <si>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</si>
  <si>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</si>
  <si>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</si>
  <si>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</si>
  <si>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</si>
  <si>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</si>
  <si>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</si>
  <si>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</si>
  <si>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</si>
  <si>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</si>
  <si>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</si>
  <si>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</si>
  <si>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</si>
  <si>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</si>
  <si>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</si>
  <si>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</si>
  <si>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</si>
  <si>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</si>
  <si>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</si>
  <si>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</si>
  <si>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</si>
  <si>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</si>
  <si>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</si>
  <si>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</si>
  <si>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</si>
  <si>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</si>
  <si>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</si>
  <si>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</si>
  <si>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</si>
  <si>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</si>
  <si>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</si>
  <si>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</si>
  <si>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</si>
  <si>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</si>
  <si>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</si>
  <si>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</si>
  <si>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</si>
  <si>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</si>
  <si>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</si>
  <si>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</si>
  <si>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</si>
  <si>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</si>
  <si>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</si>
  <si>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</si>
  <si>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</si>
  <si>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</si>
  <si>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</si>
  <si>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</si>
  <si>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</si>
  <si>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</si>
  <si>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</si>
  <si>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</si>
  <si>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</si>
  <si>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</si>
  <si>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</si>
  <si>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</si>
  <si>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</si>
  <si>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</si>
  <si>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</si>
  <si>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</si>
  <si>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</si>
  <si>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</si>
  <si>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</si>
  <si>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</si>
  <si>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</si>
  <si>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</si>
  <si>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</si>
  <si>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</si>
  <si>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</si>
  <si>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</si>
  <si>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</si>
  <si>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</si>
  <si>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</si>
  <si>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</si>
  <si>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</si>
  <si>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</si>
  <si>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</si>
  <si>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</si>
  <si>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</si>
  <si>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</si>
  <si>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</si>
  <si>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</si>
  <si>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</si>
  <si>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</si>
  <si>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</si>
  <si>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</si>
  <si>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</si>
  <si>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</si>
  <si>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</si>
  <si>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</si>
  <si>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</si>
  <si>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</si>
  <si>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</si>
  <si>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</si>
  <si>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</si>
  <si>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</si>
  <si>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</si>
  <si>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</si>
  <si>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</si>
  <si>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</si>
  <si>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</si>
  <si>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</si>
  <si>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</si>
  <si>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</si>
  <si>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</si>
  <si>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</si>
  <si>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</si>
  <si>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</si>
  <si>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</si>
  <si>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</si>
  <si>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</si>
  <si>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</si>
  <si>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</si>
  <si>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</si>
  <si>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</si>
  <si>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</si>
  <si>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</si>
  <si>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</si>
  <si>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</si>
  <si>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</si>
  <si>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</si>
  <si>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</si>
  <si>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</si>
  <si>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</si>
  <si>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</si>
  <si>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</si>
  <si>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</si>
  <si>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</si>
  <si>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</si>
  <si>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</si>
  <si>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</si>
  <si>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</si>
  <si>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</si>
  <si>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</si>
  <si>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</si>
  <si>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</si>
  <si>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</si>
  <si>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</si>
  <si>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</si>
  <si>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</si>
  <si>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</si>
  <si>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</si>
  <si>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</si>
  <si>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</si>
  <si>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</si>
  <si>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</si>
  <si>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</si>
  <si>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</si>
  <si>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</si>
  <si>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</si>
  <si>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</si>
  <si>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</si>
  <si>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</si>
  <si>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</si>
  <si>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</si>
  <si>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</si>
  <si>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</si>
  <si>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</si>
  <si>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</si>
  <si>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</si>
  <si>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</si>
  <si>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</si>
  <si>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</si>
  <si>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</si>
  <si>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</si>
  <si>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</si>
  <si>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</si>
  <si>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</si>
  <si>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</si>
  <si>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</si>
  <si>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</si>
  <si>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</si>
  <si>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</si>
  <si>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</si>
  <si>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</si>
  <si>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</si>
  <si>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</si>
  <si>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</si>
  <si>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</si>
  <si>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</si>
  <si>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</si>
  <si>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</si>
  <si>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</si>
  <si>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</si>
  <si>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</si>
  <si>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</si>
  <si>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</si>
  <si>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</si>
  <si>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</si>
  <si>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</si>
  <si>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</si>
  <si>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</si>
  <si>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</si>
  <si>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</si>
  <si>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</si>
  <si>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</si>
  <si>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</si>
  <si>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</si>
  <si>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</si>
  <si>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</si>
  <si>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</si>
  <si>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</si>
  <si>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</si>
  <si>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</si>
  <si>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</si>
  <si>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</si>
  <si>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</si>
  <si>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</si>
  <si>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</si>
  <si>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</si>
  <si>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</si>
  <si>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</si>
  <si>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</si>
  <si>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</si>
  <si>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</si>
  <si>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</si>
  <si>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</si>
  <si>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</si>
  <si>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</si>
  <si>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</si>
  <si>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</si>
  <si>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</si>
  <si>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</si>
  <si>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</si>
  <si>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</si>
  <si>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</si>
  <si>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</si>
  <si>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</si>
  <si>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</si>
  <si>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</si>
  <si>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</si>
  <si>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</si>
  <si>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</si>
  <si>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</si>
  <si>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</si>
  <si>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</si>
  <si>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</si>
  <si>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</si>
  <si>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</si>
  <si>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</si>
  <si>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</si>
  <si>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</si>
  <si>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</si>
  <si>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</si>
  <si>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</si>
  <si>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</si>
  <si>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</si>
  <si>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</si>
  <si>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</si>
  <si>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</si>
  <si>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</si>
  <si>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</si>
  <si>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</si>
  <si>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</si>
  <si>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</si>
  <si>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</si>
  <si>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</si>
  <si>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</si>
  <si>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</si>
  <si>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</si>
  <si>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</si>
  <si>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</si>
  <si>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</si>
  <si>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</si>
  <si>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</si>
  <si>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</si>
  <si>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</si>
  <si>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</si>
  <si>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</si>
  <si>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</si>
  <si>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</si>
  <si>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</si>
  <si>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</si>
  <si>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</si>
  <si>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</si>
  <si>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</si>
  <si>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</si>
  <si>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</si>
  <si>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</si>
  <si>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</si>
  <si>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</si>
  <si>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</si>
  <si>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</si>
  <si>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</si>
  <si>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</si>
  <si>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</si>
  <si>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</si>
  <si>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</si>
  <si>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</si>
  <si>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</si>
  <si>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</si>
  <si>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</si>
  <si>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</si>
  <si>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</si>
  <si>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</si>
  <si>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</si>
  <si>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</si>
  <si>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</si>
  <si>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</si>
  <si>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</si>
  <si>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</si>
  <si>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</si>
  <si>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</si>
  <si>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</si>
  <si>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</si>
  <si>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</si>
  <si>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</si>
  <si>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</si>
  <si>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</si>
  <si>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</si>
  <si>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</si>
  <si>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</si>
  <si>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</si>
  <si>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</si>
  <si>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</si>
  <si>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</si>
  <si>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</si>
  <si>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</si>
  <si>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</si>
  <si>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</si>
  <si>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</si>
  <si>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</si>
  <si>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</si>
  <si>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</si>
  <si>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</si>
  <si>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</si>
  <si>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</si>
  <si>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</si>
  <si>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</si>
  <si>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</si>
  <si>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</si>
  <si>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</si>
  <si>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</si>
  <si>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</si>
  <si>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</si>
  <si>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</si>
  <si>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</si>
  <si>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</si>
  <si>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</si>
  <si>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</si>
  <si>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</si>
  <si>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</si>
  <si>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</si>
  <si>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</si>
  <si>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</si>
  <si>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</si>
  <si>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</si>
  <si>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</si>
  <si>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</si>
  <si>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</si>
  <si>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</si>
  <si>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</si>
  <si>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</si>
  <si>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</si>
  <si>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</si>
  <si>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</si>
  <si>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</si>
  <si>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</si>
  <si>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</si>
  <si>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</si>
  <si>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</si>
  <si>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</si>
  <si>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</si>
  <si>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</si>
  <si>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</si>
  <si>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</si>
  <si>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</si>
  <si>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</si>
  <si>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</si>
  <si>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</si>
  <si>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</si>
  <si>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</si>
  <si>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</si>
  <si>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</si>
  <si>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</si>
  <si>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</si>
  <si>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</si>
  <si>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</si>
  <si>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</si>
  <si>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</si>
  <si>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</si>
  <si>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</si>
  <si>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</si>
  <si>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</si>
  <si>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</si>
  <si>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</si>
  <si>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</si>
  <si>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</si>
  <si>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</si>
  <si>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</si>
  <si>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</si>
  <si>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</si>
  <si>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</si>
  <si>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</si>
  <si>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</si>
  <si>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</si>
  <si>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</si>
  <si>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</si>
  <si>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</si>
  <si>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</si>
  <si>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</si>
  <si>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</si>
  <si>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</si>
  <si>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</si>
  <si>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</si>
  <si>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</si>
  <si>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</si>
  <si>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</si>
  <si>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</si>
  <si>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</si>
  <si>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</si>
  <si>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</si>
  <si>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</si>
  <si>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</si>
  <si>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</si>
  <si>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</si>
  <si>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</si>
  <si>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</si>
  <si>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</si>
  <si>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</si>
  <si>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</si>
  <si>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</si>
  <si>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</si>
  <si>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</si>
  <si>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</si>
  <si>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</si>
  <si>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</si>
  <si>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</si>
  <si>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</si>
  <si>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</si>
  <si>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</si>
  <si>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</si>
  <si>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</si>
  <si>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</si>
  <si>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</si>
  <si>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</si>
  <si>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</si>
  <si>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</si>
  <si>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</si>
  <si>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</si>
  <si>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</si>
  <si>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</si>
  <si>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</si>
  <si>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</si>
  <si>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</si>
  <si>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</si>
  <si>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</si>
  <si>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</si>
  <si>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</si>
  <si>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</si>
  <si>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</si>
  <si>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</si>
  <si>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</si>
  <si>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</si>
  <si>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</si>
  <si>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</si>
  <si>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</si>
  <si>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</si>
  <si>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</si>
  <si>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</si>
  <si>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</si>
  <si>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</si>
  <si>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</si>
  <si>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</si>
  <si>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</si>
  <si>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</si>
  <si>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</si>
  <si>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</si>
  <si>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</si>
  <si>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</si>
  <si>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</si>
  <si>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</si>
  <si>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</si>
  <si>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</si>
  <si>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</si>
  <si>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</si>
  <si>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</si>
  <si>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</si>
  <si>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</si>
  <si>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</si>
  <si>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</si>
  <si>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</si>
  <si>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</si>
  <si>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</si>
  <si>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</si>
  <si>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</si>
  <si>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</si>
  <si>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</si>
  <si>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</si>
  <si>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</si>
  <si>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</si>
  <si>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</si>
  <si>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</si>
  <si>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</si>
  <si>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</si>
  <si>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</si>
  <si>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</si>
  <si>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</si>
  <si>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</si>
  <si>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</si>
  <si>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</si>
  <si>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</si>
  <si>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</si>
  <si>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</si>
  <si>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</si>
  <si>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</si>
  <si>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</si>
  <si>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</si>
  <si>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</si>
  <si>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</si>
  <si>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</si>
  <si>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</si>
  <si>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</si>
  <si>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</si>
  <si>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</si>
  <si>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</si>
  <si>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</si>
  <si>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</si>
  <si>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</si>
  <si>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</si>
  <si>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</si>
  <si>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</si>
  <si>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</si>
  <si>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</si>
  <si>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</si>
  <si>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</si>
  <si>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</si>
  <si>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</si>
  <si>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</si>
  <si>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</si>
  <si>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</si>
  <si>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</si>
  <si>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</si>
  <si>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</si>
  <si>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</si>
  <si>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</si>
  <si>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</si>
  <si>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</si>
  <si>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</si>
  <si>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</si>
  <si>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</si>
  <si>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</si>
  <si>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</si>
  <si>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</si>
  <si>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</si>
  <si>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</si>
  <si>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</si>
  <si>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</si>
  <si>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</si>
  <si>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</si>
  <si>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</si>
  <si>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</si>
  <si>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</si>
  <si>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</si>
  <si>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</si>
  <si>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</si>
  <si>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</si>
  <si>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</si>
  <si>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</si>
  <si>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</si>
  <si>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</si>
  <si>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</si>
  <si>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</si>
  <si>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</si>
  <si>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</si>
  <si>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</si>
  <si>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</si>
  <si>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</si>
  <si>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</si>
  <si>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</si>
  <si>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</si>
  <si>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</si>
  <si>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</si>
  <si>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</si>
  <si>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</si>
  <si>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</si>
  <si>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</si>
  <si>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</si>
  <si>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</si>
  <si>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</si>
  <si>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</si>
  <si>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</si>
  <si>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</si>
  <si>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</si>
  <si>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</si>
  <si>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</si>
  <si>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</si>
  <si>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</si>
  <si>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</si>
  <si>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</si>
  <si>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</si>
  <si>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</si>
  <si>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</si>
  <si>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</si>
  <si>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</si>
  <si>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</si>
  <si>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</si>
  <si>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</si>
  <si>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</si>
  <si>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</si>
  <si>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</si>
  <si>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</si>
  <si>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</si>
  <si>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</si>
  <si>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</si>
  <si>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</si>
  <si>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</si>
  <si>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</si>
  <si>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</si>
  <si>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</si>
  <si>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</si>
  <si>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</si>
  <si>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</si>
  <si>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</si>
  <si>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</si>
  <si>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</si>
  <si>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</si>
  <si>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</si>
  <si>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</si>
  <si>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</si>
  <si>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</si>
  <si>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</si>
  <si>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</si>
  <si>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</si>
  <si>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</si>
  <si>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</si>
  <si>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</si>
  <si>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</si>
  <si>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</si>
  <si>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</si>
  <si>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</si>
  <si>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</si>
  <si>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</si>
  <si>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</si>
  <si>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</si>
  <si>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</si>
  <si>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</si>
  <si>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</si>
  <si>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</si>
  <si>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</si>
  <si>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</si>
  <si>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</si>
  <si>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</si>
  <si>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</si>
  <si>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</si>
  <si>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</si>
  <si>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</si>
  <si>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</si>
  <si>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</si>
  <si>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</si>
  <si>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</si>
  <si>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</si>
  <si>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</si>
  <si>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</si>
  <si>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</si>
  <si>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</si>
  <si>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</si>
  <si>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</si>
  <si>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</si>
  <si>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</si>
  <si>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</si>
  <si>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</si>
  <si>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</si>
  <si>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</si>
  <si>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</si>
  <si>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</si>
  <si>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</si>
  <si>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</si>
  <si>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</si>
  <si>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</si>
  <si>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</si>
  <si>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</si>
  <si>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</si>
  <si>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</si>
  <si>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</si>
  <si>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</si>
  <si>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</si>
  <si>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</si>
  <si>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</si>
  <si>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</si>
  <si>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</si>
  <si>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</si>
  <si>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</si>
  <si>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</si>
  <si>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</si>
  <si>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</si>
  <si>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</si>
  <si>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</si>
  <si>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</si>
  <si>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</si>
  <si>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</si>
  <si>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</si>
  <si>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</si>
  <si>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</si>
  <si>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</si>
  <si>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</si>
  <si>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</si>
  <si>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</si>
  <si>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</si>
  <si>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</si>
  <si>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</si>
  <si>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</si>
  <si>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</si>
  <si>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</si>
  <si>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</si>
  <si>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</si>
  <si>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</si>
  <si>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</si>
  <si>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</si>
  <si>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</si>
  <si>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</si>
  <si>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</si>
  <si>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</si>
  <si>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</si>
  <si>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</si>
  <si>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</si>
  <si>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</si>
  <si>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</si>
  <si>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</si>
  <si>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</si>
  <si>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</si>
  <si>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</si>
  <si>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</si>
  <si>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</si>
  <si>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</si>
  <si>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</si>
  <si>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</si>
  <si>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</si>
  <si>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</si>
  <si>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</si>
  <si>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</si>
  <si>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</si>
  <si>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</si>
  <si>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</si>
  <si>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</si>
  <si>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</si>
  <si>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</si>
  <si>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</si>
  <si>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</si>
  <si>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</si>
  <si>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</si>
  <si>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</si>
  <si>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</si>
  <si>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</si>
  <si>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</si>
  <si>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</si>
  <si>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</si>
  <si>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</si>
  <si>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</si>
  <si>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</si>
  <si>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</si>
  <si>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</si>
  <si>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</si>
  <si>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</si>
  <si>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</si>
  <si>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</si>
  <si>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</si>
  <si>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</si>
  <si>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</si>
  <si>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</si>
  <si>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</si>
  <si>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</si>
  <si>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</si>
  <si>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</si>
  <si>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</si>
  <si>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</si>
  <si>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</si>
  <si>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</si>
  <si>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</si>
  <si>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</si>
  <si>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</si>
  <si>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</si>
  <si>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</si>
  <si>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</si>
  <si>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</si>
  <si>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</si>
  <si>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</si>
  <si>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</si>
  <si>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</si>
  <si>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</si>
  <si>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</si>
  <si>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</si>
  <si>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</si>
  <si>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</si>
  <si>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</si>
  <si>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</si>
  <si>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</si>
  <si>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</si>
  <si>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</si>
  <si>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</si>
  <si>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</si>
  <si>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</si>
  <si>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</si>
  <si>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</si>
  <si>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</si>
  <si>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</si>
  <si>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</si>
  <si>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</si>
  <si>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</si>
  <si>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</si>
  <si>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</si>
  <si>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</si>
  <si>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</si>
  <si>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</si>
  <si>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</si>
  <si>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</si>
  <si>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</si>
  <si>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</si>
  <si>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</si>
  <si>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</si>
  <si>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</si>
  <si>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</si>
  <si>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</si>
  <si>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</si>
  <si>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</si>
  <si>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</si>
  <si>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</si>
  <si>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</si>
  <si>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</si>
  <si>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</si>
  <si>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</si>
  <si>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</si>
  <si>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</si>
  <si>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</si>
  <si>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</si>
  <si>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</si>
  <si>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</si>
  <si>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</si>
  <si>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</si>
  <si>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</si>
  <si>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</si>
  <si>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</si>
  <si>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</si>
  <si>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</si>
  <si>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</si>
  <si>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</si>
  <si>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</si>
  <si>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</si>
  <si>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</si>
  <si>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</si>
  <si>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</si>
  <si>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</si>
  <si>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</si>
  <si>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</si>
  <si>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</si>
  <si>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</si>
  <si>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</si>
  <si>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</si>
  <si>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</si>
  <si>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</si>
  <si>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</si>
  <si>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</si>
  <si>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</si>
  <si>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</si>
  <si>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</si>
  <si>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</si>
  <si>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</si>
  <si>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</si>
  <si>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</si>
  <si>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</si>
  <si>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</si>
  <si>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</si>
  <si>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</si>
  <si>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</si>
  <si>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</si>
  <si>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</si>
  <si>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</si>
  <si>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</si>
  <si>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</si>
  <si>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</si>
  <si>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</si>
  <si>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</si>
  <si>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</si>
  <si>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</si>
  <si>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</si>
  <si>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</si>
  <si>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</si>
  <si>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</si>
  <si>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</si>
  <si>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</si>
  <si>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</si>
  <si>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</si>
  <si>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</si>
  <si>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</si>
  <si>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</si>
  <si>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</si>
  <si>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</si>
  <si>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</si>
  <si>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</si>
  <si>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</si>
  <si>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</si>
  <si>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</si>
  <si>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</si>
  <si>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</si>
  <si>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</si>
  <si>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</si>
  <si>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</si>
  <si>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</si>
  <si>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</si>
  <si>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</si>
  <si>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</si>
  <si>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</si>
  <si>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</si>
  <si>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</si>
  <si>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</si>
  <si>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</si>
  <si>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</si>
  <si>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</si>
  <si>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</si>
  <si>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</si>
  <si>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</si>
  <si>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</si>
  <si>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</si>
  <si>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</si>
  <si>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</si>
  <si>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</si>
  <si>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</si>
  <si>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</si>
  <si>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</si>
  <si>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</si>
  <si>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</si>
  <si>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</si>
  <si>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</si>
  <si>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</si>
  <si>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</si>
  <si>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</si>
  <si>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</si>
  <si>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</si>
  <si>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</si>
  <si>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</si>
  <si>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</si>
  <si>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</si>
  <si>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</si>
  <si>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</si>
  <si>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</si>
  <si>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</si>
  <si>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</si>
  <si>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</si>
  <si>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</si>
  <si>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</si>
  <si>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</si>
  <si>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</si>
  <si>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</si>
  <si>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</si>
  <si>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</si>
  <si>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</si>
  <si>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</si>
  <si>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</si>
  <si>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</si>
  <si>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</si>
  <si>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</si>
  <si>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</si>
  <si>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</si>
  <si>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</si>
  <si>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</si>
  <si>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</si>
  <si>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</si>
  <si>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</si>
  <si>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</si>
  <si>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</si>
  <si>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</si>
  <si>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</si>
  <si>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</si>
  <si>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</si>
  <si>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</si>
  <si>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</si>
  <si>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</si>
  <si>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</si>
  <si>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</si>
  <si>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</si>
  <si>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</si>
  <si>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</si>
  <si>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</si>
  <si>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</si>
  <si>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</si>
  <si>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</si>
  <si>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</si>
  <si>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</si>
  <si>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</si>
  <si>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</si>
  <si>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</si>
  <si>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</si>
  <si>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</si>
  <si>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</si>
  <si>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</si>
  <si>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</si>
  <si>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</si>
  <si>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</si>
  <si>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</si>
  <si>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</si>
  <si>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</si>
  <si>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</si>
  <si>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</si>
  <si>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</si>
  <si>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</si>
  <si>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</si>
  <si>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</si>
  <si>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</si>
  <si>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</si>
  <si>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</si>
  <si>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</si>
  <si>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</si>
  <si>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</si>
  <si>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</si>
  <si>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</si>
  <si>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</si>
  <si>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</si>
  <si>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</si>
  <si>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</si>
  <si>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</si>
  <si>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</si>
  <si>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</si>
  <si>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</si>
  <si>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</si>
  <si>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</si>
  <si>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</si>
  <si>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</si>
  <si>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</si>
  <si>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</si>
  <si>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</si>
  <si>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</si>
  <si>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</si>
  <si>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</si>
  <si>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</si>
  <si>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</si>
  <si>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</si>
  <si>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</si>
  <si>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</si>
  <si>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</si>
  <si>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</si>
  <si>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</si>
  <si>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</si>
  <si>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</si>
  <si>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</si>
  <si>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</si>
  <si>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</si>
  <si>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</si>
  <si>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</si>
  <si>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</si>
  <si>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</si>
  <si>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</si>
  <si>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</si>
  <si>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</si>
  <si>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</si>
  <si>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</si>
  <si>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</si>
  <si>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</si>
  <si>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</si>
  <si>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</si>
  <si>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</si>
  <si>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</si>
  <si>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</si>
  <si>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</si>
  <si>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</si>
  <si>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</si>
  <si>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</si>
  <si>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</si>
  <si>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</si>
  <si>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</si>
  <si>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</si>
  <si>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</si>
  <si>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</si>
  <si>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</si>
  <si>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</si>
  <si>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</si>
  <si>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</si>
  <si>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</si>
  <si>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</si>
  <si>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</si>
  <si>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</si>
  <si>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</si>
  <si>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</si>
  <si>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</si>
  <si>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</si>
  <si>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</si>
  <si>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</si>
  <si>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</si>
  <si>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</si>
  <si>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</si>
  <si>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</si>
  <si>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</si>
  <si>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</si>
  <si>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</si>
  <si>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</si>
  <si>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</si>
  <si>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</si>
  <si>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</si>
  <si>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</si>
  <si>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</si>
  <si>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</si>
  <si>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</si>
  <si>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</si>
  <si>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</si>
  <si>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</si>
  <si>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</si>
  <si>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</si>
  <si>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</si>
  <si>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</si>
  <si>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</si>
  <si>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</si>
  <si>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</si>
  <si>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</si>
  <si>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</si>
  <si>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</si>
  <si>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</si>
  <si>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</si>
  <si>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</si>
  <si>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</si>
  <si>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</si>
  <si>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</si>
  <si>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</si>
  <si>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</si>
  <si>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</si>
  <si>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</si>
  <si>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</si>
  <si>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</si>
  <si>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</si>
  <si>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</si>
  <si>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</si>
  <si>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</si>
  <si>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</si>
  <si>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</si>
  <si>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</si>
  <si>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</si>
  <si>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</si>
  <si>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</si>
  <si>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</si>
  <si>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</si>
  <si>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</si>
  <si>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</si>
  <si>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</si>
  <si>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</si>
  <si>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</si>
  <si>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</si>
  <si>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</si>
  <si>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</si>
  <si>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</si>
  <si>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</si>
  <si>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</si>
  <si>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</si>
  <si>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</si>
  <si>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</si>
  <si>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</si>
  <si>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</si>
  <si>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</si>
  <si>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</si>
  <si>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</si>
  <si>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</si>
  <si>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</si>
  <si>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</si>
  <si>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</si>
  <si>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</si>
  <si>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</si>
  <si>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</si>
  <si>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</si>
  <si>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</si>
  <si>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</si>
  <si>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</si>
  <si>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</si>
  <si>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</si>
  <si>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</si>
  <si>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</si>
  <si>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</si>
  <si>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</si>
  <si>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</si>
  <si>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</si>
  <si>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</si>
  <si>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</si>
  <si>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</si>
  <si>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</si>
  <si>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</si>
  <si>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</si>
  <si>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</si>
  <si>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</si>
  <si>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</si>
  <si>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</si>
  <si>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</si>
  <si>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</si>
  <si>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</si>
  <si>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</si>
  <si>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</si>
  <si>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</si>
  <si>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</si>
  <si>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</si>
  <si>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</si>
  <si>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</si>
  <si>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</si>
  <si>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</si>
  <si>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</si>
  <si>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</si>
  <si>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</si>
  <si>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</si>
  <si>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</si>
  <si>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</si>
  <si>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</si>
  <si>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</si>
  <si>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</si>
  <si>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</si>
  <si>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</si>
  <si>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</si>
  <si>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</si>
  <si>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</si>
  <si>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</si>
  <si>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</si>
  <si>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</si>
  <si>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</si>
  <si>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</si>
  <si>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</si>
  <si>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</si>
  <si>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</si>
  <si>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</si>
  <si>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</si>
  <si>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</si>
  <si>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</si>
  <si>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</si>
  <si>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</si>
  <si>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</si>
  <si>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</si>
  <si>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</si>
  <si>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</si>
  <si>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</si>
  <si>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</si>
  <si>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</si>
  <si>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</si>
  <si>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</si>
  <si>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</si>
  <si>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</si>
  <si>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</si>
  <si>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</si>
  <si>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</si>
  <si>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</si>
  <si>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</si>
  <si>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</si>
  <si>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</si>
  <si>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</si>
  <si>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</si>
  <si>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</si>
  <si>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</si>
  <si>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</si>
  <si>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</si>
  <si>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</si>
  <si>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</si>
  <si>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</si>
  <si>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</si>
  <si>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</si>
  <si>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</si>
  <si>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</si>
  <si>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</si>
  <si>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</si>
  <si>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</si>
  <si>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</si>
  <si>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</si>
  <si>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</si>
  <si>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</si>
  <si>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</si>
  <si>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</si>
  <si>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</si>
  <si>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</si>
  <si>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</si>
  <si>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</si>
  <si>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</si>
  <si>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</si>
  <si>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</si>
  <si>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</si>
  <si>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</si>
  <si>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</si>
  <si>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</si>
  <si>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</si>
  <si>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</si>
  <si>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</si>
  <si>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</si>
  <si>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</si>
  <si>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</si>
  <si>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</si>
  <si>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</si>
  <si>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</si>
  <si>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</si>
  <si>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</si>
  <si>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</si>
  <si>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</si>
  <si>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</si>
  <si>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</si>
  <si>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</si>
  <si>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</si>
  <si>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</si>
  <si>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</si>
  <si>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</si>
  <si>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</si>
  <si>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</si>
  <si>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</si>
  <si>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</si>
  <si>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</si>
  <si>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</si>
  <si>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</si>
  <si>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</si>
  <si>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</si>
  <si>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</si>
  <si>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</si>
  <si>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</si>
  <si>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</si>
  <si>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</si>
  <si>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</si>
  <si>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</si>
  <si>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</si>
  <si>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</si>
  <si>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</si>
  <si>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</si>
  <si>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</si>
  <si>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</si>
  <si>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</si>
  <si>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</si>
  <si>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</si>
  <si>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</si>
  <si>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</si>
  <si>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</si>
  <si>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</si>
  <si>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</si>
  <si>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</si>
  <si>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</si>
  <si>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</si>
  <si>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</si>
  <si>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</si>
  <si>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</si>
  <si>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</si>
  <si>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</si>
  <si>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</si>
  <si>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</si>
  <si>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</si>
  <si>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</si>
  <si>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</si>
  <si>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</si>
  <si>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</si>
  <si>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</si>
  <si>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</si>
  <si>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</si>
  <si>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</si>
  <si>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</si>
  <si>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</si>
  <si>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</si>
  <si>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</si>
  <si>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</si>
  <si>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</si>
  <si>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</si>
  <si>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</si>
  <si>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</si>
  <si>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</si>
  <si>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</si>
  <si>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</si>
  <si>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</si>
  <si>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</si>
  <si>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</si>
  <si>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</si>
  <si>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</si>
  <si>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</si>
  <si>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</si>
  <si>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</si>
  <si>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</si>
  <si>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</si>
  <si>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</si>
  <si>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</si>
  <si>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</si>
  <si>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</si>
  <si>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</si>
  <si>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</si>
  <si>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</si>
  <si>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</si>
  <si>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</si>
  <si>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</si>
  <si>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</si>
  <si>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</si>
  <si>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</si>
  <si>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</si>
  <si>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</si>
  <si>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</si>
  <si>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</si>
  <si>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</si>
  <si>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</si>
  <si>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</si>
  <si>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</si>
  <si>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</si>
  <si>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</si>
  <si>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</si>
  <si>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</si>
  <si>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</si>
  <si>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</si>
  <si>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</si>
  <si>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</si>
  <si>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</si>
  <si>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</si>
  <si>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</si>
  <si>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</si>
  <si>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</si>
  <si>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</si>
  <si>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</si>
  <si>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</si>
  <si>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</si>
  <si>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</si>
  <si>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</si>
  <si>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</si>
  <si>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</si>
  <si>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</si>
  <si>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</si>
  <si>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</si>
  <si>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</si>
  <si>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</si>
  <si>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</si>
  <si>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</si>
  <si>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</si>
  <si>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</si>
  <si>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</si>
  <si>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</si>
  <si>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</si>
  <si>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</si>
  <si>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</si>
  <si>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</si>
  <si>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</si>
  <si>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</si>
  <si>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</si>
  <si>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</si>
  <si>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</si>
  <si>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</si>
  <si>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</si>
  <si>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</si>
  <si>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</si>
  <si>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</si>
  <si>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</si>
  <si>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</si>
  <si>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</si>
  <si>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</si>
  <si>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</si>
  <si>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</si>
  <si>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</si>
  <si>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</si>
  <si>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</si>
  <si>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</si>
  <si>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</si>
  <si>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</si>
  <si>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</si>
  <si>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</si>
  <si>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</si>
  <si>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</si>
  <si>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</si>
  <si>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</si>
  <si>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</si>
  <si>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</si>
  <si>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</si>
  <si>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</si>
  <si>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</si>
  <si>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</si>
  <si>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</si>
  <si>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</si>
  <si>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</si>
  <si>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</si>
  <si>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</si>
  <si>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</si>
  <si>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</si>
  <si>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</si>
  <si>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</si>
  <si>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</si>
  <si>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</si>
  <si>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</si>
  <si>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</si>
  <si>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</si>
  <si>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</si>
  <si>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</si>
  <si>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</si>
  <si>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</si>
  <si>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</si>
  <si>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</si>
  <si>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</si>
  <si>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</si>
  <si>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</si>
  <si>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</si>
  <si>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</si>
  <si>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</si>
  <si>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</si>
  <si>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</si>
  <si>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</si>
  <si>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</si>
  <si>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</si>
  <si>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</si>
  <si>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</si>
  <si>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</si>
  <si>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</si>
  <si>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</si>
  <si>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</si>
  <si>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</si>
  <si>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</si>
  <si>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</si>
  <si>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</si>
  <si>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</si>
  <si>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</si>
  <si>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</si>
  <si>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</si>
  <si>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</si>
  <si>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</si>
  <si>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</si>
  <si>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</si>
  <si>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</si>
  <si>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</si>
  <si>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</si>
  <si>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</si>
  <si>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</si>
  <si>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</si>
  <si>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</si>
  <si>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</si>
  <si>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</si>
  <si>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</si>
  <si>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</si>
  <si>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</si>
  <si>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</si>
  <si>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</si>
  <si>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</si>
  <si>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</si>
  <si>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</si>
  <si>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</si>
  <si>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</si>
  <si>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</si>
  <si>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</si>
  <si>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</si>
  <si>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</si>
  <si>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</si>
  <si>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</si>
  <si>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</si>
  <si>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</si>
  <si>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</si>
  <si>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</si>
  <si>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</si>
  <si>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</si>
  <si>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</si>
  <si>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</si>
  <si>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</si>
  <si>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</si>
  <si>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</si>
  <si>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</si>
  <si>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</si>
  <si>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</si>
  <si>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</si>
  <si>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</si>
  <si>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</si>
  <si>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</si>
  <si>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</si>
  <si>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</si>
  <si>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</si>
  <si>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</si>
  <si>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</si>
  <si>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</si>
  <si>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</si>
  <si>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</si>
  <si>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</si>
  <si>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</si>
  <si>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</si>
  <si>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</si>
  <si>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</si>
  <si>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</si>
  <si>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</si>
  <si>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</si>
  <si>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</si>
  <si>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</si>
  <si>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</si>
  <si>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</si>
  <si>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</si>
  <si>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</si>
  <si>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</si>
  <si>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</si>
  <si>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</si>
  <si>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</si>
  <si>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</si>
  <si>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</si>
  <si>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</si>
  <si>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</si>
  <si>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</si>
  <si>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</si>
  <si>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</si>
  <si>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</si>
  <si>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</si>
  <si>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</si>
  <si>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</si>
  <si>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</si>
  <si>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</si>
  <si>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</si>
  <si>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</si>
  <si>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</si>
  <si>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</si>
  <si>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</si>
  <si>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</si>
  <si>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</si>
  <si>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</si>
  <si>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</si>
  <si>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</si>
  <si>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</si>
  <si>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</si>
  <si>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</si>
  <si>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</si>
  <si>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</si>
  <si>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</si>
  <si>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</si>
  <si>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</si>
  <si>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</si>
  <si>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</si>
  <si>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</si>
  <si>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</si>
  <si>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</si>
  <si>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</si>
  <si>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</si>
  <si>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</si>
  <si>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</si>
  <si>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</si>
  <si>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</si>
  <si>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</si>
  <si>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</si>
  <si>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</si>
  <si>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</si>
  <si>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</si>
  <si>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</si>
  <si>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</si>
  <si>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</si>
  <si>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</si>
  <si>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</si>
  <si>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</si>
  <si>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</si>
  <si>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</si>
  <si>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</si>
  <si>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</si>
  <si>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</si>
  <si>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</si>
  <si>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</si>
  <si>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</si>
  <si>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</si>
  <si>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</si>
  <si>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</si>
  <si>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</si>
  <si>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</si>
  <si>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</si>
  <si>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</si>
  <si>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</si>
  <si>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</si>
  <si>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</si>
  <si>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</si>
  <si>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</si>
  <si>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</si>
  <si>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</si>
  <si>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</si>
  <si>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</si>
  <si>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</si>
  <si>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</si>
  <si>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</si>
  <si>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</si>
  <si>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</si>
  <si>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</si>
  <si>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</si>
  <si>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</si>
  <si>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</si>
  <si>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</si>
  <si>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</si>
  <si>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</si>
  <si>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</si>
  <si>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</si>
  <si>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</si>
  <si>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</si>
  <si>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</si>
  <si>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</si>
  <si>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</si>
  <si>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</si>
  <si>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</si>
  <si>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</si>
  <si>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</si>
  <si>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</si>
  <si>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</si>
  <si>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</si>
  <si>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</si>
  <si>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</si>
  <si>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</si>
  <si>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</si>
  <si>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</si>
  <si>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</si>
  <si>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</si>
  <si>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</si>
  <si>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</si>
  <si>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</si>
  <si>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</si>
  <si>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</si>
  <si>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</si>
  <si>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</si>
  <si>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</si>
  <si>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</si>
  <si>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</si>
  <si>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</si>
  <si>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</si>
  <si>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</si>
  <si>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</si>
  <si>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</si>
  <si>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</si>
  <si>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</si>
  <si>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</si>
  <si>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</si>
  <si>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</si>
  <si>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</si>
  <si>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</si>
  <si>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</si>
  <si>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</si>
  <si>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</si>
  <si>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</si>
  <si>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</si>
  <si>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</si>
  <si>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</si>
  <si>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</si>
  <si>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</si>
  <si>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</si>
  <si>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</si>
  <si>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</si>
  <si>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</si>
  <si>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</si>
  <si>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</si>
  <si>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</si>
  <si>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</si>
  <si>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</si>
  <si>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</si>
  <si>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</si>
  <si>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</si>
  <si>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</si>
  <si>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</si>
  <si>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</si>
  <si>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</si>
  <si>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</si>
  <si>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</si>
  <si>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</si>
  <si>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</si>
  <si>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</si>
  <si>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</si>
  <si>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</si>
  <si>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</si>
  <si>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</si>
  <si>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</si>
  <si>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</si>
  <si>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</si>
  <si>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</si>
  <si>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</si>
  <si>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</si>
  <si>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</si>
  <si>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</si>
  <si>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</si>
  <si>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</si>
  <si>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</si>
  <si>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</si>
  <si>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</si>
  <si>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</si>
  <si>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</si>
  <si>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</si>
  <si>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</si>
  <si>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</si>
  <si>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</si>
  <si>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</si>
  <si>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</si>
  <si>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</si>
  <si>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</si>
  <si>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</si>
  <si>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</si>
  <si>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</si>
  <si>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</si>
  <si>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</si>
  <si>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</si>
  <si>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</si>
  <si>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</si>
  <si>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</si>
  <si>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</si>
  <si>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</si>
  <si>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</si>
  <si>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</si>
  <si>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</si>
  <si>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</si>
  <si>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</si>
  <si>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</si>
  <si>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</si>
  <si>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</si>
  <si>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</si>
  <si>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</si>
  <si>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</si>
  <si>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</si>
  <si>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</si>
  <si>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</si>
  <si>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</si>
  <si>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</si>
  <si>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</si>
  <si>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</si>
  <si>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</si>
  <si>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</si>
  <si>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</si>
  <si>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</si>
  <si>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</si>
  <si>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</si>
  <si>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</si>
  <si>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</si>
  <si>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</si>
  <si>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</si>
  <si>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</si>
  <si>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</si>
  <si>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</si>
  <si>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</si>
  <si>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</si>
  <si>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</si>
  <si>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</si>
  <si>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</si>
  <si>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</si>
  <si>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</si>
  <si>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</si>
  <si>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</si>
  <si>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</si>
  <si>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</si>
  <si>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</si>
  <si>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</si>
  <si>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</si>
  <si>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</si>
  <si>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</si>
  <si>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</si>
  <si>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</si>
  <si>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</si>
  <si>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</si>
  <si>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</si>
  <si>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</si>
  <si>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</si>
  <si>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</si>
  <si>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</si>
  <si>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</si>
  <si>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</si>
  <si>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</si>
  <si>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</si>
  <si>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</si>
  <si>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</si>
  <si>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</si>
  <si>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</si>
  <si>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</si>
  <si>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</si>
  <si>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</si>
  <si>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</si>
  <si>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</si>
  <si>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</si>
  <si>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</si>
  <si>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</si>
  <si>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</si>
  <si>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</si>
  <si>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</si>
  <si>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</si>
  <si>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</si>
  <si>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</si>
  <si>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</si>
  <si>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</si>
  <si>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</si>
  <si>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</si>
  <si>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</si>
  <si>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</si>
  <si>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</si>
  <si>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</si>
  <si>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</si>
  <si>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</si>
  <si>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</si>
  <si>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</si>
  <si>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</si>
  <si>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</si>
  <si>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</si>
  <si>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</si>
  <si>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</si>
  <si>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</si>
  <si>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</si>
  <si>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</si>
  <si>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</si>
  <si>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</si>
  <si>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</si>
  <si>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</si>
  <si>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</si>
  <si>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</si>
  <si>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</si>
  <si>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</si>
  <si>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</si>
  <si>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</si>
  <si>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</si>
  <si>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</si>
  <si>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</si>
  <si>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</si>
  <si>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</si>
  <si>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</si>
  <si>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</si>
  <si>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</si>
  <si>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</si>
  <si>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</si>
  <si>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</si>
  <si>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</si>
  <si>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</si>
  <si>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</si>
  <si>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</si>
  <si>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</si>
  <si>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</si>
  <si>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</si>
  <si>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</si>
  <si>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</si>
  <si>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</si>
  <si>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</si>
  <si>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</si>
  <si>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</si>
  <si>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</si>
  <si>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</si>
  <si>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</si>
  <si>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</si>
  <si>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</si>
  <si>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</si>
  <si>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</si>
  <si>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</si>
  <si>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</si>
  <si>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</si>
  <si>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</si>
  <si>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</si>
  <si>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</si>
  <si>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</si>
  <si>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</si>
  <si>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</si>
  <si>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</si>
  <si>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</si>
  <si>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</si>
  <si>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</si>
  <si>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</si>
  <si>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</si>
  <si>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</si>
  <si>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</si>
  <si>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</si>
  <si>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</si>
  <si>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</si>
  <si>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</si>
  <si>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</si>
  <si>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</si>
  <si>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</si>
  <si>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</si>
  <si>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</si>
  <si>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</si>
  <si>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</si>
  <si>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</si>
  <si>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</si>
  <si>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</si>
  <si>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</si>
  <si>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</si>
  <si>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</si>
  <si>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</si>
  <si>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</si>
  <si>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</si>
  <si>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</si>
  <si>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</si>
  <si>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</si>
  <si>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</si>
  <si>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</si>
  <si>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</si>
  <si>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</si>
  <si>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</si>
  <si>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</si>
  <si>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</si>
  <si>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</si>
  <si>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</si>
  <si>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</si>
  <si>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</si>
  <si>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</si>
  <si>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</si>
  <si>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</si>
  <si>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</si>
  <si>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</si>
  <si>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</si>
  <si>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</si>
  <si>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</si>
  <si>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</si>
  <si>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</si>
  <si>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</si>
  <si>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</si>
  <si>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</si>
  <si>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</si>
  <si>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</si>
  <si>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</si>
  <si>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</si>
  <si>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</si>
  <si>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</si>
  <si>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</si>
  <si>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</si>
  <si>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</si>
  <si>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</si>
  <si>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</si>
  <si>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</si>
  <si>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</si>
  <si>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</si>
  <si>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</si>
  <si>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</si>
  <si>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</si>
  <si>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</si>
  <si>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</si>
  <si>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</si>
  <si>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</si>
  <si>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</si>
  <si>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</si>
  <si>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</si>
  <si>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</si>
  <si>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</si>
  <si>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</si>
  <si>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</si>
  <si>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</si>
  <si>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</si>
  <si>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</si>
  <si>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</si>
  <si>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</si>
  <si>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</si>
  <si>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</si>
  <si>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</si>
  <si>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</si>
  <si>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</si>
  <si>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</si>
  <si>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</si>
  <si>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</si>
  <si>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</si>
  <si>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</si>
  <si>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</si>
  <si>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</si>
  <si>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</si>
  <si>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</si>
  <si>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</si>
  <si>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</si>
  <si>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</si>
  <si>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</si>
  <si>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</si>
  <si>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</si>
  <si>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</si>
  <si>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</si>
  <si>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</si>
  <si>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</si>
  <si>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</si>
  <si>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</si>
  <si>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</si>
  <si>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</si>
  <si>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</si>
  <si>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</si>
  <si>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</si>
  <si>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</si>
  <si>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</si>
  <si>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</si>
  <si>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</si>
  <si>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</si>
  <si>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</si>
  <si>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</si>
  <si>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</si>
  <si>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</si>
  <si>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</si>
  <si>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</si>
  <si>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</si>
  <si>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</si>
  <si>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</si>
  <si>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</si>
  <si>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</si>
  <si>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</si>
  <si>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</si>
  <si>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</si>
  <si>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</si>
  <si>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</si>
  <si>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</si>
  <si>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</si>
  <si>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</si>
  <si>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</si>
  <si>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</si>
  <si>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</si>
  <si>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</si>
  <si>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</si>
  <si>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</si>
  <si>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</si>
  <si>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</si>
  <si>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</si>
  <si>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</si>
  <si>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</si>
  <si>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</si>
  <si>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</si>
  <si>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</si>
  <si>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</si>
  <si>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</si>
  <si>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</si>
  <si>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</si>
  <si>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</si>
  <si>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</si>
  <si>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</si>
  <si>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</si>
  <si>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</si>
  <si>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</si>
  <si>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</si>
  <si>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</si>
  <si>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</si>
  <si>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</si>
  <si>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</si>
  <si>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</si>
  <si>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</si>
  <si>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</si>
  <si>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</si>
  <si>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</si>
  <si>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</si>
  <si>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</si>
  <si>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</si>
  <si>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</si>
  <si>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</si>
  <si>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</si>
  <si>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</si>
  <si>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</si>
  <si>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</si>
  <si>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</si>
  <si>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</si>
  <si>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</si>
  <si>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</si>
  <si>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</si>
  <si>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</si>
  <si>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</si>
  <si>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</si>
  <si>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</si>
  <si>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</si>
  <si>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</si>
  <si>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</si>
  <si>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</si>
  <si>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</si>
  <si>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</si>
  <si>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</si>
  <si>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</si>
  <si>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</si>
  <si>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</si>
  <si>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</si>
  <si>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</si>
  <si>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</si>
  <si>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</si>
  <si>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</si>
  <si>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</si>
  <si>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</si>
  <si>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</si>
  <si>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</si>
  <si>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</si>
  <si>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</si>
  <si>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</si>
  <si>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</si>
  <si>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</si>
  <si>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</si>
  <si>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</si>
  <si>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</si>
  <si>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</si>
  <si>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</si>
  <si>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</si>
  <si>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</si>
  <si>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</si>
  <si>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</si>
  <si>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</si>
  <si>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</si>
  <si>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</si>
  <si>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</si>
  <si>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</si>
  <si>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</si>
  <si>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</si>
  <si>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</si>
  <si>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</si>
  <si>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</si>
  <si>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</si>
  <si>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</si>
  <si>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</si>
  <si>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</si>
  <si>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</si>
  <si>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</si>
  <si>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</si>
  <si>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</si>
  <si>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</si>
  <si>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</si>
  <si>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</si>
  <si>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</si>
  <si>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</si>
  <si>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</si>
  <si>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</si>
  <si>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</si>
  <si>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</si>
  <si>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</si>
  <si>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</si>
  <si>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</si>
  <si>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</si>
  <si>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</si>
  <si>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</si>
  <si>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</si>
  <si>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</si>
  <si>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</si>
  <si>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</si>
  <si>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</si>
  <si>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</si>
  <si>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</si>
  <si>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</si>
  <si>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</si>
  <si>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</si>
  <si>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</si>
  <si>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</si>
  <si>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</si>
  <si>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</si>
  <si>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</si>
  <si>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</si>
  <si>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</si>
  <si>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</si>
  <si>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</si>
  <si>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</si>
  <si>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</si>
  <si>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</si>
  <si>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</si>
  <si>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</si>
  <si>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</si>
  <si>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</si>
  <si>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</si>
  <si>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</si>
  <si>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</si>
  <si>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</si>
  <si>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</si>
  <si>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</si>
  <si>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</si>
  <si>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</si>
  <si>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</si>
  <si>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</si>
  <si>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</si>
  <si>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</si>
  <si>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</si>
  <si>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</si>
  <si>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</si>
  <si>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</si>
  <si>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</si>
  <si>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</si>
  <si>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</si>
  <si>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</si>
  <si>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</si>
  <si>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</si>
  <si>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</si>
  <si>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</si>
  <si>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</si>
  <si>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</si>
  <si>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</si>
  <si>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</si>
  <si>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</si>
  <si>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</si>
  <si>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</si>
  <si>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</si>
  <si>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</si>
  <si>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</si>
  <si>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</si>
  <si>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</si>
  <si>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</si>
  <si>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</si>
  <si>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</si>
  <si>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</si>
  <si>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</si>
  <si>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</si>
  <si>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</si>
  <si>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</si>
  <si>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</si>
  <si>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</si>
  <si>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</si>
  <si>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</si>
  <si>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</si>
  <si>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</si>
  <si>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</si>
  <si>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</si>
  <si>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</si>
  <si>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</si>
  <si>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</si>
  <si>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</si>
  <si>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</si>
  <si>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</si>
  <si>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</si>
  <si>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</si>
  <si>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</si>
  <si>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</si>
  <si>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</si>
  <si>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</si>
  <si>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</si>
  <si>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</si>
  <si>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</si>
  <si>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</si>
  <si>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</si>
  <si>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</si>
  <si>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</si>
  <si>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</si>
  <si>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</si>
  <si>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</si>
  <si>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</si>
  <si>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</si>
  <si>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</si>
  <si>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</si>
  <si>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</si>
  <si>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</si>
  <si>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</si>
  <si>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</si>
  <si>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</si>
  <si>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</si>
  <si>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</si>
  <si>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</si>
  <si>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</si>
  <si>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</si>
  <si>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</si>
  <si>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</si>
  <si>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</si>
  <si>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</si>
  <si>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</si>
  <si>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</si>
  <si>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</si>
  <si>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</si>
  <si>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</si>
  <si>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</si>
  <si>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</si>
  <si>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</si>
  <si>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</si>
  <si>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</si>
  <si>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</si>
  <si>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</si>
  <si>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</si>
  <si>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</si>
  <si>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</si>
  <si>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</si>
  <si>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</si>
  <si>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</si>
  <si>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</si>
  <si>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</si>
  <si>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</si>
  <si>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</si>
  <si>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</si>
  <si>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</si>
  <si>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</si>
  <si>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</si>
  <si>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</si>
  <si>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</si>
  <si>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</si>
  <si>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</si>
  <si>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</si>
  <si>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</si>
  <si>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</si>
  <si>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</si>
  <si>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</si>
  <si>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</si>
  <si>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</si>
  <si>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</si>
  <si>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</si>
  <si>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</si>
  <si>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</si>
  <si>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</si>
  <si>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</si>
  <si>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</si>
  <si>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</si>
  <si>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</si>
  <si>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</si>
  <si>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</si>
  <si>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</si>
  <si>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</si>
  <si>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</si>
  <si>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</si>
  <si>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</si>
  <si>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</si>
  <si>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</si>
  <si>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</si>
  <si>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</si>
  <si>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</si>
  <si>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</si>
  <si>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</si>
  <si>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</si>
  <si>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</si>
  <si>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</si>
  <si>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</si>
  <si>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</si>
  <si>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</si>
  <si>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</si>
  <si>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</si>
  <si>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</si>
  <si>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</si>
  <si>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</si>
  <si>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</si>
  <si>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</si>
  <si>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</si>
  <si>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</si>
  <si>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</si>
  <si>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</si>
  <si>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</si>
  <si>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</si>
  <si>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</si>
  <si>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</si>
  <si>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</si>
  <si>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</si>
  <si>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</si>
  <si>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</si>
  <si>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</si>
  <si>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</si>
  <si>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</si>
  <si>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</si>
  <si>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</si>
  <si>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</si>
  <si>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</si>
  <si>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</si>
  <si>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</si>
  <si>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</si>
  <si>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</si>
  <si>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</si>
  <si>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</si>
  <si>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</si>
  <si>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</si>
  <si>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</si>
  <si>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</si>
  <si>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</si>
  <si>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</si>
  <si>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</si>
  <si>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</si>
  <si>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</si>
  <si>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</si>
  <si>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</si>
  <si>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</si>
  <si>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</si>
  <si>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</si>
  <si>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</si>
  <si>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</si>
  <si>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</si>
  <si>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</si>
  <si>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</si>
  <si>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</si>
  <si>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</si>
  <si>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</si>
  <si>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</si>
  <si>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</si>
  <si>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</si>
  <si>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</si>
  <si>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</si>
  <si>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</si>
  <si>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</si>
  <si>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</si>
  <si>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</si>
  <si>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</si>
  <si>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</si>
  <si>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</si>
  <si>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</si>
  <si>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</si>
  <si>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</si>
  <si>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</si>
  <si>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</si>
  <si>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</si>
  <si>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</si>
  <si>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</si>
  <si>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</si>
  <si>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</si>
  <si>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</si>
  <si>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</si>
  <si>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</si>
  <si>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</si>
  <si>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</si>
  <si>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</si>
  <si>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</si>
  <si>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</si>
  <si>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</si>
  <si>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</si>
  <si>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</si>
  <si>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</si>
  <si>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</si>
  <si>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</si>
  <si>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</si>
  <si>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</si>
  <si>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</si>
  <si>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</si>
  <si>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</si>
  <si>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</si>
  <si>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</si>
  <si>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</si>
  <si>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</si>
  <si>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</si>
  <si>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</si>
  <si>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</si>
  <si>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</si>
  <si>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</si>
  <si>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</si>
  <si>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</si>
  <si>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</si>
  <si>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</si>
  <si>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</si>
  <si>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</si>
  <si>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</si>
  <si>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</si>
  <si>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</si>
  <si>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</si>
  <si>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</si>
  <si>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</si>
  <si>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</si>
  <si>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</si>
  <si>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</si>
  <si>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</si>
  <si>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</si>
  <si>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</si>
  <si>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</si>
  <si>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</si>
  <si>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</si>
  <si>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</si>
  <si>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</si>
  <si>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</si>
  <si>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</si>
  <si>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</si>
  <si>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</si>
  <si>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</si>
  <si>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</si>
  <si>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</si>
  <si>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</si>
  <si>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</si>
  <si>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</si>
  <si>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</si>
  <si>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</si>
  <si>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</si>
  <si>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</si>
  <si>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</si>
  <si>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</si>
  <si>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</si>
  <si>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</si>
  <si>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</si>
  <si>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</si>
  <si>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</si>
  <si>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</si>
  <si>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</si>
  <si>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</si>
  <si>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</si>
  <si>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</si>
  <si>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</si>
  <si>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</si>
  <si>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</si>
  <si>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</si>
  <si>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</si>
  <si>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</si>
  <si>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</si>
  <si>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</si>
  <si>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</si>
  <si>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</si>
  <si>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</si>
  <si>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</si>
  <si>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</si>
  <si>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</si>
  <si>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</si>
  <si>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</si>
  <si>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</si>
  <si>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</si>
  <si>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</si>
  <si>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</si>
  <si>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</si>
  <si>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</si>
  <si>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</si>
  <si>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</si>
  <si>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</si>
  <si>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</si>
  <si>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</si>
  <si>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</si>
  <si>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</si>
  <si>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</si>
  <si>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</si>
  <si>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</si>
  <si>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</si>
  <si>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</si>
  <si>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</si>
  <si>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</si>
  <si>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</si>
  <si>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</si>
  <si>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</si>
  <si>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</si>
  <si>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</si>
  <si>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</si>
  <si>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</si>
  <si>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</si>
  <si>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</si>
  <si>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</si>
  <si>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</si>
  <si>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</si>
  <si>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</si>
  <si>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</si>
  <si>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</si>
  <si>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</si>
  <si>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</si>
  <si>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</si>
  <si>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</si>
  <si>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</si>
  <si>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</si>
  <si>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</si>
  <si>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</si>
  <si>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</si>
  <si>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</si>
  <si>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</si>
  <si>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</si>
  <si>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</si>
  <si>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</si>
  <si>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</si>
  <si>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</si>
  <si>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</si>
  <si>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</si>
  <si>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</si>
  <si>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</si>
  <si>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</si>
  <si>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</si>
  <si>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</si>
  <si>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</si>
  <si>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</si>
  <si>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</si>
  <si>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</si>
  <si>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</si>
  <si>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</si>
  <si>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</si>
  <si>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</si>
  <si>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</si>
  <si>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</si>
  <si>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</si>
  <si>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</si>
  <si>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</si>
  <si>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</si>
  <si>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</si>
  <si>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</si>
  <si>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</si>
  <si>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</si>
  <si>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</si>
  <si>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</si>
  <si>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</si>
  <si>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</si>
  <si>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</si>
  <si>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</si>
  <si>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</si>
  <si>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</si>
  <si>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</si>
  <si>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</si>
  <si>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</si>
  <si>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</si>
  <si>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</si>
  <si>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</si>
  <si>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</si>
  <si>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</si>
  <si>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</si>
  <si>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</si>
  <si>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</si>
  <si>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</si>
  <si>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</si>
  <si>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</si>
  <si>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</si>
  <si>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</si>
  <si>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</si>
  <si>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</si>
  <si>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</si>
  <si>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</si>
  <si>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</si>
  <si>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</si>
  <si>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</si>
  <si>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</si>
  <si>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</si>
  <si>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</si>
  <si>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</si>
  <si>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</si>
  <si>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</si>
  <si>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</si>
  <si>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</si>
  <si>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</si>
  <si>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</si>
  <si>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</si>
  <si>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</si>
  <si>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</si>
  <si>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</si>
  <si>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</si>
  <si>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</si>
  <si>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</si>
  <si>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</si>
  <si>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</si>
  <si>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</si>
  <si>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</si>
  <si>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</si>
  <si>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</si>
  <si>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</si>
  <si>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</si>
  <si>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</si>
  <si>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</si>
  <si>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</si>
  <si>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</si>
  <si>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</si>
  <si>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</si>
  <si>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</si>
  <si>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</si>
  <si>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</si>
  <si>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</si>
  <si>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</si>
  <si>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</si>
  <si>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</si>
  <si>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</si>
  <si>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</si>
  <si>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</si>
  <si>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</si>
  <si>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</si>
  <si>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</si>
  <si>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</si>
  <si>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</si>
  <si>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</si>
  <si>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</si>
  <si>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</si>
  <si>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</si>
  <si>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</si>
  <si>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</si>
  <si>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</si>
  <si>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</si>
  <si>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</si>
  <si>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</si>
  <si>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</si>
  <si>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</si>
  <si>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</si>
  <si>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</si>
  <si>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</si>
  <si>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</si>
  <si>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</si>
  <si>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</si>
  <si>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</si>
  <si>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</si>
  <si>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</si>
  <si>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</si>
  <si>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</si>
  <si>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</si>
  <si>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</si>
  <si>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</si>
  <si>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</si>
  <si>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</si>
  <si>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</si>
  <si>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</si>
  <si>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</si>
  <si>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</si>
  <si>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</si>
  <si>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</si>
  <si>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</si>
  <si>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</si>
  <si>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</si>
  <si>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</si>
  <si>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</si>
  <si>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</si>
  <si>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</si>
  <si>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</si>
  <si>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</si>
  <si>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</si>
  <si>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</si>
  <si>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</si>
  <si>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</si>
  <si>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</si>
  <si>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</si>
  <si>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</si>
  <si>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</si>
  <si>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</si>
  <si>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</si>
  <si>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</si>
  <si>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</si>
  <si>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</si>
  <si>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</si>
  <si>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</si>
  <si>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</si>
  <si>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</si>
  <si>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</si>
  <si>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</si>
  <si>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</si>
  <si>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</si>
  <si>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</si>
  <si>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</si>
  <si>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</si>
  <si>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</si>
  <si>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</si>
  <si>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</si>
  <si>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</si>
  <si>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</si>
  <si>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</si>
  <si>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</si>
  <si>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</si>
  <si>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</si>
  <si>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</si>
  <si>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</si>
  <si>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</si>
  <si>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</si>
  <si>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</si>
  <si>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</si>
  <si>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</si>
  <si>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</si>
  <si>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</si>
  <si>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</si>
  <si>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</si>
  <si>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</si>
  <si>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</si>
  <si>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</si>
  <si>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</si>
  <si>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</si>
  <si>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</si>
  <si>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</si>
  <si>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</si>
  <si>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</si>
  <si>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</si>
  <si>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</si>
  <si>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</si>
  <si>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</si>
  <si>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</si>
  <si>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</si>
  <si>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</si>
  <si>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</si>
  <si>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</si>
  <si>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</si>
  <si>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</si>
  <si>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</si>
  <si>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</si>
  <si>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</si>
  <si>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</si>
  <si>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</si>
  <si>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</si>
  <si>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</si>
  <si>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</si>
  <si>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</si>
  <si>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</si>
  <si>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</si>
  <si>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</si>
  <si>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</si>
  <si>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</si>
  <si>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</si>
  <si>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</si>
  <si>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</si>
  <si>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</si>
  <si>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</si>
  <si>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</si>
  <si>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</si>
  <si>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</si>
  <si>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</si>
  <si>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</si>
  <si>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</si>
  <si>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</si>
  <si>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</si>
  <si>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</si>
  <si>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</si>
  <si>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</si>
  <si>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</si>
  <si>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</si>
  <si>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</si>
  <si>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</si>
  <si>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</si>
  <si>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</si>
  <si>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</si>
  <si>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</si>
  <si>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</si>
  <si>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</si>
  <si>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</si>
  <si>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</si>
  <si>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</si>
  <si>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</si>
  <si>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</si>
  <si>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</si>
  <si>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</si>
  <si>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</si>
  <si>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</si>
  <si>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</si>
  <si>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</si>
  <si>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</si>
  <si>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</si>
  <si>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</si>
  <si>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</si>
  <si>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</si>
  <si>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</si>
  <si>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</si>
  <si>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</si>
  <si>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</si>
  <si>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</si>
  <si>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</si>
  <si>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</si>
  <si>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</si>
  <si>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</si>
  <si>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</si>
  <si>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</si>
  <si>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</si>
  <si>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</si>
  <si>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</si>
  <si>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</si>
  <si>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</si>
  <si>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</si>
  <si>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</si>
  <si>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</si>
  <si>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</si>
  <si>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</si>
  <si>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</si>
  <si>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</si>
  <si>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</si>
  <si>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</si>
  <si>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</si>
  <si>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</si>
  <si>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</si>
  <si>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</si>
  <si>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</si>
  <si>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</si>
  <si>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</si>
  <si>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</si>
  <si>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</si>
  <si>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</si>
  <si>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</si>
  <si>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</si>
  <si>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</si>
  <si>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</si>
  <si>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</si>
  <si>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</si>
  <si>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</si>
  <si>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</si>
  <si>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</si>
  <si>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</si>
  <si>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</si>
  <si>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</si>
  <si>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</si>
  <si>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</si>
  <si>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</si>
  <si>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</si>
  <si>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</si>
  <si>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</si>
  <si>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</si>
  <si>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</si>
  <si>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</si>
  <si>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</si>
  <si>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</si>
  <si>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</si>
  <si>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</si>
  <si>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</si>
  <si>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</si>
  <si>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</si>
  <si>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</si>
  <si>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</si>
  <si>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</si>
  <si>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</si>
  <si>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</si>
  <si>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</si>
  <si>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</si>
  <si>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</si>
  <si>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</si>
  <si>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</si>
  <si>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</si>
  <si>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</si>
  <si>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</si>
  <si>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</si>
  <si>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</si>
  <si>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</si>
  <si>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</si>
  <si>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</si>
  <si>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</si>
  <si>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</si>
  <si>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</si>
  <si>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</si>
  <si>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</si>
  <si>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</si>
  <si>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</si>
  <si>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</si>
  <si>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</si>
  <si>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</si>
  <si>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</si>
  <si>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</si>
  <si>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</si>
  <si>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</si>
  <si>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</si>
  <si>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</si>
  <si>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</si>
  <si>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</si>
  <si>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</si>
  <si>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</si>
  <si>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</si>
  <si>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</si>
  <si>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</si>
  <si>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</si>
  <si>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</si>
  <si>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</si>
  <si>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</si>
  <si>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</si>
  <si>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</si>
  <si>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</si>
  <si>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</si>
  <si>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</si>
  <si>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</si>
  <si>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</si>
  <si>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</si>
  <si>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</si>
  <si>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</si>
  <si>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</si>
  <si>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</si>
  <si>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</si>
  <si>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</si>
  <si>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</si>
  <si>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</si>
  <si>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</si>
  <si>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</si>
  <si>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</si>
  <si>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</si>
  <si>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</si>
  <si>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</si>
  <si>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</si>
  <si>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</si>
  <si>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</si>
  <si>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</si>
  <si>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</si>
  <si>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</si>
  <si>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</si>
  <si>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</si>
  <si>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</si>
  <si>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</si>
  <si>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</si>
  <si>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</si>
  <si>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</si>
  <si>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</si>
  <si>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</si>
  <si>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</si>
  <si>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</si>
  <si>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</si>
  <si>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</si>
  <si>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</si>
  <si>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</si>
  <si>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</si>
  <si>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</si>
  <si>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</si>
  <si>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</si>
  <si>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</si>
  <si>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</si>
  <si>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</si>
  <si>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</si>
  <si>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</si>
  <si>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</si>
  <si>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</si>
  <si>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</si>
  <si>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</si>
  <si>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</si>
  <si>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</si>
  <si>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</si>
  <si>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</si>
  <si>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</si>
  <si>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</si>
  <si>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</si>
  <si>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</si>
  <si>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</si>
  <si>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</si>
  <si>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</si>
  <si>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</si>
  <si>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</si>
  <si>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</si>
  <si>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</si>
  <si>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</si>
  <si>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</si>
  <si>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</si>
  <si>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</si>
  <si>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</si>
  <si>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</si>
  <si>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</si>
  <si>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</si>
  <si>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</si>
  <si>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</si>
  <si>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</si>
  <si>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</si>
  <si>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</si>
  <si>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</si>
  <si>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</si>
  <si>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</si>
  <si>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</si>
  <si>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</si>
  <si>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</si>
  <si>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</si>
  <si>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</si>
  <si>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</si>
  <si>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</si>
  <si>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</si>
  <si>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</si>
  <si>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</si>
  <si>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</si>
  <si>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</si>
  <si>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</si>
  <si>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</si>
  <si>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</si>
  <si>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</si>
  <si>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</si>
  <si>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</si>
  <si>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</si>
  <si>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</si>
  <si>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</si>
  <si>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</si>
  <si>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</si>
  <si>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</si>
  <si>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</si>
  <si>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</si>
  <si>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</si>
  <si>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</si>
  <si>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</si>
  <si>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</si>
  <si>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</si>
  <si>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</si>
  <si>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</si>
  <si>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</si>
  <si>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</si>
  <si>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</si>
  <si>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</si>
  <si>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</si>
  <si>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</si>
  <si>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</si>
  <si>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</si>
  <si>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</si>
  <si>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</si>
  <si>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</si>
  <si>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</si>
  <si>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</si>
  <si>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</si>
  <si>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</si>
  <si>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</si>
  <si>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</si>
  <si>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</si>
  <si>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</si>
  <si>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</si>
  <si>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</si>
  <si>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</si>
  <si>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</si>
  <si>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</si>
  <si>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</si>
  <si>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</si>
  <si>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</si>
  <si>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</si>
  <si>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</si>
  <si>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</si>
  <si>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</si>
  <si>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</si>
  <si>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</si>
  <si>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</si>
  <si>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</si>
  <si>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</si>
  <si>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</si>
  <si>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</si>
  <si>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</si>
  <si>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</si>
  <si>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</si>
  <si>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</si>
  <si>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</si>
  <si>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</si>
  <si>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</si>
  <si>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</si>
  <si>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</si>
  <si>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</si>
  <si>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</si>
  <si>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</si>
  <si>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</si>
  <si>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</si>
  <si>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</si>
  <si>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</si>
  <si>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</si>
  <si>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</si>
  <si>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</si>
  <si>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</si>
  <si>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</si>
  <si>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</si>
  <si>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</si>
  <si>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</si>
  <si>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</si>
  <si>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</si>
  <si>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</si>
  <si>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</si>
  <si>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</si>
  <si>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</si>
  <si>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</si>
  <si>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</si>
  <si>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</si>
  <si>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</si>
  <si>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</si>
  <si>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</si>
  <si>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</si>
  <si>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</si>
  <si>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</si>
  <si>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</si>
  <si>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</si>
  <si>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</si>
  <si>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</si>
  <si>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</si>
  <si>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</si>
  <si>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</si>
  <si>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</si>
  <si>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</si>
  <si>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</si>
  <si>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</si>
  <si>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</si>
  <si>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</si>
  <si>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</si>
  <si>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</si>
  <si>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</si>
  <si>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</si>
  <si>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</si>
  <si>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</si>
  <si>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</si>
  <si>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</si>
  <si>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</si>
  <si>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</si>
  <si>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</si>
  <si>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</si>
  <si>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</si>
  <si>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</si>
  <si>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</si>
  <si>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</si>
  <si>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</si>
  <si>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</si>
  <si>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</si>
  <si>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</si>
  <si>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</si>
  <si>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</si>
  <si>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</si>
  <si>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</si>
  <si>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</si>
  <si>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</si>
  <si>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</si>
  <si>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</si>
  <si>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</si>
  <si>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</si>
  <si>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</si>
  <si>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</si>
  <si>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</si>
  <si>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</si>
  <si>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</si>
  <si>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</si>
  <si>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</si>
  <si>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</si>
  <si>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</si>
  <si>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</si>
  <si>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</si>
  <si>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</si>
  <si>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</si>
  <si>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</si>
  <si>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</si>
  <si>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</si>
  <si>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</si>
  <si>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</si>
  <si>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</si>
  <si>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</si>
  <si>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</si>
  <si>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</si>
  <si>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</si>
  <si>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</si>
  <si>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</si>
  <si>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</si>
  <si>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</si>
  <si>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</si>
  <si>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</si>
  <si>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</si>
  <si>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</si>
  <si>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</si>
  <si>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</si>
  <si>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</si>
  <si>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</si>
  <si>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</si>
  <si>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</si>
  <si>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</si>
  <si>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</si>
  <si>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</si>
  <si>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</si>
  <si>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</si>
  <si>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</si>
  <si>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</si>
  <si>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</si>
  <si>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</si>
  <si>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</si>
  <si>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</si>
  <si>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</si>
  <si>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</si>
  <si>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</si>
  <si>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</si>
  <si>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</si>
  <si>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</si>
  <si>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</si>
  <si>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</si>
  <si>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</si>
  <si>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</si>
  <si>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</si>
  <si>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</si>
  <si>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</si>
  <si>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</si>
  <si>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</si>
  <si>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</si>
  <si>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</si>
  <si>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</si>
  <si>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</si>
  <si>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</si>
  <si>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</si>
  <si>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</si>
  <si>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</si>
  <si>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</si>
  <si>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</si>
  <si>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</si>
  <si>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</si>
  <si>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</si>
  <si>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</si>
  <si>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</si>
  <si>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</si>
  <si>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</si>
  <si>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</si>
  <si>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</si>
  <si>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</si>
  <si>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</si>
  <si>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</si>
  <si>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</si>
  <si>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</si>
  <si>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</si>
  <si>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</si>
  <si>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</si>
  <si>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</si>
  <si>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</si>
  <si>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</si>
  <si>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</si>
  <si>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</si>
  <si>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</si>
  <si>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</si>
  <si>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</si>
  <si>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</si>
  <si>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</si>
  <si>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</si>
  <si>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</si>
  <si>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</si>
  <si>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</si>
  <si>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</si>
  <si>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</si>
  <si>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</si>
  <si>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</si>
  <si>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</si>
  <si>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</si>
  <si>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</si>
  <si>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</si>
  <si>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</si>
  <si>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</si>
  <si>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</si>
  <si>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</si>
  <si>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</si>
  <si>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</si>
  <si>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</si>
  <si>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</si>
  <si>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</si>
  <si>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</si>
  <si>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</si>
  <si>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</si>
  <si>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</si>
  <si>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</si>
  <si>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</si>
  <si>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</si>
  <si>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</si>
  <si>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</si>
  <si>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</si>
  <si>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</si>
  <si>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</si>
  <si>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</si>
  <si>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</si>
  <si>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</si>
  <si>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</si>
  <si>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</si>
  <si>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</si>
  <si>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</si>
  <si>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</si>
  <si>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</si>
  <si>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</si>
  <si>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</si>
  <si>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</si>
  <si>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</si>
  <si>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</si>
  <si>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</si>
  <si>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</si>
  <si>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</si>
  <si>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</si>
  <si>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</si>
  <si>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</si>
  <si>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</si>
  <si>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</si>
  <si>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</si>
  <si>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</si>
  <si>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</si>
  <si>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</si>
  <si>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</si>
  <si>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</si>
  <si>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</si>
  <si>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</si>
  <si>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</si>
  <si>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</si>
  <si>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</si>
  <si>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</si>
  <si>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</si>
  <si>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</si>
  <si>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</si>
  <si>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</si>
  <si>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</si>
  <si>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</si>
  <si>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</si>
  <si>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</si>
  <si>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</si>
  <si>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</si>
  <si>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</si>
  <si>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</si>
  <si>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</si>
  <si>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</si>
  <si>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</si>
  <si>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</si>
  <si>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</si>
  <si>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</si>
  <si>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</si>
  <si>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</si>
  <si>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</si>
  <si>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</si>
  <si>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</si>
  <si>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</si>
  <si>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</si>
  <si>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</si>
  <si>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</si>
  <si>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</si>
  <si>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</si>
  <si>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</si>
  <si>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</si>
  <si>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</si>
  <si>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</si>
  <si>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</si>
  <si>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</si>
  <si>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</si>
  <si>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</si>
  <si>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</si>
  <si>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</si>
  <si>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</si>
  <si>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</si>
  <si>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</si>
  <si>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</si>
  <si>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</si>
  <si>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</si>
  <si>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</si>
  <si>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</si>
  <si>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</si>
  <si>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</si>
  <si>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</si>
  <si>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</si>
  <si>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</si>
  <si>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</si>
  <si>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</si>
  <si>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</si>
  <si>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</si>
  <si>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</si>
  <si>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</si>
  <si>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</si>
  <si>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</si>
  <si>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</si>
  <si>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</si>
  <si>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</si>
  <si>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</si>
  <si>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</si>
  <si>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</si>
  <si>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</si>
  <si>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</si>
  <si>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</si>
  <si>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</si>
  <si>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</si>
  <si>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</si>
  <si>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</si>
  <si>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</si>
  <si>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</si>
  <si>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</si>
  <si>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</si>
  <si>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</si>
  <si>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</si>
  <si>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</si>
  <si>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</si>
  <si>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</si>
  <si>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</si>
  <si>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</si>
  <si>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</si>
  <si>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</si>
  <si>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</si>
  <si>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</si>
  <si>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</si>
  <si>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</si>
  <si>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</si>
  <si>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</si>
  <si>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</si>
  <si>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</si>
  <si>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</si>
  <si>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</si>
  <si>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</si>
  <si>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</si>
  <si>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</si>
  <si>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</si>
  <si>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</si>
  <si>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</si>
  <si>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</si>
  <si>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</si>
  <si>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</si>
  <si>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</si>
  <si>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</si>
  <si>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</si>
  <si>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</si>
  <si>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</si>
  <si>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</si>
  <si>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</si>
  <si>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</si>
  <si>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</si>
  <si>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</si>
  <si>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</si>
  <si>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</si>
  <si>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</si>
  <si>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</si>
  <si>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</si>
  <si>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</si>
  <si>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</si>
  <si>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</si>
  <si>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</si>
  <si>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</si>
  <si>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</si>
  <si>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</si>
  <si>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</si>
  <si>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</si>
  <si>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</si>
  <si>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</si>
  <si>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</si>
  <si>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</si>
  <si>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</si>
  <si>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</si>
  <si>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</si>
  <si>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</si>
  <si>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</si>
  <si>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</si>
  <si>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</si>
  <si>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</si>
  <si>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</si>
  <si>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</si>
  <si>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</si>
  <si>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</si>
  <si>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</si>
  <si>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</si>
  <si>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</si>
  <si>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</si>
  <si>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</si>
  <si>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</si>
  <si>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</si>
  <si>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</si>
  <si>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</si>
  <si>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</si>
  <si>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</si>
  <si>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</si>
  <si>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</si>
  <si>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</si>
  <si>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</si>
  <si>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</si>
  <si>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</si>
  <si>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</si>
  <si>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</si>
  <si>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</si>
  <si>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</si>
  <si>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</si>
  <si>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</si>
  <si>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</si>
  <si>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</si>
  <si>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</si>
  <si>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</si>
  <si>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</si>
  <si>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</si>
  <si>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</si>
  <si>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</si>
  <si>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</si>
  <si>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</si>
  <si>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</si>
  <si>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</si>
  <si>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</si>
  <si>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</si>
  <si>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</si>
  <si>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</si>
  <si>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</si>
  <si>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</si>
  <si>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</si>
  <si>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</si>
  <si>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</si>
  <si>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</si>
  <si>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</si>
  <si>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</si>
  <si>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</si>
  <si>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</si>
  <si>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</si>
  <si>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</si>
  <si>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</si>
  <si>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</si>
  <si>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</si>
  <si>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</si>
  <si>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</si>
  <si>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</si>
  <si>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</si>
  <si>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</si>
  <si>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</si>
  <si>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</si>
  <si>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</si>
  <si>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</si>
  <si>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</si>
  <si>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</si>
  <si>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</si>
  <si>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</si>
  <si>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</si>
  <si>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</si>
  <si>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</si>
  <si>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</si>
  <si>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</si>
  <si>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</si>
  <si>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</si>
  <si>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</si>
  <si>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</si>
  <si>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</si>
  <si>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</si>
  <si>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</si>
  <si>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</si>
  <si>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</si>
  <si>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</si>
  <si>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</si>
  <si>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</si>
  <si>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</si>
  <si>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</si>
  <si>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</si>
  <si>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</si>
  <si>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</si>
  <si>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</si>
  <si>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</si>
  <si>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</si>
  <si>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</si>
  <si>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</si>
  <si>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</si>
  <si>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</si>
  <si>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</si>
  <si>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</si>
  <si>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</si>
  <si>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</si>
  <si>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</si>
  <si>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</si>
  <si>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</si>
  <si>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</si>
  <si>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</si>
  <si>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</si>
  <si>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</si>
  <si>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</si>
  <si>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</si>
  <si>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</si>
  <si>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</si>
  <si>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</si>
  <si>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</si>
  <si>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</si>
  <si>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</si>
  <si>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</si>
  <si>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</si>
  <si>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</si>
  <si>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</si>
  <si>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</si>
  <si>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</si>
  <si>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</si>
  <si>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</si>
  <si>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</si>
  <si>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</si>
  <si>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</si>
  <si>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</si>
  <si>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</si>
  <si>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</si>
  <si>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</si>
  <si>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</si>
  <si>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</si>
  <si>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</si>
  <si>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</si>
  <si>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</si>
  <si>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</si>
  <si>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</si>
  <si>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</si>
  <si>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</si>
  <si>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</si>
  <si>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</si>
  <si>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</si>
  <si>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</si>
  <si>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</si>
  <si>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</si>
  <si>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</si>
  <si>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</si>
  <si>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</si>
  <si>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</si>
  <si>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</si>
  <si>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</si>
  <si>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</si>
  <si>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</si>
  <si>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</si>
  <si>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</si>
  <si>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</si>
  <si>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</si>
  <si>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</si>
  <si>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</si>
  <si>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</si>
  <si>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</si>
  <si>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</si>
  <si>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</si>
  <si>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</si>
  <si>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</si>
  <si>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</si>
  <si>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</si>
  <si>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</si>
  <si>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</si>
  <si>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</si>
  <si>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</si>
  <si>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</si>
  <si>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</si>
  <si>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</si>
  <si>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</si>
  <si>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</si>
  <si>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</si>
  <si>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</si>
  <si>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</si>
  <si>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</si>
  <si>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</si>
  <si>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</si>
  <si>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</si>
  <si>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</si>
  <si>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</si>
  <si>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</si>
  <si>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</si>
  <si>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</si>
  <si>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</si>
  <si>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</si>
  <si>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</si>
  <si>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</si>
  <si>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</si>
  <si>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</si>
  <si>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</si>
  <si>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</si>
  <si>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</si>
  <si>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</si>
  <si>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</si>
  <si>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</si>
  <si>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</si>
  <si>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</si>
  <si>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</si>
  <si>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</si>
  <si>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</si>
  <si>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</si>
  <si>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</si>
  <si>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</si>
  <si>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</si>
  <si>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</si>
  <si>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</si>
  <si>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</si>
  <si>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</si>
  <si>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</si>
  <si>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</si>
  <si>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</si>
  <si>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</si>
  <si>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</si>
  <si>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</si>
  <si>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</si>
  <si>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</si>
  <si>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</si>
  <si>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</si>
  <si>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</si>
  <si>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</si>
  <si>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</si>
  <si>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</si>
  <si>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</si>
  <si>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</si>
  <si>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</si>
  <si>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</si>
  <si>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</si>
  <si>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</si>
  <si>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</si>
  <si>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</si>
  <si>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</si>
  <si>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</si>
  <si>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</si>
  <si>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</si>
  <si>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</si>
  <si>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</si>
  <si>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</si>
  <si>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</si>
  <si>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</si>
  <si>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</si>
  <si>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</si>
  <si>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</si>
  <si>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</si>
  <si>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</si>
  <si>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</si>
  <si>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</si>
  <si>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</si>
  <si>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</si>
  <si>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</si>
  <si>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</si>
  <si>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</si>
  <si>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</si>
  <si>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</si>
  <si>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</si>
  <si>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</si>
  <si>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</si>
  <si>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</si>
  <si>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</si>
  <si>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</si>
  <si>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</si>
  <si>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</si>
  <si>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</si>
  <si>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</si>
  <si>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</si>
  <si>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</si>
  <si>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</si>
  <si>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</si>
  <si>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</si>
  <si>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</si>
  <si>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</si>
  <si>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</si>
  <si>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</si>
  <si>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</si>
  <si>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</si>
  <si>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</si>
  <si>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</si>
  <si>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</si>
  <si>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</si>
  <si>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</si>
  <si>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</si>
  <si>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</si>
  <si>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</si>
  <si>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</si>
  <si>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</si>
  <si>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</si>
  <si>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</si>
  <si>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</si>
  <si>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</si>
  <si>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</si>
  <si>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</si>
  <si>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</si>
  <si>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</si>
  <si>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</si>
  <si>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</si>
  <si>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</si>
  <si>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</si>
  <si>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</si>
  <si>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</si>
  <si>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</si>
  <si>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</si>
  <si>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</si>
  <si>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</si>
  <si>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</si>
  <si>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</si>
  <si>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</si>
  <si>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</si>
  <si>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</si>
  <si>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</si>
  <si>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</si>
  <si>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</si>
  <si>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</si>
  <si>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</si>
  <si>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</si>
  <si>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</si>
  <si>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</si>
  <si>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</si>
  <si>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</si>
  <si>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</si>
  <si>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</si>
  <si>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</si>
  <si>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</si>
  <si>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</si>
  <si>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</si>
  <si>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</si>
  <si>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</si>
  <si>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</si>
  <si>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</si>
  <si>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</si>
  <si>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</si>
  <si>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</si>
  <si>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</si>
  <si>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</si>
  <si>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</si>
  <si>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</si>
  <si>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</si>
  <si>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</si>
  <si>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</si>
  <si>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</si>
  <si>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</si>
  <si>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</si>
  <si>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</si>
  <si>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</si>
  <si>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</si>
  <si>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</si>
  <si>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</si>
  <si>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</si>
  <si>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</si>
  <si>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</si>
  <si>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</si>
  <si>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</si>
  <si>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</si>
  <si>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</si>
  <si>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</si>
  <si>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</si>
  <si>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</si>
  <si>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</si>
  <si>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</si>
  <si>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</si>
  <si>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</si>
  <si>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</si>
  <si>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</si>
  <si>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</si>
  <si>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</si>
  <si>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</si>
  <si>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</si>
  <si>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</si>
  <si>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</si>
  <si>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</si>
  <si>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</si>
  <si>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</si>
  <si>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</si>
  <si>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</si>
  <si>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</si>
  <si>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</si>
  <si>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</si>
  <si>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</si>
  <si>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</si>
  <si>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</si>
  <si>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</si>
  <si>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</si>
  <si>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</si>
  <si>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</si>
  <si>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</si>
  <si>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</si>
  <si>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</si>
  <si>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</si>
  <si>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</si>
  <si>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</si>
  <si>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</si>
  <si>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</si>
  <si>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</si>
  <si>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</si>
  <si>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</si>
  <si>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</si>
  <si>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</si>
  <si>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</si>
  <si>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</si>
  <si>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</si>
  <si>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</si>
  <si>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</si>
  <si>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</si>
  <si>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</si>
  <si>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</si>
  <si>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</si>
  <si>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</si>
  <si>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</si>
  <si>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</si>
  <si>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</si>
  <si>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</si>
  <si>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</si>
  <si>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</si>
  <si>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</si>
  <si>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</si>
  <si>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</si>
  <si>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</si>
  <si>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</si>
  <si>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</si>
  <si>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</si>
  <si>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</si>
  <si>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</si>
  <si>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</si>
  <si>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</si>
  <si>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</si>
  <si>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</si>
  <si>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</si>
  <si>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</si>
  <si>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</si>
  <si>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</si>
  <si>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</si>
  <si>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</si>
  <si>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</si>
  <si>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</si>
  <si>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</si>
  <si>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</si>
  <si>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</si>
  <si>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</si>
  <si>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</si>
  <si>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</si>
  <si>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</si>
  <si>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</si>
  <si>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</si>
  <si>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</si>
  <si>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</si>
  <si>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</si>
  <si>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</si>
  <si>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</si>
  <si>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</si>
  <si>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</si>
  <si>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</si>
  <si>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</si>
  <si>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</si>
  <si>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</si>
  <si>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</si>
  <si>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</si>
  <si>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</si>
  <si>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</si>
  <si>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</si>
  <si>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</si>
  <si>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</si>
  <si>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</si>
  <si>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</si>
  <si>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</si>
  <si>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</si>
  <si>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</si>
  <si>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</si>
  <si>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</si>
  <si>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</si>
  <si>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</si>
  <si>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</si>
  <si>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</si>
  <si>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</si>
  <si>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</si>
  <si>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</si>
  <si>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</si>
  <si>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</si>
  <si>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</si>
  <si>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</si>
  <si>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</si>
  <si>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</si>
  <si>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</si>
  <si>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</si>
  <si>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</si>
  <si>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</si>
  <si>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</si>
  <si>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</si>
  <si>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</si>
  <si>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</si>
  <si>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</si>
  <si>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</si>
  <si>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</si>
  <si>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</si>
  <si>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</si>
  <si>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</si>
  <si>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</si>
  <si>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</si>
  <si>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</si>
  <si>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</si>
  <si>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</si>
  <si>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</si>
  <si>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</si>
  <si>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</si>
  <si>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</si>
  <si>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</si>
  <si>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</si>
  <si>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</si>
  <si>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</si>
  <si>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</si>
  <si>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</si>
  <si>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</si>
  <si>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</si>
  <si>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</si>
  <si>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</si>
  <si>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</si>
  <si>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</si>
  <si>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</si>
  <si>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</si>
  <si>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</si>
  <si>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</si>
  <si>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</si>
  <si>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</si>
  <si>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</si>
  <si>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</si>
  <si>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</si>
  <si>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</si>
  <si>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</si>
  <si>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</si>
  <si>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</si>
  <si>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</si>
  <si>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</si>
  <si>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</si>
  <si>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</si>
  <si>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</si>
  <si>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</si>
  <si>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</si>
  <si>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</si>
  <si>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</si>
  <si>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</si>
  <si>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</si>
  <si>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</si>
  <si>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</si>
  <si>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</si>
  <si>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</si>
  <si>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</si>
  <si>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</si>
  <si>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</si>
  <si>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</si>
  <si>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</si>
  <si>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</si>
  <si>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</si>
  <si>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</si>
  <si>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</si>
  <si>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</si>
  <si>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</si>
  <si>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</si>
  <si>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</si>
  <si>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</si>
  <si>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</si>
  <si>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</si>
  <si>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</si>
  <si>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</si>
  <si>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</si>
  <si>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</si>
  <si>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</si>
  <si>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</si>
  <si>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</si>
  <si>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</si>
  <si>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</si>
  <si>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</si>
  <si>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</si>
  <si>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</si>
  <si>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</si>
  <si>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</si>
  <si>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</si>
  <si>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</si>
  <si>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</si>
  <si>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</si>
  <si>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</si>
  <si>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</si>
  <si>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</si>
  <si>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</si>
  <si>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</si>
  <si>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</si>
  <si>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</si>
  <si>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</si>
  <si>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</si>
  <si>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</si>
  <si>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</si>
  <si>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</si>
  <si>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</si>
  <si>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</si>
  <si>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</si>
  <si>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</si>
  <si>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</si>
  <si>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</si>
  <si>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</si>
  <si>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</si>
  <si>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</si>
  <si>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</si>
  <si>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</si>
  <si>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</si>
  <si>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</si>
  <si>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</si>
  <si>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</si>
  <si>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</si>
  <si>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</si>
  <si>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</si>
  <si>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</si>
  <si>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</si>
  <si>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</si>
  <si>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</si>
  <si>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</si>
  <si>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</si>
  <si>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</si>
  <si>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</si>
  <si>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</si>
  <si>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</si>
  <si>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</si>
  <si>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</si>
  <si>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</si>
  <si>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</si>
  <si>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</si>
  <si>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</si>
  <si>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</si>
  <si>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</si>
  <si>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</si>
  <si>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</si>
  <si>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</si>
  <si>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</si>
  <si>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</si>
  <si>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</si>
  <si>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</si>
  <si>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</si>
  <si>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</si>
  <si>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</si>
  <si>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</si>
  <si>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</si>
  <si>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</si>
  <si>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</si>
  <si>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</si>
  <si>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</si>
  <si>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</si>
  <si>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</si>
  <si>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</si>
  <si>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</si>
  <si>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</si>
  <si>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</si>
  <si>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</si>
  <si>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</si>
  <si>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</si>
  <si>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</si>
  <si>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</si>
  <si>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</si>
  <si>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</si>
  <si>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</si>
  <si>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</si>
  <si>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</si>
  <si>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</si>
  <si>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</si>
  <si>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</si>
  <si>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</si>
  <si>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</si>
  <si>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</si>
  <si>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</si>
  <si>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</si>
  <si>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</si>
  <si>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</si>
  <si>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</si>
  <si>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</si>
  <si>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</si>
  <si>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</si>
  <si>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</si>
  <si>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</si>
  <si>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</si>
  <si>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</si>
  <si>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</si>
  <si>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</si>
  <si>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</si>
  <si>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</si>
  <si>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</si>
  <si>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</si>
  <si>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</si>
  <si>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</si>
  <si>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</si>
  <si>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</si>
  <si>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</si>
  <si>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</si>
  <si>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</si>
  <si>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</si>
  <si>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</si>
  <si>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</si>
  <si>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</si>
  <si>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</si>
  <si>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</si>
  <si>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</si>
  <si>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</si>
  <si>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</si>
  <si>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</si>
  <si>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</si>
  <si>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</si>
  <si>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</si>
  <si>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</si>
  <si>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</si>
  <si>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</si>
  <si>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</si>
  <si>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</si>
  <si>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</si>
  <si>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</si>
  <si>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</si>
  <si>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</si>
  <si>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</si>
  <si>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</si>
  <si>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</si>
  <si>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</si>
  <si>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</si>
  <si>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</si>
  <si>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</si>
  <si>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</si>
  <si>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</si>
  <si>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</si>
  <si>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</si>
  <si>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</si>
  <si>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</si>
  <si>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</si>
  <si>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</si>
  <si>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</si>
  <si>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</si>
  <si>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</si>
  <si>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</si>
  <si>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</si>
  <si>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</si>
  <si>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</si>
  <si>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</si>
  <si>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</si>
  <si>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</si>
  <si>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</si>
  <si>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</si>
  <si>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</si>
  <si>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</si>
  <si>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</si>
  <si>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</si>
  <si>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</si>
  <si>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</si>
  <si>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</si>
  <si>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</si>
  <si>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</si>
  <si>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</si>
  <si>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</si>
  <si>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</si>
  <si>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</si>
  <si>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</si>
  <si>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</si>
  <si>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</si>
  <si>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</si>
  <si>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</si>
  <si>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</si>
  <si>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</si>
  <si>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</si>
  <si>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</si>
  <si>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</si>
  <si>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</si>
  <si>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</si>
  <si>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</si>
  <si>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</si>
  <si>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</si>
  <si>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</si>
  <si>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</si>
  <si>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</si>
  <si>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</si>
  <si>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</si>
  <si>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</si>
  <si>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</si>
  <si>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</si>
  <si>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</si>
  <si>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</si>
  <si>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</si>
  <si>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</si>
  <si>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</si>
  <si>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</si>
  <si>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</si>
  <si>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</si>
  <si>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</si>
  <si>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</si>
  <si>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</si>
  <si>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</si>
  <si>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</si>
  <si>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</si>
  <si>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</si>
  <si>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</si>
  <si>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</si>
  <si>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</si>
  <si>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</si>
  <si>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</si>
  <si>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</si>
  <si>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</si>
  <si>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</si>
  <si>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</si>
  <si>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</si>
  <si>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</si>
  <si>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</si>
  <si>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</si>
  <si>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</si>
  <si>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</si>
  <si>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</si>
  <si>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</si>
  <si>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</si>
  <si>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</si>
  <si>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</si>
  <si>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</si>
  <si>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</si>
  <si>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</si>
  <si>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</si>
  <si>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</si>
  <si>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</si>
  <si>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</si>
  <si>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</si>
  <si>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</si>
  <si>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</si>
  <si>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</si>
  <si>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</si>
  <si>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</si>
  <si>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</si>
  <si>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</si>
  <si>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</si>
  <si>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</si>
  <si>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</si>
  <si>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</si>
  <si>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</si>
  <si>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</si>
  <si>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</si>
  <si>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</si>
  <si>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</si>
  <si>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</si>
  <si>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</si>
  <si>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</si>
  <si>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</si>
  <si>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</si>
  <si>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</si>
  <si>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</si>
  <si>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</si>
  <si>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</si>
  <si>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</si>
  <si>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</si>
  <si>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</si>
  <si>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</si>
  <si>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</si>
  <si>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</si>
  <si>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</si>
  <si>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</si>
  <si>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</si>
  <si>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</si>
  <si>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</si>
  <si>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</si>
  <si>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</si>
  <si>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</si>
  <si>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</si>
  <si>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</si>
  <si>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</si>
  <si>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</si>
  <si>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</si>
  <si>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</si>
  <si>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</si>
  <si>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</si>
  <si>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</si>
  <si>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</si>
  <si>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</si>
  <si>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</si>
  <si>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</si>
  <si>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</si>
  <si>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</si>
  <si>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</si>
  <si>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</si>
  <si>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</si>
  <si>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</si>
  <si>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</si>
  <si>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</si>
  <si>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</si>
  <si>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</si>
  <si>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</si>
  <si>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</si>
  <si>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</si>
  <si>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</si>
  <si>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</si>
  <si>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</si>
  <si>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</si>
  <si>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</si>
  <si>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</si>
  <si>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</si>
  <si>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</si>
  <si>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</si>
  <si>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</si>
  <si>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</si>
  <si>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</si>
  <si>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</si>
  <si>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</si>
  <si>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</si>
  <si>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</si>
  <si>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</si>
  <si>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</si>
  <si>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</si>
  <si>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</si>
  <si>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</si>
  <si>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</si>
  <si>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</si>
  <si>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</si>
  <si>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</si>
  <si>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</si>
  <si>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</si>
  <si>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</si>
  <si>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</si>
  <si>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</si>
  <si>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</si>
  <si>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</si>
  <si>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</si>
  <si>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</si>
  <si>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</si>
  <si>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</si>
  <si>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</si>
  <si>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</si>
  <si>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</si>
  <si>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</si>
  <si>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</si>
  <si>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</si>
  <si>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</si>
  <si>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</si>
  <si>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</si>
  <si>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</si>
  <si>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</si>
  <si>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</si>
  <si>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</si>
  <si>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</si>
  <si>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</si>
  <si>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</si>
  <si>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</si>
  <si>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</si>
  <si>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</si>
  <si>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</si>
  <si>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</si>
  <si>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</si>
  <si>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</si>
  <si>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</si>
  <si>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</si>
  <si>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</si>
  <si>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</si>
  <si>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</si>
  <si>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</si>
  <si>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</si>
  <si>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</si>
  <si>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</si>
  <si>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</si>
  <si>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</si>
  <si>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</si>
  <si>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</si>
  <si>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</si>
  <si>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</si>
  <si>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</si>
  <si>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</si>
  <si>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</si>
  <si>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</si>
  <si>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</si>
  <si>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</si>
  <si>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</si>
  <si>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</si>
  <si>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</si>
  <si>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</si>
  <si>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</si>
  <si>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</si>
  <si>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</si>
  <si>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</si>
  <si>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</si>
  <si>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</si>
  <si>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</si>
  <si>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</si>
  <si>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</si>
  <si>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</si>
  <si>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</si>
  <si>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</si>
  <si>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</si>
  <si>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</si>
  <si>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</si>
  <si>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</si>
  <si>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</si>
  <si>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</si>
  <si>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</si>
  <si>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</si>
  <si>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</si>
  <si>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</si>
  <si>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</si>
  <si>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</si>
  <si>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</si>
  <si>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</si>
  <si>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</si>
  <si>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</si>
  <si>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</si>
  <si>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</si>
  <si>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</si>
  <si>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</si>
  <si>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</si>
  <si>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</si>
  <si>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</si>
  <si>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</si>
  <si>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</si>
  <si>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</si>
  <si>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</si>
  <si>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</si>
  <si>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</si>
  <si>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</si>
  <si>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</si>
  <si>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</si>
  <si>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</si>
  <si>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</si>
  <si>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</si>
  <si>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</si>
  <si>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</si>
  <si>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</si>
  <si>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</si>
  <si>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</si>
  <si>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</si>
  <si>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</si>
  <si>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</si>
  <si>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</si>
  <si>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</si>
  <si>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</si>
  <si>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</si>
  <si>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</si>
  <si>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</si>
  <si>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</si>
  <si>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</si>
  <si>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</si>
  <si>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</si>
  <si>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</si>
  <si>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</si>
  <si>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</si>
  <si>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</si>
  <si>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</si>
  <si>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</si>
  <si>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</si>
  <si>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</si>
  <si>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</si>
  <si>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</si>
  <si>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</si>
  <si>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</si>
  <si>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</si>
  <si>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</si>
  <si>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</si>
  <si>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</si>
  <si>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</si>
  <si>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</si>
  <si>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</si>
  <si>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</si>
  <si>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</si>
  <si>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</si>
  <si>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</si>
  <si>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</si>
  <si>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</si>
  <si>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</si>
  <si>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</si>
  <si>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</si>
  <si>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</si>
  <si>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</si>
  <si>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</si>
  <si>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</si>
  <si>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</si>
  <si>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</si>
  <si>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</si>
  <si>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</si>
  <si>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</si>
  <si>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</si>
  <si>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</si>
  <si>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</si>
  <si>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</si>
  <si>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</si>
  <si>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</si>
  <si>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</si>
  <si>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</si>
  <si>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</si>
  <si>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</si>
  <si>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</si>
  <si>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</si>
  <si>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</si>
  <si>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</si>
  <si>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</si>
  <si>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</si>
  <si>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</si>
  <si>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</si>
  <si>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</si>
  <si>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</si>
  <si>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</si>
  <si>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</si>
  <si>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</si>
  <si>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</si>
  <si>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</si>
  <si>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</si>
  <si>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</si>
  <si>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</si>
  <si>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</si>
  <si>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</si>
  <si>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</si>
  <si>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</si>
  <si>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</si>
  <si>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</si>
  <si>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</si>
  <si>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</si>
  <si>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</si>
  <si>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</si>
  <si>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</si>
  <si>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</si>
  <si>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</si>
  <si>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</si>
  <si>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</si>
  <si>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</si>
  <si>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</si>
  <si>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</si>
  <si>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</si>
  <si>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</si>
  <si>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</si>
  <si>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</si>
  <si>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</si>
  <si>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</si>
  <si>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</si>
  <si>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</si>
  <si>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</si>
  <si>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</si>
  <si>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</si>
  <si>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</si>
  <si>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</si>
  <si>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</si>
  <si>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</si>
  <si>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</si>
  <si>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</si>
  <si>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</si>
  <si>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</si>
  <si>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</si>
  <si>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</si>
  <si>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</si>
  <si>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</si>
  <si>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</si>
  <si>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</si>
  <si>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</si>
  <si>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</si>
  <si>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</si>
  <si>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</si>
  <si>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</si>
  <si>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</si>
  <si>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</si>
  <si>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</si>
  <si>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</si>
  <si>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</si>
  <si>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</si>
  <si>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</si>
  <si>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</si>
  <si>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</si>
  <si>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</si>
  <si>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</si>
  <si>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</si>
  <si>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</si>
  <si>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</si>
  <si>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</si>
  <si>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</si>
  <si>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</si>
  <si>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</si>
  <si>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</si>
  <si>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</si>
  <si>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</si>
  <si>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</si>
  <si>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</si>
  <si>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</si>
  <si>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</si>
  <si>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</si>
  <si>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</si>
  <si>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</si>
  <si>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</si>
  <si>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</si>
  <si>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</si>
  <si>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</si>
  <si>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</si>
  <si>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</si>
  <si>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</si>
  <si>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</si>
  <si>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</si>
  <si>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</si>
  <si>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</si>
  <si>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</si>
  <si>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</si>
  <si>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</si>
  <si>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</si>
  <si>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</si>
  <si>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</si>
  <si>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</si>
  <si>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</si>
  <si>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</si>
  <si>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</si>
  <si>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</si>
  <si>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</si>
  <si>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</si>
  <si>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</si>
  <si>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</si>
  <si>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</si>
  <si>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</si>
  <si>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</si>
  <si>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</si>
  <si>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</si>
  <si>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</si>
  <si>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</si>
  <si>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</si>
  <si>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</si>
  <si>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</si>
  <si>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</si>
  <si>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</si>
  <si>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</si>
  <si>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</si>
  <si>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</si>
  <si>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</si>
  <si>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</si>
  <si>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</si>
  <si>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</si>
  <si>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</si>
  <si>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</si>
  <si>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</si>
  <si>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</si>
  <si>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</si>
  <si>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</si>
  <si>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</si>
  <si>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</si>
  <si>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</si>
  <si>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</si>
  <si>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</si>
  <si>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</si>
  <si>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</si>
  <si>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</si>
  <si>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</si>
  <si>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</si>
  <si>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</si>
  <si>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</si>
  <si>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</si>
  <si>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</si>
  <si>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</si>
  <si>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</si>
  <si>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</si>
  <si>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</si>
  <si>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</si>
  <si>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</si>
  <si>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</si>
  <si>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</si>
  <si>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</si>
  <si>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</si>
  <si>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</si>
  <si>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</si>
  <si>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</si>
  <si>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</si>
  <si>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</si>
  <si>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</si>
  <si>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</si>
  <si>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</si>
  <si>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</si>
  <si>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</si>
  <si>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</si>
  <si>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</si>
  <si>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</si>
  <si>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</si>
  <si>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</si>
  <si>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</si>
  <si>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</si>
  <si>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</si>
  <si>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</si>
  <si>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</si>
  <si>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</si>
  <si>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</si>
  <si>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</si>
  <si>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</si>
  <si>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</si>
  <si>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</si>
  <si>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</si>
  <si>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</si>
  <si>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</si>
  <si>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</si>
  <si>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</si>
  <si>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</si>
  <si>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</si>
  <si>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</si>
  <si>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</si>
  <si>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</si>
  <si>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</si>
  <si>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</si>
  <si>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</si>
  <si>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</si>
  <si>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</si>
  <si>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</si>
  <si>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</si>
  <si>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</si>
  <si>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</si>
  <si>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</si>
  <si>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</si>
  <si>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</si>
  <si>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</si>
  <si>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</si>
  <si>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</si>
  <si>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</si>
  <si>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</si>
  <si>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</si>
  <si>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</si>
  <si>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</si>
  <si>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</si>
  <si>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</si>
  <si>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</si>
  <si>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</si>
  <si>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</si>
  <si>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</si>
  <si>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</si>
  <si>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</si>
  <si>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</si>
  <si>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</si>
  <si>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</si>
  <si>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</si>
  <si>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</si>
  <si>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</si>
  <si>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</si>
  <si>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</si>
  <si>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</si>
  <si>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</si>
  <si>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</si>
  <si>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</si>
  <si>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</si>
  <si>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</si>
  <si>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</si>
  <si>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</si>
  <si>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</si>
  <si>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</si>
  <si>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</si>
  <si>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</si>
  <si>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</si>
  <si>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</si>
  <si>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</si>
  <si>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</si>
  <si>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</si>
  <si>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</si>
  <si>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</si>
  <si>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</si>
  <si>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</si>
  <si>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</si>
  <si>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</si>
  <si>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</si>
  <si>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</si>
  <si>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</si>
  <si>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</si>
  <si>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</si>
  <si>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</si>
  <si>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</si>
  <si>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</si>
  <si>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</si>
  <si>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</si>
  <si>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</si>
  <si>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</si>
  <si>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</si>
  <si>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</si>
  <si>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</si>
  <si>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</si>
  <si>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</si>
  <si>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</si>
  <si>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</si>
  <si>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</si>
  <si>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</si>
  <si>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</si>
  <si>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</si>
  <si>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</si>
  <si>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</si>
  <si>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</si>
  <si>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</si>
  <si>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</si>
  <si>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</si>
  <si>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</si>
  <si>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</si>
  <si>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</si>
  <si>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</si>
  <si>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</si>
  <si>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</si>
  <si>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</si>
  <si>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</si>
  <si>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</si>
  <si>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</si>
  <si>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</si>
  <si>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</si>
  <si>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</si>
  <si>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</si>
  <si>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</si>
  <si>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</si>
  <si>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</si>
  <si>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</si>
  <si>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</si>
  <si>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</si>
  <si>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</si>
  <si>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</si>
  <si>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</si>
  <si>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</si>
  <si>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</si>
  <si>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</si>
  <si>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</si>
  <si>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</si>
  <si>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</si>
  <si>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</si>
  <si>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</si>
  <si>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</si>
  <si>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</si>
  <si>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</si>
  <si>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</si>
  <si>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</si>
  <si>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</si>
  <si>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</si>
  <si>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</si>
  <si>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</si>
  <si>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</si>
  <si>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</si>
  <si>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</si>
  <si>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</si>
  <si>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</si>
  <si>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</si>
  <si>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</si>
  <si>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</si>
  <si>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</si>
  <si>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</si>
  <si>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</si>
  <si>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</si>
  <si>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</si>
  <si>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</si>
  <si>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</si>
  <si>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</si>
  <si>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</si>
  <si>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</si>
  <si>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</si>
  <si>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</si>
  <si>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</si>
  <si>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</si>
  <si>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</si>
  <si>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</si>
  <si>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</si>
  <si>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</si>
  <si>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</si>
  <si>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</si>
  <si>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</si>
  <si>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</si>
  <si>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</si>
  <si>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</si>
  <si>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</si>
  <si>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</si>
  <si>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</si>
  <si>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</si>
  <si>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</si>
  <si>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</si>
  <si>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</si>
  <si>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</si>
  <si>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</si>
  <si>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</si>
  <si>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</si>
  <si>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</si>
  <si>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</si>
  <si>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</si>
  <si>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</si>
  <si>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</si>
  <si>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</si>
  <si>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</si>
  <si>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</si>
  <si>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</si>
  <si>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</si>
  <si>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</si>
  <si>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</si>
  <si>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</si>
  <si>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</si>
  <si>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</si>
  <si>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</si>
  <si>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</si>
  <si>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</si>
  <si>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</si>
  <si>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</si>
  <si>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</si>
  <si>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</si>
  <si>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</si>
  <si>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</si>
  <si>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</si>
  <si>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</si>
  <si>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</si>
  <si>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</si>
  <si>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</si>
  <si>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</si>
  <si>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</si>
  <si>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</si>
  <si>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</si>
  <si>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</si>
  <si>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</si>
  <si>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</si>
  <si>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</si>
  <si>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</si>
  <si>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</si>
  <si>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</si>
  <si>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</si>
  <si>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</si>
  <si>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</si>
  <si>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</si>
  <si>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</si>
  <si>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</si>
  <si>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</si>
  <si>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</si>
  <si>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</si>
  <si>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</si>
  <si>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</si>
  <si>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</si>
  <si>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</si>
  <si>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</si>
  <si>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</si>
  <si>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</si>
  <si>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</si>
  <si>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</si>
  <si>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</si>
  <si>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</si>
  <si>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</si>
  <si>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</si>
  <si>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</si>
  <si>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</si>
  <si>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</si>
  <si>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</si>
  <si>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</si>
  <si>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</si>
  <si>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</si>
  <si>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</si>
  <si>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</si>
  <si>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</si>
  <si>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</si>
  <si>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</si>
  <si>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</si>
  <si>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</si>
  <si>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</si>
  <si>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</si>
  <si>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</si>
  <si>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</si>
  <si>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</si>
  <si>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</si>
  <si>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</si>
  <si>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</si>
  <si>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</si>
  <si>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</si>
  <si>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</si>
  <si>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</si>
  <si>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</si>
  <si>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</si>
  <si>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</si>
  <si>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</si>
  <si>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</si>
  <si>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</si>
  <si>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</si>
  <si>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</si>
  <si>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</si>
  <si>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</si>
  <si>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</si>
  <si>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</si>
  <si>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</si>
  <si>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</si>
  <si>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</si>
  <si>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</si>
  <si>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</si>
  <si>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</si>
  <si>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</si>
  <si>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</si>
  <si>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</si>
  <si>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</si>
  <si>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</si>
  <si>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</si>
  <si>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</si>
  <si>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</si>
  <si>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</si>
  <si>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</si>
  <si>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</si>
  <si>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</si>
  <si>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</si>
  <si>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</si>
  <si>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</si>
  <si>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</si>
  <si>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</si>
  <si>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</si>
  <si>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</si>
  <si>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</si>
  <si>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</si>
  <si>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</si>
  <si>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</si>
  <si>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</si>
  <si>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</si>
  <si>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</si>
  <si>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</si>
  <si>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</si>
  <si>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</si>
  <si>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</si>
  <si>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</si>
  <si>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</si>
  <si>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</si>
  <si>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</si>
  <si>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</si>
  <si>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</si>
  <si>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</si>
  <si>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</si>
  <si>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</si>
  <si>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</si>
  <si>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</si>
  <si>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</si>
  <si>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</si>
  <si>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</si>
  <si>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</si>
  <si>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</si>
  <si>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</si>
  <si>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</si>
  <si>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</si>
  <si>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</si>
  <si>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</si>
  <si>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</si>
  <si>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</si>
  <si>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</si>
  <si>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</si>
  <si>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</si>
  <si>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</si>
  <si>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</si>
  <si>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</si>
  <si>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</si>
  <si>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</si>
  <si>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</si>
  <si>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</si>
  <si>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</si>
  <si>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</si>
  <si>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</si>
  <si>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</si>
  <si>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</si>
  <si>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</si>
  <si>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</si>
  <si>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</si>
  <si>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</si>
  <si>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</si>
  <si>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</si>
  <si>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</si>
  <si>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</si>
  <si>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</si>
  <si>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</si>
  <si>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</si>
  <si>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</si>
  <si>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</si>
  <si>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</si>
  <si>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</si>
  <si>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</si>
  <si>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</si>
  <si>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</si>
  <si>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</si>
  <si>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</si>
  <si>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</si>
  <si>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</si>
  <si>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</si>
  <si>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</si>
  <si>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</si>
  <si>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</si>
  <si>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</si>
  <si>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</si>
  <si>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</si>
  <si>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</si>
  <si>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</si>
  <si>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</si>
  <si>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</si>
  <si>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</si>
  <si>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</si>
  <si>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</si>
  <si>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</si>
  <si>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</si>
  <si>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</si>
  <si>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</si>
  <si>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</si>
  <si>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</si>
  <si>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</si>
  <si>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</si>
  <si>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</si>
  <si>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</si>
  <si>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</si>
  <si>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</si>
  <si>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</si>
  <si>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</si>
  <si>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</si>
  <si>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</si>
  <si>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</si>
  <si>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</si>
  <si>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</si>
  <si>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</si>
  <si>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</si>
  <si>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</si>
  <si>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</si>
  <si>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</si>
  <si>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</si>
  <si>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</si>
  <si>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</si>
  <si>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</si>
  <si>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</si>
  <si>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</si>
  <si>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</si>
  <si>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</si>
  <si>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</si>
  <si>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</si>
  <si>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</si>
  <si>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</si>
  <si>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</si>
  <si>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</si>
  <si>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</si>
  <si>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</si>
  <si>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</si>
  <si>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</si>
  <si>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</si>
  <si>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</si>
  <si>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</si>
  <si>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</si>
  <si>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</si>
  <si>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</si>
  <si>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</si>
  <si>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</si>
  <si>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</si>
  <si>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</si>
  <si>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</si>
  <si>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</si>
  <si>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</si>
  <si>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</si>
  <si>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</si>
  <si>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</si>
  <si>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</si>
  <si>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</si>
  <si>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</si>
  <si>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</si>
  <si>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</si>
  <si>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</si>
  <si>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</si>
  <si>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</si>
  <si>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</si>
  <si>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</si>
  <si>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</si>
  <si>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</si>
  <si>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</si>
  <si>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</si>
  <si>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</si>
  <si>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</si>
  <si>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</si>
  <si>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</si>
  <si>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</si>
  <si>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</si>
  <si>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</si>
  <si>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</si>
  <si>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</si>
  <si>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</si>
  <si>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</si>
  <si>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</si>
  <si>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</si>
  <si>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</si>
  <si>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</si>
  <si>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</si>
  <si>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</si>
  <si>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</si>
  <si>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</si>
  <si>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</si>
  <si>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</si>
  <si>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</si>
  <si>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</si>
  <si>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</si>
  <si>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</si>
  <si>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</si>
  <si>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</si>
  <si>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</si>
  <si>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</si>
  <si>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</si>
  <si>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</si>
  <si>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</si>
  <si>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</si>
  <si>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</si>
  <si>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</si>
  <si>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</si>
  <si>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</si>
  <si>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</si>
  <si>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</si>
  <si>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</si>
  <si>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</si>
  <si>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</si>
  <si>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</si>
  <si>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</si>
  <si>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</si>
  <si>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</si>
  <si>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</si>
  <si>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</si>
  <si>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</si>
  <si>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</si>
  <si>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</si>
  <si>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</si>
  <si>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</si>
  <si>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</si>
  <si>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</si>
  <si>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</si>
  <si>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</si>
  <si>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</si>
  <si>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</si>
  <si>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</si>
  <si>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</si>
  <si>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</si>
  <si>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</si>
  <si>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</si>
  <si>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</si>
  <si>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</si>
  <si>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</si>
  <si>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</si>
  <si>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</si>
  <si>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</si>
  <si>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</si>
  <si>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</si>
  <si>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</si>
  <si>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</si>
  <si>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</si>
  <si>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</si>
  <si>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</si>
  <si>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</si>
  <si>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</si>
  <si>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</si>
  <si>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</si>
  <si>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</si>
  <si>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</si>
  <si>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</si>
  <si>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</si>
  <si>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</si>
  <si>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</si>
  <si>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</si>
  <si>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</si>
  <si>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</si>
  <si>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</si>
  <si>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</si>
  <si>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</si>
  <si>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</si>
  <si>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</si>
  <si>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</si>
  <si>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</si>
  <si>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</si>
  <si>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</si>
  <si>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</si>
  <si>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</si>
  <si>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</si>
  <si>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</si>
  <si>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</si>
  <si>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</si>
  <si>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</si>
  <si>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</si>
  <si>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</si>
  <si>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</si>
  <si>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</si>
  <si>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</si>
  <si>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</si>
  <si>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</si>
  <si>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</si>
  <si>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</si>
  <si>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</si>
  <si>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</si>
  <si>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</si>
  <si>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</si>
  <si>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</si>
  <si>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</si>
  <si>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</si>
  <si>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</si>
  <si>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</si>
  <si>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</si>
  <si>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</si>
  <si>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</si>
  <si>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</si>
  <si>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</si>
  <si>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</si>
  <si>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</si>
  <si>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</si>
  <si>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</si>
  <si>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</si>
  <si>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</si>
  <si>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</si>
  <si>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</si>
  <si>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</si>
  <si>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</si>
  <si>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</si>
  <si>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</si>
  <si>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</si>
  <si>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</si>
  <si>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</si>
  <si>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</si>
  <si>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</si>
  <si>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</si>
  <si>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</si>
  <si>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</si>
  <si>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</si>
  <si>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</si>
  <si>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</si>
  <si>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</si>
  <si>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</si>
  <si>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</si>
  <si>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</si>
  <si>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</si>
  <si>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</si>
  <si>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</si>
  <si>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</si>
  <si>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</si>
  <si>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</si>
  <si>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</si>
  <si>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</si>
  <si>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</si>
  <si>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</si>
  <si>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</si>
  <si>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</si>
  <si>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</si>
  <si>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</si>
  <si>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</si>
  <si>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</si>
  <si>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</si>
  <si>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</si>
  <si>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</si>
  <si>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</si>
  <si>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</si>
  <si>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</si>
  <si>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</si>
  <si>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</si>
  <si>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</si>
  <si>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</si>
  <si>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</si>
  <si>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</si>
  <si>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</si>
  <si>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</si>
  <si>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</si>
  <si>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</si>
  <si>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</si>
  <si>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</si>
  <si>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</si>
  <si>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</si>
  <si>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</si>
  <si>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</si>
  <si>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</si>
  <si>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</si>
  <si>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</si>
  <si>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</si>
  <si>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</si>
  <si>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</si>
  <si>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</si>
  <si>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</si>
  <si>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</si>
  <si>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</si>
  <si>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</si>
  <si>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</si>
  <si>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</si>
  <si>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</si>
  <si>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</si>
  <si>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</si>
  <si>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</si>
  <si>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</si>
  <si>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</si>
  <si>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</si>
  <si>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</si>
  <si>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</si>
  <si>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</si>
  <si>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</si>
  <si>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</si>
  <si>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</si>
  <si>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</si>
  <si>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</si>
  <si>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</si>
  <si>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</si>
  <si>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</si>
  <si>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</si>
  <si>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</si>
  <si>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</si>
  <si>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</si>
  <si>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</si>
  <si>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</si>
  <si>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</si>
  <si>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</si>
  <si>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</si>
  <si>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</si>
  <si>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</si>
  <si>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</si>
  <si>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</si>
  <si>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</si>
  <si>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</si>
  <si>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</si>
  <si>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</si>
  <si>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</si>
  <si>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</si>
  <si>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</si>
  <si>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</si>
  <si>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</si>
  <si>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</si>
  <si>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</si>
  <si>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</si>
  <si>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</si>
  <si>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</si>
  <si>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</si>
  <si>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</si>
  <si>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</si>
  <si>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</si>
  <si>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</si>
  <si>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</si>
  <si>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</si>
  <si>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</si>
  <si>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</si>
  <si>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</si>
  <si>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</si>
  <si>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</si>
  <si>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</si>
  <si>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</si>
  <si>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</si>
  <si>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</si>
  <si>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</si>
  <si>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</si>
  <si>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</si>
  <si>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</si>
  <si>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</si>
  <si>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</si>
  <si>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</si>
  <si>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</si>
  <si>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</si>
  <si>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</si>
  <si>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</si>
  <si>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</si>
  <si>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</si>
  <si>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</si>
  <si>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</si>
  <si>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</si>
  <si>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</si>
  <si>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</si>
  <si>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</si>
  <si>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</si>
  <si>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</si>
  <si>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</si>
  <si>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</si>
  <si>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</si>
  <si>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</si>
  <si>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</si>
  <si>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</si>
  <si>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</si>
  <si>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</si>
  <si>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</si>
  <si>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</si>
  <si>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</si>
  <si>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</si>
  <si>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</si>
  <si>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</si>
  <si>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</si>
  <si>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</si>
  <si>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</si>
  <si>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</si>
  <si>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</si>
  <si>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</si>
  <si>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</si>
  <si>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</si>
  <si>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</si>
  <si>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</si>
  <si>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</si>
  <si>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</si>
  <si>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</si>
  <si>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</si>
  <si>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</si>
  <si>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</si>
  <si>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</si>
  <si>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</si>
  <si>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</si>
  <si>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</si>
  <si>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</si>
  <si>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</si>
  <si>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</si>
  <si>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</si>
  <si>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</si>
  <si>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</si>
  <si>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</si>
  <si>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</si>
  <si>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</si>
  <si>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</si>
  <si>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</si>
  <si>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</si>
  <si>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</si>
  <si>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</si>
  <si>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</si>
  <si>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</si>
  <si>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</si>
  <si>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</si>
  <si>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</si>
  <si>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</si>
  <si>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</si>
  <si>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</si>
  <si>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</si>
  <si>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</si>
  <si>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</si>
  <si>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</si>
  <si>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</si>
  <si>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</si>
  <si>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</si>
  <si>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</si>
  <si>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</si>
  <si>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</si>
  <si>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</si>
  <si>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</si>
  <si>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</si>
  <si>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</si>
  <si>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</si>
  <si>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</si>
  <si>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</si>
  <si>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</si>
  <si>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</si>
  <si>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</si>
  <si>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</si>
  <si>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</si>
  <si>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</si>
  <si>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</si>
  <si>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</si>
  <si>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</si>
  <si>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</si>
  <si>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</si>
  <si>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</si>
  <si>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</si>
  <si>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</si>
  <si>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</si>
  <si>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</si>
  <si>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</si>
  <si>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</si>
  <si>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</si>
  <si>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</si>
  <si>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</si>
  <si>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</si>
  <si>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</si>
  <si>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</si>
  <si>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</si>
  <si>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</si>
  <si>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</si>
  <si>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</si>
  <si>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</si>
  <si>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</si>
  <si>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</si>
  <si>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</si>
  <si>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</si>
  <si>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</si>
  <si>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</si>
  <si>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</si>
  <si>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</si>
  <si>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</si>
  <si>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</si>
  <si>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</si>
  <si>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</si>
  <si>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</si>
  <si>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</si>
  <si>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</si>
  <si>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</si>
  <si>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</si>
  <si>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</si>
  <si>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</si>
  <si>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</si>
  <si>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</si>
  <si>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</si>
  <si>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</si>
  <si>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</si>
  <si>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</si>
  <si>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</si>
  <si>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</si>
  <si>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</si>
  <si>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</si>
  <si>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</si>
  <si>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</si>
  <si>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</si>
  <si>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</si>
  <si>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</si>
  <si>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</si>
  <si>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</si>
  <si>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</si>
  <si>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</si>
  <si>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</si>
  <si>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</si>
  <si>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</si>
  <si>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</si>
  <si>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</si>
  <si>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</si>
  <si>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</si>
  <si>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</si>
  <si>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</si>
  <si>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</si>
  <si>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</si>
  <si>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</si>
  <si>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</si>
  <si>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</si>
  <si>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</si>
  <si>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</si>
  <si>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</si>
  <si>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</si>
  <si>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</si>
  <si>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</si>
  <si>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</si>
  <si>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</si>
  <si>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</si>
  <si>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</si>
  <si>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</si>
  <si>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</si>
  <si>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</si>
  <si>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</si>
  <si>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</si>
  <si>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</si>
  <si>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</si>
  <si>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</si>
  <si>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</si>
  <si>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</si>
  <si>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</si>
  <si>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</si>
  <si>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</si>
  <si>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</si>
  <si>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</si>
  <si>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</si>
  <si>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</si>
  <si>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</si>
  <si>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</si>
  <si>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</si>
  <si>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</si>
  <si>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</si>
  <si>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</si>
  <si>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</si>
  <si>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</si>
  <si>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</si>
  <si>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</si>
  <si>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</si>
  <si>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</si>
  <si>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</si>
  <si>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</si>
  <si>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</si>
  <si>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</si>
  <si>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</si>
  <si>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</si>
  <si>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</si>
  <si>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</si>
  <si>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</si>
  <si>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</si>
  <si>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</si>
  <si>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</si>
  <si>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</si>
  <si>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</si>
  <si>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</si>
  <si>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</si>
  <si>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</si>
  <si>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</si>
  <si>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</si>
  <si>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</si>
  <si>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</si>
  <si>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</si>
  <si>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</si>
  <si>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</si>
  <si>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</si>
  <si>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</si>
  <si>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</si>
  <si>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</si>
  <si>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</si>
  <si>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</si>
  <si>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</si>
  <si>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</si>
  <si>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</si>
  <si>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</si>
  <si>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</si>
  <si>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</si>
  <si>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</si>
  <si>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</si>
  <si>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</si>
  <si>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</si>
  <si>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</si>
  <si>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</si>
  <si>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</si>
  <si>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</si>
  <si>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</si>
  <si>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</si>
  <si>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</si>
  <si>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</si>
  <si>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</si>
  <si>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</si>
  <si>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</si>
  <si>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</si>
  <si>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</si>
  <si>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</si>
  <si>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</si>
  <si>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</si>
  <si>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</si>
  <si>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</si>
  <si>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</si>
  <si>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</si>
  <si>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</si>
  <si>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</si>
  <si>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</si>
  <si>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</si>
  <si>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</si>
  <si>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</si>
  <si>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</si>
  <si>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</si>
  <si>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</si>
  <si>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</si>
  <si>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</si>
  <si>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</si>
  <si>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</si>
  <si>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</si>
  <si>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</si>
  <si>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</si>
  <si>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</si>
  <si>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</si>
  <si>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</si>
  <si>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</si>
  <si>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</si>
  <si>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</si>
  <si>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</si>
  <si>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</si>
  <si>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</si>
  <si>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</si>
  <si>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</si>
  <si>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</si>
  <si>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</si>
  <si>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</si>
  <si>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</si>
  <si>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</si>
  <si>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</si>
  <si>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</si>
  <si>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</si>
  <si>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</si>
  <si>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</si>
  <si>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</si>
  <si>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</si>
  <si>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</si>
  <si>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</si>
  <si>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</si>
  <si>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</si>
  <si>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</si>
  <si>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</si>
  <si>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</si>
  <si>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</si>
  <si>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</si>
  <si>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</si>
  <si>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</si>
  <si>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</si>
  <si>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</si>
  <si>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</si>
  <si>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</si>
  <si>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</si>
  <si>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</si>
  <si>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</si>
  <si>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</si>
  <si>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</si>
  <si>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</si>
  <si>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</si>
  <si>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</si>
  <si>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</si>
  <si>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</si>
  <si>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</si>
  <si>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</si>
  <si>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</si>
  <si>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</si>
  <si>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</si>
  <si>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</si>
  <si>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</si>
  <si>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</si>
  <si>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</si>
  <si>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</si>
  <si>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</si>
  <si>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</si>
  <si>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</si>
  <si>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</si>
  <si>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</si>
  <si>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</si>
  <si>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</si>
  <si>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</si>
  <si>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</si>
  <si>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</si>
  <si>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</si>
  <si>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</si>
  <si>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</si>
  <si>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</si>
  <si>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</si>
  <si>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</si>
  <si>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</si>
  <si>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</si>
  <si>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</si>
  <si>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</si>
  <si>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</si>
  <si>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</si>
  <si>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</si>
  <si>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</si>
  <si>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</si>
  <si>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</si>
  <si>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</si>
  <si>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</si>
  <si>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</si>
  <si>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</si>
  <si>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</si>
  <si>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</si>
  <si>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</si>
  <si>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</si>
  <si>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</si>
  <si>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</si>
  <si>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</si>
  <si>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</si>
  <si>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</si>
  <si>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</si>
  <si>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</si>
  <si>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</si>
  <si>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</si>
  <si>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</si>
  <si>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</si>
  <si>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</si>
  <si>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</si>
  <si>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</si>
  <si>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</si>
  <si>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</si>
  <si>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</si>
  <si>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</si>
  <si>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</si>
  <si>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</si>
  <si>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</si>
  <si>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</si>
  <si>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</si>
  <si>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</si>
  <si>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</si>
  <si>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</si>
  <si>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</si>
  <si>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</si>
  <si>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</si>
  <si>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</si>
  <si>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</si>
  <si>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</si>
  <si>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</si>
  <si>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</si>
  <si>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</si>
  <si>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</si>
  <si>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</si>
  <si>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</si>
  <si>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</si>
  <si>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</si>
  <si>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</si>
  <si>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</si>
  <si>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</si>
  <si>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</si>
  <si>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</si>
  <si>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</si>
  <si>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</si>
  <si>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</si>
  <si>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</si>
  <si>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</si>
  <si>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</si>
  <si>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</si>
  <si>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</si>
  <si>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</si>
  <si>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</si>
  <si>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</si>
  <si>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</si>
  <si>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</si>
  <si>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</si>
  <si>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</si>
  <si>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</si>
  <si>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</si>
  <si>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</si>
  <si>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</si>
  <si>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</si>
  <si>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</si>
  <si>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</si>
  <si>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</si>
  <si>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</si>
  <si>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</si>
  <si>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</si>
  <si>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</si>
  <si>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</si>
  <si>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</si>
  <si>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</si>
  <si>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</si>
  <si>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</si>
  <si>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</si>
  <si>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</si>
  <si>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</si>
  <si>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</si>
  <si>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</si>
  <si>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</si>
  <si>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</si>
  <si>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</si>
  <si>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</si>
  <si>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</si>
  <si>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</si>
  <si>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</si>
  <si>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</si>
  <si>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</si>
  <si>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</si>
  <si>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</si>
  <si>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</si>
  <si>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</si>
  <si>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</si>
  <si>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</si>
  <si>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</si>
  <si>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</si>
  <si>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</si>
  <si>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</si>
  <si>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</si>
  <si>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</si>
  <si>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</si>
  <si>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</si>
  <si>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</si>
  <si>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</si>
  <si>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</si>
  <si>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</si>
  <si>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</si>
  <si>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</si>
  <si>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</si>
  <si>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</si>
  <si>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</si>
  <si>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</si>
  <si>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</si>
  <si>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</si>
  <si>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</si>
  <si>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</si>
  <si>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</si>
  <si>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</si>
  <si>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</si>
  <si>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</si>
  <si>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</si>
  <si>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</si>
  <si>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</si>
  <si>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</si>
  <si>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</si>
  <si>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</si>
  <si>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</si>
  <si>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</si>
  <si>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</si>
  <si>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</si>
  <si>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</si>
  <si>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</si>
  <si>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</si>
  <si>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</si>
  <si>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</si>
  <si>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</si>
  <si>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</si>
  <si>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</si>
  <si>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</si>
  <si>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</si>
  <si>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</si>
  <si>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</si>
  <si>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</si>
  <si>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</si>
  <si>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</si>
  <si>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</si>
  <si>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</si>
  <si>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</si>
  <si>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</si>
  <si>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</si>
  <si>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</si>
  <si>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</si>
  <si>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</si>
  <si>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</si>
  <si>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</si>
  <si>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</si>
  <si>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</si>
  <si>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</si>
  <si>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</si>
  <si>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</si>
  <si>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</si>
  <si>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</si>
  <si>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</si>
  <si>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</si>
  <si>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</si>
  <si>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</si>
  <si>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</si>
  <si>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</si>
  <si>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</si>
  <si>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</si>
  <si>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</si>
  <si>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</si>
  <si>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</si>
  <si>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</si>
  <si>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</si>
  <si>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</si>
  <si>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</si>
  <si>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</si>
  <si>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</si>
  <si>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</si>
  <si>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</si>
  <si>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</si>
  <si>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</si>
  <si>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</si>
  <si>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</si>
  <si>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</si>
  <si>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</si>
  <si>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</si>
  <si>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</si>
  <si>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</si>
  <si>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</si>
  <si>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</si>
  <si>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</si>
  <si>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</si>
  <si>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</si>
  <si>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</si>
  <si>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</si>
  <si>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</si>
  <si>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</si>
  <si>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</si>
  <si>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</si>
  <si>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</si>
  <si>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</si>
  <si>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</si>
  <si>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</si>
  <si>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</si>
  <si>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</si>
  <si>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</si>
  <si>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</si>
  <si>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</si>
  <si>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</si>
  <si>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</si>
  <si>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</si>
  <si>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</si>
  <si>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</si>
  <si>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</si>
  <si>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</si>
  <si>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</si>
  <si>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</si>
  <si>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</si>
  <si>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</si>
  <si>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</si>
  <si>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</si>
  <si>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</si>
  <si>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</si>
  <si>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</si>
  <si>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</si>
  <si>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</si>
  <si>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</si>
  <si>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</si>
  <si>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</si>
  <si>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</si>
  <si>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</si>
  <si>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</si>
  <si>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</si>
  <si>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</si>
  <si>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</si>
  <si>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</si>
  <si>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</si>
  <si>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</si>
  <si>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</si>
  <si>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</si>
  <si>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</si>
  <si>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</si>
  <si>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</si>
  <si>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</si>
  <si>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</si>
  <si>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</si>
  <si>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</si>
  <si>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</si>
  <si>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</si>
  <si>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</si>
  <si>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</si>
  <si>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</si>
  <si>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</si>
  <si>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</si>
  <si>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</si>
  <si>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</si>
  <si>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</si>
  <si>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</si>
  <si>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</si>
  <si>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</si>
  <si>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</si>
  <si>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</si>
  <si>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</si>
  <si>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</si>
  <si>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</si>
  <si>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</si>
  <si>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</si>
  <si>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</si>
  <si>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</si>
  <si>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</si>
  <si>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</si>
  <si>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</si>
  <si>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</si>
  <si>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</si>
  <si>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</si>
  <si>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</si>
  <si>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</si>
  <si>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</si>
  <si>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</si>
  <si>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</si>
  <si>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</si>
  <si>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</si>
  <si>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</si>
  <si>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</si>
  <si>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</si>
  <si>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</si>
  <si>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</si>
  <si>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</si>
  <si>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</si>
  <si>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</si>
  <si>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</si>
  <si>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</si>
  <si>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</si>
  <si>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</si>
  <si>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</si>
  <si>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</si>
  <si>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</si>
  <si>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</si>
  <si>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</si>
  <si>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</si>
  <si>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</si>
  <si>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</si>
  <si>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</si>
  <si>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</si>
  <si>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</si>
  <si>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</si>
  <si>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</si>
  <si>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</si>
  <si>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</si>
  <si>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</si>
  <si>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</si>
  <si>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</si>
  <si>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</si>
  <si>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</si>
  <si>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</si>
  <si>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</si>
  <si>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</si>
  <si>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</si>
  <si>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</si>
  <si>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</si>
  <si>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</si>
  <si>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</si>
  <si>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</si>
  <si>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</si>
  <si>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</si>
  <si>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</si>
  <si>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</si>
  <si>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</si>
  <si>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</si>
  <si>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</si>
  <si>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</si>
  <si>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</si>
  <si>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</si>
  <si>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</si>
  <si>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</si>
  <si>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</si>
  <si>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</si>
  <si>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</si>
  <si>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</si>
  <si>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</si>
  <si>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</si>
  <si>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</si>
  <si>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</si>
  <si>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</si>
  <si>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</si>
  <si>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</si>
  <si>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</si>
  <si>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</si>
  <si>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</si>
  <si>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</si>
  <si>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</si>
  <si>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</si>
  <si>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</si>
  <si>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</si>
  <si>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</si>
  <si>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</si>
  <si>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</si>
  <si>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</si>
  <si>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</si>
  <si>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</si>
  <si>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</si>
  <si>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</si>
  <si>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</si>
  <si>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</si>
  <si>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</si>
  <si>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</si>
  <si>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</si>
  <si>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</si>
  <si>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</si>
  <si>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</si>
  <si>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</si>
  <si>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</si>
  <si>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</si>
  <si>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</si>
  <si>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</si>
  <si>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</si>
  <si>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</si>
  <si>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</si>
  <si>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</si>
  <si>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</si>
  <si>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</si>
  <si>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</si>
  <si>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</si>
  <si>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</si>
  <si>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</si>
  <si>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</si>
  <si>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</si>
  <si>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</si>
  <si>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</si>
  <si>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</si>
  <si>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</si>
  <si>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</si>
  <si>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</si>
  <si>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</si>
  <si>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</si>
  <si>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</si>
  <si>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</si>
  <si>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</si>
  <si>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</si>
  <si>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</si>
  <si>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</si>
  <si>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</si>
  <si>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</si>
  <si>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</si>
  <si>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</si>
  <si>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</si>
  <si>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</si>
  <si>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</si>
  <si>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</si>
  <si>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</si>
  <si>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</si>
  <si>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</si>
  <si>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</si>
  <si>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</si>
  <si>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</si>
  <si>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</si>
  <si>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</si>
  <si>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</si>
  <si>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</si>
  <si>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</si>
  <si>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</si>
  <si>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</si>
  <si>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</si>
  <si>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</si>
  <si>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</si>
  <si>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</si>
  <si>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</si>
  <si>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</si>
  <si>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</si>
  <si>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</si>
  <si>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</si>
  <si>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</si>
  <si>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</si>
  <si>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</si>
  <si>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</si>
  <si>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</si>
  <si>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</si>
  <si>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</si>
  <si>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</si>
  <si>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</si>
  <si>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</si>
  <si>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</si>
  <si>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</si>
  <si>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</si>
  <si>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</si>
  <si>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</si>
  <si>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</si>
  <si>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</si>
  <si>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</si>
  <si>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</si>
  <si>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</si>
  <si>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</si>
  <si>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</si>
  <si>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</si>
  <si>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</si>
  <si>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</si>
  <si>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</si>
  <si>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</si>
  <si>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</si>
  <si>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</si>
  <si>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</si>
  <si>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</si>
  <si>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</si>
  <si>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</si>
  <si>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</si>
  <si>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</si>
  <si>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</si>
  <si>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</si>
  <si>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</si>
  <si>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</si>
  <si>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</si>
  <si>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</si>
  <si>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</si>
  <si>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</si>
  <si>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</si>
  <si>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</si>
  <si>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</si>
  <si>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</si>
  <si>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</si>
  <si>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</si>
  <si>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</si>
  <si>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</si>
  <si>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</si>
  <si>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</si>
  <si>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</si>
  <si>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</si>
  <si>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</si>
  <si>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</si>
  <si>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</si>
  <si>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</si>
  <si>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</si>
  <si>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</si>
  <si>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</si>
  <si>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</si>
  <si>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</si>
  <si>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</si>
  <si>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</si>
  <si>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</si>
  <si>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</si>
  <si>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</si>
  <si>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</si>
  <si>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</si>
  <si>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</si>
  <si>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</si>
  <si>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</si>
  <si>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</si>
  <si>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</si>
  <si>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</si>
  <si>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</si>
  <si>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</si>
  <si>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</si>
  <si>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</si>
  <si>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</si>
  <si>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</si>
  <si>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</si>
  <si>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</si>
  <si>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</si>
  <si>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</si>
  <si>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</si>
  <si>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</si>
  <si>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</si>
  <si>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</si>
  <si>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</si>
  <si>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</si>
  <si>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</si>
  <si>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</si>
  <si>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</si>
  <si>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</si>
  <si>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</si>
  <si>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</si>
  <si>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</si>
  <si>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</si>
  <si>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</si>
  <si>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</si>
  <si>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</si>
  <si>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</si>
  <si>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</si>
  <si>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</si>
  <si>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</si>
  <si>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</si>
  <si>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</si>
  <si>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</si>
  <si>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</si>
  <si>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</si>
  <si>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</si>
  <si>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</si>
  <si>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</si>
  <si>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</si>
  <si>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</si>
  <si>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</si>
  <si>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</si>
  <si>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</si>
  <si>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</si>
  <si>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</si>
  <si>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</si>
  <si>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</si>
  <si>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</si>
  <si>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</si>
  <si>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</si>
  <si>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</si>
  <si>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</si>
  <si>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</si>
  <si>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</si>
  <si>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</si>
  <si>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</si>
  <si>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</si>
  <si>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</si>
  <si>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</si>
  <si>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</si>
  <si>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</si>
  <si>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</si>
  <si>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</si>
  <si>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</si>
  <si>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</si>
  <si>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</si>
  <si>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</si>
  <si>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</si>
  <si>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</si>
  <si>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</si>
  <si>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</si>
  <si>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</si>
  <si>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</si>
  <si>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</si>
  <si>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</si>
  <si>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</si>
  <si>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</si>
  <si>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</si>
  <si>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</si>
  <si>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</si>
  <si>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</si>
  <si>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</si>
  <si>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</si>
  <si>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</si>
  <si>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</si>
  <si>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</si>
  <si>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</si>
  <si>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</si>
  <si>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</si>
  <si>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</si>
  <si>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</si>
  <si>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</si>
  <si>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</si>
  <si>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</si>
  <si>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</si>
  <si>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</si>
  <si>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</si>
  <si>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</si>
  <si>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</si>
  <si>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</si>
  <si>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</si>
  <si>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</si>
  <si>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</si>
  <si>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</si>
  <si>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</si>
  <si>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</si>
  <si>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</si>
  <si>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</si>
  <si>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</si>
  <si>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</si>
  <si>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</si>
  <si>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</si>
  <si>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</si>
  <si>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</si>
  <si>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</si>
  <si>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</si>
  <si>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</si>
  <si>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</si>
  <si>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</si>
  <si>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</si>
  <si>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</si>
  <si>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</si>
  <si>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</si>
  <si>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</si>
  <si>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</si>
  <si>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</si>
  <si>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</si>
  <si>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</si>
  <si>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</si>
  <si>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</si>
  <si>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</si>
  <si>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</si>
  <si>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</si>
  <si>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</si>
  <si>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</si>
  <si>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</si>
  <si>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</si>
  <si>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</si>
  <si>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</si>
  <si>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</si>
  <si>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</si>
  <si>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</si>
  <si>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</si>
  <si>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</si>
  <si>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</si>
  <si>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</si>
  <si>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</si>
  <si>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</si>
  <si>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</si>
  <si>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</si>
  <si>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</si>
  <si>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</si>
  <si>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</si>
  <si>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</si>
  <si>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</si>
  <si>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</si>
  <si>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</si>
  <si>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</si>
  <si>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</si>
  <si>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</si>
  <si>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</si>
  <si>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</si>
  <si>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</si>
  <si>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</si>
  <si>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</si>
  <si>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</si>
  <si>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</si>
  <si>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</si>
  <si>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</si>
  <si>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</si>
  <si>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</si>
  <si>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</si>
  <si>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</si>
  <si>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</si>
  <si>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</si>
  <si>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</si>
  <si>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</si>
  <si>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</si>
  <si>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</si>
  <si>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</si>
  <si>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</si>
  <si>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</si>
  <si>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</si>
  <si>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</si>
  <si>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</si>
  <si>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</si>
  <si>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</si>
  <si>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</si>
  <si>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</si>
  <si>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</si>
  <si>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</si>
  <si>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</si>
  <si>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</si>
  <si>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</si>
  <si>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</si>
  <si>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</si>
  <si>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</si>
  <si>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</si>
  <si>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</si>
  <si>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</si>
  <si>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</si>
  <si>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</si>
  <si>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</si>
  <si>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</si>
  <si>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</si>
  <si>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</si>
  <si>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</si>
  <si>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</si>
  <si>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</si>
  <si>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</si>
  <si>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</si>
  <si>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</si>
  <si>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</si>
  <si>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</si>
  <si>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</si>
  <si>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</si>
  <si>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</si>
  <si>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</si>
  <si>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</si>
  <si>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</si>
  <si>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</si>
  <si>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</si>
  <si>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</si>
  <si>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</si>
  <si>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</si>
  <si>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</si>
  <si>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</si>
  <si>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</si>
  <si>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</si>
  <si>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</si>
  <si>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</si>
  <si>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</si>
  <si>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</si>
  <si>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</si>
  <si>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</si>
  <si>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</si>
  <si>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</si>
  <si>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</si>
  <si>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</si>
  <si>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</si>
  <si>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</si>
  <si>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</si>
  <si>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</si>
  <si>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</si>
  <si>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</si>
  <si>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</si>
  <si>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</si>
  <si>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</si>
  <si>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</si>
  <si>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</si>
  <si>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</si>
  <si>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</si>
  <si>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</si>
  <si>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</si>
  <si>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</si>
  <si>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</si>
  <si>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</si>
  <si>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</si>
  <si>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</si>
  <si>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</si>
  <si>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</si>
  <si>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</si>
  <si>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</si>
  <si>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</si>
  <si>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</si>
  <si>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</si>
  <si>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</si>
  <si>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</si>
  <si>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</si>
  <si>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</si>
  <si>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</si>
  <si>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</si>
  <si>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</si>
  <si>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</si>
  <si>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</si>
  <si>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</si>
  <si>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</si>
  <si>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</si>
  <si>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</si>
  <si>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</si>
  <si>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</si>
  <si>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</si>
  <si>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</si>
  <si>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</si>
  <si>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</si>
  <si>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</si>
  <si>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</si>
  <si>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</si>
  <si>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</si>
  <si>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</si>
  <si>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</si>
  <si>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</si>
  <si>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</si>
  <si>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</si>
  <si>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</si>
  <si>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</si>
  <si>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</si>
  <si>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</si>
  <si>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</si>
  <si>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</si>
  <si>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</si>
  <si>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</si>
  <si>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</si>
  <si>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</si>
  <si>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</si>
  <si>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</si>
  <si>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</si>
  <si>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</si>
  <si>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</si>
  <si>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</si>
  <si>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</si>
  <si>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</si>
  <si>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</si>
  <si>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</si>
  <si>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</si>
  <si>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</si>
  <si>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</si>
  <si>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</si>
  <si>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</si>
  <si>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</si>
  <si>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</si>
  <si>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</si>
  <si>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</si>
  <si>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</si>
  <si>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</si>
  <si>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</si>
  <si>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</si>
  <si>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</si>
  <si>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</si>
  <si>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</si>
  <si>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</si>
  <si>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</si>
  <si>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</si>
  <si>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</si>
  <si>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</si>
  <si>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</si>
  <si>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</si>
  <si>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</si>
  <si>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</si>
  <si>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</si>
  <si>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</si>
  <si>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</si>
  <si>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</si>
  <si>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</si>
  <si>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</si>
  <si>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</si>
  <si>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</si>
  <si>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</si>
  <si>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</si>
  <si>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</si>
  <si>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</si>
  <si>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</si>
  <si>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</si>
  <si>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</si>
  <si>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</si>
  <si>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</si>
  <si>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</si>
  <si>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</si>
  <si>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</si>
  <si>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</si>
  <si>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</si>
  <si>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</si>
  <si>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</si>
  <si>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</si>
  <si>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</si>
  <si>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</si>
  <si>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</si>
  <si>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</si>
  <si>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</si>
  <si>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</si>
  <si>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</si>
  <si>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</si>
  <si>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</si>
  <si>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</si>
  <si>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</si>
  <si>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</si>
  <si>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</si>
  <si>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</si>
  <si>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</si>
  <si>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</si>
  <si>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</si>
  <si>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</si>
  <si>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</si>
  <si>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</si>
  <si>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</si>
  <si>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</si>
  <si>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</si>
  <si>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</si>
  <si>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</si>
  <si>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</si>
  <si>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</si>
  <si>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</si>
  <si>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</si>
  <si>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</si>
  <si>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</si>
  <si>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</si>
  <si>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</si>
  <si>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</si>
  <si>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</si>
  <si>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</si>
  <si>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</si>
  <si>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</si>
  <si>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</si>
  <si>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</si>
  <si>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</si>
  <si>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</si>
  <si>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</si>
  <si>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</si>
  <si>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</si>
  <si>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</si>
  <si>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</si>
  <si>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</si>
  <si>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</si>
  <si>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</si>
  <si>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</si>
  <si>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</si>
  <si>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</si>
  <si>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</si>
  <si>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</si>
  <si>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</si>
  <si>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</si>
  <si>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</si>
  <si>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</si>
  <si>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</si>
  <si>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</si>
  <si>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</si>
  <si>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</si>
  <si>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</si>
  <si>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</si>
  <si>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</si>
  <si>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</si>
  <si>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</si>
  <si>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</si>
  <si>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</si>
  <si>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</si>
  <si>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</si>
  <si>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</si>
  <si>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</si>
  <si>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</si>
  <si>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</si>
  <si>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</si>
  <si>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</si>
  <si>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</si>
  <si>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</si>
  <si>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</si>
  <si>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</si>
  <si>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</si>
  <si>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</si>
  <si>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</si>
  <si>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</si>
  <si>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</si>
  <si>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</si>
  <si>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</si>
  <si>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</si>
  <si>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</si>
  <si>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</si>
  <si>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</si>
  <si>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</si>
  <si>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</si>
  <si>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</si>
  <si>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</si>
  <si>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</si>
  <si>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</si>
  <si>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</si>
  <si>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</si>
  <si>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</si>
  <si>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</si>
  <si>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</si>
  <si>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</si>
  <si>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</si>
  <si>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</si>
  <si>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</si>
  <si>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</si>
  <si>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</si>
  <si>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</si>
  <si>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</si>
  <si>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</si>
  <si>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</si>
  <si>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</si>
  <si>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</si>
  <si>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</si>
  <si>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</si>
  <si>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</si>
  <si>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</si>
  <si>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</si>
  <si>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</si>
  <si>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</si>
  <si>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</si>
  <si>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</si>
  <si>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</si>
  <si>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</si>
  <si>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</si>
  <si>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</si>
  <si>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</si>
  <si>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</si>
  <si>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</si>
  <si>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</si>
  <si>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</si>
  <si>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</si>
  <si>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</si>
  <si>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</si>
  <si>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</si>
  <si>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</si>
  <si>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</si>
  <si>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</si>
  <si>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</si>
  <si>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</si>
  <si>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</si>
  <si>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</si>
  <si>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</si>
  <si>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</si>
  <si>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</si>
  <si>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</si>
  <si>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</si>
  <si>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</si>
  <si>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</si>
  <si>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</si>
  <si>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</si>
  <si>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</si>
  <si>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</si>
  <si>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</si>
  <si>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</si>
  <si>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</si>
  <si>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</si>
  <si>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</si>
  <si>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</si>
  <si>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</si>
  <si>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</si>
  <si>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</si>
  <si>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</si>
  <si>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</si>
  <si>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</si>
  <si>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</si>
  <si>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</si>
  <si>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</si>
  <si>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</si>
  <si>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</si>
  <si>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</si>
  <si>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</si>
  <si>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</si>
  <si>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</si>
  <si>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</si>
  <si>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</si>
  <si>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</si>
  <si>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</si>
  <si>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</si>
  <si>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</si>
  <si>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</si>
  <si>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</si>
  <si>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</si>
  <si>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</si>
  <si>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</si>
  <si>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</si>
  <si>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</si>
  <si>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</si>
  <si>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</si>
  <si>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</si>
  <si>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</si>
  <si>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</si>
  <si>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</si>
  <si>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</si>
  <si>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</si>
  <si>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</si>
  <si>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</si>
  <si>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</si>
  <si>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</si>
  <si>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</si>
  <si>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</si>
  <si>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</si>
  <si>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</si>
  <si>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</si>
  <si>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</si>
  <si>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</si>
  <si>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</si>
  <si>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</si>
  <si>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</si>
  <si>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</si>
  <si>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</si>
  <si>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</si>
  <si>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</si>
  <si>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</si>
  <si>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</si>
  <si>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</si>
  <si>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</si>
  <si>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</si>
  <si>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</si>
  <si>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</si>
  <si>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</si>
  <si>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</si>
  <si>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</si>
  <si>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</si>
  <si>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</si>
  <si>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</si>
  <si>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</si>
  <si>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</si>
  <si>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</si>
  <si>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</si>
  <si>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</si>
  <si>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</si>
  <si>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</si>
  <si>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</si>
  <si>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</si>
  <si>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</si>
  <si>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</si>
  <si>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</si>
  <si>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</si>
  <si>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</si>
  <si>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</si>
  <si>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</si>
  <si>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</si>
  <si>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</si>
  <si>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</si>
  <si>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</si>
  <si>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</si>
  <si>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</si>
  <si>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</si>
  <si>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</si>
  <si>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</si>
  <si>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</si>
  <si>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</si>
  <si>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</si>
  <si>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</si>
  <si>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</si>
  <si>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</si>
  <si>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</si>
  <si>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</si>
  <si>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</si>
  <si>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</si>
  <si>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</si>
  <si>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</si>
  <si>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</si>
  <si>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</si>
  <si>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</si>
  <si>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</si>
  <si>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</si>
  <si>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</si>
  <si>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</si>
  <si>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</si>
  <si>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</si>
  <si>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</si>
  <si>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</si>
  <si>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</si>
  <si>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</si>
  <si>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</si>
  <si>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</si>
  <si>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</si>
  <si>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</si>
  <si>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</si>
  <si>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</si>
  <si>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</si>
  <si>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</si>
  <si>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</si>
  <si>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</si>
  <si>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</si>
  <si>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</si>
  <si>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</si>
  <si>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</si>
  <si>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</si>
  <si>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</si>
  <si>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</si>
  <si>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</si>
  <si>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</si>
  <si>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</si>
  <si>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</si>
  <si>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</si>
  <si>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</si>
  <si>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</si>
  <si>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</si>
  <si>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</si>
  <si>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</si>
  <si>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</si>
  <si>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</si>
  <si>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</si>
  <si>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</si>
  <si>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</si>
  <si>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</si>
  <si>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</si>
  <si>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</si>
  <si>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</si>
  <si>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</si>
  <si>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</si>
  <si>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</si>
  <si>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</si>
  <si>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</si>
  <si>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</si>
  <si>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</si>
  <si>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</si>
  <si>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</si>
  <si>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</si>
  <si>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</si>
  <si>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</si>
  <si>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</si>
  <si>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</si>
  <si>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</si>
  <si>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</si>
  <si>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</si>
  <si>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</si>
  <si>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</si>
  <si>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</si>
  <si>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</si>
  <si>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</si>
  <si>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</si>
  <si>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</si>
  <si>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</si>
  <si>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</si>
  <si>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</si>
  <si>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</si>
  <si>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</si>
  <si>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</si>
  <si>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</si>
  <si>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</si>
  <si>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</si>
  <si>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</si>
  <si>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</si>
  <si>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</si>
  <si>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</si>
  <si>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</si>
  <si>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</si>
  <si>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</si>
  <si>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</si>
  <si>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</si>
  <si>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</si>
  <si>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</si>
  <si>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</si>
  <si>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</si>
  <si>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</si>
  <si>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</si>
  <si>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</si>
  <si>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</si>
  <si>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</si>
  <si>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</si>
  <si>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</si>
  <si>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</si>
  <si>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</si>
  <si>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</si>
  <si>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</si>
  <si>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</si>
  <si>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</si>
  <si>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</si>
  <si>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</si>
  <si>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</si>
  <si>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</si>
  <si>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</si>
  <si>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</si>
  <si>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</si>
  <si>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</si>
  <si>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</si>
  <si>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</si>
  <si>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</si>
  <si>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</si>
  <si>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</si>
  <si>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</si>
  <si>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</si>
  <si>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</si>
  <si>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</si>
  <si>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</si>
  <si>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</si>
  <si>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</si>
  <si>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</si>
  <si>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</si>
  <si>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</si>
  <si>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</si>
  <si>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</si>
  <si>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</si>
  <si>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</si>
  <si>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</si>
  <si>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</si>
  <si>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</si>
  <si>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</si>
  <si>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</si>
  <si>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</si>
  <si>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</si>
  <si>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</si>
  <si>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</si>
  <si>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</si>
  <si>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</si>
  <si>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</si>
  <si>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</si>
  <si>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</si>
  <si>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</si>
  <si>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</si>
  <si>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</si>
  <si>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</si>
  <si>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</si>
  <si>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</si>
  <si>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</si>
  <si>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</si>
  <si>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</si>
  <si>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</si>
  <si>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</si>
  <si>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</si>
  <si>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</si>
  <si>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</si>
  <si>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</si>
  <si>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</si>
  <si>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</si>
  <si>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</si>
  <si>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</si>
  <si>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</si>
  <si>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</si>
  <si>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</si>
  <si>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</si>
  <si>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</si>
  <si>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</si>
  <si>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</si>
  <si>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</si>
  <si>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</si>
  <si>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</si>
  <si>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</si>
  <si>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</si>
  <si>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</si>
  <si>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</si>
  <si>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</si>
  <si>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</si>
  <si>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</si>
  <si>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</si>
  <si>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</si>
  <si>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</si>
  <si>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</si>
  <si>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</si>
  <si>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</si>
  <si>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</si>
  <si>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</si>
  <si>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</si>
  <si>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</si>
  <si>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</si>
  <si>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</si>
  <si>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</si>
  <si>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</si>
  <si>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</si>
  <si>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</si>
  <si>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</si>
  <si>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</si>
  <si>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</si>
  <si>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</si>
  <si>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</si>
  <si>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</si>
  <si>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</si>
  <si>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</si>
  <si>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</si>
  <si>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</si>
  <si>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</si>
  <si>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</si>
  <si>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</si>
  <si>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</si>
  <si>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</si>
  <si>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</si>
  <si>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</si>
  <si>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</si>
  <si>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</si>
  <si>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</si>
  <si>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</si>
  <si>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</si>
  <si>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</si>
  <si>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</si>
  <si>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</si>
  <si>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</si>
  <si>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</si>
  <si>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</si>
  <si>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</si>
  <si>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</si>
  <si>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</si>
  <si>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</si>
  <si>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</si>
  <si>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</si>
  <si>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</si>
  <si>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</si>
  <si>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</si>
  <si>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</si>
  <si>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</si>
  <si>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</si>
  <si>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</si>
  <si>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</si>
  <si>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</si>
  <si>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</si>
  <si>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</si>
  <si>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</si>
  <si>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</si>
  <si>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</si>
  <si>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</si>
  <si>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</si>
  <si>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</si>
  <si>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</si>
  <si>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</si>
  <si>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</si>
  <si>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</si>
  <si>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</si>
  <si>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</si>
  <si>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</si>
  <si>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</si>
  <si>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</si>
  <si>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</si>
  <si>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</si>
  <si>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</si>
  <si>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</si>
  <si>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</si>
  <si>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</si>
  <si>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</si>
  <si>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</si>
  <si>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</si>
  <si>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</si>
  <si>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</si>
  <si>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</si>
  <si>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</si>
  <si>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</si>
  <si>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</si>
  <si>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</si>
  <si>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</si>
  <si>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</si>
  <si>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</si>
  <si>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</si>
  <si>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</si>
  <si>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</si>
  <si>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</si>
  <si>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</si>
  <si>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</si>
  <si>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</si>
  <si>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</si>
  <si>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</si>
  <si>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</si>
  <si>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</si>
  <si>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</si>
  <si>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</si>
  <si>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</si>
  <si>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</si>
  <si>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</si>
  <si>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</si>
  <si>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</si>
  <si>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</si>
  <si>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</si>
  <si>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</si>
  <si>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</si>
  <si>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</si>
  <si>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</si>
  <si>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</si>
  <si>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</si>
  <si>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</si>
  <si>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</si>
  <si>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</si>
  <si>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</si>
  <si>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</si>
  <si>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</si>
  <si>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</si>
  <si>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</si>
  <si>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</si>
  <si>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</si>
  <si>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</si>
  <si>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</si>
  <si>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</si>
  <si>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</si>
  <si>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</si>
  <si>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</si>
  <si>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</si>
  <si>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</si>
  <si>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</si>
  <si>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</si>
  <si>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</si>
  <si>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</si>
  <si>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</si>
  <si>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</si>
  <si>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</si>
  <si>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</si>
  <si>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</si>
  <si>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</si>
  <si>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</si>
  <si>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</si>
  <si>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</si>
  <si>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</si>
  <si>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</si>
  <si>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</si>
  <si>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</si>
  <si>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</si>
  <si>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</si>
  <si>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</si>
  <si>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</si>
  <si>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</si>
  <si>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</si>
  <si>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</si>
  <si>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</si>
  <si>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</si>
  <si>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</si>
  <si>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</si>
  <si>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</si>
  <si>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</si>
  <si>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</si>
  <si>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</si>
  <si>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</si>
  <si>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</si>
  <si>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</si>
  <si>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</si>
  <si>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</si>
  <si>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</si>
  <si>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</si>
  <si>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</si>
  <si>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</si>
  <si>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</si>
  <si>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</si>
  <si>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</si>
  <si>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</si>
  <si>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</si>
  <si>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</si>
  <si>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</si>
  <si>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</si>
  <si>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</si>
  <si>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</si>
  <si>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</si>
  <si>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</si>
  <si>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</si>
  <si>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</si>
  <si>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</si>
  <si>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</si>
  <si>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</si>
  <si>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</si>
  <si>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</si>
  <si>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</si>
  <si>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</si>
  <si>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</si>
  <si>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</si>
  <si>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</si>
  <si>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</si>
  <si>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</si>
  <si>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</si>
  <si>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</si>
  <si>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</si>
  <si>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</si>
  <si>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</si>
  <si>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</si>
  <si>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</si>
  <si>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</si>
  <si>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</si>
  <si>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</si>
  <si>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</si>
  <si>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</si>
  <si>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</si>
  <si>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</si>
  <si>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</si>
  <si>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</si>
  <si>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</si>
  <si>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</si>
  <si>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</si>
  <si>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</si>
  <si>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</si>
  <si>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</si>
  <si>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</si>
  <si>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</si>
  <si>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</si>
  <si>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</si>
  <si>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</si>
  <si>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</si>
  <si>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</si>
  <si>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</si>
  <si>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</si>
  <si>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</si>
  <si>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</si>
  <si>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</si>
  <si>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</si>
  <si>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</si>
  <si>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</si>
  <si>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</si>
  <si>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</si>
  <si>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</si>
  <si>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</si>
  <si>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</si>
  <si>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</si>
  <si>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</si>
  <si>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</si>
  <si>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</si>
  <si>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</si>
  <si>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</si>
  <si>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</si>
  <si>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</si>
  <si>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</si>
  <si>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</si>
  <si>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</si>
  <si>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</si>
  <si>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</si>
  <si>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</si>
  <si>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</si>
  <si>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</si>
  <si>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</si>
  <si>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</si>
  <si>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</si>
  <si>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</si>
  <si>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</si>
  <si>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</si>
  <si>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</si>
  <si>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</si>
  <si>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</si>
  <si>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</si>
  <si>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</si>
  <si>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</si>
  <si>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</si>
  <si>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</si>
  <si>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</si>
  <si>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</si>
  <si>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</si>
  <si>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</si>
  <si>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</si>
  <si>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</si>
  <si>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</si>
  <si>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</si>
  <si>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</si>
  <si>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</si>
  <si>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</si>
  <si>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</si>
  <si>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</si>
  <si>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</si>
  <si>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</si>
  <si>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</si>
  <si>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</si>
  <si>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</si>
  <si>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</si>
  <si>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</si>
  <si>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</si>
  <si>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</si>
  <si>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</si>
  <si>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</si>
  <si>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</si>
  <si>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</si>
  <si>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</si>
  <si>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</si>
  <si>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</si>
  <si>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</si>
  <si>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</si>
  <si>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</si>
  <si>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</si>
  <si>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</si>
  <si>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</si>
  <si>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</si>
  <si>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</si>
  <si>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</si>
  <si>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</si>
  <si>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</si>
  <si>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</si>
  <si>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</si>
  <si>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</si>
  <si>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</si>
  <si>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</si>
  <si>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</si>
  <si>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</si>
  <si>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</si>
  <si>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</si>
  <si>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</si>
  <si>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</si>
  <si>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</si>
  <si>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</si>
  <si>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</si>
  <si>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</si>
  <si>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</si>
  <si>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</si>
  <si>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</si>
  <si>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</si>
  <si>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</si>
  <si>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</si>
  <si>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</si>
  <si>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</si>
  <si>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</si>
  <si>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</si>
  <si>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</si>
  <si>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</si>
  <si>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</si>
  <si>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</si>
  <si>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</si>
  <si>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</si>
  <si>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</si>
  <si>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</si>
  <si>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</si>
  <si>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</si>
  <si>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</si>
  <si>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</si>
  <si>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</si>
  <si>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</si>
  <si>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</si>
  <si>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</si>
  <si>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</si>
  <si>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</si>
  <si>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</si>
  <si>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</si>
  <si>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</si>
  <si>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</si>
  <si>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</si>
  <si>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</si>
  <si>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</si>
  <si>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</si>
  <si>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</si>
  <si>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</si>
  <si>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</si>
  <si>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</si>
  <si>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</si>
  <si>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</si>
  <si>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</si>
  <si>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</si>
  <si>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</si>
  <si>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</si>
  <si>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</si>
  <si>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</si>
  <si>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</si>
  <si>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</si>
  <si>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</si>
  <si>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</si>
  <si>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</si>
  <si>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</si>
  <si>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</si>
  <si>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</si>
  <si>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</si>
  <si>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</si>
  <si>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</si>
  <si>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</si>
  <si>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</si>
  <si>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</si>
  <si>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</si>
  <si>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</si>
  <si>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</si>
  <si>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</si>
  <si>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</si>
  <si>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</si>
  <si>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</si>
  <si>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</si>
  <si>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</si>
  <si>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</si>
  <si>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</si>
  <si>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</si>
  <si>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</si>
  <si>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</si>
  <si>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</si>
  <si>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</si>
  <si>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</si>
  <si>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</si>
  <si>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</si>
  <si>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</si>
  <si>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</si>
  <si>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</si>
  <si>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</si>
  <si>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</si>
  <si>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</si>
  <si>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</si>
  <si>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</si>
  <si>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</si>
  <si>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</si>
  <si>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</si>
  <si>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</si>
  <si>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</si>
  <si>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</si>
  <si>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</si>
  <si>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</si>
  <si>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</si>
  <si>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</si>
  <si>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</si>
  <si>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</si>
  <si>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</si>
  <si>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</si>
  <si>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</si>
  <si>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</si>
  <si>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</si>
  <si>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</si>
  <si>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</si>
  <si>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</si>
  <si>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</si>
  <si>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</si>
  <si>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</si>
  <si>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</si>
  <si>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</si>
  <si>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</si>
  <si>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</si>
  <si>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</si>
  <si>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</si>
  <si>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</si>
  <si>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</si>
  <si>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</si>
  <si>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</si>
  <si>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</si>
  <si>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</si>
  <si>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</si>
  <si>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</si>
  <si>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</si>
  <si>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</si>
  <si>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</si>
  <si>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</si>
  <si>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</si>
  <si>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</si>
  <si>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</si>
  <si>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</si>
  <si>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</si>
  <si>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</si>
  <si>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</si>
  <si>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</si>
  <si>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</si>
  <si>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</si>
  <si>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</si>
  <si>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</si>
  <si>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</si>
  <si>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</si>
  <si>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</si>
  <si>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</si>
  <si>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</si>
  <si>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</si>
  <si>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</si>
  <si>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</si>
  <si>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</si>
  <si>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</si>
  <si>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</si>
  <si>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</si>
  <si>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</si>
  <si>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</si>
  <si>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</si>
  <si>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</si>
  <si>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</si>
  <si>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</si>
  <si>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</si>
  <si>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</si>
  <si>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</si>
  <si>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</si>
  <si>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</si>
  <si>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</si>
  <si>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</si>
  <si>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</si>
  <si>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</si>
  <si>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</si>
  <si>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</si>
  <si>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</si>
  <si>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</si>
  <si>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</si>
  <si>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</si>
  <si>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</si>
  <si>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</si>
  <si>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</si>
  <si>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</si>
  <si>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</si>
  <si>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</si>
  <si>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</si>
  <si>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</si>
  <si>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</si>
  <si>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</si>
  <si>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</si>
  <si>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</si>
  <si>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</si>
  <si>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</si>
  <si>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</si>
  <si>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</si>
  <si>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</si>
  <si>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</si>
  <si>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</si>
  <si>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</si>
  <si>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</si>
  <si>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</si>
  <si>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</si>
  <si>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</si>
  <si>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</si>
  <si>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</si>
  <si>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</si>
  <si>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</si>
  <si>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</si>
  <si>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</si>
  <si>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</si>
  <si>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</si>
  <si>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</si>
  <si>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</si>
  <si>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</si>
  <si>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</si>
  <si>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</si>
  <si>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</si>
  <si>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</si>
  <si>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</si>
  <si>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</si>
  <si>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</si>
  <si>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</si>
  <si>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</si>
  <si>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</si>
  <si>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</si>
  <si>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</si>
  <si>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</si>
  <si>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</si>
  <si>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</si>
  <si>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</si>
  <si>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</si>
  <si>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</si>
  <si>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</si>
  <si>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</si>
  <si>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</si>
  <si>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</si>
  <si>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</si>
  <si>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</si>
  <si>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</si>
  <si>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</si>
  <si>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</si>
  <si>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</si>
  <si>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</si>
  <si>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</si>
  <si>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</si>
  <si>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</si>
  <si>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</si>
  <si>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</si>
  <si>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</si>
  <si>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</si>
  <si>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</si>
  <si>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</si>
  <si>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</si>
  <si>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</si>
  <si>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</si>
  <si>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</si>
  <si>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</si>
  <si>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</si>
  <si>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</si>
  <si>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</si>
  <si>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</si>
  <si>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</si>
  <si>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</si>
  <si>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</si>
  <si>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</si>
  <si>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</si>
  <si>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</si>
  <si>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</si>
  <si>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</si>
  <si>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</si>
  <si>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</si>
  <si>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</si>
  <si>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</si>
  <si>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</si>
  <si>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</si>
  <si>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</si>
  <si>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</si>
  <si>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</si>
  <si>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</si>
  <si>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</si>
  <si>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</si>
  <si>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</si>
  <si>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</si>
  <si>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</si>
  <si>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</si>
  <si>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</si>
  <si>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</si>
  <si>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</si>
  <si>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</si>
  <si>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</si>
  <si>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</si>
  <si>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</si>
  <si>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</si>
  <si>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</si>
  <si>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</si>
  <si>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</si>
  <si>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</si>
  <si>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</si>
  <si>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</si>
  <si>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</si>
  <si>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</si>
  <si>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</si>
  <si>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</si>
  <si>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</si>
  <si>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</si>
  <si>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</si>
  <si>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</si>
  <si>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</si>
  <si>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</si>
  <si>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</si>
  <si>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</si>
  <si>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</si>
  <si>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</si>
  <si>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</si>
  <si>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</si>
  <si>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</si>
  <si>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</si>
  <si>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</si>
  <si>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</si>
  <si>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</si>
  <si>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</si>
  <si>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</si>
  <si>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</si>
  <si>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</si>
  <si>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</si>
  <si>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</si>
  <si>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</si>
  <si>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</si>
  <si>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</si>
  <si>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</si>
  <si>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</si>
  <si>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</si>
  <si>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</si>
  <si>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</si>
  <si>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</si>
  <si>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</si>
  <si>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</si>
  <si>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</si>
  <si>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</si>
  <si>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</si>
  <si>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</si>
  <si>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</si>
  <si>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</si>
  <si>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</si>
  <si>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</si>
  <si>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</si>
  <si>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</si>
  <si>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</si>
  <si>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</si>
  <si>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</si>
  <si>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</si>
  <si>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</si>
  <si>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</si>
  <si>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</si>
  <si>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</si>
  <si>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</si>
  <si>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</si>
  <si>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</si>
  <si>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</si>
  <si>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</si>
  <si>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</si>
  <si>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</si>
  <si>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</si>
  <si>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</si>
  <si>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</si>
  <si>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</si>
  <si>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</si>
  <si>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</si>
  <si>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</si>
  <si>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</si>
  <si>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</si>
  <si>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</si>
  <si>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</si>
  <si>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</si>
  <si>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</si>
  <si>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</si>
  <si>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</si>
  <si>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</si>
  <si>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</si>
  <si>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</si>
  <si>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</si>
  <si>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</si>
  <si>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</si>
  <si>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</si>
  <si>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</si>
  <si>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</si>
  <si>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</si>
  <si>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</si>
  <si>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</si>
  <si>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</si>
  <si>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</si>
  <si>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</si>
  <si>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</si>
  <si>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</si>
  <si>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</si>
  <si>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</si>
  <si>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</si>
  <si>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</si>
  <si>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</si>
  <si>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</si>
  <si>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</si>
  <si>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</si>
  <si>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</si>
  <si>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</si>
  <si>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</si>
  <si>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</si>
  <si>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</si>
  <si>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</si>
  <si>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</si>
  <si>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</si>
  <si>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</si>
  <si>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</si>
  <si>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</si>
  <si>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</si>
  <si>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</si>
  <si>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</si>
  <si>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</si>
  <si>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</si>
  <si>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</si>
  <si>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</si>
  <si>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</si>
  <si>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</si>
  <si>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</si>
  <si>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</si>
  <si>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</si>
  <si>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</si>
  <si>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</si>
  <si>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</si>
  <si>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</si>
  <si>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</si>
  <si>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</si>
  <si>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</si>
  <si>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</si>
  <si>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</si>
  <si>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</si>
  <si>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</si>
  <si>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</si>
  <si>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</si>
  <si>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</si>
  <si>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</si>
  <si>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</si>
  <si>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</si>
  <si>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</si>
  <si>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</si>
  <si>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</si>
  <si>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</si>
  <si>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</si>
  <si>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</si>
  <si>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</si>
  <si>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</si>
  <si>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</si>
  <si>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</si>
  <si>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</si>
  <si>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</si>
  <si>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</si>
  <si>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</si>
  <si>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</si>
  <si>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</si>
  <si>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</si>
  <si>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</si>
  <si>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</si>
  <si>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</si>
  <si>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</si>
  <si>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</si>
  <si>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</si>
  <si>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</si>
  <si>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</si>
  <si>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</si>
  <si>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</si>
  <si>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</si>
  <si>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</si>
  <si>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</si>
  <si>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</si>
  <si>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</si>
  <si>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</si>
  <si>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</si>
  <si>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</si>
  <si>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</si>
  <si>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</si>
  <si>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</si>
  <si>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</si>
  <si>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</si>
  <si>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</si>
  <si>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</si>
  <si>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</si>
  <si>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</si>
  <si>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</si>
  <si>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</si>
  <si>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</si>
  <si>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</si>
  <si>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</si>
  <si>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</si>
  <si>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</si>
  <si>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</si>
  <si>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</si>
  <si>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</si>
  <si>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</si>
  <si>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</si>
  <si>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</si>
  <si>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</si>
  <si>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</si>
  <si>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</si>
  <si>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</si>
  <si>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</si>
  <si>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</si>
  <si>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</si>
  <si>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</si>
  <si>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</si>
  <si>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</si>
  <si>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</si>
  <si>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</si>
  <si>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</si>
  <si>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</si>
  <si>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</si>
  <si>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</si>
  <si>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</si>
  <si>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</si>
  <si>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</si>
  <si>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</si>
  <si>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</si>
  <si>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</si>
  <si>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</si>
  <si>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</si>
  <si>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</si>
  <si>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</si>
  <si>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</si>
  <si>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</si>
  <si>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</si>
  <si>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</si>
  <si>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</si>
  <si>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</si>
  <si>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</si>
  <si>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</si>
  <si>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</si>
  <si>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</si>
  <si>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</si>
  <si>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</si>
  <si>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</si>
  <si>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</si>
  <si>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</si>
  <si>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</si>
  <si>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</si>
  <si>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</si>
  <si>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</si>
  <si>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</si>
  <si>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</si>
  <si>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</si>
  <si>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</si>
  <si>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</si>
  <si>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</si>
  <si>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</si>
  <si>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</si>
  <si>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</si>
  <si>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</si>
  <si>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</si>
  <si>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</si>
  <si>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</si>
  <si>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</si>
  <si>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</si>
  <si>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</si>
  <si>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</si>
  <si>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</si>
  <si>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</si>
  <si>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</si>
  <si>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</si>
  <si>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</si>
  <si>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</si>
  <si>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</si>
  <si>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</si>
  <si>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</si>
  <si>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</si>
  <si>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</si>
  <si>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</si>
  <si>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</si>
  <si>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</si>
  <si>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</si>
  <si>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</si>
  <si>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</si>
  <si>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</si>
  <si>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</si>
  <si>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</si>
  <si>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</si>
  <si>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</si>
  <si>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</si>
  <si>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</si>
  <si>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</si>
  <si>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</si>
  <si>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</si>
  <si>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</si>
  <si>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</si>
  <si>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</si>
  <si>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</si>
  <si>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</si>
  <si>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</si>
  <si>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</si>
  <si>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</si>
  <si>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</si>
  <si>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</si>
  <si>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</si>
  <si>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</si>
  <si>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</si>
  <si>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</si>
  <si>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</si>
  <si>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</si>
  <si>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</si>
  <si>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</si>
  <si>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</si>
  <si>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</si>
  <si>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</si>
  <si>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</si>
  <si>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</si>
  <si>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</si>
  <si>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</si>
  <si>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</si>
  <si>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</si>
  <si>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</si>
  <si>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</si>
  <si>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</si>
  <si>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</si>
  <si>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</si>
  <si>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</si>
  <si>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</si>
  <si>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</si>
  <si>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</si>
  <si>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</si>
  <si>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</si>
  <si>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</si>
  <si>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</si>
  <si>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</si>
  <si>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</si>
  <si>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</si>
  <si>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</si>
  <si>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</si>
  <si>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</si>
  <si>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</si>
  <si>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</si>
  <si>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</si>
  <si>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</si>
  <si>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</si>
  <si>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</si>
  <si>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</si>
  <si>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</si>
  <si>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</si>
  <si>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</si>
  <si>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</si>
  <si>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</si>
  <si>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</si>
  <si>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</si>
  <si>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</si>
  <si>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</si>
  <si>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</si>
  <si>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</si>
  <si>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</si>
  <si>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</si>
  <si>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</si>
  <si>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</si>
  <si>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</si>
  <si>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</si>
  <si>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</si>
  <si>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</si>
  <si>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</si>
  <si>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</si>
  <si>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</si>
  <si>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</si>
  <si>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</si>
  <si>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</si>
  <si>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</si>
  <si>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</si>
  <si>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</si>
  <si>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</si>
  <si>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</si>
  <si>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</si>
  <si>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</si>
  <si>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</si>
  <si>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</si>
  <si>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</si>
  <si>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</si>
  <si>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</si>
  <si>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</si>
  <si>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</si>
  <si>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</si>
  <si>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</si>
  <si>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</si>
  <si>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</si>
  <si>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</si>
  <si>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</si>
  <si>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</si>
  <si>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</si>
  <si>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</si>
  <si>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</si>
  <si>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</si>
  <si>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</si>
  <si>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</si>
  <si>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</si>
  <si>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</si>
  <si>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</si>
  <si>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</si>
  <si>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</si>
  <si>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</si>
  <si>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</si>
  <si>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</si>
  <si>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</si>
  <si>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</si>
  <si>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</si>
  <si>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</si>
  <si>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</si>
  <si>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</si>
  <si>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</si>
  <si>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</si>
  <si>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</si>
  <si>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</si>
  <si>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</si>
  <si>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</si>
  <si>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</si>
  <si>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</si>
  <si>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</si>
  <si>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</si>
  <si>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</si>
  <si>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</si>
  <si>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</si>
  <si>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</si>
  <si>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</si>
  <si>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</si>
  <si>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</si>
  <si>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</si>
  <si>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</si>
  <si>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</si>
  <si>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</si>
  <si>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</si>
  <si>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</si>
  <si>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</si>
  <si>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</si>
  <si>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</si>
  <si>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</si>
  <si>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</si>
  <si>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</si>
  <si>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</si>
  <si>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</si>
  <si>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</si>
  <si>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</si>
  <si>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</si>
  <si>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</si>
  <si>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</si>
  <si>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</si>
  <si>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</si>
  <si>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</si>
  <si>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</si>
  <si>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</si>
  <si>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</si>
  <si>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</si>
  <si>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</si>
  <si>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</si>
  <si>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</si>
  <si>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</si>
  <si>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</si>
  <si>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</si>
  <si>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</si>
  <si>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</si>
  <si>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</si>
  <si>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</si>
  <si>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</si>
  <si>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</si>
  <si>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</si>
  <si>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</si>
  <si>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</si>
  <si>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</si>
  <si>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</si>
  <si>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</si>
  <si>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</si>
  <si>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</si>
  <si>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</si>
  <si>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</si>
  <si>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</si>
  <si>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</si>
  <si>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</si>
  <si>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</si>
  <si>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</si>
  <si>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</si>
  <si>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</si>
  <si>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</si>
  <si>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</si>
  <si>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</si>
  <si>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</si>
  <si>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</si>
  <si>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</si>
  <si>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</si>
  <si>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</si>
  <si>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</si>
  <si>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</si>
  <si>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</si>
  <si>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</si>
  <si>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</si>
  <si>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</si>
  <si>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</si>
  <si>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</si>
  <si>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</si>
  <si>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</si>
  <si>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</si>
  <si>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</si>
  <si>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</si>
  <si>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</si>
  <si>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</si>
  <si>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</si>
  <si>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</si>
  <si>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</si>
  <si>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</si>
  <si>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</si>
  <si>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</si>
  <si>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</si>
  <si>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</si>
  <si>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</si>
  <si>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</si>
  <si>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</si>
  <si>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</si>
  <si>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</si>
  <si>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</si>
  <si>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</si>
  <si>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</si>
  <si>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</si>
  <si>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</si>
  <si>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</si>
  <si>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</si>
  <si>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</si>
  <si>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</si>
  <si>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</si>
  <si>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</si>
  <si>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</si>
  <si>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</si>
  <si>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</si>
  <si>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</si>
  <si>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</si>
  <si>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</si>
  <si>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</si>
  <si>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</si>
  <si>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</si>
  <si>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</si>
  <si>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</si>
  <si>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</si>
  <si>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</si>
  <si>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</si>
  <si>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</si>
  <si>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</si>
  <si>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</si>
  <si>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</si>
  <si>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</si>
  <si>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</si>
  <si>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</si>
  <si>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</si>
  <si>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</si>
  <si>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</si>
  <si>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</si>
  <si>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</si>
  <si>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</si>
  <si>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</si>
  <si>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</si>
  <si>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</si>
  <si>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</si>
  <si>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</si>
  <si>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</si>
  <si>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</si>
  <si>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</si>
  <si>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</si>
  <si>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</si>
  <si>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</si>
  <si>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</si>
  <si>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</si>
  <si>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</si>
  <si>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</si>
  <si>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</si>
  <si>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</si>
  <si>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</si>
  <si>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</si>
  <si>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</si>
  <si>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</si>
  <si>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</si>
  <si>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</si>
  <si>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</si>
  <si>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</si>
  <si>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</si>
  <si>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</si>
  <si>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</si>
  <si>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</si>
  <si>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</si>
  <si>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</si>
  <si>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</si>
  <si>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</si>
  <si>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</si>
  <si>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</si>
  <si>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</si>
  <si>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</si>
  <si>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</si>
  <si>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</si>
  <si>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</si>
  <si>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</si>
  <si>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</si>
  <si>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</si>
  <si>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</si>
  <si>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</si>
  <si>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</si>
  <si>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</si>
  <si>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</si>
  <si>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</si>
  <si>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</si>
  <si>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</si>
  <si>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</si>
  <si>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</si>
  <si>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</si>
  <si>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</si>
  <si>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</si>
  <si>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</si>
  <si>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</si>
  <si>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</si>
  <si>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</si>
  <si>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</si>
  <si>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</si>
  <si>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</si>
  <si>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</si>
  <si>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</si>
  <si>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</si>
  <si>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</si>
  <si>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</si>
  <si>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</si>
  <si>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</si>
  <si>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</si>
  <si>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</si>
  <si>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</si>
  <si>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</si>
  <si>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</si>
  <si>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</si>
  <si>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</si>
  <si>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</si>
  <si>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</si>
  <si>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</si>
  <si>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</si>
  <si>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</si>
  <si>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</si>
  <si>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</si>
  <si>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</si>
  <si>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</si>
  <si>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</si>
  <si>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</si>
  <si>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</si>
  <si>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</si>
  <si>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</si>
  <si>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</si>
  <si>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</si>
  <si>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</si>
  <si>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</si>
  <si>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</si>
  <si>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</si>
  <si>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</si>
  <si>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</si>
  <si>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</si>
  <si>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</si>
  <si>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</si>
  <si>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</si>
  <si>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</si>
  <si>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</si>
  <si>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</si>
  <si>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</si>
  <si>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</si>
  <si>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</si>
  <si>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</si>
  <si>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</si>
  <si>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</si>
  <si>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</si>
  <si>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</si>
  <si>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</si>
  <si>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</si>
  <si>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</si>
  <si>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</si>
  <si>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</si>
  <si>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</si>
  <si>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</si>
  <si>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</si>
  <si>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</si>
  <si>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</si>
  <si>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</si>
  <si>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</si>
  <si>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</si>
  <si>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</si>
  <si>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</si>
  <si>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</si>
  <si>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</si>
  <si>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</si>
  <si>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</si>
  <si>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</si>
  <si>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</si>
  <si>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</si>
  <si>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</si>
  <si>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</si>
  <si>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</si>
  <si>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</si>
  <si>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</si>
  <si>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</si>
  <si>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</si>
  <si>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</si>
  <si>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</si>
  <si>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</si>
  <si>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</si>
  <si>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</si>
  <si>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</si>
  <si>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</si>
  <si>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</si>
  <si>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</si>
  <si>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</si>
  <si>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</si>
  <si>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</si>
  <si>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</si>
  <si>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</si>
  <si>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</si>
  <si>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</si>
  <si>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</si>
  <si>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</si>
  <si>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</si>
  <si>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</si>
  <si>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</si>
  <si>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</si>
  <si>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</si>
  <si>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</si>
  <si>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</si>
  <si>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</si>
  <si>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</si>
  <si>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</si>
  <si>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</si>
  <si>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</si>
  <si>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</si>
  <si>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</si>
  <si>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</si>
  <si>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</si>
  <si>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</si>
  <si>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</si>
  <si>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</si>
  <si>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</si>
  <si>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</si>
  <si>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</si>
  <si>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</si>
  <si>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</si>
  <si>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</si>
  <si>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</si>
  <si>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</si>
  <si>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</si>
  <si>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</si>
  <si>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</si>
  <si>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</si>
  <si>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</si>
  <si>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</si>
  <si>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</si>
  <si>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</si>
  <si>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</si>
  <si>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</si>
  <si>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</si>
  <si>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</si>
  <si>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</si>
  <si>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</si>
  <si>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</si>
  <si>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</si>
  <si>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</si>
  <si>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</si>
  <si>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</si>
  <si>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</si>
  <si>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</si>
  <si>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</si>
  <si>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</si>
  <si>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</si>
  <si>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</si>
  <si>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</si>
  <si>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</si>
  <si>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</si>
  <si>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</si>
  <si>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</si>
  <si>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</si>
  <si>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</si>
  <si>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</si>
  <si>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</si>
  <si>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</si>
  <si>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</si>
  <si>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</si>
  <si>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</si>
  <si>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</si>
  <si>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</si>
  <si>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</si>
  <si>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</si>
  <si>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</si>
  <si>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</si>
  <si>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</si>
  <si>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</si>
  <si>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</si>
  <si>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</si>
  <si>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</si>
  <si>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</si>
  <si>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</si>
  <si>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</si>
  <si>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</si>
  <si>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</si>
  <si>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</si>
  <si>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</si>
  <si>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</si>
  <si>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</si>
  <si>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</si>
  <si>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</si>
  <si>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</si>
  <si>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</si>
  <si>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</si>
  <si>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</si>
  <si>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</si>
  <si>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</si>
  <si>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</si>
  <si>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</si>
  <si>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</si>
  <si>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</si>
  <si>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</si>
  <si>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</si>
  <si>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</si>
  <si>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</si>
  <si>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</si>
  <si>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</si>
  <si>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</si>
  <si>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</si>
  <si>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</si>
  <si>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</si>
  <si>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</si>
  <si>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</si>
  <si>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</si>
  <si>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</si>
  <si>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</si>
  <si>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</si>
  <si>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</si>
  <si>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</si>
  <si>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</si>
  <si>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</si>
  <si>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</si>
  <si>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</si>
  <si>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</si>
  <si>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</si>
  <si>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</si>
  <si>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</si>
  <si>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</si>
  <si>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</si>
  <si>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</si>
  <si>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</si>
  <si>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</si>
  <si>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</si>
  <si>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</si>
  <si>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</si>
  <si>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</si>
  <si>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</si>
  <si>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</si>
  <si>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</si>
  <si>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</si>
  <si>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</si>
  <si>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</si>
  <si>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</si>
  <si>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</si>
  <si>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</si>
  <si>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</si>
  <si>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</si>
  <si>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</si>
  <si>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</si>
  <si>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</si>
  <si>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</si>
  <si>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</si>
  <si>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</si>
  <si>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</si>
  <si>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</si>
  <si>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</si>
  <si>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</si>
  <si>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</si>
  <si>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</si>
  <si>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</si>
  <si>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</si>
  <si>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</si>
  <si>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</si>
  <si>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</si>
  <si>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</si>
  <si>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</si>
  <si>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</si>
  <si>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</si>
  <si>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</si>
  <si>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</si>
  <si>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</si>
  <si>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</si>
  <si>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</si>
  <si>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</si>
  <si>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</si>
  <si>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</si>
  <si>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</si>
  <si>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</si>
  <si>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</si>
  <si>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</si>
  <si>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</si>
  <si>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</si>
  <si>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</si>
  <si>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</si>
  <si>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</si>
  <si>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</si>
  <si>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</si>
  <si>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</si>
  <si>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</si>
  <si>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</si>
  <si>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</si>
  <si>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</si>
  <si>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</si>
  <si>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</si>
  <si>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</si>
  <si>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</si>
  <si>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</si>
  <si>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</si>
  <si>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</si>
  <si>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</si>
  <si>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</si>
  <si>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</si>
  <si>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</si>
  <si>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</si>
  <si>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</si>
  <si>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</si>
  <si>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</si>
  <si>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</si>
  <si>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</si>
  <si>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</si>
  <si>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</si>
  <si>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</si>
  <si>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</si>
  <si>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</si>
  <si>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</si>
  <si>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</si>
  <si>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</si>
  <si>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</si>
  <si>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</si>
  <si>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</si>
  <si>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</si>
  <si>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</si>
  <si>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</si>
  <si>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</si>
  <si>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</si>
  <si>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</si>
  <si>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</si>
  <si>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</si>
  <si>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</si>
  <si>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</si>
  <si>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</si>
  <si>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</si>
  <si>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</si>
  <si>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</si>
  <si>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</si>
  <si>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</si>
  <si>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</si>
  <si>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</si>
  <si>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</si>
  <si>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</si>
  <si>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</si>
  <si>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</si>
  <si>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</si>
  <si>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</si>
  <si>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</si>
  <si>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</si>
  <si>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</si>
  <si>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</si>
  <si>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</si>
  <si>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</si>
  <si>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</si>
  <si>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</si>
  <si>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</si>
  <si>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</si>
  <si>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</si>
  <si>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</si>
  <si>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</si>
  <si>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</si>
  <si>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</si>
  <si>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</si>
  <si>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</si>
  <si>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</si>
  <si>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</si>
  <si>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</si>
  <si>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</si>
  <si>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</si>
  <si>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</si>
  <si>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</si>
  <si>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</si>
  <si>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</si>
  <si>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</si>
  <si>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</si>
  <si>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</si>
  <si>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</si>
  <si>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</si>
  <si>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</si>
  <si>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</si>
  <si>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</si>
  <si>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</si>
  <si>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</si>
  <si>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</si>
  <si>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</si>
  <si>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</si>
  <si>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</si>
  <si>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</si>
  <si>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</si>
  <si>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</si>
  <si>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</si>
  <si>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</si>
  <si>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</si>
  <si>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</si>
  <si>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</si>
  <si>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</si>
  <si>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</si>
  <si>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</si>
  <si>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</si>
  <si>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</si>
  <si>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</si>
  <si>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</si>
  <si>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</si>
  <si>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</si>
  <si>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</si>
  <si>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</si>
  <si>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</si>
  <si>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</si>
  <si>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</si>
  <si>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</si>
  <si>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</si>
  <si>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</si>
  <si>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</si>
  <si>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</si>
  <si>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</si>
  <si>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</si>
  <si>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</si>
  <si>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</si>
  <si>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</si>
  <si>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</si>
  <si>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</si>
  <si>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</si>
  <si>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</si>
  <si>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</si>
  <si>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</si>
  <si>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</si>
  <si>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</si>
  <si>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</si>
  <si>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</si>
  <si>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</si>
  <si>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</si>
  <si>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</si>
  <si>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</si>
  <si>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</si>
  <si>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</si>
  <si>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</si>
  <si>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</si>
  <si>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</si>
  <si>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</si>
  <si>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</si>
  <si>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</si>
  <si>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</si>
  <si>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</si>
  <si>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</si>
  <si>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</si>
  <si>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</si>
  <si>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</si>
  <si>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</si>
  <si>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</si>
  <si>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</si>
  <si>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</si>
  <si>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</si>
  <si>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</si>
  <si>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</si>
  <si>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</si>
  <si>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</si>
  <si>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</si>
  <si>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</si>
  <si>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</si>
  <si>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</si>
  <si>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</si>
  <si>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</si>
  <si>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</si>
  <si>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</si>
  <si>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</si>
  <si>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</si>
  <si>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</si>
  <si>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</si>
  <si>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</si>
  <si>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</si>
  <si>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</si>
  <si>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</si>
  <si>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</si>
  <si>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</si>
  <si>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</si>
  <si>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</si>
  <si>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</si>
  <si>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</si>
  <si>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</si>
  <si>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</si>
  <si>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</si>
  <si>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</si>
  <si>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</si>
  <si>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</si>
  <si>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</si>
  <si>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</si>
  <si>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</si>
  <si>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</si>
  <si>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</si>
  <si>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</si>
  <si>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</si>
  <si>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</si>
  <si>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</si>
  <si>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</si>
  <si>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</si>
  <si>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</si>
  <si>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</si>
  <si>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</si>
  <si>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</si>
  <si>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</si>
  <si>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</si>
  <si>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</si>
  <si>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</si>
  <si>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</si>
  <si>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</si>
  <si>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</si>
  <si>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</si>
  <si>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</si>
  <si>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</si>
  <si>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</si>
  <si>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</si>
  <si>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</si>
  <si>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</si>
  <si>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</si>
  <si>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</si>
  <si>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</si>
  <si>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</si>
  <si>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</si>
  <si>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</si>
  <si>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</si>
  <si>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</si>
  <si>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</si>
  <si>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</si>
  <si>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</si>
  <si>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</si>
  <si>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</si>
  <si>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</si>
  <si>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</si>
  <si>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</si>
  <si>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</si>
  <si>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</si>
  <si>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</si>
  <si>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</si>
  <si>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</si>
  <si>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</si>
  <si>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</si>
  <si>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</si>
  <si>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</si>
  <si>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</si>
  <si>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</si>
  <si>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</si>
  <si>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</si>
  <si>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</si>
  <si>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</si>
  <si>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</si>
  <si>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</si>
  <si>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</si>
  <si>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</si>
  <si>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</si>
  <si>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</si>
  <si>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</si>
  <si>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</si>
  <si>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</si>
  <si>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</si>
  <si>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</si>
  <si>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</si>
  <si>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</si>
  <si>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</si>
  <si>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</si>
  <si>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</si>
  <si>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</si>
  <si>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</si>
  <si>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</si>
  <si>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</si>
  <si>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</si>
  <si>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</si>
  <si>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</si>
  <si>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</si>
  <si>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</si>
  <si>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</si>
  <si>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</si>
  <si>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</si>
  <si>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</si>
  <si>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</si>
  <si>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</si>
  <si>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</si>
  <si>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</si>
  <si>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</si>
  <si>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</si>
  <si>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</si>
  <si>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</si>
  <si>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</si>
  <si>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</si>
  <si>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</si>
  <si>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</si>
  <si>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</si>
  <si>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</si>
  <si>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</si>
  <si>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</si>
  <si>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</si>
  <si>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</si>
  <si>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</si>
  <si>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</si>
  <si>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</si>
  <si>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</si>
  <si>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</si>
  <si>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</si>
  <si>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</si>
  <si>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</si>
  <si>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</si>
  <si>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</si>
  <si>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</si>
  <si>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</si>
  <si>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</si>
  <si>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</si>
  <si>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</si>
  <si>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</si>
  <si>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</si>
  <si>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</si>
  <si>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</si>
  <si>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</si>
  <si>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</si>
  <si>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</si>
  <si>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</si>
  <si>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</si>
  <si>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</si>
  <si>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</si>
  <si>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</si>
  <si>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</si>
  <si>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</si>
  <si>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</si>
  <si>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</si>
  <si>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</si>
  <si>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</si>
  <si>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</si>
  <si>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</si>
  <si>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</si>
  <si>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</si>
  <si>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</si>
  <si>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</si>
  <si>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</si>
  <si>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</si>
  <si>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</si>
  <si>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</si>
  <si>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</si>
  <si>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</si>
  <si>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</si>
  <si>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</si>
  <si>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</si>
  <si>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</si>
  <si>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</si>
  <si>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</si>
  <si>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</si>
  <si>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</si>
  <si>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</si>
  <si>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</si>
  <si>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</si>
  <si>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</si>
  <si>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</si>
  <si>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</si>
  <si>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</si>
  <si>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</si>
  <si>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</si>
  <si>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</si>
  <si>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</si>
  <si>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</si>
  <si>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</si>
  <si>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</si>
  <si>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</si>
  <si>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</si>
  <si>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</si>
  <si>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</si>
  <si>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</si>
  <si>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</si>
  <si>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</si>
  <si>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</si>
  <si>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</si>
  <si>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</si>
  <si>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</si>
  <si>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</si>
  <si>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</si>
  <si>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</si>
  <si>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</si>
  <si>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</si>
  <si>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</si>
  <si>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</si>
  <si>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</si>
  <si>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</si>
  <si>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</si>
  <si>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</si>
  <si>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</si>
  <si>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</si>
  <si>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</si>
  <si>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</si>
  <si>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</si>
  <si>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</si>
  <si>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</si>
  <si>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</si>
  <si>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</si>
  <si>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</si>
  <si>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</si>
  <si>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</si>
  <si>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</si>
  <si>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</si>
  <si>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</si>
  <si>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</si>
  <si>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</si>
  <si>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</si>
  <si>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</si>
  <si>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</si>
  <si>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</si>
  <si>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</si>
  <si>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</si>
  <si>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</si>
  <si>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</si>
  <si>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</si>
  <si>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</si>
  <si>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</si>
  <si>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</si>
  <si>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</si>
  <si>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</si>
  <si>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</si>
  <si>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</si>
  <si>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</si>
  <si>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</si>
  <si>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</si>
  <si>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</si>
  <si>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</si>
  <si>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</si>
  <si>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</si>
  <si>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</si>
  <si>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</si>
  <si>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</si>
  <si>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</si>
  <si>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</si>
  <si>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</si>
  <si>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</si>
  <si>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</si>
  <si>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</si>
  <si>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</si>
  <si>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</si>
  <si>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</si>
  <si>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</si>
  <si>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</si>
  <si>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</si>
  <si>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</si>
  <si>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</si>
  <si>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</si>
  <si>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</si>
  <si>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</si>
  <si>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</si>
  <si>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</si>
  <si>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</si>
  <si>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</si>
  <si>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</si>
  <si>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</si>
  <si>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</si>
  <si>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</si>
  <si>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</si>
  <si>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</si>
  <si>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</si>
  <si>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</si>
  <si>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</si>
  <si>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</si>
  <si>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</si>
  <si>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</si>
  <si>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</si>
  <si>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</si>
  <si>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</si>
  <si>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</si>
  <si>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</si>
  <si>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</si>
  <si>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</si>
  <si>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</si>
  <si>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</si>
  <si>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</si>
  <si>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</si>
  <si>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</si>
  <si>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</si>
  <si>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</si>
  <si>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</si>
  <si>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</si>
  <si>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</si>
  <si>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</si>
  <si>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</si>
  <si>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</si>
  <si>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</si>
  <si>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</si>
  <si>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</si>
  <si>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</si>
  <si>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</si>
  <si>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</si>
  <si>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</si>
  <si>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</si>
  <si>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</si>
  <si>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</si>
  <si>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</si>
  <si>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</si>
  <si>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</si>
  <si>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</si>
  <si>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</si>
  <si>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</si>
  <si>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</si>
  <si>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</si>
  <si>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</si>
  <si>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</si>
  <si>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</si>
  <si>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</si>
  <si>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</si>
  <si>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</si>
  <si>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</si>
  <si>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</si>
  <si>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</si>
  <si>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</si>
  <si>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</si>
  <si>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</si>
  <si>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</si>
  <si>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</si>
  <si>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</si>
  <si>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</si>
  <si>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</si>
  <si>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</si>
  <si>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</si>
  <si>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</si>
  <si>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</si>
  <si>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</si>
  <si>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</si>
  <si>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</si>
  <si>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</si>
  <si>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</si>
  <si>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</si>
  <si>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</si>
  <si>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</si>
  <si>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</si>
  <si>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</si>
  <si>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</si>
  <si>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</si>
  <si>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</si>
  <si>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</si>
  <si>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</si>
  <si>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</si>
  <si>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</si>
  <si>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</si>
  <si>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</si>
  <si>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</si>
  <si>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</si>
  <si>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</si>
  <si>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</si>
  <si>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</si>
  <si>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</si>
  <si>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</si>
  <si>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</si>
  <si>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</si>
  <si>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</si>
  <si>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</si>
  <si>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</si>
  <si>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</si>
  <si>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</si>
  <si>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</si>
  <si>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</si>
  <si>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</si>
  <si>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</si>
  <si>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</si>
  <si>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</si>
  <si>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</si>
  <si>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</si>
  <si>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</si>
  <si>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</si>
  <si>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</si>
  <si>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</si>
  <si>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</si>
  <si>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</si>
  <si>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</si>
  <si>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</si>
  <si>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</si>
  <si>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</si>
  <si>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</si>
  <si>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</si>
  <si>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</si>
  <si>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</si>
  <si>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</si>
  <si>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</si>
  <si>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</si>
  <si>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</si>
  <si>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</si>
  <si>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</si>
  <si>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</si>
  <si>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</si>
  <si>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</si>
  <si>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</si>
  <si>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</si>
  <si>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</si>
  <si>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</si>
  <si>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</si>
  <si>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</si>
  <si>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</si>
  <si>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</si>
  <si>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</si>
  <si>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</si>
  <si>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</si>
  <si>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</si>
  <si>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</si>
  <si>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</si>
  <si>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</si>
  <si>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</si>
  <si>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</si>
  <si>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</si>
  <si>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</si>
  <si>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</si>
  <si>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</si>
  <si>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</si>
  <si>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</si>
  <si>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</si>
  <si>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</si>
  <si>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</si>
  <si>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</si>
  <si>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</si>
  <si>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</si>
  <si>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</si>
  <si>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</si>
  <si>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</si>
  <si>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</si>
  <si>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</si>
  <si>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</si>
  <si>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</si>
  <si>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</si>
  <si>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</si>
  <si>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</si>
  <si>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</si>
  <si>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</si>
  <si>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</si>
  <si>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</si>
  <si>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</si>
  <si>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</si>
  <si>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</si>
  <si>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</si>
  <si>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</si>
  <si>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</si>
  <si>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</si>
  <si>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</si>
  <si>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</si>
  <si>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</si>
  <si>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</si>
  <si>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</si>
  <si>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</si>
  <si>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</si>
  <si>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</si>
  <si>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</si>
  <si>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</si>
  <si>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</si>
  <si>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</si>
  <si>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</si>
  <si>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</si>
  <si>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</si>
  <si>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</si>
  <si>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</si>
  <si>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</si>
  <si>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</si>
  <si>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</si>
  <si>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</si>
  <si>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</si>
  <si>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</si>
  <si>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</si>
  <si>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</si>
  <si>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</si>
  <si>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</si>
  <si>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</si>
  <si>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</si>
  <si>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</si>
  <si>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</si>
  <si>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</si>
  <si>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</si>
  <si>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</si>
  <si>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</si>
  <si>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</si>
  <si>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</si>
  <si>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</si>
  <si>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</si>
  <si>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</si>
  <si>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</si>
  <si>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</si>
  <si>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</si>
  <si>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</si>
  <si>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</si>
  <si>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</si>
  <si>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</si>
  <si>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</si>
  <si>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</si>
  <si>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</si>
  <si>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</si>
  <si>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</si>
  <si>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</si>
  <si>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</si>
  <si>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</si>
  <si>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</si>
  <si>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</si>
  <si>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</si>
  <si>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</si>
  <si>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</si>
  <si>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</si>
  <si>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</si>
  <si>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</si>
  <si>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</si>
  <si>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</si>
  <si>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</si>
  <si>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</si>
  <si>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</si>
  <si>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</si>
  <si>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</si>
  <si>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</si>
  <si>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</si>
  <si>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</si>
  <si>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</si>
  <si>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</si>
  <si>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</si>
  <si>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</si>
  <si>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</si>
  <si>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</si>
  <si>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</si>
  <si>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</si>
  <si>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</si>
  <si>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</si>
  <si>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</si>
  <si>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</si>
  <si>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</si>
  <si>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</si>
  <si>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</si>
  <si>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</si>
  <si>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</si>
  <si>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</si>
  <si>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</si>
  <si>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</si>
  <si>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</si>
  <si>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</si>
  <si>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</si>
  <si>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</si>
  <si>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</si>
  <si>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</si>
  <si>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</si>
  <si>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</si>
  <si>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</si>
  <si>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</si>
  <si>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</si>
  <si>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</si>
  <si>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</si>
  <si>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</si>
  <si>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</si>
  <si>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</si>
  <si>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</si>
  <si>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</si>
  <si>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</si>
  <si>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</si>
  <si>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</si>
  <si>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</si>
  <si>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</si>
  <si>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</si>
  <si>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</si>
  <si>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</si>
  <si>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</si>
  <si>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</si>
  <si>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</si>
  <si>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</si>
  <si>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</si>
  <si>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</si>
  <si>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</si>
  <si>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</si>
  <si>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</si>
  <si>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</si>
  <si>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</si>
  <si>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</si>
  <si>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</si>
  <si>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</si>
  <si>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</si>
  <si>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</si>
  <si>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</si>
  <si>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</si>
  <si>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</si>
  <si>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</si>
  <si>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</si>
  <si>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</si>
  <si>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</si>
  <si>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</si>
  <si>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</si>
  <si>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</si>
  <si>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</si>
  <si>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</si>
  <si>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</si>
  <si>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</si>
  <si>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</si>
  <si>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</si>
  <si>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</si>
  <si>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</si>
  <si>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</si>
  <si>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</si>
  <si>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</si>
  <si>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</si>
  <si>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</si>
  <si>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</si>
  <si>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</si>
  <si>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</si>
  <si>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</si>
  <si>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</si>
  <si>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</si>
  <si>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</si>
  <si>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</si>
  <si>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</si>
  <si>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</si>
  <si>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</si>
  <si>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</si>
  <si>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</si>
  <si>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</si>
  <si>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</si>
  <si>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</si>
  <si>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</si>
  <si>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</si>
  <si>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</si>
  <si>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</si>
  <si>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</si>
  <si>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</si>
  <si>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</si>
  <si>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</si>
  <si>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</si>
  <si>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</si>
  <si>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</si>
  <si>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</si>
  <si>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</si>
  <si>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</si>
  <si>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</si>
  <si>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</si>
  <si>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</si>
  <si>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</si>
  <si>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</si>
  <si>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</si>
  <si>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</si>
  <si>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</si>
  <si>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</si>
  <si>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</si>
  <si>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</si>
  <si>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</si>
  <si>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</si>
  <si>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</si>
  <si>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</si>
  <si>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</si>
  <si>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</si>
  <si>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</si>
  <si>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</si>
  <si>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</si>
  <si>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</si>
  <si>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</si>
  <si>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</si>
  <si>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</si>
  <si>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</si>
  <si>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</si>
  <si>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</si>
  <si>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</si>
  <si>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</si>
  <si>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</si>
  <si>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</si>
  <si>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</si>
  <si>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</si>
  <si>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</si>
  <si>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</si>
  <si>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</si>
  <si>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</si>
  <si>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</si>
  <si>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</si>
  <si>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</si>
  <si>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</si>
  <si>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</si>
  <si>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</si>
  <si>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</si>
  <si>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</si>
  <si>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</si>
  <si>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</si>
  <si>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</si>
  <si>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</si>
  <si>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</si>
  <si>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</si>
  <si>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</si>
  <si>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</si>
  <si>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</si>
  <si>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</si>
  <si>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</si>
  <si>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</si>
  <si>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</si>
  <si>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</si>
  <si>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</si>
  <si>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</si>
  <si>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</si>
  <si>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</si>
  <si>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</si>
  <si>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</si>
  <si>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</si>
  <si>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</si>
  <si>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</si>
  <si>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</si>
  <si>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</si>
  <si>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</si>
  <si>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</si>
  <si>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</si>
  <si>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</si>
  <si>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</si>
  <si>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</si>
  <si>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</si>
  <si>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</si>
  <si>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</si>
  <si>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</si>
  <si>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</si>
  <si>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</si>
  <si>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</si>
  <si>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</si>
  <si>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</si>
  <si>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</si>
  <si>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</si>
  <si>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</si>
  <si>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</si>
  <si>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</si>
  <si>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</si>
  <si>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</si>
  <si>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</si>
  <si>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</si>
  <si>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</si>
  <si>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</si>
  <si>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</si>
  <si>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</si>
  <si>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</si>
  <si>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</si>
  <si>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</si>
  <si>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</si>
  <si>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</si>
  <si>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</si>
  <si>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</si>
  <si>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</si>
  <si>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</si>
  <si>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</si>
  <si>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</si>
  <si>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</si>
  <si>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</si>
  <si>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</si>
  <si>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</si>
  <si>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</si>
  <si>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</si>
  <si>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</si>
  <si>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</si>
  <si>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</si>
  <si>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</si>
  <si>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</si>
  <si>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</si>
  <si>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</si>
  <si>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</si>
  <si>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</si>
  <si>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</si>
  <si>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</si>
  <si>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</si>
  <si>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</si>
  <si>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</si>
  <si>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</si>
  <si>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</si>
  <si>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</si>
  <si>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</si>
  <si>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</si>
  <si>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</si>
  <si>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</si>
  <si>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</si>
  <si>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</si>
  <si>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</si>
  <si>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</si>
  <si>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</si>
  <si>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</si>
  <si>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</si>
  <si>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</si>
  <si>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</si>
  <si>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</si>
  <si>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</si>
  <si>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</si>
  <si>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</si>
  <si>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</si>
  <si>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</si>
  <si>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</si>
  <si>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</si>
  <si>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</si>
  <si>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</si>
  <si>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</si>
  <si>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</si>
  <si>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</si>
  <si>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</si>
  <si>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</si>
  <si>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</si>
  <si>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</si>
  <si>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</si>
  <si>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</si>
  <si>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</si>
  <si>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</si>
  <si>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</si>
  <si>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</si>
  <si>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</si>
  <si>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</si>
  <si>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</si>
  <si>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</si>
  <si>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</si>
  <si>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</si>
  <si>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</si>
  <si>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</si>
  <si>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</si>
  <si>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</si>
  <si>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</si>
  <si>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</si>
  <si>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</si>
  <si>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</si>
  <si>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</si>
  <si>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</si>
  <si>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</si>
  <si>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</si>
  <si>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</si>
  <si>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</si>
  <si>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</si>
  <si>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</si>
  <si>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</si>
  <si>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</si>
  <si>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</si>
  <si>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</si>
  <si>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</si>
  <si>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</si>
  <si>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</si>
  <si>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</si>
  <si>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</si>
  <si>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</si>
  <si>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</si>
  <si>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</si>
  <si>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</si>
  <si>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</si>
  <si>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</si>
  <si>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</si>
  <si>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</si>
  <si>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</si>
  <si>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</si>
  <si>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</si>
  <si>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</si>
  <si>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</si>
  <si>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</si>
  <si>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</si>
  <si>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</si>
  <si>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</si>
  <si>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</si>
  <si>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</si>
  <si>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</si>
  <si>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</si>
  <si>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</si>
  <si>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</si>
  <si>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</si>
  <si>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</si>
  <si>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</si>
  <si>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</si>
  <si>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</si>
  <si>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</si>
  <si>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</si>
  <si>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</si>
  <si>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</si>
  <si>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</si>
  <si>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</si>
  <si>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</si>
  <si>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</si>
  <si>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</si>
  <si>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</si>
  <si>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</si>
  <si>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</si>
  <si>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</si>
  <si>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</si>
  <si>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</si>
  <si>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</si>
  <si>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</si>
  <si>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</si>
  <si>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</si>
  <si>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</si>
  <si>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</si>
  <si>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</si>
  <si>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</si>
  <si>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</si>
  <si>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</si>
  <si>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</si>
  <si>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</si>
  <si>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</si>
  <si>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</si>
  <si>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</si>
  <si>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</si>
  <si>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</si>
  <si>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</si>
  <si>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</si>
  <si>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</si>
  <si>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</si>
  <si>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</si>
  <si>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</si>
  <si>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</si>
  <si>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</si>
  <si>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</si>
  <si>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</si>
  <si>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</si>
  <si>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</si>
  <si>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</si>
  <si>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</si>
  <si>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</si>
  <si>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</si>
  <si>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</si>
  <si>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</si>
  <si>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</si>
  <si>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</si>
  <si>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</si>
  <si>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</si>
  <si>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</si>
  <si>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</si>
  <si>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</si>
  <si>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</si>
  <si>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</si>
  <si>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</si>
  <si>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</si>
  <si>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</si>
  <si>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</si>
  <si>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</si>
  <si>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</si>
  <si>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</si>
  <si>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</si>
  <si>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</si>
  <si>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</si>
  <si>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</si>
  <si>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</si>
  <si>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</si>
  <si>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</si>
  <si>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</si>
  <si>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</si>
  <si>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</si>
  <si>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</si>
  <si>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</si>
  <si>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</si>
  <si>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</si>
  <si>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</si>
  <si>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</si>
  <si>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</si>
  <si>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</si>
  <si>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</si>
  <si>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</si>
  <si>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</si>
  <si>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</si>
  <si>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</si>
  <si>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</si>
  <si>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</si>
  <si>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</si>
  <si>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</si>
  <si>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</si>
  <si>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</si>
  <si>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</si>
  <si>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</si>
  <si>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</si>
  <si>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</si>
  <si>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</si>
  <si>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</si>
  <si>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</si>
  <si>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</si>
  <si>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</si>
  <si>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</si>
  <si>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</si>
  <si>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</si>
  <si>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</si>
  <si>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</si>
  <si>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</si>
  <si>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</si>
  <si>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</si>
  <si>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</si>
  <si>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</si>
  <si>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</si>
  <si>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</si>
  <si>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</si>
  <si>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</si>
  <si>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</si>
  <si>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</si>
  <si>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</si>
  <si>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</si>
  <si>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</si>
  <si>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</si>
  <si>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</si>
  <si>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</si>
  <si>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</si>
  <si>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</si>
  <si>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</si>
  <si>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</si>
  <si>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</si>
  <si>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</si>
  <si>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</si>
  <si>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</si>
  <si>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</si>
  <si>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</si>
  <si>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</si>
  <si>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</si>
  <si>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</si>
  <si>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</si>
  <si>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</si>
  <si>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</si>
  <si>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</si>
  <si>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</si>
  <si>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</si>
  <si>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</si>
  <si>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</si>
  <si>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</si>
  <si>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</si>
  <si>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</si>
  <si>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</si>
  <si>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</si>
  <si>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</si>
  <si>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</si>
  <si>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</si>
  <si>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</si>
  <si>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</si>
  <si>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</si>
  <si>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</si>
  <si>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</si>
  <si>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</si>
  <si>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</si>
  <si>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</si>
  <si>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</si>
  <si>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</si>
  <si>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</si>
  <si>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</si>
  <si>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</si>
  <si>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</si>
  <si>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</si>
  <si>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</si>
  <si>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</si>
  <si>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</si>
  <si>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</si>
  <si>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</si>
  <si>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</si>
  <si>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</si>
  <si>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</si>
  <si>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</si>
  <si>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</si>
  <si>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</si>
  <si>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</si>
  <si>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</si>
  <si>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</si>
  <si>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</si>
  <si>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</si>
  <si>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</si>
  <si>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</si>
  <si>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</si>
  <si>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</si>
  <si>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</si>
  <si>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</si>
  <si>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</si>
  <si>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</si>
  <si>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</si>
  <si>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</si>
  <si>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</si>
  <si>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</si>
  <si>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</si>
  <si>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</si>
  <si>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</si>
  <si>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</si>
  <si>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</si>
  <si>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</si>
  <si>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</si>
  <si>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</si>
  <si>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</si>
  <si>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</si>
  <si>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</si>
  <si>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</si>
  <si>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</si>
  <si>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</si>
  <si>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</si>
  <si>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</si>
  <si>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</si>
  <si>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</si>
  <si>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</si>
  <si>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</si>
  <si>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</si>
  <si>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</si>
  <si>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</si>
  <si>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</si>
  <si>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</si>
  <si>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</si>
  <si>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</si>
  <si>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</si>
  <si>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</si>
  <si>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</si>
  <si>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</si>
  <si>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</si>
  <si>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</si>
  <si>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</si>
  <si>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</si>
  <si>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</si>
  <si>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</si>
  <si>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</si>
  <si>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</si>
  <si>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</si>
  <si>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</si>
  <si>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</si>
  <si>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</si>
  <si>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</si>
  <si>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</si>
  <si>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</si>
  <si>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</si>
  <si>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</si>
  <si>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</si>
  <si>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</si>
  <si>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</si>
  <si>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</si>
  <si>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</si>
  <si>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</si>
  <si>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</si>
  <si>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</si>
  <si>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</si>
  <si>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</si>
  <si>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</si>
  <si>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</si>
  <si>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</si>
  <si>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</si>
  <si>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</si>
  <si>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</si>
  <si>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</si>
  <si>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</si>
  <si>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</si>
  <si>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</si>
  <si>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</si>
  <si>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</si>
  <si>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</si>
  <si>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</si>
  <si>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</si>
  <si>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</si>
  <si>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</si>
  <si>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</si>
  <si>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</si>
  <si>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</si>
  <si>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</si>
  <si>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</si>
  <si>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</si>
  <si>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</si>
  <si>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</si>
  <si>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</si>
  <si>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</si>
  <si>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</si>
  <si>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</si>
  <si>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</si>
  <si>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</si>
  <si>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</si>
  <si>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</si>
  <si>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</si>
  <si>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</si>
  <si>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</si>
  <si>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</si>
  <si>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</si>
  <si>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</si>
  <si>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</si>
  <si>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</si>
  <si>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</si>
  <si>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</si>
  <si>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</si>
  <si>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</si>
  <si>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</si>
  <si>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</si>
  <si>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</si>
  <si>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</si>
  <si>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</si>
  <si>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</si>
  <si>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</si>
  <si>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</si>
  <si>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</si>
  <si>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</si>
  <si>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</si>
  <si>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</si>
  <si>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</si>
  <si>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</si>
  <si>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</si>
  <si>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</si>
  <si>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</si>
  <si>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</si>
  <si>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</si>
  <si>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</si>
  <si>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</si>
  <si>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</si>
  <si>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</si>
  <si>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</si>
  <si>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</si>
  <si>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</si>
  <si>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</si>
  <si>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</si>
  <si>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</si>
  <si>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</si>
  <si>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</si>
  <si>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</si>
  <si>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</si>
  <si>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</si>
  <si>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</si>
  <si>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</si>
  <si>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</si>
  <si>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</si>
  <si>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</si>
  <si>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</si>
  <si>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</si>
  <si>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</si>
  <si>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</si>
  <si>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</si>
  <si>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</si>
  <si>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</si>
  <si>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</si>
  <si>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</si>
  <si>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</si>
  <si>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</si>
  <si>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</si>
  <si>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</si>
  <si>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</si>
  <si>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</si>
  <si>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</si>
  <si>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</si>
  <si>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</si>
  <si>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</si>
  <si>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</si>
  <si>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</si>
  <si>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</si>
  <si>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</si>
  <si>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</si>
  <si>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</si>
  <si>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</si>
  <si>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</si>
  <si>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</si>
  <si>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</si>
  <si>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</si>
  <si>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</si>
  <si>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</si>
  <si>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</si>
  <si>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</si>
  <si>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</si>
  <si>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</si>
  <si>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</si>
  <si>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</si>
  <si>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</si>
  <si>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</si>
  <si>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</si>
  <si>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</si>
  <si>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</si>
  <si>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</si>
  <si>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</si>
  <si>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</si>
  <si>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</si>
  <si>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</si>
  <si>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</si>
  <si>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</si>
  <si>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</si>
  <si>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</si>
  <si>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</si>
  <si>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</si>
  <si>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</si>
  <si>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</si>
  <si>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</si>
  <si>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</si>
  <si>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</si>
  <si>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</si>
  <si>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</si>
  <si>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</si>
  <si>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</si>
  <si>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</si>
  <si>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</si>
  <si>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</si>
  <si>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</si>
  <si>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</si>
  <si>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</si>
  <si>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</si>
  <si>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</si>
  <si>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</si>
  <si>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</si>
  <si>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</si>
  <si>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</si>
  <si>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</si>
  <si>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</si>
  <si>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</si>
  <si>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</si>
  <si>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</si>
  <si>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</si>
  <si>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</si>
  <si>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</si>
  <si>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</si>
  <si>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</si>
  <si>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</si>
  <si>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</si>
  <si>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</si>
  <si>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</si>
  <si>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</si>
  <si>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</si>
  <si>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</si>
  <si>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</si>
  <si>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</si>
  <si>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</si>
  <si>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</si>
  <si>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</si>
  <si>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</si>
  <si>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</si>
  <si>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</si>
  <si>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</si>
  <si>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</si>
  <si>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</si>
  <si>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</si>
  <si>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</si>
  <si>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</si>
  <si>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</si>
  <si>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</si>
  <si>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</si>
  <si>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</si>
  <si>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</si>
  <si>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</si>
  <si>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</si>
  <si>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</si>
  <si>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</si>
  <si>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</si>
  <si>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</si>
  <si>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</si>
  <si>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</si>
  <si>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</si>
  <si>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</si>
  <si>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</si>
  <si>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</si>
  <si>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</si>
  <si>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</si>
  <si>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</si>
  <si>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</si>
  <si>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</si>
  <si>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</si>
  <si>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</si>
  <si>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</si>
  <si>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</si>
  <si>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</si>
  <si>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</si>
  <si>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</si>
  <si>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</si>
  <si>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</si>
  <si>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</si>
  <si>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</si>
  <si>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</si>
  <si>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</si>
  <si>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</si>
  <si>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</si>
  <si>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</si>
  <si>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</si>
  <si>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</si>
  <si>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</si>
  <si>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</si>
  <si>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</si>
  <si>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</si>
  <si>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</si>
  <si>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</si>
  <si>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</si>
  <si>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</si>
  <si>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</si>
  <si>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</si>
  <si>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</si>
  <si>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</si>
  <si>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</si>
  <si>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</si>
  <si>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</si>
  <si>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</si>
  <si>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</si>
  <si>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</si>
  <si>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</si>
  <si>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</si>
  <si>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</si>
  <si>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</si>
  <si>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</si>
  <si>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</si>
  <si>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</si>
  <si>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</si>
  <si>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</si>
  <si>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</si>
  <si>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</si>
  <si>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</si>
  <si>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</si>
  <si>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</si>
  <si>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</si>
  <si>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</si>
  <si>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</si>
  <si>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</si>
  <si>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</si>
  <si>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</si>
  <si>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</si>
  <si>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</si>
  <si>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</si>
  <si>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</si>
  <si>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</si>
  <si>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</si>
  <si>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</si>
  <si>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</si>
  <si>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</si>
  <si>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</si>
  <si>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</si>
  <si>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</si>
  <si>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</si>
  <si>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</si>
  <si>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</si>
  <si>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</si>
  <si>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</si>
  <si>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</si>
  <si>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</si>
  <si>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</si>
  <si>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</si>
  <si>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</si>
  <si>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</si>
  <si>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</si>
  <si>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</si>
  <si>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</si>
  <si>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</si>
  <si>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</si>
  <si>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</si>
  <si>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</si>
  <si>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</si>
  <si>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</si>
  <si>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</si>
  <si>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</si>
  <si>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</si>
  <si>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</si>
  <si>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</si>
  <si>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</si>
  <si>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</si>
  <si>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</si>
  <si>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</si>
  <si>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</si>
  <si>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</si>
  <si>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</si>
  <si>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</si>
  <si>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</si>
  <si>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</si>
  <si>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</si>
  <si>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</si>
  <si>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</si>
  <si>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</si>
  <si>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</si>
  <si>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</si>
  <si>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</si>
  <si>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</si>
  <si>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</si>
  <si>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</si>
  <si>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</si>
  <si>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</si>
  <si>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</si>
  <si>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</si>
  <si>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</si>
  <si>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</si>
  <si>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</si>
  <si>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</si>
  <si>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</si>
  <si>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</si>
  <si>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</si>
  <si>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</si>
  <si>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</si>
  <si>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</si>
  <si>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</si>
  <si>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</si>
  <si>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</si>
  <si>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</si>
  <si>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</si>
  <si>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</si>
  <si>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</si>
  <si>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</si>
  <si>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</si>
  <si>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</si>
  <si>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</si>
  <si>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</si>
  <si>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</si>
  <si>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</si>
  <si>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</si>
  <si>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</si>
  <si>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</si>
  <si>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</si>
  <si>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</si>
  <si>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</si>
  <si>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</si>
  <si>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</si>
  <si>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</si>
  <si>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</si>
  <si>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</si>
  <si>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</si>
  <si>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</si>
  <si>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</si>
  <si>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</si>
  <si>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</si>
  <si>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</si>
  <si>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</si>
  <si>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</si>
  <si>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</si>
  <si>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</si>
  <si>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</si>
  <si>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</si>
  <si>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</si>
  <si>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</si>
  <si>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</si>
  <si>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</si>
  <si>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</si>
  <si>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</si>
  <si>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</si>
  <si>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</si>
  <si>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</si>
  <si>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</si>
  <si>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</si>
  <si>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</si>
  <si>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</si>
  <si>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</si>
  <si>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</si>
  <si>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</si>
  <si>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</si>
  <si>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</si>
  <si>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</si>
  <si>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</si>
  <si>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</si>
  <si>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</si>
  <si>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</si>
  <si>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</si>
  <si>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</si>
  <si>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</si>
  <si>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</si>
  <si>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</si>
  <si>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</si>
  <si>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</si>
  <si>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</si>
  <si>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</si>
  <si>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</si>
  <si>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</si>
  <si>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</si>
  <si>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</si>
  <si>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</si>
  <si>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</si>
  <si>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</si>
  <si>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</si>
  <si>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</si>
  <si>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</si>
  <si>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</si>
  <si>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</si>
  <si>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</si>
  <si>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</si>
  <si>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</si>
  <si>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</si>
  <si>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</si>
  <si>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</si>
  <si>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</si>
  <si>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</si>
  <si>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</si>
  <si>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</si>
  <si>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</si>
  <si>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</si>
  <si>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</si>
  <si>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</si>
  <si>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</si>
  <si>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</si>
  <si>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</si>
  <si>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</si>
  <si>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</si>
  <si>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</si>
  <si>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</si>
  <si>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</si>
  <si>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</si>
  <si>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</si>
  <si>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</si>
  <si>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</si>
  <si>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</si>
  <si>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</si>
  <si>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</si>
  <si>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</si>
  <si>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</si>
  <si>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</si>
  <si>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</si>
  <si>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</si>
  <si>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</si>
  <si>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</si>
  <si>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</si>
  <si>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</si>
  <si>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</si>
  <si>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</si>
  <si>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</si>
  <si>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</si>
  <si>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</si>
  <si>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</si>
  <si>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</si>
  <si>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</si>
  <si>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</si>
  <si>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</si>
  <si>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</si>
  <si>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</si>
  <si>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</si>
  <si>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</si>
  <si>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</si>
  <si>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</si>
  <si>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</si>
  <si>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</si>
  <si>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</si>
  <si>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Filter buttons for ship mode</t>
  </si>
  <si>
    <t>Filter buttons category</t>
  </si>
  <si>
    <t>Filter buttons segment</t>
  </si>
  <si>
    <t>Row Labels</t>
  </si>
  <si>
    <t>Grand Total</t>
  </si>
  <si>
    <t>2014</t>
  </si>
  <si>
    <t>Qtr1</t>
  </si>
  <si>
    <t>Qtr2</t>
  </si>
  <si>
    <t>Qtr3</t>
  </si>
  <si>
    <t>Qtr4</t>
  </si>
  <si>
    <t>2015</t>
  </si>
  <si>
    <t>2016</t>
  </si>
  <si>
    <t>2017</t>
  </si>
  <si>
    <t>Sum of Sales</t>
  </si>
  <si>
    <t>Sum of Profit</t>
  </si>
  <si>
    <t>Sales vs PY</t>
  </si>
  <si>
    <t>Profit vs PY</t>
  </si>
  <si>
    <t>Column Labels</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</si>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</sst>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4" formatCode="_-* #,##0.0_-;\-* #,##0.0_-;_-* &quot;-&quot;??_-;_-@_-"/>
    <numFmt numFmtId="165" formatCode="0.0%"/>
    <numFmt numFmtId="166" formatCode="&quot;$&quot;#,##0.0"/>
    <numFmt numFmtId="167" formatCode="_-* #,##0_-;\-* #,##0_-;_-* &quot;-&quot;??_-;_-@_-"/>
    <numFmt numFmtId="168" formatCode="_-* ###0_-;\-* ###0_-;_-* &quot;-&quot;??_-;_-@_-"/>
    <numFmt numFmtId="169"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43" fontId="1" fillId="0" borderId="0" applyFont="0" applyFill="0" applyBorder="0" applyAlignment="0" applyProtection="0"/>
  </cellStyleXfs>
  <cellXfs count="20">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2" fillId="0" borderId="0" xfId="0" applyFont="1"/>
    <xf numFmtId="166" fontId="0" fillId="0" borderId="0" xfId="1" applyNumberFormat="1" applyFont="1"/>
    <xf numFmtId="167" fontId="0" fillId="0" borderId="0" xfId="0" applyNumberFormat="1"/>
    <xf numFmtId="0" fontId="2" fillId="0" borderId="0" xfId="0" applyFont="1" applyAlignment="1">
      <alignment horizontal="right"/>
    </xf>
    <xf numFmtId="167" fontId="0" fillId="0" borderId="0" xfId="1" applyNumberFormat="1" applyFont="1" applyBorder="1"/>
    <xf numFmtId="168" fontId="2" fillId="0" borderId="0" xfId="0" applyNumberFormat="1" applyFont="1"/>
    <xf numFmtId="0" fontId="2" fillId="0" borderId="4" xfId="0" applyFont="1" applyBorder="1"/>
    <xf numFmtId="167" fontId="2" fillId="0" borderId="4" xfId="0" applyNumberFormat="1" applyFont="1" applyBorder="1"/>
    <xf numFmtId="0" fontId="3" fillId="0" borderId="0" xfId="0" applyFont="1"/>
    <xf numFmtId="169" fontId="0" fillId="0" borderId="0" xfId="0" applyNumberFormat="1"/>
    <xf numFmtId="169" fontId="2" fillId="0" borderId="4" xfId="0" applyNumberFormat="1" applyFont="1" applyBorder="1"/>
  </cellXfs>
  <cellStyles count="2">
    <cellStyle name="Comma" xfId="1" builtinId="3"/>
    <cellStyle name="Normal" xfId="0" builtinId="0"/>
  </cellStyles>
  <dxfs count="9">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4" formatCode="_-* #,##0.0_-;\-* #,##0.0_-;_-* &quot;-&quot;??_-;_-@_-"/>
    </dxf>
    <dxf>
      <numFmt numFmtId="167" formatCode="_-* #,##0_-;\-* #,##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eetMetadata" Target="metadata.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3832.9160000000011</c:v>
                </c:pt>
                <c:pt idx="1">
                  <c:v>2127.998</c:v>
                </c:pt>
                <c:pt idx="2">
                  <c:v>3864.5329999999994</c:v>
                </c:pt>
                <c:pt idx="3">
                  <c:v>2493.0219999999999</c:v>
                </c:pt>
                <c:pt idx="4">
                  <c:v>350.11600000000004</c:v>
                </c:pt>
                <c:pt idx="5">
                  <c:v>1926.52</c:v>
                </c:pt>
                <c:pt idx="6">
                  <c:v>4270.119999999999</c:v>
                </c:pt>
                <c:pt idx="7">
                  <c:v>5698.6159999999982</c:v>
                </c:pt>
                <c:pt idx="8">
                  <c:v>3931.3530000000005</c:v>
                </c:pt>
                <c:pt idx="9">
                  <c:v>5492.5829999999996</c:v>
                </c:pt>
                <c:pt idx="10">
                  <c:v>3441.275000000001</c:v>
                </c:pt>
                <c:pt idx="11">
                  <c:v>8470.4230000000025</c:v>
                </c:pt>
                <c:pt idx="12">
                  <c:v>3943.1400000000003</c:v>
                </c:pt>
                <c:pt idx="13">
                  <c:v>5597.2169999999987</c:v>
                </c:pt>
                <c:pt idx="14">
                  <c:v>7122.6180000000004</c:v>
                </c:pt>
                <c:pt idx="15">
                  <c:v>8349.9580000000005</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42.119956043956059</c:v>
                </c:pt>
                <c:pt idx="1">
                  <c:v>17.882336134453784</c:v>
                </c:pt>
                <c:pt idx="2">
                  <c:v>20.339647368421051</c:v>
                </c:pt>
                <c:pt idx="3">
                  <c:v>20.949764705882352</c:v>
                </c:pt>
                <c:pt idx="4">
                  <c:v>9.4625945945945951</c:v>
                </c:pt>
                <c:pt idx="5">
                  <c:v>17.838148148148147</c:v>
                </c:pt>
                <c:pt idx="6">
                  <c:v>26.197055214723921</c:v>
                </c:pt>
                <c:pt idx="7">
                  <c:v>34.747658536585355</c:v>
                </c:pt>
                <c:pt idx="8">
                  <c:v>45.713406976744189</c:v>
                </c:pt>
                <c:pt idx="9">
                  <c:v>30.179027472527469</c:v>
                </c:pt>
                <c:pt idx="10">
                  <c:v>17.292839195979905</c:v>
                </c:pt>
                <c:pt idx="11">
                  <c:v>30.801538181818191</c:v>
                </c:pt>
                <c:pt idx="12">
                  <c:v>21.314270270270271</c:v>
                </c:pt>
                <c:pt idx="13">
                  <c:v>25.558068493150678</c:v>
                </c:pt>
                <c:pt idx="14">
                  <c:v>36.526246153846159</c:v>
                </c:pt>
                <c:pt idx="15">
                  <c:v>34.361967078189302</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285750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85725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8</xdr:col>
      <xdr:colOff>873125</xdr:colOff>
      <xdr:row>4</xdr:row>
      <xdr:rowOff>121444</xdr:rowOff>
    </xdr:from>
    <xdr:to>
      <xdr:col>11</xdr:col>
      <xdr:colOff>552450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158750</xdr:colOff>
      <xdr:row>5</xdr:row>
      <xdr:rowOff>84116</xdr:rowOff>
    </xdr:from>
    <xdr:to>
      <xdr:col>11</xdr:col>
      <xdr:colOff>368300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13</xdr:col>
      <xdr:colOff>133350</xdr:colOff>
      <xdr:row>4</xdr:row>
      <xdr:rowOff>121444</xdr:rowOff>
    </xdr:from>
    <xdr:to>
      <xdr:col>16</xdr:col>
      <xdr:colOff>82550</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19050</xdr:colOff>
      <xdr:row>5</xdr:row>
      <xdr:rowOff>84116</xdr:rowOff>
    </xdr:from>
    <xdr:to>
      <xdr:col>15</xdr:col>
      <xdr:colOff>473075</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101600</xdr:colOff>
      <xdr:row>4</xdr:row>
      <xdr:rowOff>116682</xdr:rowOff>
    </xdr:from>
    <xdr:to>
      <xdr:col>20</xdr:col>
      <xdr:colOff>549275</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301625</xdr:colOff>
      <xdr:row>5</xdr:row>
      <xdr:rowOff>86777</xdr:rowOff>
    </xdr:from>
    <xdr:to>
      <xdr:col>20</xdr:col>
      <xdr:colOff>352425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215900</xdr:colOff>
      <xdr:row>4</xdr:row>
      <xdr:rowOff>121444</xdr:rowOff>
    </xdr:from>
    <xdr:to>
      <xdr:col>24</xdr:col>
      <xdr:colOff>76200</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21</xdr:col>
      <xdr:colOff>396875</xdr:colOff>
      <xdr:row>5</xdr:row>
      <xdr:rowOff>84116</xdr:rowOff>
    </xdr:from>
    <xdr:to>
      <xdr:col>23</xdr:col>
      <xdr:colOff>606425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149225</xdr:colOff>
      <xdr:row>30</xdr:row>
      <xdr:rowOff>133350</xdr:rowOff>
    </xdr:from>
    <xdr:to>
      <xdr:col>19</xdr:col>
      <xdr:colOff>123825</xdr:colOff>
      <xdr:row>43</xdr:row>
      <xdr:rowOff>9525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314325</xdr:colOff>
      <xdr:row>0</xdr:row>
      <xdr:rowOff>104774</xdr:rowOff>
    </xdr:from>
    <xdr:to>
      <xdr:col>15</xdr:col>
      <xdr:colOff>6350</xdr:colOff>
      <xdr:row>3</xdr:row>
      <xdr:rowOff>8674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8375" y="107949"/>
              <a:ext cx="4848225"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24</xdr:col>
      <xdr:colOff>346074</xdr:colOff>
      <xdr:row>3</xdr:row>
      <xdr:rowOff>8675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71099" y="101600"/>
              <a:ext cx="5314950"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11</xdr:col>
      <xdr:colOff>628649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9524</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695325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63500</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133350</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447675</xdr:colOff>
          <xdr:row>29</xdr:row>
          <xdr:rowOff>28575</xdr:rowOff>
        </xdr:from>
        <xdr:to>
          <xdr:col>27</xdr:col>
          <xdr:colOff>161925</xdr:colOff>
          <xdr:row>31</xdr:row>
          <xdr:rowOff>28575</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NG"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447675</xdr:colOff>
          <xdr:row>30</xdr:row>
          <xdr:rowOff>142875</xdr:rowOff>
        </xdr:from>
        <xdr:to>
          <xdr:col>27</xdr:col>
          <xdr:colOff>28575</xdr:colOff>
          <xdr:row>32</xdr:row>
          <xdr:rowOff>142875</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18288" rIns="0" bIns="18288" anchor="ctr" upright="1"/>
            <a:lstStyle/>
            <a:p>
              <a:pPr algn="l" rtl="0">
                <a:defRPr sz="1000"/>
              </a:pPr>
              <a:r>
                <a:rPr lang="en-NG" sz="800" b="0" i="0" u="none" strike="noStrike" baseline="0">
                  <a:solidFill>
                    <a:srgbClr val="000000"/>
                  </a:solidFill>
                  <a:latin typeface="Segoe UI"/>
                  <a:cs typeface="Segoe UI"/>
                </a:rPr>
                <a:t>Bottom 10</a:t>
              </a:r>
            </a:p>
          </xdr:txBody>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4"/>
  </dataFields>
  <formats count="1">
    <format dxfId="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4"/>
  </dataFields>
  <formats count="1">
    <format dxfId="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4"/>
  </dataFields>
  <formats count="1">
    <format dxfId="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location ref="A74:B118"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h="1" x="2"/>
        <item h="1" x="3"/>
        <item h="1" x="0"/>
        <item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4">
    <i>
      <x v="3"/>
    </i>
    <i>
      <x v="30"/>
    </i>
    <i>
      <x v="9"/>
    </i>
    <i>
      <x v="28"/>
    </i>
    <i>
      <x v="36"/>
    </i>
    <i>
      <x v="31"/>
    </i>
    <i>
      <x v="41"/>
    </i>
    <i>
      <x v="45"/>
    </i>
    <i>
      <x v="15"/>
    </i>
    <i>
      <x v="23"/>
    </i>
    <i>
      <x v="37"/>
    </i>
    <i>
      <x v="34"/>
    </i>
    <i>
      <x v="19"/>
    </i>
    <i>
      <x v="11"/>
    </i>
    <i>
      <x v="8"/>
    </i>
    <i>
      <x v="47"/>
    </i>
    <i>
      <x v="33"/>
    </i>
    <i>
      <x v="21"/>
    </i>
    <i>
      <x v="12"/>
    </i>
    <i>
      <x v="24"/>
    </i>
    <i>
      <x v="44"/>
    </i>
    <i>
      <x v="22"/>
    </i>
    <i>
      <x v="20"/>
    </i>
    <i>
      <x v="6"/>
    </i>
    <i>
      <x v="40"/>
    </i>
    <i>
      <x v="18"/>
    </i>
    <i>
      <x v="14"/>
    </i>
    <i>
      <x v="4"/>
    </i>
    <i>
      <x v="46"/>
    </i>
    <i>
      <x v="1"/>
    </i>
    <i>
      <x v="27"/>
    </i>
    <i>
      <x v="5"/>
    </i>
    <i>
      <x v="42"/>
    </i>
    <i>
      <x v="10"/>
    </i>
    <i>
      <x v="29"/>
    </i>
    <i>
      <x v="35"/>
    </i>
    <i>
      <x v="26"/>
    </i>
    <i>
      <x v="13"/>
    </i>
    <i>
      <x v="2"/>
    </i>
    <i>
      <x v="25"/>
    </i>
    <i>
      <x/>
    </i>
    <i>
      <x v="17"/>
    </i>
    <i>
      <x v="32"/>
    </i>
    <i>
      <x v="38"/>
    </i>
  </rowItems>
  <colItems count="1">
    <i/>
  </colItems>
  <dataFields count="1">
    <dataField name="Sum of Sales" fld="17"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4"/>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i x="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i x="1" s="1"/>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2:Z29"/>
  <sheetViews>
    <sheetView showGridLines="0" tabSelected="1" zoomScaleNormal="100" workbookViewId="0">
      <selection activeCell="AA40" sqref="AA40"/>
    </sheetView>
  </sheetViews>
  <sheetFormatPr defaultColWidth="8.85546875" defaultRowHeight="15" x14ac:dyDescent="0.25"/>
  <cols>
    <col min="2" max="2" width="15.28515625" customWidth="1"/>
    <col min="3" max="3" width="13.7109375" customWidth="1"/>
    <col min="6" max="6" width="10.28515625" customWidth="1"/>
    <col min="7" max="8" width="4.7109375" customWidth="1"/>
    <col min="9" max="9" width="13.7109375" customWidth="1"/>
    <col min="12" max="12" width="10.7109375" customWidth="1"/>
    <col min="13" max="14" width="4.7109375" customWidth="1"/>
    <col min="15" max="15" width="13.7109375" customWidth="1"/>
    <col min="18" max="18" width="10.7109375" customWidth="1"/>
    <col min="19" max="20" width="4.7109375" customWidth="1"/>
    <col min="21" max="21" width="13.7109375" customWidth="1"/>
    <col min="24" max="24" width="11" customWidth="1"/>
  </cols>
  <sheetData>
    <row r="2" spans="3:26" x14ac:dyDescent="0.25">
      <c r="H2" s="2"/>
      <c r="I2" s="3"/>
      <c r="J2" s="3" t="s">
        <v>10939</v>
      </c>
      <c r="K2" s="3"/>
      <c r="L2" s="3"/>
      <c r="M2" s="3"/>
      <c r="N2" s="3"/>
      <c r="O2" s="4"/>
      <c r="R2" s="2"/>
      <c r="S2" s="3"/>
      <c r="T2" s="3" t="s">
        <v>10940</v>
      </c>
      <c r="U2" s="3"/>
      <c r="V2" s="3"/>
      <c r="W2" s="3"/>
      <c r="X2" s="3"/>
      <c r="Y2" s="4"/>
    </row>
    <row r="11" spans="3:26" ht="35.1" customHeight="1" x14ac:dyDescent="0.25"/>
    <row r="12" spans="3:26" x14ac:dyDescent="0.25">
      <c r="C12" s="2"/>
      <c r="D12" s="3"/>
      <c r="E12" s="3" t="s">
        <v>10939</v>
      </c>
      <c r="F12" s="3"/>
      <c r="G12" s="3"/>
      <c r="H12" s="3"/>
      <c r="I12" s="3"/>
      <c r="J12" s="4"/>
      <c r="O12" s="2"/>
      <c r="P12" s="3"/>
      <c r="Q12" s="3" t="s">
        <v>10940</v>
      </c>
      <c r="R12" s="3"/>
      <c r="S12" s="3"/>
      <c r="T12" s="3"/>
      <c r="U12" s="3"/>
      <c r="V12" s="4"/>
    </row>
    <row r="14" spans="3:26" x14ac:dyDescent="0.25">
      <c r="C14" s="9" t="s">
        <v>10968</v>
      </c>
      <c r="D14" s="14">
        <v>2017</v>
      </c>
      <c r="E14" s="14">
        <v>2016</v>
      </c>
      <c r="F14" s="12" t="s">
        <v>10969</v>
      </c>
      <c r="I14" s="9" t="s">
        <v>10968</v>
      </c>
      <c r="J14" s="14">
        <v>2017</v>
      </c>
      <c r="K14" s="14">
        <v>2016</v>
      </c>
      <c r="L14" s="12" t="s">
        <v>10969</v>
      </c>
      <c r="O14" s="9" t="s">
        <v>10968</v>
      </c>
      <c r="P14" s="14">
        <v>2017</v>
      </c>
      <c r="Q14" s="14">
        <v>2016</v>
      </c>
      <c r="R14" s="12" t="s">
        <v>10969</v>
      </c>
      <c r="U14" s="9" t="s">
        <v>10968</v>
      </c>
      <c r="V14" s="14">
        <v>2017</v>
      </c>
      <c r="W14" s="14">
        <v>2016</v>
      </c>
      <c r="X14" s="12" t="s">
        <v>10969</v>
      </c>
    </row>
    <row r="15" spans="3:26" x14ac:dyDescent="0.25">
      <c r="C15" t="str">
        <f>IF(Working!A16="","",Working!A16)</f>
        <v>Phones</v>
      </c>
      <c r="D15" s="13">
        <f>IF(Working!B16="","",Working!B16)</f>
        <v>105340.51600000002</v>
      </c>
      <c r="E15" s="13">
        <f>IF(Working!C16="","",Working!C16)</f>
        <v>78962.029999999984</v>
      </c>
      <c r="F15" s="18">
        <f>IF(C15="","",D15/E15-1)</f>
        <v>0.33406544892526235</v>
      </c>
      <c r="I15" t="str">
        <f>IF(Working!F16="","",Working!F16)</f>
        <v>New York City</v>
      </c>
      <c r="J15" s="13">
        <f>IF(Working!G16="","",Working!G16)</f>
        <v>86939.600999999995</v>
      </c>
      <c r="K15" s="13">
        <f>IF(Working!H16="","",Working!H16)</f>
        <v>54824.09800000002</v>
      </c>
      <c r="L15" s="18">
        <f>J15/K15-1</f>
        <v>0.58579172611284847</v>
      </c>
      <c r="O15" t="str">
        <f>Working!A35</f>
        <v>Phones</v>
      </c>
      <c r="P15" s="13">
        <f>Working!B35</f>
        <v>105340.51600000002</v>
      </c>
      <c r="Q15" s="13">
        <f>Working!C35</f>
        <v>78962.029999999984</v>
      </c>
      <c r="R15" s="18">
        <f>P15/Q15-1</f>
        <v>0.33406544892526235</v>
      </c>
      <c r="U15" t="str">
        <f>Working!F35</f>
        <v>New York City</v>
      </c>
      <c r="V15" s="13">
        <f>Working!G35</f>
        <v>86939.600999999995</v>
      </c>
      <c r="W15" s="13">
        <f>Working!H35</f>
        <v>54824.09800000002</v>
      </c>
      <c r="X15" s="18">
        <f>V15/W15-1</f>
        <v>0.58579172611284847</v>
      </c>
    </row>
    <row r="16" spans="3:26" x14ac:dyDescent="0.25">
      <c r="C16" t="str">
        <f>IF(Working!A17="","",Working!A17)</f>
        <v>Chairs</v>
      </c>
      <c r="D16" s="13">
        <f>IF(Working!B17="","",Working!B17)</f>
        <v>95554.352999999988</v>
      </c>
      <c r="E16" s="13">
        <f>IF(Working!C17="","",Working!C17)</f>
        <v>83918.64499999996</v>
      </c>
      <c r="F16" s="18">
        <f t="shared" ref="F16:F25" si="0">IF(C16="","",D16/E16-1)</f>
        <v>0.13865462198537681</v>
      </c>
      <c r="I16" t="str">
        <f>IF(Working!F17="","",Working!F17)</f>
        <v>Los Angeles</v>
      </c>
      <c r="J16" s="13">
        <f>IF(Working!G17="","",Working!G17)</f>
        <v>48875.692499999976</v>
      </c>
      <c r="K16" s="13">
        <f>IF(Working!H17="","",Working!H17)</f>
        <v>56398.747999999992</v>
      </c>
      <c r="L16" s="18">
        <f t="shared" ref="L16:L25" si="1">J16/K16-1</f>
        <v>-0.13339046994447501</v>
      </c>
      <c r="O16" t="str">
        <f>Working!A36</f>
        <v>Chairs</v>
      </c>
      <c r="P16" s="13">
        <f>Working!B36</f>
        <v>95554.352999999988</v>
      </c>
      <c r="Q16" s="13">
        <f>Working!C36</f>
        <v>83918.64499999996</v>
      </c>
      <c r="R16" s="18">
        <f t="shared" ref="R16:R25" si="2">P16/Q16-1</f>
        <v>0.13865462198537681</v>
      </c>
      <c r="U16" t="str">
        <f>Working!F36</f>
        <v>Los Angeles</v>
      </c>
      <c r="V16" s="13">
        <f>Working!G36</f>
        <v>48875.692499999976</v>
      </c>
      <c r="W16" s="13">
        <f>Working!H36</f>
        <v>56398.747999999992</v>
      </c>
      <c r="X16" s="18">
        <f t="shared" ref="X16:X25" si="3">V16/W16-1</f>
        <v>-0.13339046994447501</v>
      </c>
      <c r="Z16" s="17"/>
    </row>
    <row r="17" spans="3:24" x14ac:dyDescent="0.25">
      <c r="C17" t="str">
        <f>IF(Working!A18="","",Working!A18)</f>
        <v>Storage</v>
      </c>
      <c r="D17" s="13">
        <f>IF(Working!B18="","",Working!B18)</f>
        <v>69677.617999999973</v>
      </c>
      <c r="E17" s="13">
        <f>IF(Working!C18="","",Working!C18)</f>
        <v>58788.700000000004</v>
      </c>
      <c r="F17" s="18">
        <f t="shared" si="0"/>
        <v>0.18522127551723311</v>
      </c>
      <c r="I17" t="str">
        <f>IF(Working!F18="","",Working!F18)</f>
        <v>Seattle</v>
      </c>
      <c r="J17" s="13">
        <f>IF(Working!G18="","",Working!G18)</f>
        <v>56990.82</v>
      </c>
      <c r="K17" s="13">
        <f>IF(Working!H18="","",Working!H18)</f>
        <v>16158.721999999998</v>
      </c>
      <c r="L17" s="18">
        <f t="shared" si="1"/>
        <v>2.5269385784346068</v>
      </c>
      <c r="O17" t="str">
        <f>Working!A37</f>
        <v>Storage</v>
      </c>
      <c r="P17" s="13">
        <f>Working!B37</f>
        <v>69677.617999999973</v>
      </c>
      <c r="Q17" s="13">
        <f>Working!C37</f>
        <v>58788.700000000004</v>
      </c>
      <c r="R17" s="18">
        <f t="shared" si="2"/>
        <v>0.18522127551723311</v>
      </c>
      <c r="U17" t="str">
        <f>Working!F37</f>
        <v>Seattle</v>
      </c>
      <c r="V17" s="13">
        <f>Working!G37</f>
        <v>56990.82</v>
      </c>
      <c r="W17" s="13">
        <f>Working!H37</f>
        <v>16158.721999999998</v>
      </c>
      <c r="X17" s="18">
        <f t="shared" si="3"/>
        <v>2.5269385784346068</v>
      </c>
    </row>
    <row r="18" spans="3:24" x14ac:dyDescent="0.25">
      <c r="C18" t="str">
        <f>IF(Working!A19="","",Working!A19)</f>
        <v>Binders</v>
      </c>
      <c r="D18" s="13">
        <f>IF(Working!B19="","",Working!B19)</f>
        <v>72788.044999999984</v>
      </c>
      <c r="E18" s="13">
        <f>IF(Working!C19="","",Working!C19)</f>
        <v>49683.325000000004</v>
      </c>
      <c r="F18" s="18">
        <f t="shared" si="0"/>
        <v>0.46503972912440905</v>
      </c>
      <c r="I18" t="str">
        <f>IF(Working!F19="","",Working!F19)</f>
        <v>Philadelphia</v>
      </c>
      <c r="J18" s="13">
        <f>IF(Working!G19="","",Working!G19)</f>
        <v>41595.501999999964</v>
      </c>
      <c r="K18" s="13">
        <f>IF(Working!H19="","",Working!H19)</f>
        <v>30304.938000000002</v>
      </c>
      <c r="L18" s="18">
        <f t="shared" si="1"/>
        <v>0.37256515753307129</v>
      </c>
      <c r="O18" t="str">
        <f>Working!A38</f>
        <v>Binders</v>
      </c>
      <c r="P18" s="13">
        <f>Working!B38</f>
        <v>72788.044999999984</v>
      </c>
      <c r="Q18" s="13">
        <f>Working!C38</f>
        <v>49683.325000000004</v>
      </c>
      <c r="R18" s="18">
        <f t="shared" si="2"/>
        <v>0.46503972912440905</v>
      </c>
      <c r="U18" t="str">
        <f>Working!F38</f>
        <v>Philadelphia</v>
      </c>
      <c r="V18" s="13">
        <f>Working!G38</f>
        <v>41595.501999999964</v>
      </c>
      <c r="W18" s="13">
        <f>Working!H38</f>
        <v>30304.938000000002</v>
      </c>
      <c r="X18" s="18">
        <f t="shared" si="3"/>
        <v>0.37256515753307129</v>
      </c>
    </row>
    <row r="19" spans="3:24" x14ac:dyDescent="0.25">
      <c r="C19" t="str">
        <f>IF(Working!A20="","",Working!A20)</f>
        <v>Tables</v>
      </c>
      <c r="D19" s="13">
        <f>IF(Working!B20="","",Working!B20)</f>
        <v>60893.54250000004</v>
      </c>
      <c r="E19" s="13">
        <f>IF(Working!C20="","",Working!C20)</f>
        <v>60833.200499999992</v>
      </c>
      <c r="F19" s="18">
        <f t="shared" si="0"/>
        <v>9.9192545360238249E-4</v>
      </c>
      <c r="I19" t="str">
        <f>IF(Working!F20="","",Working!F20)</f>
        <v>San Francisco</v>
      </c>
      <c r="J19" s="13">
        <f>IF(Working!G20="","",Working!G20)</f>
        <v>37197.550999999992</v>
      </c>
      <c r="K19" s="13">
        <f>IF(Working!H20="","",Working!H20)</f>
        <v>29845.870999999992</v>
      </c>
      <c r="L19" s="18">
        <f t="shared" si="1"/>
        <v>0.24632150959842991</v>
      </c>
      <c r="O19" t="str">
        <f>Working!A39</f>
        <v>Tables</v>
      </c>
      <c r="P19" s="13">
        <f>Working!B39</f>
        <v>60893.54250000004</v>
      </c>
      <c r="Q19" s="13">
        <f>Working!C39</f>
        <v>60833.200499999992</v>
      </c>
      <c r="R19" s="18">
        <f t="shared" si="2"/>
        <v>9.9192545360238249E-4</v>
      </c>
      <c r="U19" t="str">
        <f>Working!F39</f>
        <v>San Francisco</v>
      </c>
      <c r="V19" s="13">
        <f>Working!G39</f>
        <v>37197.550999999992</v>
      </c>
      <c r="W19" s="13">
        <f>Working!H39</f>
        <v>29845.870999999992</v>
      </c>
      <c r="X19" s="18">
        <f t="shared" si="3"/>
        <v>0.24632150959842991</v>
      </c>
    </row>
    <row r="20" spans="3:24" x14ac:dyDescent="0.25">
      <c r="C20" t="str">
        <f>IF(Working!A21="","",Working!A21)</f>
        <v>Copiers</v>
      </c>
      <c r="D20" s="13">
        <f>IF(Working!B21="","",Working!B21)</f>
        <v>62899.387999999984</v>
      </c>
      <c r="E20" s="13">
        <f>IF(Working!C21="","",Working!C21)</f>
        <v>49599.41</v>
      </c>
      <c r="F20" s="18">
        <f t="shared" si="0"/>
        <v>0.26814790740454342</v>
      </c>
      <c r="I20" t="str">
        <f>IF(Working!F21="","",Working!F21)</f>
        <v>Detroit</v>
      </c>
      <c r="J20" s="13">
        <f>IF(Working!G21="","",Working!G21)</f>
        <v>12148.885999999997</v>
      </c>
      <c r="K20" s="13">
        <f>IF(Working!H21="","",Working!H21)</f>
        <v>21197.32</v>
      </c>
      <c r="L20" s="18">
        <f t="shared" si="1"/>
        <v>-0.42686688694608577</v>
      </c>
      <c r="O20" t="str">
        <f>Working!A40</f>
        <v>Copiers</v>
      </c>
      <c r="P20" s="13">
        <f>Working!B40</f>
        <v>62899.387999999984</v>
      </c>
      <c r="Q20" s="13">
        <f>Working!C40</f>
        <v>49599.41</v>
      </c>
      <c r="R20" s="18">
        <f t="shared" si="2"/>
        <v>0.26814790740454342</v>
      </c>
      <c r="U20" t="str">
        <f>Working!F40</f>
        <v>Detroit</v>
      </c>
      <c r="V20" s="13">
        <f>Working!G40</f>
        <v>12148.885999999997</v>
      </c>
      <c r="W20" s="13">
        <f>Working!H40</f>
        <v>21197.32</v>
      </c>
      <c r="X20" s="18">
        <f t="shared" si="3"/>
        <v>-0.42686688694608577</v>
      </c>
    </row>
    <row r="21" spans="3:24" x14ac:dyDescent="0.25">
      <c r="C21" t="str">
        <f>IF(Working!A22="","",Working!A22)</f>
        <v>Accessories</v>
      </c>
      <c r="D21" s="13">
        <f>IF(Working!B22="","",Working!B22)</f>
        <v>59946.232000000011</v>
      </c>
      <c r="E21" s="13">
        <f>IF(Working!C22="","",Working!C22)</f>
        <v>41895.853999999999</v>
      </c>
      <c r="F21" s="18">
        <f t="shared" si="0"/>
        <v>0.43083924247015015</v>
      </c>
      <c r="I21" t="str">
        <f>IF(Working!F22="","",Working!F22)</f>
        <v>Houston</v>
      </c>
      <c r="J21" s="13">
        <f>IF(Working!G22="","",Working!G22)</f>
        <v>16212.806399999998</v>
      </c>
      <c r="K21" s="13">
        <f>IF(Working!H22="","",Working!H22)</f>
        <v>16448.681399999994</v>
      </c>
      <c r="L21" s="18">
        <f t="shared" si="1"/>
        <v>-1.4340055246008787E-2</v>
      </c>
      <c r="O21" t="str">
        <f>Working!A41</f>
        <v>Accessories</v>
      </c>
      <c r="P21" s="13">
        <f>Working!B41</f>
        <v>59946.232000000011</v>
      </c>
      <c r="Q21" s="13">
        <f>Working!C41</f>
        <v>41895.853999999999</v>
      </c>
      <c r="R21" s="18">
        <f t="shared" si="2"/>
        <v>0.43083924247015015</v>
      </c>
      <c r="U21" t="str">
        <f>Working!F41</f>
        <v>Houston</v>
      </c>
      <c r="V21" s="13">
        <f>Working!G41</f>
        <v>16212.806399999998</v>
      </c>
      <c r="W21" s="13">
        <f>Working!H41</f>
        <v>16448.681399999994</v>
      </c>
      <c r="X21" s="18">
        <f t="shared" si="3"/>
        <v>-1.4340055246008787E-2</v>
      </c>
    </row>
    <row r="22" spans="3:24" x14ac:dyDescent="0.25">
      <c r="C22" t="str">
        <f>IF(Working!A23="","",Working!A23)</f>
        <v>Machines</v>
      </c>
      <c r="D22" s="13">
        <f>IF(Working!B23="","",Working!B23)</f>
        <v>43544.675000000003</v>
      </c>
      <c r="E22" s="13">
        <f>IF(Working!C23="","",Working!C23)</f>
        <v>55906.886000000013</v>
      </c>
      <c r="F22" s="18">
        <f t="shared" si="0"/>
        <v>-0.22112143752739166</v>
      </c>
      <c r="I22" t="str">
        <f>IF(Working!F23="","",Working!F23)</f>
        <v>Chicago</v>
      </c>
      <c r="J22" s="13">
        <f>IF(Working!G23="","",Working!G23)</f>
        <v>16245.611000000001</v>
      </c>
      <c r="K22" s="13">
        <f>IF(Working!H23="","",Working!H23)</f>
        <v>13067.549999999997</v>
      </c>
      <c r="L22" s="18">
        <f t="shared" si="1"/>
        <v>0.24320251309541607</v>
      </c>
      <c r="O22" t="str">
        <f>Working!A42</f>
        <v>Machines</v>
      </c>
      <c r="P22" s="13">
        <f>Working!B42</f>
        <v>43544.675000000003</v>
      </c>
      <c r="Q22" s="13">
        <f>Working!C42</f>
        <v>55906.886000000013</v>
      </c>
      <c r="R22" s="18">
        <f t="shared" si="2"/>
        <v>-0.22112143752739166</v>
      </c>
      <c r="U22" t="str">
        <f>Working!F42</f>
        <v>Chicago</v>
      </c>
      <c r="V22" s="13">
        <f>Working!G42</f>
        <v>16245.611000000001</v>
      </c>
      <c r="W22" s="13">
        <f>Working!H42</f>
        <v>13067.549999999997</v>
      </c>
      <c r="X22" s="18">
        <f t="shared" si="3"/>
        <v>0.24320251309541607</v>
      </c>
    </row>
    <row r="23" spans="3:24" x14ac:dyDescent="0.25">
      <c r="C23" t="str">
        <f>IF(Working!A24="","",Working!A24)</f>
        <v>Appliances</v>
      </c>
      <c r="D23" s="13">
        <f>IF(Working!B24="","",Working!B24)</f>
        <v>42926.932000000001</v>
      </c>
      <c r="E23" s="13">
        <f>IF(Working!C24="","",Working!C24)</f>
        <v>26050.314999999999</v>
      </c>
      <c r="F23" s="18">
        <f t="shared" si="0"/>
        <v>0.64784694542081356</v>
      </c>
      <c r="I23" t="str">
        <f>IF(Working!F24="","",Working!F24)</f>
        <v>Columbus</v>
      </c>
      <c r="J23" s="13">
        <f>IF(Working!G24="","",Working!G24)</f>
        <v>17571.473000000002</v>
      </c>
      <c r="K23" s="13">
        <f>IF(Working!H24="","",Working!H24)</f>
        <v>9506.4120000000021</v>
      </c>
      <c r="L23" s="18">
        <f t="shared" si="1"/>
        <v>0.84838117683096392</v>
      </c>
      <c r="O23" t="str">
        <f>Working!A43</f>
        <v>Appliances</v>
      </c>
      <c r="P23" s="13">
        <f>Working!B43</f>
        <v>42926.932000000001</v>
      </c>
      <c r="Q23" s="13">
        <f>Working!C43</f>
        <v>26050.314999999999</v>
      </c>
      <c r="R23" s="18">
        <f t="shared" si="2"/>
        <v>0.64784694542081356</v>
      </c>
      <c r="U23" t="str">
        <f>Working!F43</f>
        <v>Columbus</v>
      </c>
      <c r="V23" s="13">
        <f>Working!G43</f>
        <v>17571.473000000002</v>
      </c>
      <c r="W23" s="13">
        <f>Working!H43</f>
        <v>9506.4120000000021</v>
      </c>
      <c r="X23" s="18">
        <f t="shared" si="3"/>
        <v>0.84838117683096392</v>
      </c>
    </row>
    <row r="24" spans="3:24" x14ac:dyDescent="0.25">
      <c r="C24" t="str">
        <f>IF(Working!A25="","",Working!A25)</f>
        <v>Furnishings</v>
      </c>
      <c r="D24" s="13">
        <f>IF(Working!B25="","",Working!B25)</f>
        <v>28915.093999999986</v>
      </c>
      <c r="E24" s="13">
        <f>IF(Working!C25="","",Working!C25)</f>
        <v>27874.12399999996</v>
      </c>
      <c r="F24" s="18">
        <f t="shared" si="0"/>
        <v>3.7345388863163187E-2</v>
      </c>
      <c r="I24" t="str">
        <f>IF(Working!F25="","",Working!F25)</f>
        <v>Lafayette</v>
      </c>
      <c r="J24" s="13">
        <f>IF(Working!G25="","",Working!G25)</f>
        <v>5630.51</v>
      </c>
      <c r="K24" s="13">
        <f>IF(Working!H25="","",Working!H25)</f>
        <v>18431.34</v>
      </c>
      <c r="L24" s="18">
        <f t="shared" si="1"/>
        <v>-0.69451434350405339</v>
      </c>
      <c r="O24" t="str">
        <f>Working!A44</f>
        <v>Furnishings</v>
      </c>
      <c r="P24" s="13">
        <f>Working!B44</f>
        <v>28915.093999999986</v>
      </c>
      <c r="Q24" s="13">
        <f>Working!C44</f>
        <v>27874.12399999996</v>
      </c>
      <c r="R24" s="18">
        <f t="shared" si="2"/>
        <v>3.7345388863163187E-2</v>
      </c>
      <c r="U24" t="str">
        <f>Working!F44</f>
        <v>Lafayette</v>
      </c>
      <c r="V24" s="13">
        <f>Working!G44</f>
        <v>5630.51</v>
      </c>
      <c r="W24" s="13">
        <f>Working!H44</f>
        <v>18431.34</v>
      </c>
      <c r="X24" s="18">
        <f t="shared" si="3"/>
        <v>-0.69451434350405339</v>
      </c>
    </row>
    <row r="25" spans="3:24" ht="15.75" thickBot="1" x14ac:dyDescent="0.3">
      <c r="C25" s="15" t="s">
        <v>10970</v>
      </c>
      <c r="D25" s="16">
        <f>SUM(D15:D24)</f>
        <v>642486.3955000001</v>
      </c>
      <c r="E25" s="16">
        <f>SUM(E15:E24)</f>
        <v>533512.48949999991</v>
      </c>
      <c r="F25" s="19">
        <f t="shared" si="0"/>
        <v>0.20425746003084</v>
      </c>
      <c r="G25" s="9"/>
      <c r="H25" s="9"/>
      <c r="I25" s="15" t="s">
        <v>10970</v>
      </c>
      <c r="J25" s="16">
        <f>SUM(J15:J24)</f>
        <v>339408.45289999992</v>
      </c>
      <c r="K25" s="16">
        <f>SUM(K15:K24)</f>
        <v>266183.68040000001</v>
      </c>
      <c r="L25" s="19">
        <f t="shared" si="1"/>
        <v>0.27509114153791647</v>
      </c>
      <c r="M25" s="9"/>
      <c r="N25" s="9"/>
      <c r="O25" s="15" t="s">
        <v>10970</v>
      </c>
      <c r="P25" s="16">
        <f>SUM(P15:P24)</f>
        <v>642486.3955000001</v>
      </c>
      <c r="Q25" s="16">
        <f>SUM(Q15:Q24)</f>
        <v>533512.48949999991</v>
      </c>
      <c r="R25" s="19">
        <f t="shared" si="2"/>
        <v>0.20425746003084</v>
      </c>
      <c r="S25" s="9"/>
      <c r="T25" s="9"/>
      <c r="U25" s="15" t="s">
        <v>10970</v>
      </c>
      <c r="V25" s="16">
        <f>SUM(V15:V24)</f>
        <v>339408.45289999992</v>
      </c>
      <c r="W25" s="16">
        <f>SUM(W15:W24)</f>
        <v>266183.68040000001</v>
      </c>
      <c r="X25" s="19">
        <f t="shared" si="3"/>
        <v>0.27509114153791647</v>
      </c>
    </row>
    <row r="26" spans="3:24" ht="15.75" thickTop="1" x14ac:dyDescent="0.25"/>
    <row r="29" spans="3:24" x14ac:dyDescent="0.25">
      <c r="E29" t="s">
        <v>10941</v>
      </c>
      <c r="N29" t="s">
        <v>10942</v>
      </c>
      <c r="U29" t="s">
        <v>10943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447675</xdr:colOff>
                    <xdr:row>29</xdr:row>
                    <xdr:rowOff>28575</xdr:rowOff>
                  </from>
                  <to>
                    <xdr:col>27</xdr:col>
                    <xdr:colOff>161925</xdr:colOff>
                    <xdr:row>31</xdr:row>
                    <xdr:rowOff>28575</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447675</xdr:colOff>
                    <xdr:row>30</xdr:row>
                    <xdr:rowOff>142875</xdr:rowOff>
                  </from>
                  <to>
                    <xdr:col>27</xdr:col>
                    <xdr:colOff>28575</xdr:colOff>
                    <xdr:row>32</xdr:row>
                    <xdr:rowOff>142875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workbookViewId="0">
      <selection activeCell="B107" sqref="B107"/>
    </sheetView>
  </sheetViews>
  <sheetFormatPr defaultColWidth="8.85546875" defaultRowHeight="15" x14ac:dyDescent="0.25"/>
  <cols>
    <col min="1" max="1" width="15.28515625" bestFit="1" customWidth="1"/>
    <col min="2" max="3" width="12.140625" bestFit="1" customWidth="1"/>
    <col min="4" max="4" width="15.42578125" bestFit="1" customWidth="1"/>
    <col min="5" max="5" width="11.85546875" bestFit="1" customWidth="1"/>
    <col min="6" max="6" width="12.140625" bestFit="1" customWidth="1"/>
    <col min="7" max="7" width="14.85546875" bestFit="1" customWidth="1"/>
    <col min="8" max="8" width="9.140625" bestFit="1" customWidth="1"/>
    <col min="9" max="10" width="10.85546875" bestFit="1" customWidth="1"/>
    <col min="11" max="11" width="9.85546875" bestFit="1" customWidth="1"/>
    <col min="12" max="14" width="10.85546875" bestFit="1" customWidth="1"/>
    <col min="15" max="16" width="9.85546875" bestFit="1" customWidth="1"/>
    <col min="17" max="18" width="10.85546875" bestFit="1" customWidth="1"/>
    <col min="19" max="20" width="9.85546875" bestFit="1" customWidth="1"/>
    <col min="21" max="21" width="10.85546875" bestFit="1" customWidth="1"/>
    <col min="22" max="22" width="9.85546875" bestFit="1" customWidth="1"/>
    <col min="23" max="25" width="10.85546875" bestFit="1" customWidth="1"/>
    <col min="26" max="32" width="9.85546875" bestFit="1" customWidth="1"/>
    <col min="33" max="34" width="10.85546875" bestFit="1" customWidth="1"/>
    <col min="35" max="35" width="9.85546875" bestFit="1" customWidth="1"/>
    <col min="36" max="36" width="10.85546875" bestFit="1" customWidth="1"/>
    <col min="37" max="38" width="9.85546875" bestFit="1" customWidth="1"/>
    <col min="39" max="43" width="10.85546875" bestFit="1" customWidth="1"/>
    <col min="44" max="46" width="9.85546875" bestFit="1" customWidth="1"/>
    <col min="47" max="49" width="10.85546875" bestFit="1" customWidth="1"/>
    <col min="50" max="50" width="11.85546875" bestFit="1" customWidth="1"/>
  </cols>
  <sheetData>
    <row r="3" spans="1:8" x14ac:dyDescent="0.25">
      <c r="A3" s="5" t="s">
        <v>10944</v>
      </c>
      <c r="B3" t="s">
        <v>10954</v>
      </c>
      <c r="C3" t="s">
        <v>10955</v>
      </c>
      <c r="E3" t="s">
        <v>10956</v>
      </c>
      <c r="F3" t="s">
        <v>10957</v>
      </c>
    </row>
    <row r="4" spans="1:8" x14ac:dyDescent="0.25">
      <c r="A4" s="6" t="s">
        <v>10952</v>
      </c>
      <c r="B4" s="11">
        <v>609205.59799999965</v>
      </c>
      <c r="C4" s="11">
        <v>81795.17429999981</v>
      </c>
    </row>
    <row r="5" spans="1:8" x14ac:dyDescent="0.25">
      <c r="A5" s="6" t="s">
        <v>10953</v>
      </c>
      <c r="B5" s="11">
        <v>733215.2551999999</v>
      </c>
      <c r="C5" s="11">
        <v>93439.269600000145</v>
      </c>
      <c r="E5" s="8">
        <f>B5/B4-1</f>
        <v>0.20355961535337097</v>
      </c>
      <c r="F5" s="8">
        <f>C5/C4-1</f>
        <v>0.1423567514789239</v>
      </c>
    </row>
    <row r="6" spans="1:8" x14ac:dyDescent="0.25">
      <c r="A6" s="6" t="s">
        <v>10945</v>
      </c>
      <c r="B6" s="11">
        <v>1342420.8531999995</v>
      </c>
      <c r="C6" s="11">
        <v>175234.44389999995</v>
      </c>
    </row>
    <row r="12" spans="1:8" x14ac:dyDescent="0.25">
      <c r="A12" t="s">
        <v>10959</v>
      </c>
    </row>
    <row r="14" spans="1:8" x14ac:dyDescent="0.25">
      <c r="A14" s="5" t="s">
        <v>10954</v>
      </c>
      <c r="B14" s="5" t="s">
        <v>10958</v>
      </c>
      <c r="F14" s="5" t="s">
        <v>10954</v>
      </c>
      <c r="G14" s="5" t="s">
        <v>10958</v>
      </c>
    </row>
    <row r="15" spans="1:8" x14ac:dyDescent="0.25">
      <c r="A15" s="5" t="s">
        <v>10944</v>
      </c>
      <c r="B15" t="s">
        <v>10953</v>
      </c>
      <c r="C15" t="s">
        <v>10952</v>
      </c>
      <c r="F15" s="5" t="s">
        <v>10944</v>
      </c>
      <c r="G15" t="s">
        <v>10953</v>
      </c>
      <c r="H15" t="s">
        <v>10952</v>
      </c>
    </row>
    <row r="16" spans="1:8" x14ac:dyDescent="0.25">
      <c r="A16" s="6" t="s">
        <v>71</v>
      </c>
      <c r="B16" s="7">
        <v>105340.51600000002</v>
      </c>
      <c r="C16" s="7">
        <v>78962.029999999984</v>
      </c>
      <c r="F16" s="6" t="s">
        <v>265</v>
      </c>
      <c r="G16" s="7">
        <v>86939.600999999995</v>
      </c>
      <c r="H16" s="7">
        <v>54824.09800000002</v>
      </c>
    </row>
    <row r="17" spans="1:8" x14ac:dyDescent="0.25">
      <c r="A17" s="6" t="s">
        <v>35</v>
      </c>
      <c r="B17" s="7">
        <v>95554.352999999988</v>
      </c>
      <c r="C17" s="7">
        <v>83918.64499999996</v>
      </c>
      <c r="F17" s="6" t="s">
        <v>41</v>
      </c>
      <c r="G17" s="7">
        <v>48875.692499999976</v>
      </c>
      <c r="H17" s="7">
        <v>56398.747999999992</v>
      </c>
    </row>
    <row r="18" spans="1:8" x14ac:dyDescent="0.25">
      <c r="A18" s="6" t="s">
        <v>58</v>
      </c>
      <c r="B18" s="7">
        <v>69677.617999999973</v>
      </c>
      <c r="C18" s="7">
        <v>58788.700000000004</v>
      </c>
      <c r="F18" s="6" t="s">
        <v>94</v>
      </c>
      <c r="G18" s="7">
        <v>56990.82</v>
      </c>
      <c r="H18" s="7">
        <v>16158.721999999998</v>
      </c>
    </row>
    <row r="19" spans="1:8" x14ac:dyDescent="0.25">
      <c r="A19" s="6" t="s">
        <v>74</v>
      </c>
      <c r="B19" s="7">
        <v>72788.044999999984</v>
      </c>
      <c r="C19" s="7">
        <v>49683.325000000004</v>
      </c>
      <c r="F19" s="6" t="s">
        <v>145</v>
      </c>
      <c r="G19" s="7">
        <v>41595.501999999964</v>
      </c>
      <c r="H19" s="7">
        <v>30304.938000000002</v>
      </c>
    </row>
    <row r="20" spans="1:8" x14ac:dyDescent="0.25">
      <c r="A20" s="6" t="s">
        <v>55</v>
      </c>
      <c r="B20" s="7">
        <v>60893.54250000004</v>
      </c>
      <c r="C20" s="7">
        <v>60833.200499999992</v>
      </c>
      <c r="F20" s="6" t="s">
        <v>126</v>
      </c>
      <c r="G20" s="7">
        <v>37197.550999999992</v>
      </c>
      <c r="H20" s="7">
        <v>29845.870999999992</v>
      </c>
    </row>
    <row r="21" spans="1:8" x14ac:dyDescent="0.25">
      <c r="A21" s="6" t="s">
        <v>1218</v>
      </c>
      <c r="B21" s="7">
        <v>62899.387999999984</v>
      </c>
      <c r="C21" s="7">
        <v>49599.41</v>
      </c>
      <c r="F21" s="6" t="s">
        <v>881</v>
      </c>
      <c r="G21" s="7">
        <v>12148.885999999997</v>
      </c>
      <c r="H21" s="7">
        <v>21197.32</v>
      </c>
    </row>
    <row r="22" spans="1:8" x14ac:dyDescent="0.25">
      <c r="A22" s="6" t="s">
        <v>160</v>
      </c>
      <c r="B22" s="7">
        <v>59946.232000000011</v>
      </c>
      <c r="C22" s="7">
        <v>41895.853999999999</v>
      </c>
      <c r="F22" s="6" t="s">
        <v>183</v>
      </c>
      <c r="G22" s="7">
        <v>16212.806399999998</v>
      </c>
      <c r="H22" s="7">
        <v>16448.681399999994</v>
      </c>
    </row>
    <row r="23" spans="1:8" x14ac:dyDescent="0.25">
      <c r="A23" s="6" t="s">
        <v>683</v>
      </c>
      <c r="B23" s="7">
        <v>43544.675000000003</v>
      </c>
      <c r="C23" s="7">
        <v>55906.886000000013</v>
      </c>
      <c r="F23" s="6" t="s">
        <v>302</v>
      </c>
      <c r="G23" s="7">
        <v>16245.611000000001</v>
      </c>
      <c r="H23" s="7">
        <v>13067.549999999997</v>
      </c>
    </row>
    <row r="24" spans="1:8" x14ac:dyDescent="0.25">
      <c r="A24" s="6" t="s">
        <v>77</v>
      </c>
      <c r="B24" s="7">
        <v>42926.932000000001</v>
      </c>
      <c r="C24" s="7">
        <v>26050.314999999999</v>
      </c>
      <c r="F24" s="6" t="s">
        <v>496</v>
      </c>
      <c r="G24" s="7">
        <v>17571.473000000002</v>
      </c>
      <c r="H24" s="7">
        <v>9506.4120000000021</v>
      </c>
    </row>
    <row r="25" spans="1:8" x14ac:dyDescent="0.25">
      <c r="A25" s="6" t="s">
        <v>64</v>
      </c>
      <c r="B25" s="7">
        <v>28915.093999999986</v>
      </c>
      <c r="C25" s="7">
        <v>27874.12399999996</v>
      </c>
      <c r="F25" s="6" t="s">
        <v>4276</v>
      </c>
      <c r="G25" s="7">
        <v>5630.51</v>
      </c>
      <c r="H25" s="7">
        <v>18431.34</v>
      </c>
    </row>
    <row r="31" spans="1:8" x14ac:dyDescent="0.25">
      <c r="A31" t="s">
        <v>10960</v>
      </c>
    </row>
    <row r="33" spans="1:8" x14ac:dyDescent="0.25">
      <c r="A33" s="5" t="s">
        <v>10954</v>
      </c>
      <c r="B33" s="5" t="s">
        <v>10958</v>
      </c>
      <c r="F33" s="5" t="s">
        <v>10954</v>
      </c>
      <c r="G33" s="5" t="s">
        <v>10958</v>
      </c>
    </row>
    <row r="34" spans="1:8" x14ac:dyDescent="0.25">
      <c r="A34" s="5" t="s">
        <v>10944</v>
      </c>
      <c r="B34" t="s">
        <v>10953</v>
      </c>
      <c r="C34" t="s">
        <v>10952</v>
      </c>
      <c r="F34" s="5" t="s">
        <v>10944</v>
      </c>
      <c r="G34" t="s">
        <v>10953</v>
      </c>
      <c r="H34" t="s">
        <v>10952</v>
      </c>
    </row>
    <row r="35" spans="1:8" x14ac:dyDescent="0.25">
      <c r="A35" s="6" t="s">
        <v>71</v>
      </c>
      <c r="B35" s="7">
        <v>105340.51600000002</v>
      </c>
      <c r="C35" s="7">
        <v>78962.029999999984</v>
      </c>
      <c r="F35" s="6" t="s">
        <v>265</v>
      </c>
      <c r="G35" s="7">
        <v>86939.600999999995</v>
      </c>
      <c r="H35" s="7">
        <v>54824.09800000002</v>
      </c>
    </row>
    <row r="36" spans="1:8" x14ac:dyDescent="0.25">
      <c r="A36" s="6" t="s">
        <v>35</v>
      </c>
      <c r="B36" s="7">
        <v>95554.352999999988</v>
      </c>
      <c r="C36" s="7">
        <v>83918.64499999996</v>
      </c>
      <c r="F36" s="6" t="s">
        <v>41</v>
      </c>
      <c r="G36" s="7">
        <v>48875.692499999976</v>
      </c>
      <c r="H36" s="7">
        <v>56398.747999999992</v>
      </c>
    </row>
    <row r="37" spans="1:8" x14ac:dyDescent="0.25">
      <c r="A37" s="6" t="s">
        <v>58</v>
      </c>
      <c r="B37" s="7">
        <v>69677.617999999973</v>
      </c>
      <c r="C37" s="7">
        <v>58788.700000000004</v>
      </c>
      <c r="F37" s="6" t="s">
        <v>94</v>
      </c>
      <c r="G37" s="7">
        <v>56990.82</v>
      </c>
      <c r="H37" s="7">
        <v>16158.721999999998</v>
      </c>
    </row>
    <row r="38" spans="1:8" x14ac:dyDescent="0.25">
      <c r="A38" s="6" t="s">
        <v>74</v>
      </c>
      <c r="B38" s="7">
        <v>72788.044999999984</v>
      </c>
      <c r="C38" s="7">
        <v>49683.325000000004</v>
      </c>
      <c r="F38" s="6" t="s">
        <v>145</v>
      </c>
      <c r="G38" s="7">
        <v>41595.501999999964</v>
      </c>
      <c r="H38" s="7">
        <v>30304.938000000002</v>
      </c>
    </row>
    <row r="39" spans="1:8" x14ac:dyDescent="0.25">
      <c r="A39" s="6" t="s">
        <v>55</v>
      </c>
      <c r="B39" s="7">
        <v>60893.54250000004</v>
      </c>
      <c r="C39" s="7">
        <v>60833.200499999992</v>
      </c>
      <c r="F39" s="6" t="s">
        <v>126</v>
      </c>
      <c r="G39" s="7">
        <v>37197.550999999992</v>
      </c>
      <c r="H39" s="7">
        <v>29845.870999999992</v>
      </c>
    </row>
    <row r="40" spans="1:8" x14ac:dyDescent="0.25">
      <c r="A40" s="6" t="s">
        <v>1218</v>
      </c>
      <c r="B40" s="7">
        <v>62899.387999999984</v>
      </c>
      <c r="C40" s="7">
        <v>49599.41</v>
      </c>
      <c r="F40" s="6" t="s">
        <v>881</v>
      </c>
      <c r="G40" s="7">
        <v>12148.885999999997</v>
      </c>
      <c r="H40" s="7">
        <v>21197.32</v>
      </c>
    </row>
    <row r="41" spans="1:8" x14ac:dyDescent="0.25">
      <c r="A41" s="6" t="s">
        <v>160</v>
      </c>
      <c r="B41" s="7">
        <v>59946.232000000011</v>
      </c>
      <c r="C41" s="7">
        <v>41895.853999999999</v>
      </c>
      <c r="F41" s="6" t="s">
        <v>183</v>
      </c>
      <c r="G41" s="7">
        <v>16212.806399999998</v>
      </c>
      <c r="H41" s="7">
        <v>16448.681399999994</v>
      </c>
    </row>
    <row r="42" spans="1:8" x14ac:dyDescent="0.25">
      <c r="A42" s="6" t="s">
        <v>683</v>
      </c>
      <c r="B42" s="7">
        <v>43544.675000000003</v>
      </c>
      <c r="C42" s="7">
        <v>55906.886000000013</v>
      </c>
      <c r="F42" s="6" t="s">
        <v>302</v>
      </c>
      <c r="G42" s="7">
        <v>16245.611000000001</v>
      </c>
      <c r="H42" s="7">
        <v>13067.549999999997</v>
      </c>
    </row>
    <row r="43" spans="1:8" x14ac:dyDescent="0.25">
      <c r="A43" s="6" t="s">
        <v>77</v>
      </c>
      <c r="B43" s="7">
        <v>42926.932000000001</v>
      </c>
      <c r="C43" s="7">
        <v>26050.314999999999</v>
      </c>
      <c r="F43" s="6" t="s">
        <v>496</v>
      </c>
      <c r="G43" s="7">
        <v>17571.473000000002</v>
      </c>
      <c r="H43" s="7">
        <v>9506.4120000000021</v>
      </c>
    </row>
    <row r="44" spans="1:8" x14ac:dyDescent="0.25">
      <c r="A44" s="6" t="s">
        <v>64</v>
      </c>
      <c r="B44" s="7">
        <v>28915.093999999986</v>
      </c>
      <c r="C44" s="7">
        <v>27874.12399999996</v>
      </c>
      <c r="F44" s="6" t="s">
        <v>4276</v>
      </c>
      <c r="G44" s="7">
        <v>5630.51</v>
      </c>
      <c r="H44" s="7">
        <v>18431.34</v>
      </c>
    </row>
    <row r="50" spans="1:9" x14ac:dyDescent="0.25">
      <c r="A50" t="s">
        <v>10966</v>
      </c>
    </row>
    <row r="52" spans="1:9" x14ac:dyDescent="0.25">
      <c r="A52" s="5" t="s">
        <v>10962</v>
      </c>
      <c r="B52" s="5" t="s">
        <v>10963</v>
      </c>
      <c r="C52" t="s">
        <v>10954</v>
      </c>
      <c r="D52" t="s">
        <v>10961</v>
      </c>
      <c r="H52" t="s">
        <v>17</v>
      </c>
      <c r="I52" t="s">
        <v>10964</v>
      </c>
    </row>
    <row r="53" spans="1:9" x14ac:dyDescent="0.25">
      <c r="A53" t="s">
        <v>10946</v>
      </c>
      <c r="B53" t="s">
        <v>10947</v>
      </c>
      <c r="C53" s="7">
        <v>3832.9160000000011</v>
      </c>
      <c r="D53" s="7">
        <v>91</v>
      </c>
      <c r="F53" t="str">
        <f>A53</f>
        <v>2014</v>
      </c>
      <c r="G53" t="str">
        <f t="shared" ref="G53:H68" si="0">B53</f>
        <v>Qtr1</v>
      </c>
      <c r="H53" s="10">
        <f t="shared" si="0"/>
        <v>3832.9160000000011</v>
      </c>
      <c r="I53" s="10">
        <f>H53/D53</f>
        <v>42.119956043956059</v>
      </c>
    </row>
    <row r="54" spans="1:9" x14ac:dyDescent="0.25">
      <c r="B54" t="s">
        <v>10948</v>
      </c>
      <c r="C54" s="7">
        <v>2127.998</v>
      </c>
      <c r="D54" s="7">
        <v>119</v>
      </c>
      <c r="G54" t="str">
        <f t="shared" si="0"/>
        <v>Qtr2</v>
      </c>
      <c r="H54" s="10">
        <f t="shared" si="0"/>
        <v>2127.998</v>
      </c>
      <c r="I54" s="10">
        <f t="shared" ref="I54:I68" si="1">H54/D54</f>
        <v>17.882336134453784</v>
      </c>
    </row>
    <row r="55" spans="1:9" x14ac:dyDescent="0.25">
      <c r="B55" t="s">
        <v>10949</v>
      </c>
      <c r="C55" s="7">
        <v>3864.5329999999994</v>
      </c>
      <c r="D55" s="7">
        <v>190</v>
      </c>
      <c r="G55" t="str">
        <f t="shared" si="0"/>
        <v>Qtr3</v>
      </c>
      <c r="H55" s="10">
        <f t="shared" si="0"/>
        <v>3864.5329999999994</v>
      </c>
      <c r="I55" s="10">
        <f t="shared" si="1"/>
        <v>20.339647368421051</v>
      </c>
    </row>
    <row r="56" spans="1:9" x14ac:dyDescent="0.25">
      <c r="B56" t="s">
        <v>10950</v>
      </c>
      <c r="C56" s="7">
        <v>2493.0219999999999</v>
      </c>
      <c r="D56" s="7">
        <v>119</v>
      </c>
      <c r="G56" t="str">
        <f t="shared" si="0"/>
        <v>Qtr4</v>
      </c>
      <c r="H56" s="10">
        <f t="shared" si="0"/>
        <v>2493.0219999999999</v>
      </c>
      <c r="I56" s="10">
        <f t="shared" si="1"/>
        <v>20.949764705882352</v>
      </c>
    </row>
    <row r="57" spans="1:9" x14ac:dyDescent="0.25">
      <c r="A57" t="s">
        <v>10951</v>
      </c>
      <c r="B57" t="s">
        <v>10947</v>
      </c>
      <c r="C57" s="7">
        <v>350.11600000000004</v>
      </c>
      <c r="D57" s="7">
        <v>37</v>
      </c>
      <c r="F57" t="str">
        <f t="shared" ref="F57:F65" si="2">A57</f>
        <v>2015</v>
      </c>
      <c r="G57" t="str">
        <f t="shared" si="0"/>
        <v>Qtr1</v>
      </c>
      <c r="H57" s="10">
        <f t="shared" si="0"/>
        <v>350.11600000000004</v>
      </c>
      <c r="I57" s="10">
        <f t="shared" si="1"/>
        <v>9.4625945945945951</v>
      </c>
    </row>
    <row r="58" spans="1:9" x14ac:dyDescent="0.25">
      <c r="B58" t="s">
        <v>10948</v>
      </c>
      <c r="C58" s="7">
        <v>1926.52</v>
      </c>
      <c r="D58" s="7">
        <v>108</v>
      </c>
      <c r="G58" t="str">
        <f t="shared" si="0"/>
        <v>Qtr2</v>
      </c>
      <c r="H58" s="10">
        <f t="shared" si="0"/>
        <v>1926.52</v>
      </c>
      <c r="I58" s="10">
        <f t="shared" si="1"/>
        <v>17.838148148148147</v>
      </c>
    </row>
    <row r="59" spans="1:9" x14ac:dyDescent="0.25">
      <c r="B59" t="s">
        <v>10949</v>
      </c>
      <c r="C59" s="7">
        <v>4270.119999999999</v>
      </c>
      <c r="D59" s="7">
        <v>163</v>
      </c>
      <c r="G59" t="str">
        <f t="shared" si="0"/>
        <v>Qtr3</v>
      </c>
      <c r="H59" s="10">
        <f t="shared" si="0"/>
        <v>4270.119999999999</v>
      </c>
      <c r="I59" s="10">
        <f t="shared" si="1"/>
        <v>26.197055214723921</v>
      </c>
    </row>
    <row r="60" spans="1:9" x14ac:dyDescent="0.25">
      <c r="B60" t="s">
        <v>10950</v>
      </c>
      <c r="C60" s="7">
        <v>5698.6159999999982</v>
      </c>
      <c r="D60" s="7">
        <v>164</v>
      </c>
      <c r="G60" t="str">
        <f t="shared" si="0"/>
        <v>Qtr4</v>
      </c>
      <c r="H60" s="10">
        <f t="shared" si="0"/>
        <v>5698.6159999999982</v>
      </c>
      <c r="I60" s="10">
        <f t="shared" si="1"/>
        <v>34.747658536585355</v>
      </c>
    </row>
    <row r="61" spans="1:9" x14ac:dyDescent="0.25">
      <c r="A61" t="s">
        <v>10952</v>
      </c>
      <c r="B61" t="s">
        <v>10947</v>
      </c>
      <c r="C61" s="7">
        <v>3931.3530000000005</v>
      </c>
      <c r="D61" s="7">
        <v>86</v>
      </c>
      <c r="F61" t="str">
        <f t="shared" si="2"/>
        <v>2016</v>
      </c>
      <c r="G61" t="str">
        <f t="shared" si="0"/>
        <v>Qtr1</v>
      </c>
      <c r="H61" s="10">
        <f t="shared" si="0"/>
        <v>3931.3530000000005</v>
      </c>
      <c r="I61" s="10">
        <f t="shared" si="1"/>
        <v>45.713406976744189</v>
      </c>
    </row>
    <row r="62" spans="1:9" x14ac:dyDescent="0.25">
      <c r="B62" t="s">
        <v>10948</v>
      </c>
      <c r="C62" s="7">
        <v>5492.5829999999996</v>
      </c>
      <c r="D62" s="7">
        <v>182</v>
      </c>
      <c r="G62" t="str">
        <f t="shared" si="0"/>
        <v>Qtr2</v>
      </c>
      <c r="H62" s="10">
        <f t="shared" si="0"/>
        <v>5492.5829999999996</v>
      </c>
      <c r="I62" s="10">
        <f t="shared" si="1"/>
        <v>30.179027472527469</v>
      </c>
    </row>
    <row r="63" spans="1:9" x14ac:dyDescent="0.25">
      <c r="B63" t="s">
        <v>10949</v>
      </c>
      <c r="C63" s="7">
        <v>3441.275000000001</v>
      </c>
      <c r="D63" s="7">
        <v>199</v>
      </c>
      <c r="G63" t="str">
        <f t="shared" si="0"/>
        <v>Qtr3</v>
      </c>
      <c r="H63" s="10">
        <f t="shared" si="0"/>
        <v>3441.275000000001</v>
      </c>
      <c r="I63" s="10">
        <f t="shared" si="1"/>
        <v>17.292839195979905</v>
      </c>
    </row>
    <row r="64" spans="1:9" x14ac:dyDescent="0.25">
      <c r="B64" t="s">
        <v>10950</v>
      </c>
      <c r="C64" s="7">
        <v>8470.4230000000025</v>
      </c>
      <c r="D64" s="7">
        <v>275</v>
      </c>
      <c r="G64" t="str">
        <f t="shared" si="0"/>
        <v>Qtr4</v>
      </c>
      <c r="H64" s="10">
        <f t="shared" si="0"/>
        <v>8470.4230000000025</v>
      </c>
      <c r="I64" s="10">
        <f t="shared" si="1"/>
        <v>30.801538181818191</v>
      </c>
    </row>
    <row r="65" spans="1:10" x14ac:dyDescent="0.25">
      <c r="A65" t="s">
        <v>10953</v>
      </c>
      <c r="B65" t="s">
        <v>10947</v>
      </c>
      <c r="C65" s="7">
        <v>3943.1400000000003</v>
      </c>
      <c r="D65" s="7">
        <v>185</v>
      </c>
      <c r="F65" t="str">
        <f t="shared" si="2"/>
        <v>2017</v>
      </c>
      <c r="G65" t="str">
        <f t="shared" si="0"/>
        <v>Qtr1</v>
      </c>
      <c r="H65" s="10">
        <f t="shared" si="0"/>
        <v>3943.1400000000003</v>
      </c>
      <c r="I65" s="10">
        <f t="shared" si="1"/>
        <v>21.314270270270271</v>
      </c>
    </row>
    <row r="66" spans="1:10" x14ac:dyDescent="0.25">
      <c r="B66" t="s">
        <v>10948</v>
      </c>
      <c r="C66" s="7">
        <v>5597.2169999999987</v>
      </c>
      <c r="D66" s="7">
        <v>219</v>
      </c>
      <c r="G66" t="str">
        <f t="shared" si="0"/>
        <v>Qtr2</v>
      </c>
      <c r="H66" s="10">
        <f t="shared" si="0"/>
        <v>5597.2169999999987</v>
      </c>
      <c r="I66" s="10">
        <f t="shared" si="1"/>
        <v>25.558068493150678</v>
      </c>
    </row>
    <row r="67" spans="1:10" x14ac:dyDescent="0.25">
      <c r="B67" t="s">
        <v>10949</v>
      </c>
      <c r="C67" s="7">
        <v>7122.6180000000004</v>
      </c>
      <c r="D67" s="7">
        <v>195</v>
      </c>
      <c r="G67" t="str">
        <f t="shared" si="0"/>
        <v>Qtr3</v>
      </c>
      <c r="H67" s="10">
        <f t="shared" si="0"/>
        <v>7122.6180000000004</v>
      </c>
      <c r="I67" s="10">
        <f t="shared" si="1"/>
        <v>36.526246153846159</v>
      </c>
    </row>
    <row r="68" spans="1:10" x14ac:dyDescent="0.25">
      <c r="B68" t="s">
        <v>10950</v>
      </c>
      <c r="C68" s="7">
        <v>8349.9580000000005</v>
      </c>
      <c r="D68" s="7">
        <v>243</v>
      </c>
      <c r="G68" t="str">
        <f t="shared" si="0"/>
        <v>Qtr4</v>
      </c>
      <c r="H68" s="10">
        <f t="shared" si="0"/>
        <v>8349.9580000000005</v>
      </c>
      <c r="I68" s="10">
        <f t="shared" si="1"/>
        <v>34.361967078189302</v>
      </c>
    </row>
    <row r="69" spans="1:10" x14ac:dyDescent="0.25">
      <c r="A69" t="s">
        <v>10945</v>
      </c>
      <c r="C69" s="7">
        <v>70912.407999999996</v>
      </c>
      <c r="D69" s="7">
        <v>2575</v>
      </c>
    </row>
    <row r="72" spans="1:10" x14ac:dyDescent="0.25">
      <c r="A72" t="s">
        <v>10967</v>
      </c>
    </row>
    <row r="73" spans="1:10" x14ac:dyDescent="0.25">
      <c r="D73" t="s">
        <v>10965</v>
      </c>
      <c r="G73">
        <v>1</v>
      </c>
    </row>
    <row r="74" spans="1:10" x14ac:dyDescent="0.25">
      <c r="A74" s="5" t="s">
        <v>10</v>
      </c>
      <c r="B74" t="s">
        <v>10954</v>
      </c>
      <c r="D74" t="s">
        <v>10</v>
      </c>
      <c r="E74" t="s">
        <v>17</v>
      </c>
      <c r="I74" t="str" cm="1">
        <f t="array" ref="I74">_xlfn.SWITCH(G73,1,"Highest",2,"Lowest")</f>
        <v>Highest</v>
      </c>
      <c r="J74" t="str">
        <f>CONCATENATE("States with ",I74," all time sales")</f>
        <v>States with Highest all time sales</v>
      </c>
    </row>
    <row r="75" spans="1:10" x14ac:dyDescent="0.25">
      <c r="A75" t="s">
        <v>42</v>
      </c>
      <c r="B75" s="7">
        <v>12180.099999999991</v>
      </c>
      <c r="D75" t="e" cm="1">
        <f t="array" aca="1" ref="D75:E123" ca="1">_xlfn.SWITCH(G73,1,_xlfn._xlws.SORT(A75:B123,2,-1,FALSE),2,_xlfn._xlws.SORT(A75:B123,2,1,FALSE))</f>
        <v>#NAME?</v>
      </c>
      <c r="E75" s="7" t="e">
        <f ca="1"/>
        <v>#NAME?</v>
      </c>
    </row>
    <row r="76" spans="1:10" x14ac:dyDescent="0.25">
      <c r="A76" t="s">
        <v>266</v>
      </c>
      <c r="B76" s="7">
        <v>4254.844000000001</v>
      </c>
      <c r="D76" t="e">
        <f ca="1"/>
        <v>#NAME?</v>
      </c>
      <c r="E76" s="7" t="e">
        <f ca="1"/>
        <v>#NAME?</v>
      </c>
    </row>
    <row r="77" spans="1:10" x14ac:dyDescent="0.25">
      <c r="A77" t="s">
        <v>1274</v>
      </c>
      <c r="B77" s="7">
        <v>3884.11</v>
      </c>
      <c r="D77" t="e">
        <f ca="1"/>
        <v>#NAME?</v>
      </c>
      <c r="E77" s="7" t="e">
        <f ca="1"/>
        <v>#NAME?</v>
      </c>
    </row>
    <row r="78" spans="1:10" x14ac:dyDescent="0.25">
      <c r="A78" t="s">
        <v>789</v>
      </c>
      <c r="B78" s="7">
        <v>3661.48</v>
      </c>
      <c r="D78" t="e">
        <f ca="1"/>
        <v>#NAME?</v>
      </c>
      <c r="E78" s="7" t="e">
        <f ca="1"/>
        <v>#NAME?</v>
      </c>
    </row>
    <row r="79" spans="1:10" x14ac:dyDescent="0.25">
      <c r="A79" t="s">
        <v>146</v>
      </c>
      <c r="B79" s="7">
        <v>3330.2329999999993</v>
      </c>
      <c r="D79" t="e">
        <f ca="1"/>
        <v>#NAME?</v>
      </c>
      <c r="E79" s="7" t="e">
        <f ca="1"/>
        <v>#NAME?</v>
      </c>
    </row>
    <row r="80" spans="1:10" x14ac:dyDescent="0.25">
      <c r="A80" t="s">
        <v>87</v>
      </c>
      <c r="B80" s="7">
        <v>2996.3220000000001</v>
      </c>
      <c r="D80" t="e">
        <f ca="1"/>
        <v>#NAME?</v>
      </c>
      <c r="E80" s="7" t="e">
        <f ca="1"/>
        <v>#NAME?</v>
      </c>
    </row>
    <row r="81" spans="1:5" x14ac:dyDescent="0.25">
      <c r="A81" t="s">
        <v>103</v>
      </c>
      <c r="B81" s="7">
        <v>2795.889999999999</v>
      </c>
      <c r="D81" t="e">
        <f ca="1"/>
        <v>#NAME?</v>
      </c>
      <c r="E81" s="7" t="e">
        <f ca="1"/>
        <v>#NAME?</v>
      </c>
    </row>
    <row r="82" spans="1:5" x14ac:dyDescent="0.25">
      <c r="A82" t="s">
        <v>95</v>
      </c>
      <c r="B82" s="7">
        <v>2759.1799999999994</v>
      </c>
      <c r="D82" t="e">
        <f ca="1"/>
        <v>#NAME?</v>
      </c>
      <c r="E82" s="7" t="e">
        <f ca="1"/>
        <v>#NAME?</v>
      </c>
    </row>
    <row r="83" spans="1:5" x14ac:dyDescent="0.25">
      <c r="A83" t="s">
        <v>28</v>
      </c>
      <c r="B83" s="7">
        <v>2486.38</v>
      </c>
      <c r="D83" t="e">
        <f ca="1"/>
        <v>#NAME?</v>
      </c>
      <c r="E83" s="7" t="e">
        <f ca="1"/>
        <v>#NAME?</v>
      </c>
    </row>
    <row r="84" spans="1:5" x14ac:dyDescent="0.25">
      <c r="A84" t="s">
        <v>596</v>
      </c>
      <c r="B84" s="7">
        <v>2443.02</v>
      </c>
      <c r="D84" t="e">
        <f ca="1"/>
        <v>#NAME?</v>
      </c>
      <c r="E84" s="7" t="e">
        <f ca="1"/>
        <v>#NAME?</v>
      </c>
    </row>
    <row r="85" spans="1:5" x14ac:dyDescent="0.25">
      <c r="A85" t="s">
        <v>1402</v>
      </c>
      <c r="B85" s="7">
        <v>2439.48</v>
      </c>
      <c r="D85" t="e">
        <f ca="1"/>
        <v>#NAME?</v>
      </c>
      <c r="E85" s="7" t="e">
        <f ca="1"/>
        <v>#NAME?</v>
      </c>
    </row>
    <row r="86" spans="1:5" x14ac:dyDescent="0.25">
      <c r="A86" t="s">
        <v>649</v>
      </c>
      <c r="B86" s="7">
        <v>2430.54</v>
      </c>
      <c r="D86" t="e">
        <f ca="1"/>
        <v>#NAME?</v>
      </c>
      <c r="E86" s="7" t="e">
        <f ca="1"/>
        <v>#NAME?</v>
      </c>
    </row>
    <row r="87" spans="1:5" x14ac:dyDescent="0.25">
      <c r="A87" t="s">
        <v>1247</v>
      </c>
      <c r="B87" s="7">
        <v>2128.52</v>
      </c>
      <c r="D87" t="e">
        <f ca="1"/>
        <v>#NAME?</v>
      </c>
      <c r="E87" s="7" t="e">
        <f ca="1"/>
        <v>#NAME?</v>
      </c>
    </row>
    <row r="88" spans="1:5" x14ac:dyDescent="0.25">
      <c r="A88" t="s">
        <v>210</v>
      </c>
      <c r="B88" s="7">
        <v>2105.6059999999998</v>
      </c>
      <c r="D88" t="e">
        <f ca="1"/>
        <v>#NAME?</v>
      </c>
      <c r="E88" s="7" t="e">
        <f ca="1"/>
        <v>#NAME?</v>
      </c>
    </row>
    <row r="89" spans="1:5" x14ac:dyDescent="0.25">
      <c r="A89" t="s">
        <v>53</v>
      </c>
      <c r="B89" s="7">
        <v>2090.67</v>
      </c>
      <c r="D89" t="e">
        <f ca="1"/>
        <v>#NAME?</v>
      </c>
      <c r="E89" s="7" t="e">
        <f ca="1"/>
        <v>#NAME?</v>
      </c>
    </row>
    <row r="90" spans="1:5" x14ac:dyDescent="0.25">
      <c r="A90" t="s">
        <v>113</v>
      </c>
      <c r="B90" s="7">
        <v>1917.7499999999998</v>
      </c>
      <c r="D90" t="e">
        <f ca="1"/>
        <v>#NAME?</v>
      </c>
      <c r="E90" s="7" t="e">
        <f ca="1"/>
        <v>#NAME?</v>
      </c>
    </row>
    <row r="91" spans="1:5" x14ac:dyDescent="0.25">
      <c r="A91" t="s">
        <v>497</v>
      </c>
      <c r="B91" s="7">
        <v>1839.7089999999998</v>
      </c>
      <c r="D91" t="e">
        <f ca="1"/>
        <v>#NAME?</v>
      </c>
      <c r="E91" s="7" t="e">
        <f ca="1"/>
        <v>#NAME?</v>
      </c>
    </row>
    <row r="92" spans="1:5" x14ac:dyDescent="0.25">
      <c r="A92" t="s">
        <v>228</v>
      </c>
      <c r="B92" s="7">
        <v>1660.85</v>
      </c>
      <c r="D92" t="e">
        <f ca="1"/>
        <v>#NAME?</v>
      </c>
      <c r="E92" s="7" t="e">
        <f ca="1"/>
        <v>#NAME?</v>
      </c>
    </row>
    <row r="93" spans="1:5" x14ac:dyDescent="0.25">
      <c r="A93" t="s">
        <v>253</v>
      </c>
      <c r="B93" s="7">
        <v>1618.8400000000001</v>
      </c>
      <c r="D93" t="e">
        <f ca="1"/>
        <v>#NAME?</v>
      </c>
      <c r="E93" s="7" t="e">
        <f ca="1"/>
        <v>#NAME?</v>
      </c>
    </row>
    <row r="94" spans="1:5" x14ac:dyDescent="0.25">
      <c r="A94" t="s">
        <v>1766</v>
      </c>
      <c r="B94" s="7">
        <v>1239.1859999999999</v>
      </c>
      <c r="D94" t="e">
        <f ca="1"/>
        <v>#NAME?</v>
      </c>
      <c r="E94" s="7" t="e">
        <f ca="1"/>
        <v>#NAME?</v>
      </c>
    </row>
    <row r="95" spans="1:5" x14ac:dyDescent="0.25">
      <c r="A95" t="s">
        <v>318</v>
      </c>
      <c r="B95" s="7">
        <v>1234.6999999999998</v>
      </c>
      <c r="D95" t="e">
        <f ca="1"/>
        <v>#NAME?</v>
      </c>
      <c r="E95" s="7" t="e">
        <f ca="1"/>
        <v>#NAME?</v>
      </c>
    </row>
    <row r="96" spans="1:5" x14ac:dyDescent="0.25">
      <c r="A96" t="s">
        <v>1491</v>
      </c>
      <c r="B96" s="7">
        <v>1016.3399999999999</v>
      </c>
      <c r="D96" t="e">
        <f ca="1"/>
        <v>#NAME?</v>
      </c>
      <c r="E96" s="7" t="e">
        <f ca="1"/>
        <v>#NAME?</v>
      </c>
    </row>
    <row r="97" spans="1:5" x14ac:dyDescent="0.25">
      <c r="A97" t="s">
        <v>237</v>
      </c>
      <c r="B97" s="7">
        <v>964.03499999999997</v>
      </c>
      <c r="D97" t="e">
        <f ca="1"/>
        <v>#NAME?</v>
      </c>
      <c r="E97" s="7" t="e">
        <f ca="1"/>
        <v>#NAME?</v>
      </c>
    </row>
    <row r="98" spans="1:5" x14ac:dyDescent="0.25">
      <c r="A98" t="s">
        <v>244</v>
      </c>
      <c r="B98" s="7">
        <v>920.62</v>
      </c>
      <c r="D98" t="e">
        <f ca="1"/>
        <v>#NAME?</v>
      </c>
      <c r="E98" s="7" t="e">
        <f ca="1"/>
        <v>#NAME?</v>
      </c>
    </row>
    <row r="99" spans="1:5" x14ac:dyDescent="0.25">
      <c r="A99" t="s">
        <v>334</v>
      </c>
      <c r="B99" s="7">
        <v>880.02199999999993</v>
      </c>
      <c r="D99" t="e">
        <f ca="1"/>
        <v>#NAME?</v>
      </c>
      <c r="E99" s="7" t="e">
        <f ca="1"/>
        <v>#NAME?</v>
      </c>
    </row>
    <row r="100" spans="1:5" x14ac:dyDescent="0.25">
      <c r="A100" t="s">
        <v>2741</v>
      </c>
      <c r="B100" s="7">
        <v>858.15999999999985</v>
      </c>
      <c r="D100" t="e">
        <f ca="1"/>
        <v>#NAME?</v>
      </c>
      <c r="E100" s="7" t="e">
        <f ca="1"/>
        <v>#NAME?</v>
      </c>
    </row>
    <row r="101" spans="1:5" x14ac:dyDescent="0.25">
      <c r="A101" t="s">
        <v>4538</v>
      </c>
      <c r="B101" s="7">
        <v>797.82999999999993</v>
      </c>
      <c r="D101" t="e">
        <f ca="1"/>
        <v>#NAME?</v>
      </c>
      <c r="E101" s="7" t="e">
        <f ca="1"/>
        <v>#NAME?</v>
      </c>
    </row>
    <row r="102" spans="1:5" x14ac:dyDescent="0.25">
      <c r="A102" t="s">
        <v>456</v>
      </c>
      <c r="B102" s="7">
        <v>686.48800000000006</v>
      </c>
      <c r="D102" t="e">
        <f ca="1"/>
        <v>#NAME?</v>
      </c>
      <c r="E102" s="7" t="e">
        <f ca="1"/>
        <v>#NAME?</v>
      </c>
    </row>
    <row r="103" spans="1:5" x14ac:dyDescent="0.25">
      <c r="A103" t="s">
        <v>9733</v>
      </c>
      <c r="B103" s="7">
        <v>536.48</v>
      </c>
      <c r="D103" t="e">
        <f ca="1"/>
        <v>#NAME?</v>
      </c>
      <c r="E103" s="7" t="e">
        <f ca="1"/>
        <v>#NAME?</v>
      </c>
    </row>
    <row r="104" spans="1:5" x14ac:dyDescent="0.25">
      <c r="A104" t="s">
        <v>309</v>
      </c>
      <c r="B104" s="7">
        <v>480.50700000000001</v>
      </c>
      <c r="D104" t="e">
        <f ca="1"/>
        <v>#NAME?</v>
      </c>
      <c r="E104" s="7" t="e">
        <f ca="1"/>
        <v>#NAME?</v>
      </c>
    </row>
    <row r="105" spans="1:5" x14ac:dyDescent="0.25">
      <c r="A105" t="s">
        <v>2700</v>
      </c>
      <c r="B105" s="7">
        <v>347.84999999999997</v>
      </c>
      <c r="D105" t="e">
        <f ca="1"/>
        <v>#NAME?</v>
      </c>
      <c r="E105" s="7" t="e">
        <f ca="1"/>
        <v>#NAME?</v>
      </c>
    </row>
    <row r="106" spans="1:5" x14ac:dyDescent="0.25">
      <c r="A106" t="s">
        <v>748</v>
      </c>
      <c r="B106" s="7">
        <v>344.21</v>
      </c>
      <c r="D106" t="e">
        <f ca="1"/>
        <v>#NAME?</v>
      </c>
      <c r="E106" s="7" t="e">
        <f ca="1"/>
        <v>#NAME?</v>
      </c>
    </row>
    <row r="107" spans="1:5" x14ac:dyDescent="0.25">
      <c r="A107" t="s">
        <v>120</v>
      </c>
      <c r="B107" s="7">
        <v>323.32799999999997</v>
      </c>
      <c r="D107" t="e">
        <f ca="1"/>
        <v>#NAME?</v>
      </c>
      <c r="E107" s="7" t="e">
        <f ca="1"/>
        <v>#NAME?</v>
      </c>
    </row>
    <row r="108" spans="1:5" x14ac:dyDescent="0.25">
      <c r="A108" t="s">
        <v>6267</v>
      </c>
      <c r="B108" s="7">
        <v>265.77999999999997</v>
      </c>
      <c r="D108" t="e">
        <f ca="1"/>
        <v>#NAME?</v>
      </c>
      <c r="E108" s="7" t="e">
        <f ca="1"/>
        <v>#NAME?</v>
      </c>
    </row>
    <row r="109" spans="1:5" x14ac:dyDescent="0.25">
      <c r="A109" t="s">
        <v>668</v>
      </c>
      <c r="B109" s="7">
        <v>244.96</v>
      </c>
      <c r="D109" t="e">
        <f ca="1"/>
        <v>#NAME?</v>
      </c>
      <c r="E109" s="7" t="e">
        <f ca="1"/>
        <v>#NAME?</v>
      </c>
    </row>
    <row r="110" spans="1:5" x14ac:dyDescent="0.25">
      <c r="A110" t="s">
        <v>419</v>
      </c>
      <c r="B110" s="7">
        <v>186.74600000000001</v>
      </c>
      <c r="D110" t="e">
        <f ca="1"/>
        <v>#NAME?</v>
      </c>
      <c r="E110" s="7" t="e">
        <f ca="1"/>
        <v>#NAME?</v>
      </c>
    </row>
    <row r="111" spans="1:5" x14ac:dyDescent="0.25">
      <c r="A111" t="s">
        <v>1395</v>
      </c>
      <c r="B111" s="7">
        <v>166.702</v>
      </c>
      <c r="D111" t="e">
        <f ca="1"/>
        <v>#NAME?</v>
      </c>
      <c r="E111" s="7" t="e">
        <f ca="1"/>
        <v>#NAME?</v>
      </c>
    </row>
    <row r="112" spans="1:5" x14ac:dyDescent="0.25">
      <c r="A112" t="s">
        <v>488</v>
      </c>
      <c r="B112" s="7">
        <v>121.55999999999999</v>
      </c>
      <c r="D112" t="e">
        <f ca="1"/>
        <v>#NAME?</v>
      </c>
      <c r="E112" s="7" t="e">
        <f ca="1"/>
        <v>#NAME?</v>
      </c>
    </row>
    <row r="113" spans="1:5" x14ac:dyDescent="0.25">
      <c r="A113" t="s">
        <v>1711</v>
      </c>
      <c r="B113" s="7">
        <v>85.899999999999991</v>
      </c>
      <c r="D113" t="e">
        <f ca="1"/>
        <v>#NAME?</v>
      </c>
      <c r="E113" s="7" t="e">
        <f ca="1"/>
        <v>#NAME?</v>
      </c>
    </row>
    <row r="114" spans="1:5" x14ac:dyDescent="0.25">
      <c r="A114" t="s">
        <v>137</v>
      </c>
      <c r="B114" s="7">
        <v>52.6</v>
      </c>
      <c r="D114" t="e">
        <f ca="1"/>
        <v>#NAME?</v>
      </c>
      <c r="E114" s="7" t="e">
        <f ca="1"/>
        <v>#NAME?</v>
      </c>
    </row>
    <row r="115" spans="1:5" x14ac:dyDescent="0.25">
      <c r="A115" t="s">
        <v>357</v>
      </c>
      <c r="B115" s="7">
        <v>42.480000000000004</v>
      </c>
      <c r="D115" t="e">
        <f ca="1"/>
        <v>#NAME?</v>
      </c>
      <c r="E115" s="7" t="e">
        <f ca="1"/>
        <v>#NAME?</v>
      </c>
    </row>
    <row r="116" spans="1:5" x14ac:dyDescent="0.25">
      <c r="A116" t="s">
        <v>5242</v>
      </c>
      <c r="B116" s="7">
        <v>38.1</v>
      </c>
      <c r="D116" t="e">
        <f ca="1"/>
        <v>#NAME?</v>
      </c>
      <c r="E116" s="7" t="e">
        <f ca="1"/>
        <v>#NAME?</v>
      </c>
    </row>
    <row r="117" spans="1:5" x14ac:dyDescent="0.25">
      <c r="A117" t="s">
        <v>7456</v>
      </c>
      <c r="B117" s="7">
        <v>28.38</v>
      </c>
      <c r="D117" t="e">
        <f ca="1"/>
        <v>#NAME?</v>
      </c>
      <c r="E117" s="7" t="e">
        <f ca="1"/>
        <v>#NAME?</v>
      </c>
    </row>
    <row r="118" spans="1:5" x14ac:dyDescent="0.25">
      <c r="A118" t="s">
        <v>382</v>
      </c>
      <c r="B118" s="7">
        <v>25.92</v>
      </c>
      <c r="D118" t="e">
        <f ca="1"/>
        <v>#NAME?</v>
      </c>
      <c r="E118" s="7" t="e">
        <f ca="1"/>
        <v>#NAME?</v>
      </c>
    </row>
    <row r="119" spans="1:5" x14ac:dyDescent="0.25">
      <c r="D119" t="e">
        <f ca="1"/>
        <v>#NAME?</v>
      </c>
      <c r="E119" s="7" t="e">
        <f ca="1"/>
        <v>#NAME?</v>
      </c>
    </row>
    <row r="120" spans="1:5" x14ac:dyDescent="0.25">
      <c r="D120" t="e">
        <f ca="1"/>
        <v>#NAME?</v>
      </c>
      <c r="E120" s="7" t="e">
        <f ca="1"/>
        <v>#NAME?</v>
      </c>
    </row>
    <row r="121" spans="1:5" x14ac:dyDescent="0.25">
      <c r="D121" t="e">
        <f ca="1"/>
        <v>#NAME?</v>
      </c>
      <c r="E121" s="7" t="e">
        <f ca="1"/>
        <v>#NAME?</v>
      </c>
    </row>
    <row r="122" spans="1:5" x14ac:dyDescent="0.25">
      <c r="D122" t="e">
        <f ca="1"/>
        <v>#NAME?</v>
      </c>
      <c r="E122" s="7" t="e">
        <f ca="1"/>
        <v>#NAME?</v>
      </c>
    </row>
    <row r="123" spans="1:5" x14ac:dyDescent="0.25">
      <c r="D123" t="e">
        <f ca="1"/>
        <v>#NAME?</v>
      </c>
      <c r="E123" s="7" t="e">
        <f ca="1"/>
        <v>#NAME?</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activeCell="J18" sqref="J18"/>
    </sheetView>
  </sheetViews>
  <sheetFormatPr defaultColWidth="8.85546875"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Dashboard_final</vt:lpstr>
      <vt:lpstr>Working</vt:lpstr>
      <vt:lpstr>Source_data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Miracle</cp:lastModifiedBy>
  <dcterms:created xsi:type="dcterms:W3CDTF">2023-03-16T03:39:10Z</dcterms:created>
  <dcterms:modified xsi:type="dcterms:W3CDTF">2023-06-14T15:20:27Z</dcterms:modified>
</cp:coreProperties>
</file>