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Итоговое задание\"/>
    </mc:Choice>
  </mc:AlternateContent>
  <xr:revisionPtr revIDLastSave="0" documentId="13_ncr:1_{ED7674F8-0121-4014-A3C7-21F702AB1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definedNames>
    <definedName name="_xlnm._FilterDatabase" localSheetId="0" hidden="1">'Автоматизированный расчет'!$A$1:$H$60</definedName>
    <definedName name="_xlnm.Extract" localSheetId="0">'Автоматизированный расчет'!$I$33:$P$33</definedName>
    <definedName name="_xlnm.Criteria" localSheetId="0">'Автоматизированный расчет'!$A$1:$A$60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3" l="1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S3" i="3"/>
  <c r="S4" i="3"/>
  <c r="S5" i="3"/>
  <c r="S6" i="3"/>
  <c r="S7" i="3"/>
  <c r="S8" i="3"/>
  <c r="S9" i="3"/>
  <c r="S10" i="3"/>
  <c r="S11" i="3"/>
  <c r="S12" i="3"/>
  <c r="S13" i="3"/>
  <c r="S14" i="3"/>
  <c r="R15" i="3"/>
  <c r="S2" i="3" s="1"/>
  <c r="B93" i="3"/>
  <c r="C77" i="3"/>
  <c r="C88" i="3"/>
  <c r="C73" i="3"/>
  <c r="C92" i="3"/>
  <c r="C86" i="3"/>
  <c r="C91" i="3"/>
  <c r="C72" i="3"/>
  <c r="C71" i="3"/>
  <c r="C84" i="3"/>
  <c r="C76" i="3"/>
  <c r="C82" i="3"/>
  <c r="C70" i="3"/>
  <c r="C79" i="3"/>
  <c r="C75" i="3"/>
  <c r="C81" i="3"/>
  <c r="C83" i="3"/>
  <c r="C78" i="3"/>
  <c r="C89" i="3"/>
  <c r="C85" i="3"/>
  <c r="C90" i="3"/>
  <c r="C87" i="3"/>
  <c r="C74" i="3"/>
  <c r="C80" i="3"/>
  <c r="H93" i="3" l="1"/>
  <c r="G86" i="3"/>
  <c r="I86" i="3" s="1"/>
  <c r="G85" i="3"/>
  <c r="I85" i="3" s="1"/>
  <c r="G76" i="3"/>
  <c r="I76" i="3" s="1"/>
  <c r="G91" i="3"/>
  <c r="I91" i="3" s="1"/>
  <c r="G90" i="3"/>
  <c r="I90" i="3" s="1"/>
  <c r="G82" i="3"/>
  <c r="I82" i="3" s="1"/>
  <c r="G74" i="3"/>
  <c r="I74" i="3" s="1"/>
  <c r="G77" i="3"/>
  <c r="I77" i="3" s="1"/>
  <c r="G84" i="3"/>
  <c r="I84" i="3" s="1"/>
  <c r="G83" i="3"/>
  <c r="I83" i="3" s="1"/>
  <c r="G81" i="3"/>
  <c r="I81" i="3" s="1"/>
  <c r="G73" i="3"/>
  <c r="I73" i="3" s="1"/>
  <c r="G78" i="3"/>
  <c r="I78" i="3" s="1"/>
  <c r="G92" i="3"/>
  <c r="I92" i="3" s="1"/>
  <c r="G75" i="3"/>
  <c r="I75" i="3" s="1"/>
  <c r="G89" i="3"/>
  <c r="I89" i="3" s="1"/>
  <c r="G88" i="3"/>
  <c r="I88" i="3" s="1"/>
  <c r="G80" i="3"/>
  <c r="I80" i="3" s="1"/>
  <c r="G72" i="3"/>
  <c r="I72" i="3" s="1"/>
  <c r="G87" i="3"/>
  <c r="I87" i="3" s="1"/>
  <c r="G79" i="3"/>
  <c r="I79" i="3" s="1"/>
  <c r="G71" i="3"/>
  <c r="I71" i="3" s="1"/>
  <c r="G70" i="3"/>
  <c r="G93" i="3" s="1"/>
  <c r="D70" i="3"/>
  <c r="C93" i="3"/>
  <c r="D77" i="3"/>
  <c r="D90" i="3"/>
  <c r="D78" i="3"/>
  <c r="D92" i="3"/>
  <c r="D91" i="3"/>
  <c r="D82" i="3"/>
  <c r="D89" i="3"/>
  <c r="D81" i="3"/>
  <c r="D73" i="3"/>
  <c r="D86" i="3"/>
  <c r="D84" i="3"/>
  <c r="D83" i="3"/>
  <c r="D74" i="3"/>
  <c r="D88" i="3"/>
  <c r="D80" i="3"/>
  <c r="D72" i="3"/>
  <c r="D85" i="3"/>
  <c r="D76" i="3"/>
  <c r="D75" i="3"/>
  <c r="D87" i="3"/>
  <c r="D79" i="3"/>
  <c r="D71" i="3"/>
  <c r="D3" i="3"/>
  <c r="E3" i="3"/>
  <c r="F3" i="3" s="1"/>
  <c r="G3" i="3"/>
  <c r="D4" i="3"/>
  <c r="E4" i="3"/>
  <c r="F4" i="3" s="1"/>
  <c r="G4" i="3"/>
  <c r="D6" i="3"/>
  <c r="E6" i="3"/>
  <c r="F6" i="3" s="1"/>
  <c r="G6" i="3"/>
  <c r="D7" i="3"/>
  <c r="E7" i="3"/>
  <c r="F7" i="3" s="1"/>
  <c r="G7" i="3"/>
  <c r="D8" i="3"/>
  <c r="E8" i="3"/>
  <c r="F8" i="3" s="1"/>
  <c r="G8" i="3"/>
  <c r="D10" i="3"/>
  <c r="E10" i="3"/>
  <c r="F10" i="3" s="1"/>
  <c r="G10" i="3"/>
  <c r="D11" i="3"/>
  <c r="E11" i="3"/>
  <c r="F11" i="3" s="1"/>
  <c r="G11" i="3"/>
  <c r="D12" i="3"/>
  <c r="E12" i="3"/>
  <c r="F12" i="3" s="1"/>
  <c r="G12" i="3"/>
  <c r="D13" i="3"/>
  <c r="E13" i="3"/>
  <c r="F13" i="3" s="1"/>
  <c r="G13" i="3"/>
  <c r="D14" i="3"/>
  <c r="E14" i="3"/>
  <c r="F14" i="3" s="1"/>
  <c r="G14" i="3"/>
  <c r="D16" i="3"/>
  <c r="E16" i="3"/>
  <c r="F16" i="3" s="1"/>
  <c r="G16" i="3"/>
  <c r="D17" i="3"/>
  <c r="E17" i="3"/>
  <c r="F17" i="3" s="1"/>
  <c r="G17" i="3"/>
  <c r="D18" i="3"/>
  <c r="E18" i="3"/>
  <c r="F18" i="3" s="1"/>
  <c r="G18" i="3"/>
  <c r="D19" i="3"/>
  <c r="E19" i="3"/>
  <c r="F19" i="3" s="1"/>
  <c r="G19" i="3"/>
  <c r="D21" i="3"/>
  <c r="G21" i="3"/>
  <c r="D22" i="3"/>
  <c r="E22" i="3"/>
  <c r="F22" i="3" s="1"/>
  <c r="G22" i="3"/>
  <c r="D23" i="3"/>
  <c r="G23" i="3"/>
  <c r="D24" i="3"/>
  <c r="G24" i="3"/>
  <c r="D25" i="3"/>
  <c r="E25" i="3"/>
  <c r="F25" i="3" s="1"/>
  <c r="G25" i="3"/>
  <c r="D27" i="3"/>
  <c r="E27" i="3"/>
  <c r="F27" i="3" s="1"/>
  <c r="G27" i="3"/>
  <c r="D28" i="3"/>
  <c r="E28" i="3"/>
  <c r="F28" i="3" s="1"/>
  <c r="G28" i="3"/>
  <c r="D29" i="3"/>
  <c r="E29" i="3"/>
  <c r="F29" i="3" s="1"/>
  <c r="G29" i="3"/>
  <c r="D31" i="3"/>
  <c r="E31" i="3"/>
  <c r="F31" i="3" s="1"/>
  <c r="G31" i="3"/>
  <c r="D32" i="3"/>
  <c r="E32" i="3"/>
  <c r="F32" i="3" s="1"/>
  <c r="G32" i="3"/>
  <c r="D33" i="3"/>
  <c r="E33" i="3"/>
  <c r="F33" i="3" s="1"/>
  <c r="G33" i="3"/>
  <c r="D34" i="3"/>
  <c r="E34" i="3"/>
  <c r="F34" i="3" s="1"/>
  <c r="G34" i="3"/>
  <c r="D35" i="3"/>
  <c r="E35" i="3"/>
  <c r="F35" i="3" s="1"/>
  <c r="G35" i="3"/>
  <c r="D37" i="3"/>
  <c r="E37" i="3"/>
  <c r="F37" i="3" s="1"/>
  <c r="G37" i="3"/>
  <c r="D38" i="3"/>
  <c r="E38" i="3"/>
  <c r="F38" i="3" s="1"/>
  <c r="G38" i="3"/>
  <c r="D39" i="3"/>
  <c r="E39" i="3"/>
  <c r="F39" i="3" s="1"/>
  <c r="G39" i="3"/>
  <c r="D40" i="3"/>
  <c r="E40" i="3"/>
  <c r="F40" i="3" s="1"/>
  <c r="G40" i="3"/>
  <c r="D41" i="3"/>
  <c r="E41" i="3"/>
  <c r="F41" i="3" s="1"/>
  <c r="G41" i="3"/>
  <c r="D43" i="3"/>
  <c r="E43" i="3"/>
  <c r="F43" i="3" s="1"/>
  <c r="G43" i="3"/>
  <c r="D44" i="3"/>
  <c r="E44" i="3"/>
  <c r="F44" i="3" s="1"/>
  <c r="G44" i="3"/>
  <c r="D45" i="3"/>
  <c r="E45" i="3"/>
  <c r="F45" i="3" s="1"/>
  <c r="G45" i="3"/>
  <c r="D47" i="3"/>
  <c r="E47" i="3"/>
  <c r="F47" i="3" s="1"/>
  <c r="G47" i="3"/>
  <c r="D48" i="3"/>
  <c r="E48" i="3"/>
  <c r="F48" i="3" s="1"/>
  <c r="G48" i="3"/>
  <c r="D49" i="3"/>
  <c r="E49" i="3"/>
  <c r="F49" i="3" s="1"/>
  <c r="G49" i="3"/>
  <c r="D50" i="3"/>
  <c r="E50" i="3"/>
  <c r="F50" i="3" s="1"/>
  <c r="G50" i="3"/>
  <c r="D52" i="3"/>
  <c r="E52" i="3"/>
  <c r="F52" i="3" s="1"/>
  <c r="G52" i="3"/>
  <c r="D54" i="3"/>
  <c r="E54" i="3"/>
  <c r="F54" i="3" s="1"/>
  <c r="G54" i="3"/>
  <c r="D55" i="3"/>
  <c r="E55" i="3"/>
  <c r="F55" i="3" s="1"/>
  <c r="G55" i="3"/>
  <c r="D56" i="3"/>
  <c r="E56" i="3"/>
  <c r="F56" i="3" s="1"/>
  <c r="G56" i="3"/>
  <c r="D58" i="3"/>
  <c r="E58" i="3"/>
  <c r="F58" i="3" s="1"/>
  <c r="G58" i="3"/>
  <c r="D59" i="3"/>
  <c r="E59" i="3"/>
  <c r="F59" i="3" s="1"/>
  <c r="G59" i="3"/>
  <c r="D60" i="3"/>
  <c r="E60" i="3"/>
  <c r="F60" i="3" s="1"/>
  <c r="G60" i="3"/>
  <c r="D9" i="3"/>
  <c r="E9" i="3"/>
  <c r="F9" i="3" s="1"/>
  <c r="G9" i="3"/>
  <c r="D15" i="3"/>
  <c r="E15" i="3"/>
  <c r="F15" i="3" s="1"/>
  <c r="G15" i="3"/>
  <c r="D20" i="3"/>
  <c r="G20" i="3"/>
  <c r="D26" i="3"/>
  <c r="E26" i="3"/>
  <c r="F26" i="3" s="1"/>
  <c r="G26" i="3"/>
  <c r="D30" i="3"/>
  <c r="E30" i="3"/>
  <c r="F30" i="3" s="1"/>
  <c r="G30" i="3"/>
  <c r="D36" i="3"/>
  <c r="E36" i="3"/>
  <c r="F36" i="3" s="1"/>
  <c r="G36" i="3"/>
  <c r="D42" i="3"/>
  <c r="E42" i="3"/>
  <c r="F42" i="3" s="1"/>
  <c r="G42" i="3"/>
  <c r="D46" i="3"/>
  <c r="E46" i="3"/>
  <c r="F46" i="3" s="1"/>
  <c r="G46" i="3"/>
  <c r="D51" i="3"/>
  <c r="E51" i="3"/>
  <c r="F51" i="3" s="1"/>
  <c r="G51" i="3"/>
  <c r="D53" i="3"/>
  <c r="E53" i="3"/>
  <c r="F53" i="3" s="1"/>
  <c r="G53" i="3"/>
  <c r="D57" i="3"/>
  <c r="E57" i="3"/>
  <c r="F57" i="3" s="1"/>
  <c r="G57" i="3"/>
  <c r="D5" i="3"/>
  <c r="E5" i="3"/>
  <c r="F5" i="3" s="1"/>
  <c r="G5" i="3"/>
  <c r="T3" i="3"/>
  <c r="V3" i="3" s="1"/>
  <c r="T4" i="3"/>
  <c r="V4" i="3" s="1"/>
  <c r="T5" i="3"/>
  <c r="V5" i="3" s="1"/>
  <c r="T6" i="3"/>
  <c r="V6" i="3" s="1"/>
  <c r="T7" i="3"/>
  <c r="V7" i="3" s="1"/>
  <c r="T8" i="3"/>
  <c r="V8" i="3" s="1"/>
  <c r="T9" i="3"/>
  <c r="V9" i="3" s="1"/>
  <c r="T10" i="3"/>
  <c r="V10" i="3" s="1"/>
  <c r="T11" i="3"/>
  <c r="V11" i="3" s="1"/>
  <c r="T12" i="3"/>
  <c r="V12" i="3" s="1"/>
  <c r="T13" i="3"/>
  <c r="V13" i="3" s="1"/>
  <c r="T14" i="3"/>
  <c r="V14" i="3" s="1"/>
  <c r="T2" i="3"/>
  <c r="V2" i="3" s="1"/>
  <c r="G2" i="3"/>
  <c r="E2" i="3"/>
  <c r="F2" i="3" s="1"/>
  <c r="D2" i="3"/>
  <c r="E23" i="3"/>
  <c r="F23" i="3" s="1"/>
  <c r="E24" i="3" l="1"/>
  <c r="F24" i="3" s="1"/>
  <c r="H24" i="3" s="1"/>
  <c r="E21" i="3"/>
  <c r="F21" i="3" s="1"/>
  <c r="H21" i="3" s="1"/>
  <c r="E20" i="3"/>
  <c r="F20" i="3" s="1"/>
  <c r="H20" i="3" s="1"/>
  <c r="H6" i="3"/>
  <c r="H19" i="3"/>
  <c r="H12" i="3"/>
  <c r="H10" i="3"/>
  <c r="H60" i="3"/>
  <c r="H22" i="3"/>
  <c r="H29" i="3"/>
  <c r="H32" i="3"/>
  <c r="H49" i="3"/>
  <c r="H52" i="3"/>
  <c r="H23" i="3"/>
  <c r="H39" i="3"/>
  <c r="H41" i="3"/>
  <c r="H33" i="3"/>
  <c r="H8" i="3"/>
  <c r="H18" i="3"/>
  <c r="H35" i="3"/>
  <c r="H54" i="3"/>
  <c r="H38" i="3"/>
  <c r="H56" i="3"/>
  <c r="H3" i="3"/>
  <c r="H16" i="3"/>
  <c r="H43" i="3"/>
  <c r="H25" i="3"/>
  <c r="H28" i="3"/>
  <c r="H45" i="3"/>
  <c r="H13" i="3"/>
  <c r="H48" i="3"/>
  <c r="H4" i="3"/>
  <c r="H59" i="3"/>
  <c r="H55" i="3"/>
  <c r="H44" i="3"/>
  <c r="H34" i="3"/>
  <c r="H14" i="3"/>
  <c r="H47" i="3"/>
  <c r="H27" i="3"/>
  <c r="H17" i="3"/>
  <c r="H58" i="3"/>
  <c r="H37" i="3"/>
  <c r="H7" i="3"/>
  <c r="H50" i="3"/>
  <c r="H40" i="3"/>
  <c r="H31" i="3"/>
  <c r="H11" i="3"/>
  <c r="H42" i="3"/>
  <c r="H57" i="3"/>
  <c r="H51" i="3"/>
  <c r="H26" i="3"/>
  <c r="H15" i="3"/>
  <c r="H9" i="3"/>
  <c r="H53" i="3"/>
  <c r="H36" i="3"/>
  <c r="H30" i="3"/>
  <c r="H46" i="3"/>
  <c r="H5" i="3"/>
  <c r="H2" i="3"/>
  <c r="I70" i="3" l="1"/>
</calcChain>
</file>

<file path=xl/sharedStrings.xml><?xml version="1.0" encoding="utf-8"?>
<sst xmlns="http://schemas.openxmlformats.org/spreadsheetml/2006/main" count="594" uniqueCount="155">
  <si>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</si>
  <si>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</si>
  <si>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</si>
  <si>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</si>
  <si>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</si>
  <si>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</si>
  <si>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</si>
  <si>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</si>
  <si>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</si>
  <si>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</si>
  <si>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</si>
  <si>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</si>
  <si>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</si>
  <si>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</si>
  <si>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</si>
  <si>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</si>
  <si>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</si>
  <si>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</si>
  <si>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</si>
  <si>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</si>
  <si>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</si>
  <si>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</si>
  <si>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</si>
  <si>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</si>
  <si>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</si>
  <si>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</si>
  <si>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</si>
  <si>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</si>
  <si>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</si>
  <si>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</si>
  <si>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</si>
  <si>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</si>
  <si>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</si>
  <si>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</si>
  <si>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</si>
  <si>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</si>
  <si>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</si>
  <si>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</si>
  <si>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</si>
  <si>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</si>
  <si>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</si>
  <si>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</si>
  <si>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</si>
  <si>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Вход и выход</t>
  </si>
  <si>
    <t>Регистрация нового пользователя</t>
  </si>
  <si>
    <t>Добавление товара в корзину</t>
  </si>
  <si>
    <t>Удаление товара из корзины</t>
  </si>
  <si>
    <t>Оплата товаров</t>
  </si>
  <si>
    <t>Просмотр профиля</t>
  </si>
  <si>
    <t>Редактирование данных профиля</t>
  </si>
  <si>
    <t>Смена пароля</t>
  </si>
  <si>
    <t>Просмотр заказа</t>
  </si>
  <si>
    <t>Удаление заказа</t>
  </si>
  <si>
    <t>Обратная связь</t>
  </si>
  <si>
    <t>Использование чата</t>
  </si>
  <si>
    <t>Воспроизведение видео</t>
  </si>
  <si>
    <t>Переход на главную страницу</t>
  </si>
  <si>
    <t>Ввод данных для аутентификации</t>
  </si>
  <si>
    <t>Выход</t>
  </si>
  <si>
    <t>Goto_HomePage</t>
  </si>
  <si>
    <t>Goto_CreateAccountPage</t>
  </si>
  <si>
    <t>Entry_RegistrationData</t>
  </si>
  <si>
    <t>Logout</t>
  </si>
  <si>
    <t>Entry_AuthenticateData</t>
  </si>
  <si>
    <t>Goto_CategoryPage</t>
  </si>
  <si>
    <t>Goto_ProductPage</t>
  </si>
  <si>
    <t>Add_ProductToShopCart</t>
  </si>
  <si>
    <t>Goto_ShopCartPage</t>
  </si>
  <si>
    <t>Delete_ProductFromShopCart</t>
  </si>
  <si>
    <t>Entry_PaymentData</t>
  </si>
  <si>
    <t>Goto_AccountPage</t>
  </si>
  <si>
    <t>Goto_AccountDetailsPage</t>
  </si>
  <si>
    <t>Entry_AccountDetailsData</t>
  </si>
  <si>
    <t>Entry_NewPassword</t>
  </si>
  <si>
    <t>Goto_OrderPage</t>
  </si>
  <si>
    <t>Delete_OrderFromOrdersList</t>
  </si>
  <si>
    <t>Entry_DataForContactUsForm</t>
  </si>
  <si>
    <t>Connect_Chat</t>
  </si>
  <si>
    <t>Entry_DataForChat</t>
  </si>
  <si>
    <t>Close_Chat</t>
  </si>
  <si>
    <t>Play_Video</t>
  </si>
  <si>
    <t>Переход на страницу создания нового пользовтеля</t>
  </si>
  <si>
    <t>Ввод данных для регистрации</t>
  </si>
  <si>
    <t>Переход на страницу категории</t>
  </si>
  <si>
    <t>Переход на страницу товара</t>
  </si>
  <si>
    <t>Добавление товара в коризину</t>
  </si>
  <si>
    <t>Переход на страницу Корзины</t>
  </si>
  <si>
    <t xml:space="preserve">Удаление товара из корзины </t>
  </si>
  <si>
    <t>Переход на страницу Доставки и Оплаты</t>
  </si>
  <si>
    <t>Ввод данных для оплаты товара</t>
  </si>
  <si>
    <t>Переход на страницу пользователя</t>
  </si>
  <si>
    <t>Переход на страницу редактирования данных пользователя</t>
  </si>
  <si>
    <t xml:space="preserve">Ввод данных для изменения данных пользователя </t>
  </si>
  <si>
    <t>Ввод данных для изменения пароля пользователя</t>
  </si>
  <si>
    <t>Переход на страницу заказов</t>
  </si>
  <si>
    <t>Удаление заказа из списка заказов</t>
  </si>
  <si>
    <t>Ввод данных для обратной связи</t>
  </si>
  <si>
    <t>Подключение к чату</t>
  </si>
  <si>
    <t>Общение с помощью чата</t>
  </si>
  <si>
    <t>Отключение от чата</t>
  </si>
  <si>
    <t>Goto_ShippingAndPaymentDetailsPage</t>
  </si>
  <si>
    <t>UC1_LoginAndLogout</t>
  </si>
  <si>
    <t>UC10_DeleteOrderFromOrdersList</t>
  </si>
  <si>
    <t>UC11_ContactUsForm</t>
  </si>
  <si>
    <t>UC12_ChatWebsocket</t>
  </si>
  <si>
    <t>UC13_Play_Video</t>
  </si>
  <si>
    <t>UC2_RegistrationNewUser</t>
  </si>
  <si>
    <t>UC3_AddProductToShopCart</t>
  </si>
  <si>
    <t>UC4_DeleteProductFromShopCart</t>
  </si>
  <si>
    <t>UC5_PaymentForProducts</t>
  </si>
  <si>
    <t>UC6_ViewProfile</t>
  </si>
  <si>
    <t>UC7_EditingProfileData</t>
  </si>
  <si>
    <t>UC8_ChangePassword</t>
  </si>
  <si>
    <t>UC9_ViewOrders</t>
  </si>
  <si>
    <t>Kpacink</t>
  </si>
  <si>
    <t>00000000-0000-0000-0000-000000000000</t>
  </si>
  <si>
    <t>600003:BUFFERING</t>
  </si>
  <si>
    <t>600003:DOWNLOAD</t>
  </si>
  <si>
    <t>600003:PLAY</t>
  </si>
  <si>
    <t>600004:BUFFERING</t>
  </si>
  <si>
    <t>600004:DOWNLOAD</t>
  </si>
  <si>
    <t>600004:PLAY</t>
  </si>
  <si>
    <t>600005:BUFFERING</t>
  </si>
  <si>
    <t>600005:DOWNLOAD</t>
  </si>
  <si>
    <t>600005:PLAY</t>
  </si>
  <si>
    <t>600006:BUFFERING</t>
  </si>
  <si>
    <t>600006:DOWNLOAD</t>
  </si>
  <si>
    <t>600006:PLAY</t>
  </si>
  <si>
    <t>600007:BUFFERING</t>
  </si>
  <si>
    <t>600007:DOWNLOAD</t>
  </si>
  <si>
    <t>600007:PLAY</t>
  </si>
  <si>
    <t>600008:BUFFERING</t>
  </si>
  <si>
    <t>600008:DOWNLOAD</t>
  </si>
  <si>
    <t>600008:PLAY</t>
  </si>
  <si>
    <t>600009:BUFFERING</t>
  </si>
  <si>
    <t>600009:DOWNLOAD</t>
  </si>
  <si>
    <t>600009:PLAY</t>
  </si>
  <si>
    <t>600010:BUFFERING</t>
  </si>
  <si>
    <t>600010:DOWNLOAD</t>
  </si>
  <si>
    <t>600010:PLAY</t>
  </si>
  <si>
    <t>600011:BUFFERING</t>
  </si>
  <si>
    <t>600011:DOWNLOAD</t>
  </si>
  <si>
    <t>600011:PLAY</t>
  </si>
  <si>
    <t>600012:BUFFERING</t>
  </si>
  <si>
    <t>600012:DOWNLOAD</t>
  </si>
  <si>
    <t>600012:PLAY</t>
  </si>
  <si>
    <t>600013:BUFFERING</t>
  </si>
  <si>
    <t>600013:DOWNLOAD</t>
  </si>
  <si>
    <t>600013:PLAY</t>
  </si>
  <si>
    <t>600014:BUFFERING</t>
  </si>
  <si>
    <t>600014:DOWNLOAD</t>
  </si>
  <si>
    <t>600014:PLAY</t>
  </si>
  <si>
    <t>600002:BUFFERING</t>
  </si>
  <si>
    <t>600002:DOWNLOAD</t>
  </si>
  <si>
    <t>600002:PLAY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</si>
</sst>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2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6" applyNumberFormat="0" applyAlignment="0" applyProtection="0"/>
    <xf numFmtId="0" fontId="20" fillId="6" borderId="7" applyNumberFormat="0" applyAlignment="0" applyProtection="0"/>
    <xf numFmtId="0" fontId="21" fillId="6" borderId="6" applyNumberFormat="0" applyAlignment="0" applyProtection="0"/>
    <xf numFmtId="0" fontId="22" fillId="0" borderId="8" applyNumberFormat="0" applyFill="0" applyAlignment="0" applyProtection="0"/>
    <xf numFmtId="0" fontId="23" fillId="7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6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6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6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6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6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8" borderId="10" applyNumberFormat="0" applyFont="0" applyAlignment="0" applyProtection="0"/>
    <xf numFmtId="9" fontId="27" fillId="0" borderId="0" applyFont="0" applyFill="0" applyBorder="0" applyAlignment="0" applyProtection="0"/>
    <xf numFmtId="0" fontId="4" fillId="0" borderId="0"/>
    <xf numFmtId="0" fontId="29" fillId="4" borderId="0" applyNumberFormat="0" applyBorder="0" applyAlignment="0" applyProtection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6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6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7" fillId="0" borderId="2" xfId="0" applyFont="1" applyBorder="1" applyAlignment="1">
      <alignment vertical="center" wrapText="1"/>
    </xf>
    <xf numFmtId="9" fontId="0" fillId="0" borderId="0" xfId="44" applyFont="1" applyBorder="1"/>
    <xf numFmtId="0" fontId="7" fillId="0" borderId="0" xfId="0" applyFont="1" applyBorder="1" applyAlignment="1">
      <alignment vertical="center" wrapText="1"/>
    </xf>
    <xf numFmtId="1" fontId="0" fillId="33" borderId="2" xfId="0" applyNumberFormat="1" applyFill="1" applyBorder="1"/>
    <xf numFmtId="0" fontId="0" fillId="35" borderId="2" xfId="0" applyFill="1" applyBorder="1"/>
    <xf numFmtId="2" fontId="0" fillId="0" borderId="0" xfId="44" applyNumberFormat="1" applyFont="1" applyBorder="1"/>
    <xf numFmtId="0" fontId="7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/>
    <xf numFmtId="0" fontId="30" fillId="0" borderId="2" xfId="0" applyFont="1" applyBorder="1"/>
    <xf numFmtId="0" fontId="28" fillId="0" borderId="2" xfId="0" applyFont="1" applyBorder="1"/>
    <xf numFmtId="10" fontId="0" fillId="0" borderId="2" xfId="0" applyNumberFormat="1" applyBorder="1"/>
    <xf numFmtId="10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2" fontId="0" fillId="0" borderId="2" xfId="0" applyNumberFormat="1" applyBorder="1"/>
    <xf numFmtId="0" fontId="0" fillId="0" borderId="13" xfId="0" applyBorder="1" applyAlignment="1">
      <alignment horizontal="center" vertical="center"/>
    </xf>
    <xf numFmtId="0" fontId="0" fillId="0" borderId="19" xfId="0" applyBorder="1"/>
    <xf numFmtId="2" fontId="0" fillId="0" borderId="19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/>
    <xf numFmtId="2" fontId="0" fillId="0" borderId="20" xfId="0" applyNumberFormat="1" applyBorder="1"/>
    <xf numFmtId="0" fontId="0" fillId="0" borderId="23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2" xfId="0" applyBorder="1" applyAlignment="1">
      <alignment horizontal="center" vertical="center"/>
    </xf>
    <xf numFmtId="1" fontId="0" fillId="0" borderId="24" xfId="0" applyNumberFormat="1" applyBorder="1"/>
    <xf numFmtId="1" fontId="0" fillId="0" borderId="16" xfId="0" applyNumberFormat="1" applyBorder="1"/>
    <xf numFmtId="1" fontId="0" fillId="0" borderId="22" xfId="0" applyNumberFormat="1" applyBorder="1"/>
    <xf numFmtId="1" fontId="0" fillId="0" borderId="21" xfId="0" applyNumberFormat="1" applyBorder="1"/>
    <xf numFmtId="0" fontId="11" fillId="0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35" borderId="2" xfId="0" applyFont="1" applyFill="1" applyBorder="1" applyAlignment="1">
      <alignment vertical="center" wrapText="1"/>
    </xf>
    <xf numFmtId="0" fontId="0" fillId="34" borderId="2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9" fontId="0" fillId="0" borderId="0" xfId="0" applyNumberFormat="1"/>
    <xf numFmtId="0" fontId="0" fillId="38" borderId="2" xfId="0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left" vertical="top"/>
    </xf>
    <xf numFmtId="0" fontId="5" fillId="0" borderId="0" xfId="42" applyFill="1" applyBorder="1"/>
    <xf numFmtId="0" fontId="2" fillId="0" borderId="0" xfId="80"/>
    <xf numFmtId="0" fontId="11" fillId="0" borderId="0" xfId="4" applyFont="1" applyFill="1" applyBorder="1" applyAlignment="1">
      <alignment horizontal="left" vertical="top"/>
    </xf>
    <xf numFmtId="9" fontId="0" fillId="38" borderId="2" xfId="44" applyFont="1" applyFill="1" applyBorder="1"/>
    <xf numFmtId="1" fontId="0" fillId="36" borderId="2" xfId="0" applyNumberFormat="1" applyFill="1" applyBorder="1"/>
    <xf numFmtId="0" fontId="13" fillId="0" borderId="0" xfId="0" applyFont="1" applyFill="1" applyBorder="1" applyAlignment="1">
      <alignment horizontal="left" vertical="top"/>
    </xf>
    <xf numFmtId="10" fontId="14" fillId="0" borderId="0" xfId="0" applyNumberFormat="1" applyFont="1" applyFill="1" applyBorder="1" applyAlignment="1">
      <alignment horizontal="left" vertical="top"/>
    </xf>
    <xf numFmtId="1" fontId="0" fillId="38" borderId="2" xfId="0" applyNumberFormat="1" applyFill="1" applyBorder="1"/>
    <xf numFmtId="0" fontId="12" fillId="0" borderId="0" xfId="0" applyFont="1" applyFill="1" applyBorder="1" applyAlignment="1">
      <alignment horizontal="left" vertical="top"/>
    </xf>
    <xf numFmtId="0" fontId="2" fillId="0" borderId="0" xfId="80"/>
    <xf numFmtId="0" fontId="2" fillId="0" borderId="0" xfId="80"/>
    <xf numFmtId="0" fontId="2" fillId="0" borderId="0" xfId="80"/>
    <xf numFmtId="0" fontId="0" fillId="37" borderId="2" xfId="0" applyFill="1" applyBorder="1" applyAlignment="1">
      <alignment horizontal="center"/>
    </xf>
    <xf numFmtId="0" fontId="31" fillId="0" borderId="0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top"/>
    </xf>
    <xf numFmtId="10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0" fillId="0" borderId="0" xfId="0" applyFill="1" applyBorder="1" applyAlignment="1"/>
    <xf numFmtId="0" fontId="12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" fillId="0" borderId="0" xfId="100"/>
  </cellXfs>
  <cellStyles count="12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EC68539-7F05-477C-9917-9AA6922D1958}"/>
    <cellStyle name="20% — акцент1 5" xfId="102" xr:uid="{15F73897-85AB-4FE2-915A-4E5E5D6FD10C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C45B7967-836D-4DE4-9ADA-9F36823F5552}"/>
    <cellStyle name="20% — акцент2 5" xfId="105" xr:uid="{FC3BD2B9-3E41-4587-98B2-0EF955AB5A02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B19E022E-4B2A-4A35-9EA6-9D7B702D7B37}"/>
    <cellStyle name="20% — акцент3 5" xfId="108" xr:uid="{F8C617DD-BCF3-4BE8-8E52-1F1D29EE9B19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0891B88A-DCC1-46A9-B21C-A2EF98875191}"/>
    <cellStyle name="20% — акцент4 5" xfId="111" xr:uid="{3084504E-FAE1-411F-82EC-17B3B5648388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CDC85E0E-9044-4783-8850-CB4C2C054428}"/>
    <cellStyle name="20% — акцент5 5" xfId="114" xr:uid="{C0EFCC01-F707-438F-94FA-AEED74378DB4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B0574517-ECF0-40EA-96D7-92ACBF5622CF}"/>
    <cellStyle name="20% — акцент6 5" xfId="117" xr:uid="{196F5A4A-D96F-43E9-B0B8-82AA8DCD0BF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E5460CC6-6D54-4421-BA06-3E728F2F09BB}"/>
    <cellStyle name="40% — акцент1 5" xfId="103" xr:uid="{A7B57536-D493-462D-B840-A53B829479F9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27CF4BDE-A611-42AE-9C4C-528DC992C762}"/>
    <cellStyle name="40% — акцент2 5" xfId="106" xr:uid="{B5650BF1-BF9D-489B-AFBB-2F283D784292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DD894C45-89F1-40A5-9E0D-42F2F210A1F0}"/>
    <cellStyle name="40% — акцент3 5" xfId="109" xr:uid="{356090D0-5928-46D9-8035-2BA09A455A16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3D5B61AA-6583-49EF-8C96-B67151131C3D}"/>
    <cellStyle name="40% — акцент4 5" xfId="112" xr:uid="{D3EAE16A-BB8A-408F-AABB-276C0974137F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A5AE03DD-6851-4B96-87C2-567F24775FA9}"/>
    <cellStyle name="40% — акцент5 5" xfId="115" xr:uid="{6E57FDF9-FFB6-4FF7-815B-B6EDF26E8C9D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A28E0615-3ABD-46B0-8686-24DD58E32EE3}"/>
    <cellStyle name="40% — акцент6 5" xfId="118" xr:uid="{9235DFE6-1D72-40F7-BCA5-ABF48D0A725D}"/>
    <cellStyle name="60% — акцент1" xfId="21" builtinId="32" customBuiltin="1"/>
    <cellStyle name="60% — акцент1 2" xfId="50" xr:uid="{00000000-0005-0000-0000-000025000000}"/>
    <cellStyle name="60% — акцент1 3" xfId="84" xr:uid="{A62DB8D4-04BC-4A35-879C-0AFC39C012DF}"/>
    <cellStyle name="60% — акцент1 4" xfId="104" xr:uid="{873CE555-B4CE-42A4-A87D-5745AF6CC2B5}"/>
    <cellStyle name="60% — акцент2" xfId="25" builtinId="36" customBuiltin="1"/>
    <cellStyle name="60% — акцент2 2" xfId="53" xr:uid="{00000000-0005-0000-0000-000027000000}"/>
    <cellStyle name="60% — акцент2 3" xfId="87" xr:uid="{14534912-F452-45D2-AFA5-B6A3A8864E28}"/>
    <cellStyle name="60% — акцент2 4" xfId="107" xr:uid="{629B9F12-3EB6-4086-B57D-7BBA8EC1F121}"/>
    <cellStyle name="60% — акцент3" xfId="29" builtinId="40" customBuiltin="1"/>
    <cellStyle name="60% — акцент3 2" xfId="56" xr:uid="{00000000-0005-0000-0000-000029000000}"/>
    <cellStyle name="60% — акцент3 3" xfId="90" xr:uid="{5AD2CAB2-AC28-41F6-A006-FF48A8964736}"/>
    <cellStyle name="60% — акцент3 4" xfId="110" xr:uid="{1F59DECE-020C-48D9-8B87-904EDF72F095}"/>
    <cellStyle name="60% — акцент4" xfId="33" builtinId="44" customBuiltin="1"/>
    <cellStyle name="60% — акцент4 2" xfId="59" xr:uid="{00000000-0005-0000-0000-00002B000000}"/>
    <cellStyle name="60% — акцент4 3" xfId="93" xr:uid="{330C5F33-5AB2-4ED9-BC71-70E98E4D9FB4}"/>
    <cellStyle name="60% — акцент4 4" xfId="113" xr:uid="{9C1BBEF1-E50C-484B-B019-8CB13F22EB36}"/>
    <cellStyle name="60% — акцент5" xfId="37" builtinId="48" customBuiltin="1"/>
    <cellStyle name="60% — акцент5 2" xfId="62" xr:uid="{00000000-0005-0000-0000-00002D000000}"/>
    <cellStyle name="60% — акцент5 3" xfId="96" xr:uid="{7B3BB0F8-09DC-49F7-BCFB-9F5137BCE653}"/>
    <cellStyle name="60% — акцент5 4" xfId="116" xr:uid="{60EEB5BF-3245-4703-950F-BFB3D6268599}"/>
    <cellStyle name="60% — акцент6" xfId="41" builtinId="52" customBuiltin="1"/>
    <cellStyle name="60% — акцент6 2" xfId="65" xr:uid="{00000000-0005-0000-0000-00002F000000}"/>
    <cellStyle name="60% — акцент6 3" xfId="99" xr:uid="{5EFE29E8-2625-42FA-9F00-79CDC9ED5FCC}"/>
    <cellStyle name="60% — акцент6 4" xfId="119" xr:uid="{9A5DCC99-C9F3-4F4A-9F13-3621635E71F1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25063744-DE18-4651-8823-5149FE144254}"/>
    <cellStyle name="Обычный 7" xfId="100" xr:uid="{1321F283-7714-4030-9630-6C7CFE116686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F09F5E57-2C77-4869-90DD-B790A5700183}"/>
    <cellStyle name="Примечание 6" xfId="101" xr:uid="{A0B009E2-1592-4EB2-97F8-65FA9C124EB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367.008509027779" createdVersion="7" refreshedVersion="7" minRefreshableVersion="3" recordCount="59" xr:uid="{73165258-D7F9-4480-AD77-6405D446D252}">
  <cacheSource type="worksheet">
    <worksheetSource ref="A1:H60" sheet="Автоматизированный расчет"/>
  </cacheSource>
  <cacheFields count="8">
    <cacheField name="Script name" numFmtId="0">
      <sharedItems/>
    </cacheField>
    <cacheField name="transaction rq" numFmtId="0">
      <sharedItems count="23">
        <s v="Переход на главную страницу"/>
        <s v="Ввод данных для аутентификации"/>
        <s v="Выход"/>
        <s v="Переход на страницу создания нового пользовтеля"/>
        <s v="Ввод данных для регистрации"/>
        <s v="Переход на страницу категории"/>
        <s v="Переход на страницу товара"/>
        <s v="Добавление товара в коризину"/>
        <s v="Переход на страницу Корзины"/>
        <s v="Удаление товара из корзины "/>
        <s v="Переход на страницу Доставки и Оплаты"/>
        <s v="Ввод данных для оплаты товара"/>
        <s v="Переход на страницу пользователя"/>
        <s v="Переход на страницу редактирования данных пользователя"/>
        <s v="Ввод данных для изменения данных пользователя "/>
        <s v="Ввод данных для изменения пароля пользователя"/>
        <s v="Переход на страницу заказов"/>
        <s v="Удаление заказа из списка заказов"/>
        <s v="Ввод данных для обратной связи"/>
        <s v="Подключение к чату"/>
        <s v="Общение с помощью чата"/>
        <s v="Отключение от чата"/>
        <s v="Воспроизведение видео"/>
      </sharedItems>
    </cacheField>
    <cacheField name="count" numFmtId="0">
      <sharedItems containsSemiMixedTypes="0" containsString="0" containsNumber="1" containsInteger="1" minValue="1" maxValue="3"/>
    </cacheField>
    <cacheField name="VU" numFmtId="0">
      <sharedItems containsSemiMixedTypes="0" containsString="0" containsNumber="1" containsInteger="1" minValue="1" maxValue="1"/>
    </cacheField>
    <cacheField name="pacing" numFmtId="0">
      <sharedItems containsSemiMixedTypes="0" containsString="0" containsNumber="1" containsInteger="1" minValue="20" maxValue="120"/>
    </cacheField>
    <cacheField name="одним пользователем в минуту" numFmtId="2">
      <sharedItems containsSemiMixedTypes="0" containsString="0" containsNumber="1" minValue="0.5" maxValue="3.913043478260869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78.260869565217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Вход и выход"/>
    <x v="0"/>
    <n v="1"/>
    <n v="1"/>
    <n v="20"/>
    <n v="3"/>
    <n v="20"/>
    <n v="60"/>
  </r>
  <r>
    <s v="Вход и выход"/>
    <x v="1"/>
    <n v="1"/>
    <n v="1"/>
    <n v="20"/>
    <n v="3"/>
    <n v="20"/>
    <n v="60"/>
  </r>
  <r>
    <s v="Вход и выход"/>
    <x v="2"/>
    <n v="1"/>
    <n v="1"/>
    <n v="20"/>
    <n v="3"/>
    <n v="20"/>
    <n v="60"/>
  </r>
  <r>
    <s v="Регистрация нового пользователя"/>
    <x v="0"/>
    <n v="1"/>
    <n v="1"/>
    <n v="72"/>
    <n v="0.83333333333333337"/>
    <n v="20"/>
    <n v="16.666666666666668"/>
  </r>
  <r>
    <s v="Регистрация нового пользователя"/>
    <x v="3"/>
    <n v="1"/>
    <n v="1"/>
    <n v="72"/>
    <n v="0.83333333333333337"/>
    <n v="20"/>
    <n v="16.666666666666668"/>
  </r>
  <r>
    <s v="Регистрация нового пользователя"/>
    <x v="4"/>
    <n v="1"/>
    <n v="1"/>
    <n v="72"/>
    <n v="0.83333333333333337"/>
    <n v="20"/>
    <n v="16.666666666666668"/>
  </r>
  <r>
    <s v="Регистрация нового пользователя"/>
    <x v="2"/>
    <n v="1"/>
    <n v="1"/>
    <n v="72"/>
    <n v="0.83333333333333337"/>
    <n v="20"/>
    <n v="16.666666666666668"/>
  </r>
  <r>
    <s v="Добавление товара в корзину"/>
    <x v="0"/>
    <n v="1"/>
    <n v="1"/>
    <n v="46"/>
    <n v="1.3043478260869565"/>
    <n v="20"/>
    <n v="26.086956521739133"/>
  </r>
  <r>
    <s v="Добавление товара в корзину"/>
    <x v="1"/>
    <n v="1"/>
    <n v="1"/>
    <n v="46"/>
    <n v="1.3043478260869565"/>
    <n v="20"/>
    <n v="26.086956521739133"/>
  </r>
  <r>
    <s v="Добавление товара в корзину"/>
    <x v="5"/>
    <n v="3"/>
    <n v="1"/>
    <n v="46"/>
    <n v="3.9130434782608696"/>
    <n v="20"/>
    <n v="78.260869565217391"/>
  </r>
  <r>
    <s v="Добавление товара в корзину"/>
    <x v="6"/>
    <n v="3"/>
    <n v="1"/>
    <n v="46"/>
    <n v="3.9130434782608696"/>
    <n v="20"/>
    <n v="78.260869565217391"/>
  </r>
  <r>
    <s v="Добавление товара в корзину"/>
    <x v="7"/>
    <n v="3"/>
    <n v="1"/>
    <n v="46"/>
    <n v="3.9130434782608696"/>
    <n v="20"/>
    <n v="78.260869565217391"/>
  </r>
  <r>
    <s v="Добавление товара в корзину"/>
    <x v="2"/>
    <n v="1"/>
    <n v="1"/>
    <n v="46"/>
    <n v="1.3043478260869565"/>
    <n v="20"/>
    <n v="26.086956521739133"/>
  </r>
  <r>
    <s v="Удаление товара из корзины"/>
    <x v="0"/>
    <n v="1"/>
    <n v="1"/>
    <n v="90"/>
    <n v="0.66666666666666663"/>
    <n v="20"/>
    <n v="13.333333333333332"/>
  </r>
  <r>
    <s v="Удаление товара из корзины"/>
    <x v="1"/>
    <n v="1"/>
    <n v="1"/>
    <n v="90"/>
    <n v="0.66666666666666663"/>
    <n v="20"/>
    <n v="13.333333333333332"/>
  </r>
  <r>
    <s v="Удаление товара из корзины"/>
    <x v="8"/>
    <n v="1"/>
    <n v="1"/>
    <n v="90"/>
    <n v="0.66666666666666663"/>
    <n v="20"/>
    <n v="13.333333333333332"/>
  </r>
  <r>
    <s v="Удаление товара из корзины"/>
    <x v="9"/>
    <n v="1"/>
    <n v="1"/>
    <n v="90"/>
    <n v="0.66666666666666663"/>
    <n v="20"/>
    <n v="13.333333333333332"/>
  </r>
  <r>
    <s v="Удаление товара из корзины"/>
    <x v="2"/>
    <n v="1"/>
    <n v="1"/>
    <n v="90"/>
    <n v="0.66666666666666663"/>
    <n v="20"/>
    <n v="13.333333333333332"/>
  </r>
  <r>
    <s v="Оплата товаров"/>
    <x v="0"/>
    <n v="1"/>
    <n v="1"/>
    <n v="24"/>
    <n v="2.5"/>
    <n v="20"/>
    <n v="50"/>
  </r>
  <r>
    <s v="Оплата товаров"/>
    <x v="1"/>
    <n v="1"/>
    <n v="1"/>
    <n v="24"/>
    <n v="2.5"/>
    <n v="20"/>
    <n v="50"/>
  </r>
  <r>
    <s v="Оплата товаров"/>
    <x v="8"/>
    <n v="1"/>
    <n v="1"/>
    <n v="24"/>
    <n v="2.5"/>
    <n v="20"/>
    <n v="50"/>
  </r>
  <r>
    <s v="Оплата товаров"/>
    <x v="10"/>
    <n v="1"/>
    <n v="1"/>
    <n v="24"/>
    <n v="2.5"/>
    <n v="20"/>
    <n v="50"/>
  </r>
  <r>
    <s v="Оплата товаров"/>
    <x v="11"/>
    <n v="1"/>
    <n v="1"/>
    <n v="24"/>
    <n v="2.5"/>
    <n v="20"/>
    <n v="50"/>
  </r>
  <r>
    <s v="Оплата товаров"/>
    <x v="2"/>
    <n v="1"/>
    <n v="1"/>
    <n v="24"/>
    <n v="2.5"/>
    <n v="20"/>
    <n v="50"/>
  </r>
  <r>
    <s v="Просмотр профиля"/>
    <x v="0"/>
    <n v="1"/>
    <n v="1"/>
    <n v="38"/>
    <n v="1.5789473684210527"/>
    <n v="20"/>
    <n v="31.578947368421055"/>
  </r>
  <r>
    <s v="Просмотр профиля"/>
    <x v="1"/>
    <n v="1"/>
    <n v="1"/>
    <n v="38"/>
    <n v="1.5789473684210527"/>
    <n v="20"/>
    <n v="31.578947368421055"/>
  </r>
  <r>
    <s v="Просмотр профиля"/>
    <x v="12"/>
    <n v="1"/>
    <n v="1"/>
    <n v="38"/>
    <n v="1.5789473684210527"/>
    <n v="20"/>
    <n v="31.578947368421055"/>
  </r>
  <r>
    <s v="Просмотр профиля"/>
    <x v="2"/>
    <n v="1"/>
    <n v="1"/>
    <n v="38"/>
    <n v="1.5789473684210527"/>
    <n v="20"/>
    <n v="31.578947368421055"/>
  </r>
  <r>
    <s v="Редактирование данных профиля"/>
    <x v="0"/>
    <n v="1"/>
    <n v="1"/>
    <n v="58"/>
    <n v="1.0344827586206897"/>
    <n v="20"/>
    <n v="20.689655172413794"/>
  </r>
  <r>
    <s v="Редактирование данных профиля"/>
    <x v="1"/>
    <n v="1"/>
    <n v="1"/>
    <n v="58"/>
    <n v="1.0344827586206897"/>
    <n v="20"/>
    <n v="20.689655172413794"/>
  </r>
  <r>
    <s v="Редактирование данных профиля"/>
    <x v="12"/>
    <n v="1"/>
    <n v="1"/>
    <n v="58"/>
    <n v="1.0344827586206897"/>
    <n v="20"/>
    <n v="20.689655172413794"/>
  </r>
  <r>
    <s v="Редактирование данных профиля"/>
    <x v="13"/>
    <n v="1"/>
    <n v="1"/>
    <n v="58"/>
    <n v="1.0344827586206897"/>
    <n v="20"/>
    <n v="20.689655172413794"/>
  </r>
  <r>
    <s v="Редактирование данных профиля"/>
    <x v="14"/>
    <n v="1"/>
    <n v="1"/>
    <n v="58"/>
    <n v="1.0344827586206897"/>
    <n v="20"/>
    <n v="20.689655172413794"/>
  </r>
  <r>
    <s v="Редактирование данных профиля"/>
    <x v="2"/>
    <n v="1"/>
    <n v="1"/>
    <n v="58"/>
    <n v="1.0344827586206897"/>
    <n v="20"/>
    <n v="20.689655172413794"/>
  </r>
  <r>
    <s v="Смена пароля"/>
    <x v="0"/>
    <n v="1"/>
    <n v="1"/>
    <n v="116"/>
    <n v="0.51724137931034486"/>
    <n v="20"/>
    <n v="10.344827586206897"/>
  </r>
  <r>
    <s v="Смена пароля"/>
    <x v="1"/>
    <n v="1"/>
    <n v="1"/>
    <n v="116"/>
    <n v="0.51724137931034486"/>
    <n v="20"/>
    <n v="10.344827586206897"/>
  </r>
  <r>
    <s v="Смена пароля"/>
    <x v="12"/>
    <n v="1"/>
    <n v="1"/>
    <n v="116"/>
    <n v="0.51724137931034486"/>
    <n v="20"/>
    <n v="10.344827586206897"/>
  </r>
  <r>
    <s v="Смена пароля"/>
    <x v="13"/>
    <n v="1"/>
    <n v="1"/>
    <n v="116"/>
    <n v="0.51724137931034486"/>
    <n v="20"/>
    <n v="10.344827586206897"/>
  </r>
  <r>
    <s v="Смена пароля"/>
    <x v="15"/>
    <n v="1"/>
    <n v="1"/>
    <n v="116"/>
    <n v="0.51724137931034486"/>
    <n v="20"/>
    <n v="10.344827586206897"/>
  </r>
  <r>
    <s v="Смена пароля"/>
    <x v="2"/>
    <n v="1"/>
    <n v="1"/>
    <n v="116"/>
    <n v="0.51724137931034486"/>
    <n v="20"/>
    <n v="10.344827586206897"/>
  </r>
  <r>
    <s v="Просмотр заказа"/>
    <x v="0"/>
    <n v="1"/>
    <n v="1"/>
    <n v="36"/>
    <n v="1.6666666666666667"/>
    <n v="20"/>
    <n v="33.333333333333336"/>
  </r>
  <r>
    <s v="Просмотр заказа"/>
    <x v="1"/>
    <n v="1"/>
    <n v="1"/>
    <n v="36"/>
    <n v="1.6666666666666667"/>
    <n v="20"/>
    <n v="33.333333333333336"/>
  </r>
  <r>
    <s v="Просмотр заказа"/>
    <x v="16"/>
    <n v="1"/>
    <n v="1"/>
    <n v="36"/>
    <n v="1.6666666666666667"/>
    <n v="20"/>
    <n v="33.333333333333336"/>
  </r>
  <r>
    <s v="Просмотр заказа"/>
    <x v="2"/>
    <n v="1"/>
    <n v="1"/>
    <n v="36"/>
    <n v="1.6666666666666667"/>
    <n v="20"/>
    <n v="33.333333333333336"/>
  </r>
  <r>
    <s v="Удаление заказа"/>
    <x v="0"/>
    <n v="1"/>
    <n v="1"/>
    <n v="120"/>
    <n v="0.5"/>
    <n v="20"/>
    <n v="10"/>
  </r>
  <r>
    <s v="Удаление заказа"/>
    <x v="1"/>
    <n v="1"/>
    <n v="1"/>
    <n v="120"/>
    <n v="0.5"/>
    <n v="20"/>
    <n v="10"/>
  </r>
  <r>
    <s v="Удаление заказа"/>
    <x v="16"/>
    <n v="1"/>
    <n v="1"/>
    <n v="120"/>
    <n v="0.5"/>
    <n v="20"/>
    <n v="10"/>
  </r>
  <r>
    <s v="Удаление заказа"/>
    <x v="17"/>
    <n v="1"/>
    <n v="1"/>
    <n v="120"/>
    <n v="0.5"/>
    <n v="20"/>
    <n v="10"/>
  </r>
  <r>
    <s v="Удаление заказа"/>
    <x v="2"/>
    <n v="1"/>
    <n v="1"/>
    <n v="120"/>
    <n v="0.5"/>
    <n v="20"/>
    <n v="10"/>
  </r>
  <r>
    <s v="Обратная связь"/>
    <x v="0"/>
    <n v="1"/>
    <n v="1"/>
    <n v="90"/>
    <n v="0.66666666666666663"/>
    <n v="20"/>
    <n v="13.333333333333332"/>
  </r>
  <r>
    <s v="Обратная связь"/>
    <x v="18"/>
    <n v="1"/>
    <n v="1"/>
    <n v="90"/>
    <n v="0.66666666666666663"/>
    <n v="20"/>
    <n v="13.333333333333332"/>
  </r>
  <r>
    <s v="Использование чата"/>
    <x v="0"/>
    <n v="1"/>
    <n v="1"/>
    <n v="90"/>
    <n v="0.66666666666666663"/>
    <n v="20"/>
    <n v="13.333333333333332"/>
  </r>
  <r>
    <s v="Использование чата"/>
    <x v="19"/>
    <n v="1"/>
    <n v="1"/>
    <n v="90"/>
    <n v="0.66666666666666663"/>
    <n v="20"/>
    <n v="13.333333333333332"/>
  </r>
  <r>
    <s v="Использование чата"/>
    <x v="20"/>
    <n v="1"/>
    <n v="1"/>
    <n v="90"/>
    <n v="0.66666666666666663"/>
    <n v="20"/>
    <n v="13.333333333333332"/>
  </r>
  <r>
    <s v="Использование чата"/>
    <x v="21"/>
    <n v="1"/>
    <n v="1"/>
    <n v="90"/>
    <n v="0.66666666666666663"/>
    <n v="20"/>
    <n v="13.333333333333332"/>
  </r>
  <r>
    <s v="Воспроизведение видео"/>
    <x v="0"/>
    <n v="1"/>
    <n v="1"/>
    <n v="90"/>
    <n v="0.66666666666666663"/>
    <n v="20"/>
    <n v="13.333333333333332"/>
  </r>
  <r>
    <s v="Воспроизведение видео"/>
    <x v="5"/>
    <n v="1"/>
    <n v="1"/>
    <n v="90"/>
    <n v="0.66666666666666663"/>
    <n v="20"/>
    <n v="13.333333333333332"/>
  </r>
  <r>
    <s v="Воспроизведение видео"/>
    <x v="6"/>
    <n v="1"/>
    <n v="1"/>
    <n v="90"/>
    <n v="0.66666666666666663"/>
    <n v="20"/>
    <n v="13.333333333333332"/>
  </r>
  <r>
    <s v="Воспроизведение видео"/>
    <x v="22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4DBF-3EE1-4E26-89FC-A629AC427F1C}" name="Сводная таблица4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25" firstHeaderRow="1" firstDataRow="1" firstDataCol="1"/>
  <pivotFields count="8">
    <pivotField showAll="0"/>
    <pivotField axis="axisRow" showAll="0">
      <items count="24">
        <item x="1"/>
        <item x="14"/>
        <item x="15"/>
        <item x="18"/>
        <item x="11"/>
        <item x="4"/>
        <item x="22"/>
        <item x="2"/>
        <item x="7"/>
        <item x="20"/>
        <item x="21"/>
        <item x="0"/>
        <item x="10"/>
        <item x="16"/>
        <item x="5"/>
        <item x="8"/>
        <item x="12"/>
        <item x="13"/>
        <item x="3"/>
        <item x="6"/>
        <item x="19"/>
        <item x="17"/>
        <item x="9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Итого" fld="7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tabSelected="1" topLeftCell="A64" zoomScale="55" zoomScaleNormal="55" workbookViewId="0">
      <selection activeCell="M81" sqref="M81"/>
    </sheetView>
  </sheetViews>
  <sheetFormatPr defaultColWidth="11.42578125" defaultRowHeight="15" x14ac:dyDescent="0.25"/>
  <cols>
    <col min="1" max="1" width="57.5703125" bestFit="1" customWidth="1"/>
    <col min="2" max="2" width="31.42578125" bestFit="1" customWidth="1"/>
    <col min="3" max="3" width="18.140625" customWidth="1"/>
    <col min="4" max="4" width="17.85546875" customWidth="1"/>
    <col min="5" max="5" width="13.42578125" customWidth="1"/>
    <col min="6" max="6" width="37.140625" bestFit="1" customWidth="1"/>
    <col min="7" max="7" width="18.7109375" bestFit="1" customWidth="1"/>
    <col min="8" max="8" width="17.42578125" customWidth="1"/>
    <col min="9" max="9" width="57.5703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29" bestFit="1" customWidth="1"/>
    <col min="21" max="21" width="31.7109375" bestFit="1" customWidth="1"/>
    <col min="22" max="22" width="24.5703125" bestFit="1" customWidth="1"/>
  </cols>
  <sheetData>
    <row r="1" spans="1:24" ht="15.75" thickBot="1" x14ac:dyDescent="0.3">
      <c r="A1" s="23" t="s">
        <v>5</v>
      </c>
      <c r="B1" s="23" t="s">
        <v>6</v>
      </c>
      <c r="C1" s="23" t="s">
        <v>7</v>
      </c>
      <c r="D1" s="23" t="s">
        <v>11</v>
      </c>
      <c r="E1" s="23" t="s">
        <v>19</v>
      </c>
      <c r="F1" s="23" t="s">
        <v>20</v>
      </c>
      <c r="G1" s="23" t="s">
        <v>21</v>
      </c>
      <c r="H1" s="43" t="s">
        <v>0</v>
      </c>
      <c r="I1" s="2" t="s">
        <v>8</v>
      </c>
      <c r="J1" t="s">
        <v>18</v>
      </c>
      <c r="L1" s="13"/>
      <c r="M1" s="13" t="s">
        <v>10</v>
      </c>
      <c r="N1" s="13" t="s">
        <v>12</v>
      </c>
      <c r="O1" s="13" t="s">
        <v>13</v>
      </c>
      <c r="P1" s="13" t="s">
        <v>39</v>
      </c>
      <c r="Q1" s="13" t="s">
        <v>14</v>
      </c>
      <c r="R1" s="13" t="s">
        <v>11</v>
      </c>
      <c r="S1" s="15" t="s">
        <v>17</v>
      </c>
      <c r="T1" s="16" t="s">
        <v>42</v>
      </c>
      <c r="U1" s="17" t="s">
        <v>15</v>
      </c>
      <c r="V1" s="17" t="s">
        <v>16</v>
      </c>
      <c r="W1" s="13" t="s">
        <v>114</v>
      </c>
      <c r="X1" s="29"/>
    </row>
    <row r="2" spans="1:24" x14ac:dyDescent="0.25">
      <c r="A2" s="33" t="s">
        <v>43</v>
      </c>
      <c r="B2" s="20" t="s">
        <v>56</v>
      </c>
      <c r="C2" s="52">
        <v>1</v>
      </c>
      <c r="D2" s="34">
        <f t="shared" ref="D2:D33" si="0">VLOOKUP(A2,$M$1:$W$14,6,FALSE)</f>
        <v>1</v>
      </c>
      <c r="E2" s="34">
        <f t="shared" ref="E2:E33" si="1">VLOOKUP(A2,$M$1:$W$14,5,FALSE)</f>
        <v>20</v>
      </c>
      <c r="F2" s="35">
        <f t="shared" ref="F2:F33" si="2">60/E2*C2</f>
        <v>3</v>
      </c>
      <c r="G2" s="34">
        <f t="shared" ref="G2:G33" si="3">VLOOKUP(A2,$M$1:$W$14,9,FALSE)</f>
        <v>20</v>
      </c>
      <c r="H2" s="44">
        <f t="shared" ref="H2:H33" si="4">D2*F2*G2</f>
        <v>60</v>
      </c>
      <c r="I2" s="3" t="s">
        <v>57</v>
      </c>
      <c r="J2" s="5">
        <v>255.36705331544749</v>
      </c>
      <c r="K2" s="1"/>
      <c r="L2" s="72">
        <v>1</v>
      </c>
      <c r="M2" s="72" t="s">
        <v>43</v>
      </c>
      <c r="N2" s="53"/>
      <c r="O2" s="53"/>
      <c r="P2" s="53">
        <v>13</v>
      </c>
      <c r="Q2" s="53">
        <v>20</v>
      </c>
      <c r="R2" s="53">
        <v>1</v>
      </c>
      <c r="S2" s="18">
        <f>R2/$R$15</f>
        <v>7.6923076923076927E-2</v>
      </c>
      <c r="T2" s="13">
        <f>60/(Q2)</f>
        <v>3</v>
      </c>
      <c r="U2" s="13">
        <v>20</v>
      </c>
      <c r="V2" s="13">
        <f>ROUND(R2*T2*U2,0)</f>
        <v>60</v>
      </c>
      <c r="W2" s="13">
        <v>1.5</v>
      </c>
      <c r="X2" s="29"/>
    </row>
    <row r="3" spans="1:24" x14ac:dyDescent="0.25">
      <c r="A3" s="36" t="s">
        <v>43</v>
      </c>
      <c r="B3" s="21" t="s">
        <v>57</v>
      </c>
      <c r="C3" s="53">
        <v>1</v>
      </c>
      <c r="D3" s="13">
        <f t="shared" si="0"/>
        <v>1</v>
      </c>
      <c r="E3" s="13">
        <f t="shared" si="1"/>
        <v>20</v>
      </c>
      <c r="F3" s="32">
        <f t="shared" si="2"/>
        <v>3</v>
      </c>
      <c r="G3" s="13">
        <f t="shared" si="3"/>
        <v>20</v>
      </c>
      <c r="H3" s="45">
        <f t="shared" si="4"/>
        <v>60</v>
      </c>
      <c r="I3" s="3" t="s">
        <v>92</v>
      </c>
      <c r="J3" s="5">
        <v>20.689655172413794</v>
      </c>
      <c r="K3" s="1"/>
      <c r="L3" s="72">
        <v>2</v>
      </c>
      <c r="M3" s="72" t="s">
        <v>44</v>
      </c>
      <c r="N3" s="53"/>
      <c r="O3" s="53"/>
      <c r="P3" s="53">
        <v>26</v>
      </c>
      <c r="Q3" s="53">
        <v>72</v>
      </c>
      <c r="R3" s="53">
        <v>1</v>
      </c>
      <c r="S3" s="18">
        <f t="shared" ref="S3:S14" si="5">R3/$R$15</f>
        <v>7.6923076923076927E-2</v>
      </c>
      <c r="T3" s="13">
        <f>60/(Q3)</f>
        <v>0.83333333333333337</v>
      </c>
      <c r="U3" s="13">
        <v>20</v>
      </c>
      <c r="V3" s="13">
        <f t="shared" ref="V3:V14" si="6">ROUND(R3*T3*U3,0)</f>
        <v>17</v>
      </c>
      <c r="W3" s="13">
        <v>1.35</v>
      </c>
      <c r="X3" s="29"/>
    </row>
    <row r="4" spans="1:24" ht="15.75" thickBot="1" x14ac:dyDescent="0.3">
      <c r="A4" s="40" t="s">
        <v>43</v>
      </c>
      <c r="B4" s="22" t="s">
        <v>58</v>
      </c>
      <c r="C4" s="54">
        <v>1</v>
      </c>
      <c r="D4" s="41">
        <f t="shared" si="0"/>
        <v>1</v>
      </c>
      <c r="E4" s="41">
        <f t="shared" si="1"/>
        <v>20</v>
      </c>
      <c r="F4" s="42">
        <f t="shared" si="2"/>
        <v>3</v>
      </c>
      <c r="G4" s="41">
        <f t="shared" si="3"/>
        <v>20</v>
      </c>
      <c r="H4" s="46">
        <f t="shared" si="4"/>
        <v>60</v>
      </c>
      <c r="I4" s="3" t="s">
        <v>93</v>
      </c>
      <c r="J4" s="5">
        <v>10.344827586206897</v>
      </c>
      <c r="K4" s="1"/>
      <c r="L4" s="72">
        <v>3</v>
      </c>
      <c r="M4" s="72" t="s">
        <v>45</v>
      </c>
      <c r="N4" s="53"/>
      <c r="O4" s="53"/>
      <c r="P4" s="53">
        <v>37</v>
      </c>
      <c r="Q4" s="53">
        <v>46</v>
      </c>
      <c r="R4" s="53">
        <v>1</v>
      </c>
      <c r="S4" s="18">
        <f t="shared" si="5"/>
        <v>7.6923076923076927E-2</v>
      </c>
      <c r="T4" s="13">
        <f>60/(Q4)</f>
        <v>1.3043478260869565</v>
      </c>
      <c r="U4" s="13">
        <v>20</v>
      </c>
      <c r="V4" s="13">
        <f t="shared" si="6"/>
        <v>26</v>
      </c>
      <c r="W4" s="13">
        <v>1.1000000000000001</v>
      </c>
      <c r="X4" s="29"/>
    </row>
    <row r="5" spans="1:24" x14ac:dyDescent="0.25">
      <c r="A5" s="33" t="s">
        <v>44</v>
      </c>
      <c r="B5" s="20" t="s">
        <v>56</v>
      </c>
      <c r="C5" s="34">
        <v>1</v>
      </c>
      <c r="D5" s="34">
        <f t="shared" si="0"/>
        <v>1</v>
      </c>
      <c r="E5" s="34">
        <f t="shared" si="1"/>
        <v>72</v>
      </c>
      <c r="F5" s="35">
        <f t="shared" si="2"/>
        <v>0.83333333333333337</v>
      </c>
      <c r="G5" s="34">
        <f t="shared" si="3"/>
        <v>20</v>
      </c>
      <c r="H5" s="44">
        <f t="shared" si="4"/>
        <v>16.666666666666668</v>
      </c>
      <c r="I5" s="3" t="s">
        <v>96</v>
      </c>
      <c r="J5" s="5">
        <v>13.333333333333332</v>
      </c>
      <c r="K5" s="1"/>
      <c r="L5" s="72">
        <v>4</v>
      </c>
      <c r="M5" s="72" t="s">
        <v>46</v>
      </c>
      <c r="N5" s="53"/>
      <c r="O5" s="53"/>
      <c r="P5" s="53">
        <v>29</v>
      </c>
      <c r="Q5" s="53">
        <v>90</v>
      </c>
      <c r="R5" s="53">
        <v>1</v>
      </c>
      <c r="S5" s="18">
        <f t="shared" si="5"/>
        <v>7.6923076923076927E-2</v>
      </c>
      <c r="T5" s="13">
        <f>60/(Q5)</f>
        <v>0.66666666666666663</v>
      </c>
      <c r="U5" s="13">
        <v>20</v>
      </c>
      <c r="V5" s="13">
        <f t="shared" si="6"/>
        <v>13</v>
      </c>
      <c r="W5" s="13">
        <v>2.1</v>
      </c>
      <c r="X5" s="29"/>
    </row>
    <row r="6" spans="1:24" x14ac:dyDescent="0.25">
      <c r="A6" s="36" t="s">
        <v>44</v>
      </c>
      <c r="B6" s="21" t="s">
        <v>81</v>
      </c>
      <c r="C6" s="13">
        <v>1</v>
      </c>
      <c r="D6" s="13">
        <f t="shared" si="0"/>
        <v>1</v>
      </c>
      <c r="E6" s="13">
        <f t="shared" si="1"/>
        <v>72</v>
      </c>
      <c r="F6" s="32">
        <f t="shared" si="2"/>
        <v>0.83333333333333337</v>
      </c>
      <c r="G6" s="13">
        <f t="shared" si="3"/>
        <v>20</v>
      </c>
      <c r="H6" s="45">
        <f t="shared" si="4"/>
        <v>16.666666666666668</v>
      </c>
      <c r="I6" s="3" t="s">
        <v>89</v>
      </c>
      <c r="J6" s="5">
        <v>50</v>
      </c>
      <c r="K6" s="1"/>
      <c r="L6" s="72">
        <v>5</v>
      </c>
      <c r="M6" s="72" t="s">
        <v>47</v>
      </c>
      <c r="N6" s="53"/>
      <c r="O6" s="53"/>
      <c r="P6" s="53">
        <v>21</v>
      </c>
      <c r="Q6" s="53">
        <v>24</v>
      </c>
      <c r="R6" s="53">
        <v>1</v>
      </c>
      <c r="S6" s="18">
        <f t="shared" si="5"/>
        <v>7.6923076923076927E-2</v>
      </c>
      <c r="T6" s="13">
        <f>60/(Q6)</f>
        <v>2.5</v>
      </c>
      <c r="U6" s="13">
        <v>20</v>
      </c>
      <c r="V6" s="13">
        <f t="shared" si="6"/>
        <v>50</v>
      </c>
      <c r="W6" s="13">
        <v>1.2</v>
      </c>
      <c r="X6" s="29"/>
    </row>
    <row r="7" spans="1:24" x14ac:dyDescent="0.25">
      <c r="A7" s="36" t="s">
        <v>44</v>
      </c>
      <c r="B7" s="21" t="s">
        <v>82</v>
      </c>
      <c r="C7" s="13">
        <v>1</v>
      </c>
      <c r="D7" s="13">
        <f t="shared" si="0"/>
        <v>1</v>
      </c>
      <c r="E7" s="13">
        <f t="shared" si="1"/>
        <v>72</v>
      </c>
      <c r="F7" s="32">
        <f t="shared" si="2"/>
        <v>0.83333333333333337</v>
      </c>
      <c r="G7" s="13">
        <f t="shared" si="3"/>
        <v>20</v>
      </c>
      <c r="H7" s="45">
        <f t="shared" si="4"/>
        <v>16.666666666666668</v>
      </c>
      <c r="I7" s="3" t="s">
        <v>82</v>
      </c>
      <c r="J7" s="5">
        <v>16.666666666666668</v>
      </c>
      <c r="K7" s="1"/>
      <c r="L7" s="72">
        <v>6</v>
      </c>
      <c r="M7" s="72" t="s">
        <v>48</v>
      </c>
      <c r="N7" s="53"/>
      <c r="O7" s="53"/>
      <c r="P7" s="53">
        <v>14</v>
      </c>
      <c r="Q7" s="53">
        <v>38</v>
      </c>
      <c r="R7" s="53">
        <v>1</v>
      </c>
      <c r="S7" s="18">
        <f t="shared" si="5"/>
        <v>7.6923076923076927E-2</v>
      </c>
      <c r="T7" s="13">
        <f>60/(Q7)</f>
        <v>1.5789473684210527</v>
      </c>
      <c r="U7" s="13">
        <v>20</v>
      </c>
      <c r="V7" s="13">
        <f t="shared" si="6"/>
        <v>32</v>
      </c>
      <c r="W7" s="13">
        <v>1.1499999999999999</v>
      </c>
      <c r="X7" s="29"/>
    </row>
    <row r="8" spans="1:24" ht="15.75" thickBot="1" x14ac:dyDescent="0.3">
      <c r="A8" s="40" t="s">
        <v>44</v>
      </c>
      <c r="B8" s="22" t="s">
        <v>58</v>
      </c>
      <c r="C8" s="41">
        <v>1</v>
      </c>
      <c r="D8" s="41">
        <f t="shared" si="0"/>
        <v>1</v>
      </c>
      <c r="E8" s="41">
        <f t="shared" si="1"/>
        <v>72</v>
      </c>
      <c r="F8" s="42">
        <f t="shared" si="2"/>
        <v>0.83333333333333337</v>
      </c>
      <c r="G8" s="41">
        <f t="shared" si="3"/>
        <v>20</v>
      </c>
      <c r="H8" s="46">
        <f t="shared" si="4"/>
        <v>16.666666666666668</v>
      </c>
      <c r="I8" s="3" t="s">
        <v>55</v>
      </c>
      <c r="J8" s="5">
        <v>13.333333333333332</v>
      </c>
      <c r="K8" s="1"/>
      <c r="L8" s="72">
        <v>7</v>
      </c>
      <c r="M8" s="72" t="s">
        <v>49</v>
      </c>
      <c r="N8" s="53"/>
      <c r="O8" s="53"/>
      <c r="P8" s="53">
        <v>22</v>
      </c>
      <c r="Q8" s="53">
        <v>58</v>
      </c>
      <c r="R8" s="53">
        <v>1</v>
      </c>
      <c r="S8" s="18">
        <f t="shared" si="5"/>
        <v>7.6923076923076927E-2</v>
      </c>
      <c r="T8" s="13">
        <f>60/(Q8)</f>
        <v>1.0344827586206897</v>
      </c>
      <c r="U8" s="13">
        <v>20</v>
      </c>
      <c r="V8" s="13">
        <f t="shared" si="6"/>
        <v>21</v>
      </c>
      <c r="W8" s="13">
        <v>1.325</v>
      </c>
      <c r="X8" s="29"/>
    </row>
    <row r="9" spans="1:24" x14ac:dyDescent="0.25">
      <c r="A9" s="33" t="s">
        <v>45</v>
      </c>
      <c r="B9" s="20" t="s">
        <v>56</v>
      </c>
      <c r="C9" s="34">
        <v>1</v>
      </c>
      <c r="D9" s="34">
        <f t="shared" si="0"/>
        <v>1</v>
      </c>
      <c r="E9" s="34">
        <f t="shared" si="1"/>
        <v>46</v>
      </c>
      <c r="F9" s="35">
        <f t="shared" si="2"/>
        <v>1.3043478260869565</v>
      </c>
      <c r="G9" s="34">
        <f t="shared" si="3"/>
        <v>20</v>
      </c>
      <c r="H9" s="44">
        <f t="shared" si="4"/>
        <v>26.086956521739133</v>
      </c>
      <c r="I9" s="3" t="s">
        <v>58</v>
      </c>
      <c r="J9" s="5">
        <v>272.03371998211418</v>
      </c>
      <c r="K9" s="1"/>
      <c r="L9" s="72">
        <v>8</v>
      </c>
      <c r="M9" s="72" t="s">
        <v>50</v>
      </c>
      <c r="N9" s="53"/>
      <c r="O9" s="53"/>
      <c r="P9" s="53">
        <v>37</v>
      </c>
      <c r="Q9" s="53">
        <v>116</v>
      </c>
      <c r="R9" s="53">
        <v>1</v>
      </c>
      <c r="S9" s="18">
        <f t="shared" si="5"/>
        <v>7.6923076923076927E-2</v>
      </c>
      <c r="T9" s="13">
        <f>60/(Q9)</f>
        <v>0.51724137931034486</v>
      </c>
      <c r="U9" s="13">
        <v>20</v>
      </c>
      <c r="V9" s="13">
        <f t="shared" si="6"/>
        <v>10</v>
      </c>
      <c r="W9" s="13">
        <v>2.2000000000000002</v>
      </c>
      <c r="X9" s="29"/>
    </row>
    <row r="10" spans="1:24" x14ac:dyDescent="0.25">
      <c r="A10" s="36" t="s">
        <v>45</v>
      </c>
      <c r="B10" s="21" t="s">
        <v>57</v>
      </c>
      <c r="C10" s="13">
        <v>1</v>
      </c>
      <c r="D10" s="13">
        <f t="shared" si="0"/>
        <v>1</v>
      </c>
      <c r="E10" s="13">
        <f t="shared" si="1"/>
        <v>46</v>
      </c>
      <c r="F10" s="32">
        <f t="shared" si="2"/>
        <v>1.3043478260869565</v>
      </c>
      <c r="G10" s="13">
        <f t="shared" si="3"/>
        <v>20</v>
      </c>
      <c r="H10" s="45">
        <f t="shared" si="4"/>
        <v>26.086956521739133</v>
      </c>
      <c r="I10" s="3" t="s">
        <v>85</v>
      </c>
      <c r="J10" s="5">
        <v>78.260869565217391</v>
      </c>
      <c r="L10" s="72">
        <v>9</v>
      </c>
      <c r="M10" s="72" t="s">
        <v>51</v>
      </c>
      <c r="N10" s="53"/>
      <c r="O10" s="53"/>
      <c r="P10" s="53">
        <v>14</v>
      </c>
      <c r="Q10" s="53">
        <v>36</v>
      </c>
      <c r="R10" s="53">
        <v>1</v>
      </c>
      <c r="S10" s="18">
        <f t="shared" si="5"/>
        <v>7.6923076923076927E-2</v>
      </c>
      <c r="T10" s="13">
        <f>60/(Q10)</f>
        <v>1.6666666666666667</v>
      </c>
      <c r="U10" s="13">
        <v>20</v>
      </c>
      <c r="V10" s="13">
        <f t="shared" si="6"/>
        <v>33</v>
      </c>
      <c r="W10" s="13">
        <v>1.57</v>
      </c>
    </row>
    <row r="11" spans="1:24" x14ac:dyDescent="0.25">
      <c r="A11" s="36" t="s">
        <v>45</v>
      </c>
      <c r="B11" s="21" t="s">
        <v>83</v>
      </c>
      <c r="C11" s="51">
        <v>3</v>
      </c>
      <c r="D11" s="13">
        <f t="shared" si="0"/>
        <v>1</v>
      </c>
      <c r="E11" s="13">
        <f t="shared" si="1"/>
        <v>46</v>
      </c>
      <c r="F11" s="32">
        <f t="shared" si="2"/>
        <v>3.9130434782608696</v>
      </c>
      <c r="G11" s="13">
        <f t="shared" si="3"/>
        <v>20</v>
      </c>
      <c r="H11" s="45">
        <f t="shared" si="4"/>
        <v>78.260869565217391</v>
      </c>
      <c r="I11" s="3" t="s">
        <v>98</v>
      </c>
      <c r="J11" s="5">
        <v>13.333333333333332</v>
      </c>
      <c r="L11" s="72">
        <v>10</v>
      </c>
      <c r="M11" s="72" t="s">
        <v>52</v>
      </c>
      <c r="N11" s="53"/>
      <c r="O11" s="53"/>
      <c r="P11" s="53">
        <v>30</v>
      </c>
      <c r="Q11" s="53">
        <v>120</v>
      </c>
      <c r="R11" s="53">
        <v>1</v>
      </c>
      <c r="S11" s="18">
        <f t="shared" si="5"/>
        <v>7.6923076923076927E-2</v>
      </c>
      <c r="T11" s="13">
        <f>60/(Q11)</f>
        <v>0.5</v>
      </c>
      <c r="U11" s="13">
        <v>20</v>
      </c>
      <c r="V11" s="13">
        <f t="shared" si="6"/>
        <v>10</v>
      </c>
      <c r="W11" s="13">
        <v>4</v>
      </c>
    </row>
    <row r="12" spans="1:24" x14ac:dyDescent="0.25">
      <c r="A12" s="36" t="s">
        <v>45</v>
      </c>
      <c r="B12" s="21" t="s">
        <v>84</v>
      </c>
      <c r="C12" s="51">
        <v>3</v>
      </c>
      <c r="D12" s="13">
        <f t="shared" si="0"/>
        <v>1</v>
      </c>
      <c r="E12" s="13">
        <f t="shared" si="1"/>
        <v>46</v>
      </c>
      <c r="F12" s="32">
        <f t="shared" si="2"/>
        <v>3.9130434782608696</v>
      </c>
      <c r="G12" s="13">
        <f t="shared" si="3"/>
        <v>20</v>
      </c>
      <c r="H12" s="45">
        <f t="shared" si="4"/>
        <v>78.260869565217391</v>
      </c>
      <c r="I12" s="3" t="s">
        <v>99</v>
      </c>
      <c r="J12" s="5">
        <v>13.333333333333332</v>
      </c>
      <c r="L12" s="72">
        <v>11</v>
      </c>
      <c r="M12" s="72" t="s">
        <v>53</v>
      </c>
      <c r="N12" s="53"/>
      <c r="O12" s="53"/>
      <c r="P12" s="53">
        <v>15</v>
      </c>
      <c r="Q12" s="53">
        <v>90</v>
      </c>
      <c r="R12" s="53">
        <v>1</v>
      </c>
      <c r="S12" s="18">
        <f t="shared" si="5"/>
        <v>7.6923076923076927E-2</v>
      </c>
      <c r="T12" s="13">
        <f>60/(Q12)</f>
        <v>0.66666666666666663</v>
      </c>
      <c r="U12" s="13">
        <v>20</v>
      </c>
      <c r="V12" s="13">
        <f t="shared" si="6"/>
        <v>13</v>
      </c>
      <c r="W12" s="13">
        <v>4.5</v>
      </c>
    </row>
    <row r="13" spans="1:24" x14ac:dyDescent="0.25">
      <c r="A13" s="36" t="s">
        <v>45</v>
      </c>
      <c r="B13" s="21" t="s">
        <v>85</v>
      </c>
      <c r="C13" s="51">
        <v>3</v>
      </c>
      <c r="D13" s="13">
        <f t="shared" si="0"/>
        <v>1</v>
      </c>
      <c r="E13" s="13">
        <f t="shared" si="1"/>
        <v>46</v>
      </c>
      <c r="F13" s="32">
        <f t="shared" si="2"/>
        <v>3.9130434782608696</v>
      </c>
      <c r="G13" s="13">
        <f t="shared" si="3"/>
        <v>20</v>
      </c>
      <c r="H13" s="45">
        <f t="shared" si="4"/>
        <v>78.260869565217391</v>
      </c>
      <c r="I13" s="3" t="s">
        <v>56</v>
      </c>
      <c r="J13" s="5">
        <v>312.03371998211412</v>
      </c>
      <c r="L13" s="72">
        <v>12</v>
      </c>
      <c r="M13" s="72" t="s">
        <v>54</v>
      </c>
      <c r="N13" s="53"/>
      <c r="O13" s="53"/>
      <c r="P13" s="53">
        <v>47</v>
      </c>
      <c r="Q13" s="53">
        <v>90</v>
      </c>
      <c r="R13" s="53">
        <v>1</v>
      </c>
      <c r="S13" s="18">
        <f t="shared" si="5"/>
        <v>7.6923076923076927E-2</v>
      </c>
      <c r="T13" s="13">
        <f>60/(Q13)</f>
        <v>0.66666666666666663</v>
      </c>
      <c r="U13" s="13">
        <v>20</v>
      </c>
      <c r="V13" s="13">
        <f t="shared" si="6"/>
        <v>13</v>
      </c>
      <c r="W13" s="13">
        <v>1.95</v>
      </c>
    </row>
    <row r="14" spans="1:24" ht="15.75" thickBot="1" x14ac:dyDescent="0.3">
      <c r="A14" s="40" t="s">
        <v>45</v>
      </c>
      <c r="B14" s="22" t="s">
        <v>58</v>
      </c>
      <c r="C14" s="41">
        <v>1</v>
      </c>
      <c r="D14" s="41">
        <f t="shared" si="0"/>
        <v>1</v>
      </c>
      <c r="E14" s="41">
        <f t="shared" si="1"/>
        <v>46</v>
      </c>
      <c r="F14" s="42">
        <f t="shared" si="2"/>
        <v>1.3043478260869565</v>
      </c>
      <c r="G14" s="41">
        <f t="shared" si="3"/>
        <v>20</v>
      </c>
      <c r="H14" s="46">
        <f t="shared" si="4"/>
        <v>26.086956521739133</v>
      </c>
      <c r="I14" s="3" t="s">
        <v>88</v>
      </c>
      <c r="J14" s="5">
        <v>50</v>
      </c>
      <c r="L14" s="72">
        <v>13</v>
      </c>
      <c r="M14" s="72" t="s">
        <v>55</v>
      </c>
      <c r="N14" s="53"/>
      <c r="O14" s="53"/>
      <c r="P14" s="53">
        <v>40</v>
      </c>
      <c r="Q14" s="53">
        <v>90</v>
      </c>
      <c r="R14" s="53">
        <v>1</v>
      </c>
      <c r="S14" s="18">
        <f t="shared" si="5"/>
        <v>7.6923076923076927E-2</v>
      </c>
      <c r="T14" s="13">
        <f>60/(Q14)</f>
        <v>0.66666666666666663</v>
      </c>
      <c r="U14" s="13">
        <v>20</v>
      </c>
      <c r="V14" s="13">
        <f t="shared" si="6"/>
        <v>13</v>
      </c>
      <c r="W14" s="13">
        <v>1.45</v>
      </c>
    </row>
    <row r="15" spans="1:24" x14ac:dyDescent="0.25">
      <c r="A15" s="33" t="s">
        <v>46</v>
      </c>
      <c r="B15" s="20" t="s">
        <v>56</v>
      </c>
      <c r="C15" s="34">
        <v>1</v>
      </c>
      <c r="D15" s="34">
        <f t="shared" si="0"/>
        <v>1</v>
      </c>
      <c r="E15" s="34">
        <f t="shared" si="1"/>
        <v>90</v>
      </c>
      <c r="F15" s="35">
        <f t="shared" si="2"/>
        <v>0.66666666666666663</v>
      </c>
      <c r="G15" s="34">
        <f t="shared" si="3"/>
        <v>20</v>
      </c>
      <c r="H15" s="44">
        <f t="shared" si="4"/>
        <v>13.333333333333332</v>
      </c>
      <c r="I15" s="3" t="s">
        <v>94</v>
      </c>
      <c r="J15" s="5">
        <v>43.333333333333336</v>
      </c>
      <c r="R15">
        <f>SUM(R2:R14)</f>
        <v>13</v>
      </c>
    </row>
    <row r="16" spans="1:24" x14ac:dyDescent="0.25">
      <c r="A16" s="36" t="s">
        <v>46</v>
      </c>
      <c r="B16" s="21" t="s">
        <v>57</v>
      </c>
      <c r="C16" s="13">
        <v>1</v>
      </c>
      <c r="D16" s="13">
        <f t="shared" si="0"/>
        <v>1</v>
      </c>
      <c r="E16" s="13">
        <f t="shared" si="1"/>
        <v>90</v>
      </c>
      <c r="F16" s="32">
        <f t="shared" si="2"/>
        <v>0.66666666666666663</v>
      </c>
      <c r="G16" s="13">
        <f t="shared" si="3"/>
        <v>20</v>
      </c>
      <c r="H16" s="45">
        <f t="shared" si="4"/>
        <v>13.333333333333332</v>
      </c>
      <c r="I16" s="3" t="s">
        <v>83</v>
      </c>
      <c r="J16" s="5">
        <v>91.594202898550719</v>
      </c>
    </row>
    <row r="17" spans="1:19" x14ac:dyDescent="0.25">
      <c r="A17" s="36" t="s">
        <v>46</v>
      </c>
      <c r="B17" s="21" t="s">
        <v>86</v>
      </c>
      <c r="C17" s="13">
        <v>1</v>
      </c>
      <c r="D17" s="13">
        <f t="shared" si="0"/>
        <v>1</v>
      </c>
      <c r="E17" s="13">
        <f t="shared" si="1"/>
        <v>90</v>
      </c>
      <c r="F17" s="32">
        <f t="shared" si="2"/>
        <v>0.66666666666666663</v>
      </c>
      <c r="G17" s="13">
        <f t="shared" si="3"/>
        <v>20</v>
      </c>
      <c r="H17" s="45">
        <f t="shared" si="4"/>
        <v>13.333333333333332</v>
      </c>
      <c r="I17" s="3" t="s">
        <v>86</v>
      </c>
      <c r="J17" s="5">
        <v>63.333333333333329</v>
      </c>
    </row>
    <row r="18" spans="1:19" x14ac:dyDescent="0.25">
      <c r="A18" s="36" t="s">
        <v>46</v>
      </c>
      <c r="B18" s="21" t="s">
        <v>87</v>
      </c>
      <c r="C18" s="13">
        <v>1</v>
      </c>
      <c r="D18" s="13">
        <f t="shared" si="0"/>
        <v>1</v>
      </c>
      <c r="E18" s="13">
        <f t="shared" si="1"/>
        <v>90</v>
      </c>
      <c r="F18" s="32">
        <f t="shared" si="2"/>
        <v>0.66666666666666663</v>
      </c>
      <c r="G18" s="13">
        <f t="shared" si="3"/>
        <v>20</v>
      </c>
      <c r="H18" s="45">
        <f t="shared" si="4"/>
        <v>13.333333333333332</v>
      </c>
      <c r="I18" s="3" t="s">
        <v>90</v>
      </c>
      <c r="J18" s="5">
        <v>62.613430127041745</v>
      </c>
    </row>
    <row r="19" spans="1:19" ht="15.75" thickBot="1" x14ac:dyDescent="0.3">
      <c r="A19" s="40" t="s">
        <v>46</v>
      </c>
      <c r="B19" s="22" t="s">
        <v>58</v>
      </c>
      <c r="C19" s="41">
        <v>1</v>
      </c>
      <c r="D19" s="41">
        <f t="shared" si="0"/>
        <v>1</v>
      </c>
      <c r="E19" s="41">
        <f t="shared" si="1"/>
        <v>90</v>
      </c>
      <c r="F19" s="42">
        <f t="shared" si="2"/>
        <v>0.66666666666666663</v>
      </c>
      <c r="G19" s="41">
        <f t="shared" si="3"/>
        <v>20</v>
      </c>
      <c r="H19" s="46">
        <f t="shared" si="4"/>
        <v>13.333333333333332</v>
      </c>
      <c r="I19" s="3" t="s">
        <v>91</v>
      </c>
      <c r="J19" s="5">
        <v>31.03448275862069</v>
      </c>
    </row>
    <row r="20" spans="1:19" x14ac:dyDescent="0.25">
      <c r="A20" s="33" t="s">
        <v>47</v>
      </c>
      <c r="B20" s="20" t="s">
        <v>56</v>
      </c>
      <c r="C20" s="34">
        <v>1</v>
      </c>
      <c r="D20" s="34">
        <f t="shared" si="0"/>
        <v>1</v>
      </c>
      <c r="E20" s="34">
        <f t="shared" si="1"/>
        <v>24</v>
      </c>
      <c r="F20" s="35">
        <f t="shared" si="2"/>
        <v>2.5</v>
      </c>
      <c r="G20" s="34">
        <f t="shared" si="3"/>
        <v>20</v>
      </c>
      <c r="H20" s="44">
        <f t="shared" si="4"/>
        <v>50</v>
      </c>
      <c r="I20" s="3" t="s">
        <v>81</v>
      </c>
      <c r="J20" s="5">
        <v>16.666666666666668</v>
      </c>
    </row>
    <row r="21" spans="1:19" x14ac:dyDescent="0.25">
      <c r="A21" s="36" t="s">
        <v>47</v>
      </c>
      <c r="B21" s="21" t="s">
        <v>57</v>
      </c>
      <c r="C21" s="13">
        <v>1</v>
      </c>
      <c r="D21" s="13">
        <f t="shared" si="0"/>
        <v>1</v>
      </c>
      <c r="E21" s="13">
        <f t="shared" si="1"/>
        <v>24</v>
      </c>
      <c r="F21" s="32">
        <f t="shared" si="2"/>
        <v>2.5</v>
      </c>
      <c r="G21" s="13">
        <f t="shared" si="3"/>
        <v>20</v>
      </c>
      <c r="H21" s="45">
        <f t="shared" si="4"/>
        <v>50</v>
      </c>
      <c r="I21" s="3" t="s">
        <v>84</v>
      </c>
      <c r="J21" s="5">
        <v>91.594202898550719</v>
      </c>
    </row>
    <row r="22" spans="1:19" x14ac:dyDescent="0.25">
      <c r="A22" s="36" t="s">
        <v>47</v>
      </c>
      <c r="B22" s="21" t="s">
        <v>86</v>
      </c>
      <c r="C22" s="13">
        <v>1</v>
      </c>
      <c r="D22" s="13">
        <f t="shared" si="0"/>
        <v>1</v>
      </c>
      <c r="E22" s="13">
        <f t="shared" si="1"/>
        <v>24</v>
      </c>
      <c r="F22" s="32">
        <f t="shared" si="2"/>
        <v>2.5</v>
      </c>
      <c r="G22" s="13">
        <f t="shared" si="3"/>
        <v>20</v>
      </c>
      <c r="H22" s="45">
        <f t="shared" si="4"/>
        <v>50</v>
      </c>
      <c r="I22" s="3" t="s">
        <v>97</v>
      </c>
      <c r="J22" s="5">
        <v>13.333333333333332</v>
      </c>
    </row>
    <row r="23" spans="1:19" x14ac:dyDescent="0.25">
      <c r="A23" s="36" t="s">
        <v>47</v>
      </c>
      <c r="B23" s="21" t="s">
        <v>88</v>
      </c>
      <c r="C23" s="13">
        <v>1</v>
      </c>
      <c r="D23" s="13">
        <f t="shared" si="0"/>
        <v>1</v>
      </c>
      <c r="E23" s="13">
        <f t="shared" si="1"/>
        <v>24</v>
      </c>
      <c r="F23" s="32">
        <f t="shared" si="2"/>
        <v>2.5</v>
      </c>
      <c r="G23" s="13">
        <f t="shared" si="3"/>
        <v>20</v>
      </c>
      <c r="H23" s="45">
        <f t="shared" si="4"/>
        <v>50</v>
      </c>
      <c r="I23" s="3" t="s">
        <v>95</v>
      </c>
      <c r="J23" s="5">
        <v>10</v>
      </c>
      <c r="M23" s="29"/>
      <c r="N23" s="29"/>
      <c r="O23" s="29"/>
      <c r="P23" s="25"/>
      <c r="Q23" s="25"/>
    </row>
    <row r="24" spans="1:19" x14ac:dyDescent="0.25">
      <c r="A24" s="36" t="s">
        <v>47</v>
      </c>
      <c r="B24" s="21" t="s">
        <v>89</v>
      </c>
      <c r="C24" s="13">
        <v>1</v>
      </c>
      <c r="D24" s="13">
        <f t="shared" si="0"/>
        <v>1</v>
      </c>
      <c r="E24" s="13">
        <f t="shared" si="1"/>
        <v>24</v>
      </c>
      <c r="F24" s="32">
        <f t="shared" si="2"/>
        <v>2.5</v>
      </c>
      <c r="G24" s="13">
        <f t="shared" si="3"/>
        <v>20</v>
      </c>
      <c r="H24" s="45">
        <f t="shared" si="4"/>
        <v>50</v>
      </c>
      <c r="I24" s="3" t="s">
        <v>87</v>
      </c>
      <c r="J24" s="5">
        <v>13.333333333333332</v>
      </c>
      <c r="M24" s="29"/>
      <c r="N24" s="29"/>
      <c r="O24" s="29"/>
      <c r="P24" s="25"/>
      <c r="Q24" s="25"/>
    </row>
    <row r="25" spans="1:19" ht="15.75" thickBot="1" x14ac:dyDescent="0.3">
      <c r="A25" s="40" t="s">
        <v>47</v>
      </c>
      <c r="B25" s="22" t="s">
        <v>58</v>
      </c>
      <c r="C25" s="41">
        <v>1</v>
      </c>
      <c r="D25" s="41">
        <f t="shared" si="0"/>
        <v>1</v>
      </c>
      <c r="E25" s="41">
        <f t="shared" si="1"/>
        <v>24</v>
      </c>
      <c r="F25" s="42">
        <f t="shared" si="2"/>
        <v>2.5</v>
      </c>
      <c r="G25" s="41">
        <f t="shared" si="3"/>
        <v>20</v>
      </c>
      <c r="H25" s="46">
        <f t="shared" si="4"/>
        <v>50</v>
      </c>
      <c r="I25" s="3" t="s">
        <v>9</v>
      </c>
      <c r="J25" s="5">
        <v>1555.5661642862776</v>
      </c>
      <c r="M25" s="29"/>
      <c r="N25" s="29"/>
      <c r="O25" s="29"/>
      <c r="P25" s="25"/>
      <c r="Q25" s="25"/>
    </row>
    <row r="26" spans="1:19" x14ac:dyDescent="0.25">
      <c r="A26" s="33" t="s">
        <v>48</v>
      </c>
      <c r="B26" s="20" t="s">
        <v>56</v>
      </c>
      <c r="C26" s="34">
        <v>1</v>
      </c>
      <c r="D26" s="34">
        <f t="shared" si="0"/>
        <v>1</v>
      </c>
      <c r="E26" s="34">
        <f t="shared" si="1"/>
        <v>38</v>
      </c>
      <c r="F26" s="35">
        <f t="shared" si="2"/>
        <v>1.5789473684210527</v>
      </c>
      <c r="G26" s="34">
        <f t="shared" si="3"/>
        <v>20</v>
      </c>
      <c r="H26" s="44">
        <f t="shared" si="4"/>
        <v>31.578947368421055</v>
      </c>
      <c r="M26" s="29"/>
      <c r="N26" s="29"/>
      <c r="O26" s="29"/>
      <c r="P26" s="25"/>
      <c r="Q26" s="25"/>
      <c r="S26" s="19"/>
    </row>
    <row r="27" spans="1:19" x14ac:dyDescent="0.25">
      <c r="A27" s="36" t="s">
        <v>48</v>
      </c>
      <c r="B27" s="21" t="s">
        <v>57</v>
      </c>
      <c r="C27" s="13">
        <v>1</v>
      </c>
      <c r="D27" s="13">
        <f t="shared" si="0"/>
        <v>1</v>
      </c>
      <c r="E27" s="13">
        <f t="shared" si="1"/>
        <v>38</v>
      </c>
      <c r="F27" s="32">
        <f t="shared" si="2"/>
        <v>1.5789473684210527</v>
      </c>
      <c r="G27" s="13">
        <f t="shared" si="3"/>
        <v>20</v>
      </c>
      <c r="H27" s="45">
        <f t="shared" si="4"/>
        <v>31.578947368421055</v>
      </c>
      <c r="M27" s="29"/>
      <c r="N27" s="29"/>
      <c r="O27" s="29"/>
      <c r="P27" s="25"/>
      <c r="Q27" s="25"/>
    </row>
    <row r="28" spans="1:19" x14ac:dyDescent="0.25">
      <c r="A28" s="36" t="s">
        <v>48</v>
      </c>
      <c r="B28" s="21" t="s">
        <v>90</v>
      </c>
      <c r="C28" s="13">
        <v>1</v>
      </c>
      <c r="D28" s="13">
        <f t="shared" si="0"/>
        <v>1</v>
      </c>
      <c r="E28" s="13">
        <f t="shared" si="1"/>
        <v>38</v>
      </c>
      <c r="F28" s="32">
        <f t="shared" si="2"/>
        <v>1.5789473684210527</v>
      </c>
      <c r="G28" s="13">
        <f t="shared" si="3"/>
        <v>20</v>
      </c>
      <c r="H28" s="45">
        <f t="shared" si="4"/>
        <v>31.578947368421055</v>
      </c>
      <c r="M28" s="29"/>
      <c r="N28" s="29"/>
      <c r="O28" s="29"/>
      <c r="P28" s="25"/>
      <c r="Q28" s="25"/>
    </row>
    <row r="29" spans="1:19" ht="15.75" thickBot="1" x14ac:dyDescent="0.3">
      <c r="A29" s="40" t="s">
        <v>48</v>
      </c>
      <c r="B29" s="22" t="s">
        <v>58</v>
      </c>
      <c r="C29" s="41">
        <v>1</v>
      </c>
      <c r="D29" s="41">
        <f t="shared" si="0"/>
        <v>1</v>
      </c>
      <c r="E29" s="41">
        <f t="shared" si="1"/>
        <v>38</v>
      </c>
      <c r="F29" s="42">
        <f t="shared" si="2"/>
        <v>1.5789473684210527</v>
      </c>
      <c r="G29" s="41">
        <f t="shared" si="3"/>
        <v>20</v>
      </c>
      <c r="H29" s="46">
        <f t="shared" si="4"/>
        <v>31.578947368421055</v>
      </c>
      <c r="M29" s="29"/>
      <c r="N29" s="29"/>
      <c r="O29" s="29"/>
      <c r="P29" s="25"/>
      <c r="Q29" s="25"/>
    </row>
    <row r="30" spans="1:19" x14ac:dyDescent="0.25">
      <c r="A30" s="33" t="s">
        <v>49</v>
      </c>
      <c r="B30" s="20" t="s">
        <v>56</v>
      </c>
      <c r="C30" s="34">
        <v>1</v>
      </c>
      <c r="D30" s="34">
        <f t="shared" si="0"/>
        <v>1</v>
      </c>
      <c r="E30" s="34">
        <f t="shared" si="1"/>
        <v>58</v>
      </c>
      <c r="F30" s="35">
        <f t="shared" si="2"/>
        <v>1.0344827586206897</v>
      </c>
      <c r="G30" s="34">
        <f t="shared" si="3"/>
        <v>20</v>
      </c>
      <c r="H30" s="44">
        <f t="shared" si="4"/>
        <v>20.689655172413794</v>
      </c>
      <c r="M30" s="29"/>
      <c r="N30" s="29"/>
      <c r="O30" s="29"/>
      <c r="P30" s="25"/>
      <c r="Q30" s="25"/>
    </row>
    <row r="31" spans="1:19" x14ac:dyDescent="0.25">
      <c r="A31" s="36" t="s">
        <v>49</v>
      </c>
      <c r="B31" s="21" t="s">
        <v>57</v>
      </c>
      <c r="C31" s="13">
        <v>1</v>
      </c>
      <c r="D31" s="13">
        <f t="shared" si="0"/>
        <v>1</v>
      </c>
      <c r="E31" s="13">
        <f t="shared" si="1"/>
        <v>58</v>
      </c>
      <c r="F31" s="32">
        <f t="shared" si="2"/>
        <v>1.0344827586206897</v>
      </c>
      <c r="G31" s="13">
        <f t="shared" si="3"/>
        <v>20</v>
      </c>
      <c r="H31" s="45">
        <f t="shared" si="4"/>
        <v>20.689655172413794</v>
      </c>
      <c r="M31" s="29"/>
      <c r="N31" s="29"/>
      <c r="O31" s="29"/>
      <c r="P31" s="25"/>
      <c r="Q31" s="25"/>
    </row>
    <row r="32" spans="1:19" x14ac:dyDescent="0.25">
      <c r="A32" s="36" t="s">
        <v>49</v>
      </c>
      <c r="B32" s="21" t="s">
        <v>90</v>
      </c>
      <c r="C32" s="13">
        <v>1</v>
      </c>
      <c r="D32" s="13">
        <f t="shared" si="0"/>
        <v>1</v>
      </c>
      <c r="E32" s="13">
        <f t="shared" si="1"/>
        <v>58</v>
      </c>
      <c r="F32" s="32">
        <f t="shared" si="2"/>
        <v>1.0344827586206897</v>
      </c>
      <c r="G32" s="13">
        <f t="shared" si="3"/>
        <v>20</v>
      </c>
      <c r="H32" s="45">
        <f t="shared" si="4"/>
        <v>20.689655172413794</v>
      </c>
      <c r="M32" s="29"/>
      <c r="N32" s="29"/>
      <c r="O32" s="29"/>
      <c r="P32" s="25"/>
      <c r="Q32" s="25"/>
    </row>
    <row r="33" spans="1:19" x14ac:dyDescent="0.25">
      <c r="A33" s="36" t="s">
        <v>49</v>
      </c>
      <c r="B33" s="21" t="s">
        <v>91</v>
      </c>
      <c r="C33" s="13">
        <v>1</v>
      </c>
      <c r="D33" s="13">
        <f t="shared" si="0"/>
        <v>1</v>
      </c>
      <c r="E33" s="13">
        <f t="shared" si="1"/>
        <v>58</v>
      </c>
      <c r="F33" s="32">
        <f t="shared" si="2"/>
        <v>1.0344827586206897</v>
      </c>
      <c r="G33" s="13">
        <f t="shared" si="3"/>
        <v>20</v>
      </c>
      <c r="H33" s="45">
        <f t="shared" si="4"/>
        <v>20.689655172413794</v>
      </c>
      <c r="L33" s="24"/>
      <c r="M33" s="28"/>
      <c r="N33" s="29"/>
      <c r="O33" s="29"/>
      <c r="P33" s="28"/>
      <c r="Q33" s="29"/>
      <c r="R33" s="29"/>
      <c r="S33" s="29"/>
    </row>
    <row r="34" spans="1:19" x14ac:dyDescent="0.25">
      <c r="A34" s="36" t="s">
        <v>49</v>
      </c>
      <c r="B34" s="21" t="s">
        <v>92</v>
      </c>
      <c r="C34" s="13">
        <v>1</v>
      </c>
      <c r="D34" s="13">
        <f t="shared" ref="D34:D60" si="7">VLOOKUP(A34,$M$1:$W$14,6,FALSE)</f>
        <v>1</v>
      </c>
      <c r="E34" s="13">
        <f t="shared" ref="E34:E60" si="8">VLOOKUP(A34,$M$1:$W$14,5,FALSE)</f>
        <v>58</v>
      </c>
      <c r="F34" s="32">
        <f t="shared" ref="F34:F60" si="9">60/E34*C34</f>
        <v>1.0344827586206897</v>
      </c>
      <c r="G34" s="13">
        <f t="shared" ref="G34:G60" si="10">VLOOKUP(A34,$M$1:$W$14,9,FALSE)</f>
        <v>20</v>
      </c>
      <c r="H34" s="45">
        <f t="shared" ref="H34:H60" si="11">D34*F34*G34</f>
        <v>20.689655172413794</v>
      </c>
      <c r="L34" s="25"/>
      <c r="M34" s="29"/>
      <c r="N34" s="29"/>
      <c r="O34" s="29"/>
      <c r="P34" s="31"/>
      <c r="Q34" s="29"/>
      <c r="R34" s="29"/>
      <c r="S34" s="29"/>
    </row>
    <row r="35" spans="1:19" ht="15.75" thickBot="1" x14ac:dyDescent="0.3">
      <c r="A35" s="40" t="s">
        <v>49</v>
      </c>
      <c r="B35" s="22" t="s">
        <v>58</v>
      </c>
      <c r="C35" s="41">
        <v>1</v>
      </c>
      <c r="D35" s="41">
        <f t="shared" si="7"/>
        <v>1</v>
      </c>
      <c r="E35" s="41">
        <f t="shared" si="8"/>
        <v>58</v>
      </c>
      <c r="F35" s="42">
        <f t="shared" si="9"/>
        <v>1.0344827586206897</v>
      </c>
      <c r="G35" s="41">
        <f t="shared" si="10"/>
        <v>20</v>
      </c>
      <c r="H35" s="46">
        <f t="shared" si="11"/>
        <v>20.689655172413794</v>
      </c>
      <c r="L35" s="25"/>
      <c r="M35" s="29"/>
      <c r="N35" s="29"/>
      <c r="O35" s="29"/>
      <c r="P35" s="31"/>
      <c r="Q35" s="29"/>
      <c r="R35" s="29"/>
      <c r="S35" s="29"/>
    </row>
    <row r="36" spans="1:19" x14ac:dyDescent="0.25">
      <c r="A36" s="33" t="s">
        <v>50</v>
      </c>
      <c r="B36" s="20" t="s">
        <v>56</v>
      </c>
      <c r="C36" s="34">
        <v>1</v>
      </c>
      <c r="D36" s="34">
        <f t="shared" si="7"/>
        <v>1</v>
      </c>
      <c r="E36" s="34">
        <f t="shared" si="8"/>
        <v>116</v>
      </c>
      <c r="F36" s="35">
        <f t="shared" si="9"/>
        <v>0.51724137931034486</v>
      </c>
      <c r="G36" s="34">
        <f t="shared" si="10"/>
        <v>20</v>
      </c>
      <c r="H36" s="44">
        <f t="shared" si="11"/>
        <v>10.344827586206897</v>
      </c>
      <c r="L36" s="25"/>
      <c r="M36" s="29"/>
      <c r="N36" s="29"/>
      <c r="O36" s="29"/>
      <c r="P36" s="31"/>
      <c r="Q36" s="29"/>
      <c r="R36" s="29"/>
      <c r="S36" s="29"/>
    </row>
    <row r="37" spans="1:19" x14ac:dyDescent="0.25">
      <c r="A37" s="36" t="s">
        <v>50</v>
      </c>
      <c r="B37" s="21" t="s">
        <v>57</v>
      </c>
      <c r="C37" s="13">
        <v>1</v>
      </c>
      <c r="D37" s="13">
        <f t="shared" si="7"/>
        <v>1</v>
      </c>
      <c r="E37" s="13">
        <f t="shared" si="8"/>
        <v>116</v>
      </c>
      <c r="F37" s="32">
        <f t="shared" si="9"/>
        <v>0.51724137931034486</v>
      </c>
      <c r="G37" s="13">
        <f t="shared" si="10"/>
        <v>20</v>
      </c>
      <c r="H37" s="45">
        <f t="shared" si="11"/>
        <v>10.344827586206897</v>
      </c>
      <c r="L37" s="25"/>
      <c r="M37" s="29"/>
      <c r="N37" s="29"/>
      <c r="O37" s="29"/>
      <c r="P37" s="31"/>
      <c r="Q37" s="29"/>
      <c r="R37" s="29"/>
      <c r="S37" s="29"/>
    </row>
    <row r="38" spans="1:19" x14ac:dyDescent="0.25">
      <c r="A38" s="36" t="s">
        <v>50</v>
      </c>
      <c r="B38" s="21" t="s">
        <v>90</v>
      </c>
      <c r="C38" s="13">
        <v>1</v>
      </c>
      <c r="D38" s="13">
        <f t="shared" si="7"/>
        <v>1</v>
      </c>
      <c r="E38" s="13">
        <f t="shared" si="8"/>
        <v>116</v>
      </c>
      <c r="F38" s="32">
        <f t="shared" si="9"/>
        <v>0.51724137931034486</v>
      </c>
      <c r="G38" s="13">
        <f t="shared" si="10"/>
        <v>20</v>
      </c>
      <c r="H38" s="45">
        <f t="shared" si="11"/>
        <v>10.344827586206897</v>
      </c>
      <c r="L38" s="25"/>
      <c r="M38" s="29"/>
      <c r="N38" s="29"/>
      <c r="O38" s="29"/>
      <c r="P38" s="31"/>
      <c r="Q38" s="29"/>
      <c r="R38" s="29"/>
      <c r="S38" s="29"/>
    </row>
    <row r="39" spans="1:19" x14ac:dyDescent="0.25">
      <c r="A39" s="36" t="s">
        <v>50</v>
      </c>
      <c r="B39" s="21" t="s">
        <v>91</v>
      </c>
      <c r="C39" s="13">
        <v>1</v>
      </c>
      <c r="D39" s="13">
        <f t="shared" si="7"/>
        <v>1</v>
      </c>
      <c r="E39" s="13">
        <f t="shared" si="8"/>
        <v>116</v>
      </c>
      <c r="F39" s="32">
        <f t="shared" si="9"/>
        <v>0.51724137931034486</v>
      </c>
      <c r="G39" s="13">
        <f t="shared" si="10"/>
        <v>20</v>
      </c>
      <c r="H39" s="45">
        <f t="shared" si="11"/>
        <v>10.344827586206897</v>
      </c>
      <c r="L39" s="25"/>
      <c r="M39" s="29"/>
      <c r="N39" s="29"/>
      <c r="O39" s="29"/>
      <c r="P39" s="31"/>
      <c r="Q39" s="29"/>
      <c r="R39" s="29"/>
      <c r="S39" s="29"/>
    </row>
    <row r="40" spans="1:19" x14ac:dyDescent="0.25">
      <c r="A40" s="36" t="s">
        <v>50</v>
      </c>
      <c r="B40" s="21" t="s">
        <v>93</v>
      </c>
      <c r="C40" s="13">
        <v>1</v>
      </c>
      <c r="D40" s="13">
        <f t="shared" si="7"/>
        <v>1</v>
      </c>
      <c r="E40" s="13">
        <f t="shared" si="8"/>
        <v>116</v>
      </c>
      <c r="F40" s="32">
        <f t="shared" si="9"/>
        <v>0.51724137931034486</v>
      </c>
      <c r="G40" s="13">
        <f t="shared" si="10"/>
        <v>20</v>
      </c>
      <c r="H40" s="45">
        <f t="shared" si="11"/>
        <v>10.344827586206897</v>
      </c>
      <c r="L40" s="25"/>
      <c r="M40" s="29"/>
      <c r="N40" s="29"/>
      <c r="O40" s="29"/>
      <c r="P40" s="31"/>
      <c r="Q40" s="29"/>
      <c r="R40" s="29"/>
      <c r="S40" s="29"/>
    </row>
    <row r="41" spans="1:19" ht="15.75" thickBot="1" x14ac:dyDescent="0.3">
      <c r="A41" s="40" t="s">
        <v>50</v>
      </c>
      <c r="B41" s="22" t="s">
        <v>58</v>
      </c>
      <c r="C41" s="41">
        <v>1</v>
      </c>
      <c r="D41" s="41">
        <f t="shared" si="7"/>
        <v>1</v>
      </c>
      <c r="E41" s="41">
        <f t="shared" si="8"/>
        <v>116</v>
      </c>
      <c r="F41" s="42">
        <f t="shared" si="9"/>
        <v>0.51724137931034486</v>
      </c>
      <c r="G41" s="41">
        <f t="shared" si="10"/>
        <v>20</v>
      </c>
      <c r="H41" s="46">
        <f t="shared" si="11"/>
        <v>10.344827586206897</v>
      </c>
      <c r="L41" s="25"/>
      <c r="M41" s="29"/>
      <c r="N41" s="29"/>
      <c r="O41" s="29"/>
      <c r="P41" s="31"/>
      <c r="Q41" s="29"/>
      <c r="R41" s="29"/>
      <c r="S41" s="29"/>
    </row>
    <row r="42" spans="1:19" x14ac:dyDescent="0.25">
      <c r="A42" s="33" t="s">
        <v>51</v>
      </c>
      <c r="B42" s="20" t="s">
        <v>56</v>
      </c>
      <c r="C42" s="34">
        <v>1</v>
      </c>
      <c r="D42" s="34">
        <f t="shared" si="7"/>
        <v>1</v>
      </c>
      <c r="E42" s="34">
        <f t="shared" si="8"/>
        <v>36</v>
      </c>
      <c r="F42" s="35">
        <f t="shared" si="9"/>
        <v>1.6666666666666667</v>
      </c>
      <c r="G42" s="34">
        <f t="shared" si="10"/>
        <v>20</v>
      </c>
      <c r="H42" s="44">
        <f t="shared" si="11"/>
        <v>33.333333333333336</v>
      </c>
      <c r="L42" s="25"/>
      <c r="M42" s="29"/>
      <c r="N42" s="29"/>
      <c r="O42" s="29"/>
      <c r="P42" s="31"/>
      <c r="Q42" s="29"/>
      <c r="R42" s="29"/>
      <c r="S42" s="29"/>
    </row>
    <row r="43" spans="1:19" x14ac:dyDescent="0.25">
      <c r="A43" s="36" t="s">
        <v>51</v>
      </c>
      <c r="B43" s="21" t="s">
        <v>57</v>
      </c>
      <c r="C43" s="13">
        <v>1</v>
      </c>
      <c r="D43" s="13">
        <f t="shared" si="7"/>
        <v>1</v>
      </c>
      <c r="E43" s="13">
        <f t="shared" si="8"/>
        <v>36</v>
      </c>
      <c r="F43" s="32">
        <f t="shared" si="9"/>
        <v>1.6666666666666667</v>
      </c>
      <c r="G43" s="13">
        <f t="shared" si="10"/>
        <v>20</v>
      </c>
      <c r="H43" s="45">
        <f t="shared" si="11"/>
        <v>33.333333333333336</v>
      </c>
      <c r="L43" s="25"/>
      <c r="M43" s="29"/>
      <c r="N43" s="29"/>
      <c r="O43" s="29"/>
      <c r="P43" s="31"/>
      <c r="Q43" s="29"/>
      <c r="R43" s="29"/>
      <c r="S43" s="29"/>
    </row>
    <row r="44" spans="1:19" x14ac:dyDescent="0.25">
      <c r="A44" s="36" t="s">
        <v>51</v>
      </c>
      <c r="B44" s="21" t="s">
        <v>94</v>
      </c>
      <c r="C44" s="13">
        <v>1</v>
      </c>
      <c r="D44" s="13">
        <f t="shared" si="7"/>
        <v>1</v>
      </c>
      <c r="E44" s="13">
        <f t="shared" si="8"/>
        <v>36</v>
      </c>
      <c r="F44" s="32">
        <f t="shared" si="9"/>
        <v>1.6666666666666667</v>
      </c>
      <c r="G44" s="13">
        <f t="shared" si="10"/>
        <v>20</v>
      </c>
      <c r="H44" s="45">
        <f t="shared" si="11"/>
        <v>33.333333333333336</v>
      </c>
      <c r="L44" s="25"/>
      <c r="M44" s="29"/>
      <c r="N44" s="29"/>
      <c r="O44" s="29"/>
      <c r="P44" s="31"/>
      <c r="Q44" s="29"/>
      <c r="R44" s="29"/>
      <c r="S44" s="29"/>
    </row>
    <row r="45" spans="1:19" ht="15.75" thickBot="1" x14ac:dyDescent="0.3">
      <c r="A45" s="40" t="s">
        <v>51</v>
      </c>
      <c r="B45" s="22" t="s">
        <v>58</v>
      </c>
      <c r="C45" s="41">
        <v>1</v>
      </c>
      <c r="D45" s="41">
        <f t="shared" si="7"/>
        <v>1</v>
      </c>
      <c r="E45" s="41">
        <f t="shared" si="8"/>
        <v>36</v>
      </c>
      <c r="F45" s="42">
        <f t="shared" si="9"/>
        <v>1.6666666666666667</v>
      </c>
      <c r="G45" s="41">
        <f t="shared" si="10"/>
        <v>20</v>
      </c>
      <c r="H45" s="46">
        <f t="shared" si="11"/>
        <v>33.333333333333336</v>
      </c>
      <c r="L45" s="25"/>
      <c r="M45" s="29"/>
      <c r="N45" s="29"/>
      <c r="O45" s="29"/>
      <c r="P45" s="31"/>
      <c r="Q45" s="29"/>
      <c r="R45" s="29"/>
      <c r="S45" s="29"/>
    </row>
    <row r="46" spans="1:19" x14ac:dyDescent="0.25">
      <c r="A46" s="33" t="s">
        <v>52</v>
      </c>
      <c r="B46" s="20" t="s">
        <v>56</v>
      </c>
      <c r="C46" s="34">
        <v>1</v>
      </c>
      <c r="D46" s="34">
        <f t="shared" si="7"/>
        <v>1</v>
      </c>
      <c r="E46" s="34">
        <f t="shared" si="8"/>
        <v>120</v>
      </c>
      <c r="F46" s="35">
        <f t="shared" si="9"/>
        <v>0.5</v>
      </c>
      <c r="G46" s="34">
        <f t="shared" si="10"/>
        <v>20</v>
      </c>
      <c r="H46" s="44">
        <f t="shared" si="11"/>
        <v>10</v>
      </c>
      <c r="L46" s="25"/>
      <c r="M46" s="29"/>
      <c r="N46" s="29"/>
      <c r="O46" s="29"/>
      <c r="P46" s="31"/>
      <c r="Q46" s="29"/>
      <c r="R46" s="29"/>
      <c r="S46" s="29"/>
    </row>
    <row r="47" spans="1:19" x14ac:dyDescent="0.25">
      <c r="A47" s="36" t="s">
        <v>52</v>
      </c>
      <c r="B47" s="21" t="s">
        <v>57</v>
      </c>
      <c r="C47" s="13">
        <v>1</v>
      </c>
      <c r="D47" s="13">
        <f t="shared" si="7"/>
        <v>1</v>
      </c>
      <c r="E47" s="13">
        <f t="shared" si="8"/>
        <v>120</v>
      </c>
      <c r="F47" s="32">
        <f t="shared" si="9"/>
        <v>0.5</v>
      </c>
      <c r="G47" s="13">
        <f t="shared" si="10"/>
        <v>20</v>
      </c>
      <c r="H47" s="45">
        <f t="shared" si="11"/>
        <v>10</v>
      </c>
      <c r="L47" s="25"/>
      <c r="M47" s="29"/>
      <c r="N47" s="29"/>
      <c r="O47" s="29"/>
      <c r="P47" s="31"/>
      <c r="Q47" s="29"/>
      <c r="R47" s="29"/>
      <c r="S47" s="29"/>
    </row>
    <row r="48" spans="1:19" x14ac:dyDescent="0.25">
      <c r="A48" s="36" t="s">
        <v>52</v>
      </c>
      <c r="B48" s="21" t="s">
        <v>94</v>
      </c>
      <c r="C48" s="13">
        <v>1</v>
      </c>
      <c r="D48" s="13">
        <f t="shared" si="7"/>
        <v>1</v>
      </c>
      <c r="E48" s="13">
        <f t="shared" si="8"/>
        <v>120</v>
      </c>
      <c r="F48" s="32">
        <f t="shared" si="9"/>
        <v>0.5</v>
      </c>
      <c r="G48" s="13">
        <f t="shared" si="10"/>
        <v>20</v>
      </c>
      <c r="H48" s="45">
        <f t="shared" si="11"/>
        <v>10</v>
      </c>
      <c r="L48" s="25"/>
      <c r="M48" s="29"/>
      <c r="N48" s="29"/>
      <c r="O48" s="29"/>
      <c r="P48" s="31"/>
      <c r="Q48" s="29"/>
      <c r="R48" s="29"/>
      <c r="S48" s="29"/>
    </row>
    <row r="49" spans="1:19" x14ac:dyDescent="0.25">
      <c r="A49" s="36" t="s">
        <v>52</v>
      </c>
      <c r="B49" s="21" t="s">
        <v>95</v>
      </c>
      <c r="C49" s="13">
        <v>1</v>
      </c>
      <c r="D49" s="13">
        <f t="shared" si="7"/>
        <v>1</v>
      </c>
      <c r="E49" s="13">
        <f t="shared" si="8"/>
        <v>120</v>
      </c>
      <c r="F49" s="32">
        <f t="shared" si="9"/>
        <v>0.5</v>
      </c>
      <c r="G49" s="13">
        <f t="shared" si="10"/>
        <v>20</v>
      </c>
      <c r="H49" s="45">
        <f t="shared" si="11"/>
        <v>10</v>
      </c>
      <c r="L49" s="25"/>
      <c r="M49" s="29"/>
      <c r="N49" s="29"/>
      <c r="O49" s="29"/>
      <c r="P49" s="31"/>
      <c r="Q49" s="29"/>
      <c r="R49" s="29"/>
      <c r="S49" s="29"/>
    </row>
    <row r="50" spans="1:19" ht="15.75" thickBot="1" x14ac:dyDescent="0.3">
      <c r="A50" s="40" t="s">
        <v>52</v>
      </c>
      <c r="B50" s="22" t="s">
        <v>58</v>
      </c>
      <c r="C50" s="41">
        <v>1</v>
      </c>
      <c r="D50" s="41">
        <f t="shared" si="7"/>
        <v>1</v>
      </c>
      <c r="E50" s="41">
        <f t="shared" si="8"/>
        <v>120</v>
      </c>
      <c r="F50" s="42">
        <f t="shared" si="9"/>
        <v>0.5</v>
      </c>
      <c r="G50" s="41">
        <f t="shared" si="10"/>
        <v>20</v>
      </c>
      <c r="H50" s="46">
        <f t="shared" si="11"/>
        <v>10</v>
      </c>
      <c r="L50" s="25"/>
      <c r="M50" s="29"/>
      <c r="N50" s="30"/>
      <c r="O50" s="29"/>
      <c r="P50" s="31"/>
      <c r="Q50" s="29"/>
      <c r="R50" s="29"/>
      <c r="S50" s="29"/>
    </row>
    <row r="51" spans="1:19" x14ac:dyDescent="0.25">
      <c r="A51" s="33" t="s">
        <v>53</v>
      </c>
      <c r="B51" s="20" t="s">
        <v>56</v>
      </c>
      <c r="C51" s="34">
        <v>1</v>
      </c>
      <c r="D51" s="34">
        <f t="shared" si="7"/>
        <v>1</v>
      </c>
      <c r="E51" s="34">
        <f t="shared" si="8"/>
        <v>90</v>
      </c>
      <c r="F51" s="35">
        <f t="shared" si="9"/>
        <v>0.66666666666666663</v>
      </c>
      <c r="G51" s="34">
        <f t="shared" si="10"/>
        <v>20</v>
      </c>
      <c r="H51" s="44">
        <f t="shared" si="11"/>
        <v>13.333333333333332</v>
      </c>
      <c r="K51" s="25"/>
      <c r="L51" s="25"/>
      <c r="M51" s="29"/>
      <c r="N51" s="30"/>
      <c r="O51" s="29"/>
      <c r="P51" s="31"/>
      <c r="Q51" s="29"/>
      <c r="R51" s="29"/>
      <c r="S51" s="29"/>
    </row>
    <row r="52" spans="1:19" ht="15.75" thickBot="1" x14ac:dyDescent="0.3">
      <c r="A52" s="40" t="s">
        <v>53</v>
      </c>
      <c r="B52" s="22" t="s">
        <v>96</v>
      </c>
      <c r="C52" s="41">
        <v>1</v>
      </c>
      <c r="D52" s="41">
        <f t="shared" si="7"/>
        <v>1</v>
      </c>
      <c r="E52" s="41">
        <f t="shared" si="8"/>
        <v>90</v>
      </c>
      <c r="F52" s="42">
        <f t="shared" si="9"/>
        <v>0.66666666666666663</v>
      </c>
      <c r="G52" s="41">
        <f t="shared" si="10"/>
        <v>20</v>
      </c>
      <c r="H52" s="46">
        <f t="shared" si="11"/>
        <v>13.333333333333332</v>
      </c>
      <c r="K52" s="25"/>
      <c r="L52" s="25"/>
      <c r="M52" s="29"/>
      <c r="N52" s="30"/>
      <c r="O52" s="29"/>
      <c r="P52" s="31"/>
      <c r="Q52" s="29"/>
      <c r="R52" s="29"/>
      <c r="S52" s="29"/>
    </row>
    <row r="53" spans="1:19" x14ac:dyDescent="0.25">
      <c r="A53" s="33" t="s">
        <v>54</v>
      </c>
      <c r="B53" s="20" t="s">
        <v>56</v>
      </c>
      <c r="C53" s="34">
        <v>1</v>
      </c>
      <c r="D53" s="34">
        <f t="shared" si="7"/>
        <v>1</v>
      </c>
      <c r="E53" s="34">
        <f t="shared" si="8"/>
        <v>90</v>
      </c>
      <c r="F53" s="35">
        <f t="shared" si="9"/>
        <v>0.66666666666666663</v>
      </c>
      <c r="G53" s="34">
        <f t="shared" si="10"/>
        <v>20</v>
      </c>
      <c r="H53" s="44">
        <f t="shared" si="11"/>
        <v>13.333333333333332</v>
      </c>
      <c r="K53" s="25"/>
      <c r="L53" s="25"/>
      <c r="M53" s="25"/>
      <c r="N53" s="26"/>
      <c r="O53" s="25"/>
      <c r="P53" s="27"/>
    </row>
    <row r="54" spans="1:19" x14ac:dyDescent="0.25">
      <c r="A54" s="36" t="s">
        <v>54</v>
      </c>
      <c r="B54" s="21" t="s">
        <v>97</v>
      </c>
      <c r="C54" s="13">
        <v>1</v>
      </c>
      <c r="D54" s="13">
        <f t="shared" si="7"/>
        <v>1</v>
      </c>
      <c r="E54" s="13">
        <f t="shared" si="8"/>
        <v>90</v>
      </c>
      <c r="F54" s="32">
        <f t="shared" si="9"/>
        <v>0.66666666666666663</v>
      </c>
      <c r="G54" s="13">
        <f t="shared" si="10"/>
        <v>20</v>
      </c>
      <c r="H54" s="45">
        <f t="shared" si="11"/>
        <v>13.333333333333332</v>
      </c>
      <c r="K54" s="25"/>
      <c r="L54" s="25"/>
      <c r="M54" s="25"/>
      <c r="N54" s="26"/>
      <c r="O54" s="25"/>
      <c r="P54" s="27"/>
    </row>
    <row r="55" spans="1:19" x14ac:dyDescent="0.25">
      <c r="A55" s="36" t="s">
        <v>54</v>
      </c>
      <c r="B55" s="21" t="s">
        <v>98</v>
      </c>
      <c r="C55" s="13">
        <v>1</v>
      </c>
      <c r="D55" s="13">
        <f t="shared" si="7"/>
        <v>1</v>
      </c>
      <c r="E55" s="13">
        <f t="shared" si="8"/>
        <v>90</v>
      </c>
      <c r="F55" s="32">
        <f t="shared" si="9"/>
        <v>0.66666666666666663</v>
      </c>
      <c r="G55" s="13">
        <f t="shared" si="10"/>
        <v>20</v>
      </c>
      <c r="H55" s="45">
        <f t="shared" si="11"/>
        <v>13.333333333333332</v>
      </c>
      <c r="K55" s="25"/>
      <c r="L55" s="25"/>
      <c r="M55" s="25"/>
      <c r="N55" s="26"/>
      <c r="O55" s="25"/>
      <c r="P55" s="27"/>
    </row>
    <row r="56" spans="1:19" ht="15.75" thickBot="1" x14ac:dyDescent="0.3">
      <c r="A56" s="40" t="s">
        <v>54</v>
      </c>
      <c r="B56" s="22" t="s">
        <v>99</v>
      </c>
      <c r="C56" s="41">
        <v>1</v>
      </c>
      <c r="D56" s="41">
        <f t="shared" si="7"/>
        <v>1</v>
      </c>
      <c r="E56" s="41">
        <f t="shared" si="8"/>
        <v>90</v>
      </c>
      <c r="F56" s="42">
        <f t="shared" si="9"/>
        <v>0.66666666666666663</v>
      </c>
      <c r="G56" s="41">
        <f t="shared" si="10"/>
        <v>20</v>
      </c>
      <c r="H56" s="46">
        <f t="shared" si="11"/>
        <v>13.333333333333332</v>
      </c>
      <c r="K56" s="25"/>
      <c r="L56" s="25"/>
      <c r="M56" s="25"/>
      <c r="N56" s="26"/>
      <c r="O56" s="25"/>
      <c r="P56" s="27"/>
    </row>
    <row r="57" spans="1:19" x14ac:dyDescent="0.25">
      <c r="A57" s="33" t="s">
        <v>55</v>
      </c>
      <c r="B57" s="20" t="s">
        <v>56</v>
      </c>
      <c r="C57" s="34">
        <v>1</v>
      </c>
      <c r="D57" s="34">
        <f t="shared" si="7"/>
        <v>1</v>
      </c>
      <c r="E57" s="34">
        <f t="shared" si="8"/>
        <v>90</v>
      </c>
      <c r="F57" s="35">
        <f t="shared" si="9"/>
        <v>0.66666666666666663</v>
      </c>
      <c r="G57" s="34">
        <f t="shared" si="10"/>
        <v>20</v>
      </c>
      <c r="H57" s="44">
        <f t="shared" si="11"/>
        <v>13.333333333333332</v>
      </c>
      <c r="K57" s="25"/>
      <c r="L57" s="25"/>
      <c r="M57" s="25"/>
      <c r="N57" s="26"/>
      <c r="O57" s="25"/>
      <c r="P57" s="27"/>
    </row>
    <row r="58" spans="1:19" x14ac:dyDescent="0.25">
      <c r="A58" s="36" t="s">
        <v>55</v>
      </c>
      <c r="B58" s="21" t="s">
        <v>83</v>
      </c>
      <c r="C58" s="13">
        <v>1</v>
      </c>
      <c r="D58" s="13">
        <f t="shared" si="7"/>
        <v>1</v>
      </c>
      <c r="E58" s="13">
        <f t="shared" si="8"/>
        <v>90</v>
      </c>
      <c r="F58" s="32">
        <f t="shared" si="9"/>
        <v>0.66666666666666663</v>
      </c>
      <c r="G58" s="13">
        <f t="shared" si="10"/>
        <v>20</v>
      </c>
      <c r="H58" s="45">
        <f t="shared" si="11"/>
        <v>13.333333333333332</v>
      </c>
      <c r="K58" s="25"/>
      <c r="L58" s="25"/>
      <c r="M58" s="25"/>
      <c r="N58" s="26"/>
      <c r="O58" s="25"/>
      <c r="P58" s="27"/>
    </row>
    <row r="59" spans="1:19" x14ac:dyDescent="0.25">
      <c r="A59" s="36" t="s">
        <v>55</v>
      </c>
      <c r="B59" s="21" t="s">
        <v>84</v>
      </c>
      <c r="C59" s="13">
        <v>1</v>
      </c>
      <c r="D59" s="13">
        <f t="shared" si="7"/>
        <v>1</v>
      </c>
      <c r="E59" s="13">
        <f t="shared" si="8"/>
        <v>90</v>
      </c>
      <c r="F59" s="32">
        <f t="shared" si="9"/>
        <v>0.66666666666666663</v>
      </c>
      <c r="G59" s="13">
        <f t="shared" si="10"/>
        <v>20</v>
      </c>
      <c r="H59" s="45">
        <f t="shared" si="11"/>
        <v>13.333333333333332</v>
      </c>
      <c r="K59" s="25"/>
      <c r="L59" s="25"/>
      <c r="M59" s="25"/>
      <c r="N59" s="26"/>
      <c r="O59" s="25"/>
      <c r="P59" s="27"/>
    </row>
    <row r="60" spans="1:19" ht="15.75" thickBot="1" x14ac:dyDescent="0.3">
      <c r="A60" s="37" t="s">
        <v>55</v>
      </c>
      <c r="B60" s="22" t="s">
        <v>55</v>
      </c>
      <c r="C60" s="38">
        <v>1</v>
      </c>
      <c r="D60" s="38">
        <f t="shared" si="7"/>
        <v>1</v>
      </c>
      <c r="E60" s="38">
        <f t="shared" si="8"/>
        <v>90</v>
      </c>
      <c r="F60" s="39">
        <f t="shared" si="9"/>
        <v>0.66666666666666663</v>
      </c>
      <c r="G60" s="38">
        <f t="shared" si="10"/>
        <v>20</v>
      </c>
      <c r="H60" s="47">
        <f t="shared" si="11"/>
        <v>13.333333333333332</v>
      </c>
      <c r="K60" s="25"/>
      <c r="L60" s="25"/>
      <c r="M60" s="25"/>
      <c r="N60" s="26"/>
      <c r="O60" s="25"/>
      <c r="P60" s="27"/>
    </row>
    <row r="61" spans="1:19" x14ac:dyDescent="0.25">
      <c r="K61" s="25"/>
      <c r="L61" s="25"/>
      <c r="M61" s="25"/>
      <c r="N61" s="26"/>
      <c r="O61" s="25"/>
      <c r="P61" s="27"/>
    </row>
    <row r="62" spans="1:19" x14ac:dyDescent="0.25">
      <c r="K62" s="25"/>
      <c r="L62" s="25"/>
      <c r="M62" s="25"/>
      <c r="N62" s="26"/>
      <c r="O62" s="25"/>
      <c r="P62" s="27"/>
    </row>
    <row r="63" spans="1:19" x14ac:dyDescent="0.25">
      <c r="K63" s="25"/>
      <c r="L63" s="25"/>
      <c r="M63" s="25"/>
      <c r="N63" s="26"/>
      <c r="O63" s="25"/>
      <c r="P63" s="27"/>
    </row>
    <row r="64" spans="1:19" x14ac:dyDescent="0.25">
      <c r="K64" s="25"/>
      <c r="L64" s="25"/>
      <c r="M64" s="25"/>
      <c r="N64" s="26"/>
      <c r="O64" s="25"/>
      <c r="P64" s="27"/>
    </row>
    <row r="65" spans="1:16" x14ac:dyDescent="0.25">
      <c r="K65" s="25"/>
      <c r="L65" s="25"/>
      <c r="M65" s="25"/>
      <c r="N65" s="26"/>
      <c r="O65" s="25"/>
      <c r="P65" s="27"/>
    </row>
    <row r="66" spans="1:16" x14ac:dyDescent="0.25">
      <c r="K66" s="25"/>
      <c r="L66" s="25"/>
      <c r="M66" s="25"/>
      <c r="N66" s="26"/>
      <c r="O66" s="25"/>
      <c r="P66" s="27"/>
    </row>
    <row r="67" spans="1:16" x14ac:dyDescent="0.25">
      <c r="K67" s="25"/>
      <c r="L67" s="25"/>
      <c r="M67" s="25"/>
      <c r="N67" s="26"/>
      <c r="O67" s="25"/>
      <c r="P67" s="27"/>
    </row>
    <row r="68" spans="1:16" x14ac:dyDescent="0.25">
      <c r="A68" s="70" t="s">
        <v>28</v>
      </c>
      <c r="B68" s="70"/>
      <c r="C68" s="70" t="s">
        <v>41</v>
      </c>
      <c r="D68" s="70"/>
      <c r="K68" s="25"/>
      <c r="L68" s="25"/>
      <c r="M68" s="25"/>
      <c r="N68" s="26"/>
      <c r="O68" s="25"/>
      <c r="P68" s="27"/>
    </row>
    <row r="69" spans="1:16" ht="93.75" x14ac:dyDescent="0.3">
      <c r="A69" s="50" t="s">
        <v>27</v>
      </c>
      <c r="B69" s="50" t="s">
        <v>25</v>
      </c>
      <c r="C69" s="6" t="s">
        <v>23</v>
      </c>
      <c r="D69" s="6" t="s">
        <v>24</v>
      </c>
      <c r="E69" s="8"/>
      <c r="F69" s="12" t="s">
        <v>38</v>
      </c>
      <c r="G69" s="6" t="s">
        <v>22</v>
      </c>
      <c r="H69" s="6" t="s">
        <v>26</v>
      </c>
      <c r="K69" s="25"/>
      <c r="L69" s="25"/>
      <c r="M69" s="25"/>
      <c r="N69" s="26"/>
      <c r="O69" s="25"/>
      <c r="P69" s="27"/>
    </row>
    <row r="70" spans="1:16" x14ac:dyDescent="0.25">
      <c r="A70" s="56" t="s">
        <v>56</v>
      </c>
      <c r="B70">
        <v>950</v>
      </c>
      <c r="C70" s="65">
        <f t="shared" ref="C70:C92" si="12">GETPIVOTDATA("Итого",$I$1,"transaction rq",A70)*3</f>
        <v>936.10115994634236</v>
      </c>
      <c r="D70" s="61">
        <f>1-B70/C70</f>
        <v>-1.4847583411235599E-2</v>
      </c>
      <c r="E70" s="7"/>
      <c r="F70" s="14" t="s">
        <v>59</v>
      </c>
      <c r="G70" s="9">
        <f>C70/3</f>
        <v>312.03371998211412</v>
      </c>
      <c r="H70" s="62">
        <f>VLOOKUP(F70,SummaryReport!A:J,8,FALSE)</f>
        <v>311</v>
      </c>
      <c r="I70" s="55">
        <f>1-G70/H70</f>
        <v>-3.3238584633894508E-3</v>
      </c>
      <c r="K70" s="25"/>
      <c r="L70" s="25"/>
      <c r="M70" s="25"/>
      <c r="N70" s="26"/>
      <c r="O70" s="25"/>
      <c r="P70" s="27"/>
    </row>
    <row r="71" spans="1:16" x14ac:dyDescent="0.25">
      <c r="A71" s="56" t="s">
        <v>57</v>
      </c>
      <c r="B71">
        <v>770</v>
      </c>
      <c r="C71" s="65">
        <f t="shared" si="12"/>
        <v>766.10115994634248</v>
      </c>
      <c r="D71" s="61">
        <f t="shared" ref="D71:D92" si="13">1-B71/C71</f>
        <v>-5.0891974291367159E-3</v>
      </c>
      <c r="E71" s="7"/>
      <c r="F71" s="14" t="s">
        <v>63</v>
      </c>
      <c r="G71" s="9">
        <f t="shared" ref="G71:G92" si="14">C71/3</f>
        <v>255.36705331544749</v>
      </c>
      <c r="H71" s="62">
        <f>VLOOKUP(F71,SummaryReport!A:J,8,FALSE)</f>
        <v>253</v>
      </c>
      <c r="I71" s="55">
        <f t="shared" ref="I71:I92" si="15">1-G71/H71</f>
        <v>-9.3559419582904813E-3</v>
      </c>
      <c r="K71" s="25"/>
      <c r="L71" s="25"/>
      <c r="M71" s="25"/>
      <c r="N71" s="26"/>
      <c r="O71" s="25"/>
      <c r="P71" s="27"/>
    </row>
    <row r="72" spans="1:16" x14ac:dyDescent="0.25">
      <c r="A72" s="56" t="s">
        <v>58</v>
      </c>
      <c r="B72">
        <v>825</v>
      </c>
      <c r="C72" s="65">
        <f t="shared" si="12"/>
        <v>816.10115994634248</v>
      </c>
      <c r="D72" s="61">
        <f t="shared" si="13"/>
        <v>-1.0904089456560184E-2</v>
      </c>
      <c r="E72" s="7"/>
      <c r="F72" s="14" t="s">
        <v>62</v>
      </c>
      <c r="G72" s="9">
        <f t="shared" si="14"/>
        <v>272.03371998211418</v>
      </c>
      <c r="H72" s="62">
        <f>VLOOKUP(F72,SummaryReport!A:J,8,FALSE)</f>
        <v>273</v>
      </c>
      <c r="I72" s="55">
        <f t="shared" si="15"/>
        <v>3.5394872450029702E-3</v>
      </c>
      <c r="K72" s="25"/>
      <c r="L72" s="25"/>
      <c r="M72" s="25"/>
      <c r="N72" s="26"/>
      <c r="O72" s="25"/>
      <c r="P72" s="27"/>
    </row>
    <row r="73" spans="1:16" x14ac:dyDescent="0.25">
      <c r="A73" s="56" t="s">
        <v>81</v>
      </c>
      <c r="B73">
        <v>50</v>
      </c>
      <c r="C73" s="65">
        <f t="shared" si="12"/>
        <v>50</v>
      </c>
      <c r="D73" s="61">
        <f t="shared" si="13"/>
        <v>0</v>
      </c>
      <c r="E73" s="7"/>
      <c r="F73" s="14" t="s">
        <v>60</v>
      </c>
      <c r="G73" s="9">
        <f t="shared" si="14"/>
        <v>16.666666666666668</v>
      </c>
      <c r="H73" s="62">
        <f>VLOOKUP(F73,SummaryReport!A:J,8,FALSE)</f>
        <v>17</v>
      </c>
      <c r="I73" s="55">
        <f t="shared" si="15"/>
        <v>1.9607843137254832E-2</v>
      </c>
      <c r="K73" s="25"/>
      <c r="L73" s="25"/>
      <c r="M73" s="25"/>
      <c r="N73" s="26"/>
      <c r="O73" s="25"/>
      <c r="P73" s="27"/>
    </row>
    <row r="74" spans="1:16" x14ac:dyDescent="0.25">
      <c r="A74" s="56" t="s">
        <v>82</v>
      </c>
      <c r="B74">
        <v>50</v>
      </c>
      <c r="C74" s="65">
        <f t="shared" si="12"/>
        <v>50</v>
      </c>
      <c r="D74" s="61">
        <f t="shared" si="13"/>
        <v>0</v>
      </c>
      <c r="E74" s="7"/>
      <c r="F74" s="14" t="s">
        <v>61</v>
      </c>
      <c r="G74" s="9">
        <f t="shared" si="14"/>
        <v>16.666666666666668</v>
      </c>
      <c r="H74" s="62">
        <f>VLOOKUP(F74,SummaryReport!A:J,8,FALSE)</f>
        <v>17</v>
      </c>
      <c r="I74" s="55">
        <f t="shared" si="15"/>
        <v>1.9607843137254832E-2</v>
      </c>
      <c r="K74" s="25"/>
      <c r="L74" s="25"/>
      <c r="M74" s="25"/>
      <c r="N74" s="26"/>
      <c r="O74" s="25"/>
      <c r="P74" s="27"/>
    </row>
    <row r="75" spans="1:16" x14ac:dyDescent="0.25">
      <c r="A75" s="56" t="s">
        <v>83</v>
      </c>
      <c r="B75">
        <v>280</v>
      </c>
      <c r="C75" s="65">
        <f t="shared" si="12"/>
        <v>274.78260869565213</v>
      </c>
      <c r="D75" s="61">
        <f t="shared" si="13"/>
        <v>-1.8987341772152E-2</v>
      </c>
      <c r="E75" s="7"/>
      <c r="F75" s="14" t="s">
        <v>64</v>
      </c>
      <c r="G75" s="9">
        <f t="shared" si="14"/>
        <v>91.594202898550705</v>
      </c>
      <c r="H75" s="62">
        <f>VLOOKUP(F75,SummaryReport!A:J,8,FALSE)</f>
        <v>91</v>
      </c>
      <c r="I75" s="55">
        <f t="shared" si="15"/>
        <v>-6.5297021818759848E-3</v>
      </c>
      <c r="K75" s="25"/>
      <c r="L75" s="25"/>
      <c r="M75" s="25"/>
      <c r="N75" s="26"/>
      <c r="O75" s="25"/>
      <c r="P75" s="27"/>
    </row>
    <row r="76" spans="1:16" x14ac:dyDescent="0.25">
      <c r="A76" s="56" t="s">
        <v>84</v>
      </c>
      <c r="B76">
        <v>280</v>
      </c>
      <c r="C76" s="65">
        <f t="shared" si="12"/>
        <v>274.78260869565213</v>
      </c>
      <c r="D76" s="61">
        <f t="shared" si="13"/>
        <v>-1.8987341772152E-2</v>
      </c>
      <c r="E76" s="11"/>
      <c r="F76" s="14" t="s">
        <v>65</v>
      </c>
      <c r="G76" s="9">
        <f t="shared" si="14"/>
        <v>91.594202898550705</v>
      </c>
      <c r="H76" s="62">
        <f>VLOOKUP(F76,SummaryReport!A:J,8,FALSE)</f>
        <v>91</v>
      </c>
      <c r="I76" s="55">
        <f t="shared" si="15"/>
        <v>-6.5297021818759848E-3</v>
      </c>
      <c r="K76" s="25"/>
      <c r="L76" s="25"/>
      <c r="M76" s="25"/>
      <c r="N76" s="26"/>
      <c r="O76" s="25"/>
      <c r="P76" s="27"/>
    </row>
    <row r="77" spans="1:16" x14ac:dyDescent="0.25">
      <c r="A77" s="56" t="s">
        <v>85</v>
      </c>
      <c r="B77">
        <v>245</v>
      </c>
      <c r="C77" s="65">
        <f t="shared" si="12"/>
        <v>234.78260869565219</v>
      </c>
      <c r="D77" s="61">
        <f t="shared" si="13"/>
        <v>-4.3518518518518512E-2</v>
      </c>
      <c r="E77" s="7"/>
      <c r="F77" s="14" t="s">
        <v>66</v>
      </c>
      <c r="G77" s="9">
        <f t="shared" si="14"/>
        <v>78.260869565217391</v>
      </c>
      <c r="H77" s="62">
        <f>VLOOKUP(F77,SummaryReport!A:J,8,FALSE)</f>
        <v>78</v>
      </c>
      <c r="I77" s="55">
        <f t="shared" si="15"/>
        <v>-3.3444816053511683E-3</v>
      </c>
      <c r="K77" s="25"/>
      <c r="L77" s="25"/>
      <c r="M77" s="25"/>
      <c r="N77" s="26"/>
      <c r="O77" s="25"/>
      <c r="P77" s="27"/>
    </row>
    <row r="78" spans="1:16" x14ac:dyDescent="0.25">
      <c r="A78" s="56" t="s">
        <v>86</v>
      </c>
      <c r="B78">
        <v>180</v>
      </c>
      <c r="C78" s="65">
        <f t="shared" si="12"/>
        <v>190</v>
      </c>
      <c r="D78" s="61">
        <f t="shared" si="13"/>
        <v>5.2631578947368474E-2</v>
      </c>
      <c r="E78" s="7"/>
      <c r="F78" s="14" t="s">
        <v>67</v>
      </c>
      <c r="G78" s="9">
        <f t="shared" si="14"/>
        <v>63.333333333333336</v>
      </c>
      <c r="H78" s="62">
        <f>VLOOKUP(F78,SummaryReport!A:J,8,FALSE)</f>
        <v>63</v>
      </c>
      <c r="I78" s="55">
        <f t="shared" si="15"/>
        <v>-5.2910052910053462E-3</v>
      </c>
      <c r="K78" s="25"/>
      <c r="L78" s="25"/>
      <c r="M78" s="25"/>
      <c r="N78" s="26"/>
      <c r="O78" s="25"/>
      <c r="P78" s="27"/>
    </row>
    <row r="79" spans="1:16" x14ac:dyDescent="0.25">
      <c r="A79" s="56" t="s">
        <v>87</v>
      </c>
      <c r="B79">
        <v>40</v>
      </c>
      <c r="C79" s="65">
        <f t="shared" si="12"/>
        <v>40</v>
      </c>
      <c r="D79" s="61">
        <f t="shared" si="13"/>
        <v>0</v>
      </c>
      <c r="E79" s="7"/>
      <c r="F79" s="14" t="s">
        <v>68</v>
      </c>
      <c r="G79" s="9">
        <f t="shared" si="14"/>
        <v>13.333333333333334</v>
      </c>
      <c r="H79" s="62">
        <f>VLOOKUP(F79,SummaryReport!A:J,8,FALSE)</f>
        <v>13</v>
      </c>
      <c r="I79" s="55">
        <f t="shared" si="15"/>
        <v>-2.5641025641025772E-2</v>
      </c>
      <c r="K79" s="25"/>
      <c r="L79" s="25"/>
      <c r="M79" s="25"/>
      <c r="N79" s="26"/>
      <c r="O79" s="25"/>
      <c r="P79" s="27"/>
    </row>
    <row r="80" spans="1:16" x14ac:dyDescent="0.25">
      <c r="A80" s="56" t="s">
        <v>88</v>
      </c>
      <c r="B80">
        <v>155</v>
      </c>
      <c r="C80" s="65">
        <f t="shared" si="12"/>
        <v>150</v>
      </c>
      <c r="D80" s="61">
        <f t="shared" si="13"/>
        <v>-3.3333333333333437E-2</v>
      </c>
      <c r="E80" s="7"/>
      <c r="F80" s="14" t="s">
        <v>100</v>
      </c>
      <c r="G80" s="9">
        <f t="shared" si="14"/>
        <v>50</v>
      </c>
      <c r="H80" s="62">
        <f>VLOOKUP(F80,SummaryReport!A:J,8,FALSE)</f>
        <v>50</v>
      </c>
      <c r="I80" s="55">
        <f t="shared" si="15"/>
        <v>0</v>
      </c>
      <c r="K80" s="25"/>
      <c r="L80" s="25"/>
      <c r="M80" s="25"/>
      <c r="N80" s="26"/>
      <c r="O80" s="25"/>
      <c r="P80" s="27"/>
    </row>
    <row r="81" spans="1:16" x14ac:dyDescent="0.25">
      <c r="A81" s="56" t="s">
        <v>89</v>
      </c>
      <c r="B81">
        <v>155</v>
      </c>
      <c r="C81" s="65">
        <f t="shared" si="12"/>
        <v>150</v>
      </c>
      <c r="D81" s="61">
        <f t="shared" si="13"/>
        <v>-3.3333333333333437E-2</v>
      </c>
      <c r="E81" s="7"/>
      <c r="F81" s="14" t="s">
        <v>69</v>
      </c>
      <c r="G81" s="9">
        <f t="shared" si="14"/>
        <v>50</v>
      </c>
      <c r="H81" s="62">
        <f>VLOOKUP(F81,SummaryReport!A:J,8,FALSE)</f>
        <v>49</v>
      </c>
      <c r="I81" s="55">
        <f t="shared" si="15"/>
        <v>-2.0408163265306145E-2</v>
      </c>
      <c r="K81" s="25"/>
      <c r="L81" s="25"/>
      <c r="M81" s="25"/>
      <c r="N81" s="26"/>
      <c r="O81" s="25"/>
      <c r="P81" s="27"/>
    </row>
    <row r="82" spans="1:16" x14ac:dyDescent="0.25">
      <c r="A82" s="56" t="s">
        <v>90</v>
      </c>
      <c r="B82">
        <v>185</v>
      </c>
      <c r="C82" s="65">
        <f t="shared" si="12"/>
        <v>187.84029038112524</v>
      </c>
      <c r="D82" s="61">
        <f t="shared" si="13"/>
        <v>1.5120772946859984E-2</v>
      </c>
      <c r="F82" s="14" t="s">
        <v>70</v>
      </c>
      <c r="G82" s="9">
        <f t="shared" si="14"/>
        <v>62.613430127041745</v>
      </c>
      <c r="H82" s="62">
        <f>VLOOKUP(F82,SummaryReport!A:J,8,FALSE)</f>
        <v>62</v>
      </c>
      <c r="I82" s="55">
        <f t="shared" si="15"/>
        <v>-9.8940343071249881E-3</v>
      </c>
      <c r="K82" s="25"/>
      <c r="L82" s="25"/>
      <c r="M82" s="25"/>
      <c r="N82" s="26"/>
      <c r="O82" s="25"/>
      <c r="P82" s="27"/>
    </row>
    <row r="83" spans="1:16" x14ac:dyDescent="0.25">
      <c r="A83" s="56" t="s">
        <v>91</v>
      </c>
      <c r="B83">
        <v>92</v>
      </c>
      <c r="C83" s="65">
        <f t="shared" si="12"/>
        <v>93.103448275862064</v>
      </c>
      <c r="D83" s="61">
        <f t="shared" si="13"/>
        <v>1.185185185185178E-2</v>
      </c>
      <c r="F83" s="14" t="s">
        <v>71</v>
      </c>
      <c r="G83" s="9">
        <f t="shared" si="14"/>
        <v>31.034482758620687</v>
      </c>
      <c r="H83" s="62">
        <f>VLOOKUP(F83,SummaryReport!A:J,8,FALSE)</f>
        <v>30</v>
      </c>
      <c r="I83" s="55">
        <f t="shared" si="15"/>
        <v>-3.4482758620689502E-2</v>
      </c>
      <c r="K83" s="25"/>
      <c r="L83" s="25"/>
      <c r="M83" s="25"/>
      <c r="N83" s="26"/>
      <c r="O83" s="25"/>
      <c r="P83" s="27"/>
    </row>
    <row r="84" spans="1:16" x14ac:dyDescent="0.25">
      <c r="A84" s="56" t="s">
        <v>92</v>
      </c>
      <c r="B84">
        <v>60</v>
      </c>
      <c r="C84" s="65">
        <f t="shared" si="12"/>
        <v>62.068965517241381</v>
      </c>
      <c r="D84" s="61">
        <f t="shared" si="13"/>
        <v>3.3333333333333326E-2</v>
      </c>
      <c r="E84" s="49"/>
      <c r="F84" s="14" t="s">
        <v>72</v>
      </c>
      <c r="G84" s="9">
        <f t="shared" si="14"/>
        <v>20.689655172413794</v>
      </c>
      <c r="H84" s="62">
        <f>VLOOKUP(F84,SummaryReport!A:J,8,FALSE)</f>
        <v>20</v>
      </c>
      <c r="I84" s="55">
        <f t="shared" si="15"/>
        <v>-3.4482758620689724E-2</v>
      </c>
      <c r="K84" s="25"/>
      <c r="L84" s="25"/>
      <c r="M84" s="25"/>
      <c r="N84" s="26"/>
      <c r="O84" s="25"/>
      <c r="P84" s="27"/>
    </row>
    <row r="85" spans="1:16" x14ac:dyDescent="0.25">
      <c r="A85" s="56" t="s">
        <v>93</v>
      </c>
      <c r="B85">
        <v>31</v>
      </c>
      <c r="C85" s="65">
        <f t="shared" si="12"/>
        <v>31.03448275862069</v>
      </c>
      <c r="D85" s="61">
        <f t="shared" si="13"/>
        <v>1.1111111111111738E-3</v>
      </c>
      <c r="F85" s="14" t="s">
        <v>73</v>
      </c>
      <c r="G85" s="9">
        <f t="shared" si="14"/>
        <v>10.344827586206897</v>
      </c>
      <c r="H85" s="62">
        <f>VLOOKUP(F85,SummaryReport!A:J,8,FALSE)</f>
        <v>10</v>
      </c>
      <c r="I85" s="55">
        <f t="shared" si="15"/>
        <v>-3.4482758620689724E-2</v>
      </c>
      <c r="K85" s="25"/>
      <c r="L85" s="25"/>
      <c r="M85" s="25"/>
      <c r="N85" s="26"/>
      <c r="O85" s="25"/>
      <c r="P85" s="27"/>
    </row>
    <row r="86" spans="1:16" x14ac:dyDescent="0.25">
      <c r="A86" s="56" t="s">
        <v>94</v>
      </c>
      <c r="B86">
        <v>130</v>
      </c>
      <c r="C86" s="65">
        <f t="shared" si="12"/>
        <v>130</v>
      </c>
      <c r="D86" s="61">
        <f t="shared" si="13"/>
        <v>0</v>
      </c>
      <c r="F86" s="14" t="s">
        <v>74</v>
      </c>
      <c r="G86" s="9">
        <f t="shared" si="14"/>
        <v>43.333333333333336</v>
      </c>
      <c r="H86" s="62">
        <f>VLOOKUP(F86,SummaryReport!A:J,8,FALSE)</f>
        <v>43</v>
      </c>
      <c r="I86" s="55">
        <f t="shared" si="15"/>
        <v>-7.7519379844961378E-3</v>
      </c>
      <c r="K86" s="25"/>
      <c r="L86" s="25"/>
      <c r="M86" s="25"/>
      <c r="N86" s="26"/>
      <c r="O86" s="25"/>
      <c r="P86" s="27"/>
    </row>
    <row r="87" spans="1:16" x14ac:dyDescent="0.25">
      <c r="A87" s="56" t="s">
        <v>95</v>
      </c>
      <c r="B87">
        <v>30</v>
      </c>
      <c r="C87" s="65">
        <f t="shared" si="12"/>
        <v>30</v>
      </c>
      <c r="D87" s="61">
        <f t="shared" si="13"/>
        <v>0</v>
      </c>
      <c r="F87" s="14" t="s">
        <v>75</v>
      </c>
      <c r="G87" s="9">
        <f t="shared" si="14"/>
        <v>10</v>
      </c>
      <c r="H87" s="62">
        <f>VLOOKUP(F87,SummaryReport!A:J,8,FALSE)</f>
        <v>10</v>
      </c>
      <c r="I87" s="55">
        <f t="shared" si="15"/>
        <v>0</v>
      </c>
      <c r="K87" s="25"/>
      <c r="L87" s="25"/>
      <c r="M87" s="25"/>
      <c r="N87" s="26"/>
      <c r="O87" s="25"/>
      <c r="P87" s="27"/>
    </row>
    <row r="88" spans="1:16" x14ac:dyDescent="0.25">
      <c r="A88" s="56" t="s">
        <v>96</v>
      </c>
      <c r="B88">
        <v>40</v>
      </c>
      <c r="C88" s="65">
        <f t="shared" si="12"/>
        <v>40</v>
      </c>
      <c r="D88" s="61">
        <f t="shared" si="13"/>
        <v>0</v>
      </c>
      <c r="F88" s="14" t="s">
        <v>76</v>
      </c>
      <c r="G88" s="9">
        <f t="shared" si="14"/>
        <v>13.333333333333334</v>
      </c>
      <c r="H88" s="62">
        <f>VLOOKUP(F88,SummaryReport!A:J,8,FALSE)</f>
        <v>14</v>
      </c>
      <c r="I88" s="55">
        <f t="shared" si="15"/>
        <v>4.7619047619047561E-2</v>
      </c>
      <c r="K88" s="25"/>
      <c r="L88" s="25"/>
      <c r="M88" s="25"/>
      <c r="N88" s="26"/>
      <c r="O88" s="25"/>
      <c r="P88" s="27"/>
    </row>
    <row r="89" spans="1:16" x14ac:dyDescent="0.25">
      <c r="A89" s="56" t="s">
        <v>97</v>
      </c>
      <c r="B89">
        <v>40</v>
      </c>
      <c r="C89" s="65">
        <f t="shared" si="12"/>
        <v>40</v>
      </c>
      <c r="D89" s="61">
        <f t="shared" si="13"/>
        <v>0</v>
      </c>
      <c r="F89" s="14" t="s">
        <v>77</v>
      </c>
      <c r="G89" s="9">
        <f t="shared" si="14"/>
        <v>13.333333333333334</v>
      </c>
      <c r="H89" s="62">
        <f>VLOOKUP(F89,SummaryReport!A:J,8,FALSE)</f>
        <v>13</v>
      </c>
      <c r="I89" s="55">
        <f t="shared" si="15"/>
        <v>-2.5641025641025772E-2</v>
      </c>
      <c r="K89" s="25"/>
      <c r="L89" s="25"/>
      <c r="M89" s="25"/>
      <c r="N89" s="26"/>
      <c r="O89" s="25"/>
      <c r="P89" s="27"/>
    </row>
    <row r="90" spans="1:16" x14ac:dyDescent="0.25">
      <c r="A90" s="56" t="s">
        <v>98</v>
      </c>
      <c r="B90">
        <v>40</v>
      </c>
      <c r="C90" s="65">
        <f t="shared" si="12"/>
        <v>40</v>
      </c>
      <c r="D90" s="61">
        <f t="shared" si="13"/>
        <v>0</v>
      </c>
      <c r="F90" s="14" t="s">
        <v>78</v>
      </c>
      <c r="G90" s="9">
        <f t="shared" si="14"/>
        <v>13.333333333333334</v>
      </c>
      <c r="H90" s="62">
        <f>VLOOKUP(F90,SummaryReport!A:J,8,FALSE)</f>
        <v>14</v>
      </c>
      <c r="I90" s="55">
        <f t="shared" si="15"/>
        <v>4.7619047619047561E-2</v>
      </c>
      <c r="K90" s="25"/>
      <c r="L90" s="25"/>
      <c r="M90" s="25"/>
      <c r="N90" s="26"/>
      <c r="O90" s="25"/>
      <c r="P90" s="27"/>
    </row>
    <row r="91" spans="1:16" x14ac:dyDescent="0.25">
      <c r="A91" s="56" t="s">
        <v>99</v>
      </c>
      <c r="B91">
        <v>40</v>
      </c>
      <c r="C91" s="65">
        <f t="shared" si="12"/>
        <v>40</v>
      </c>
      <c r="D91" s="61">
        <f t="shared" si="13"/>
        <v>0</v>
      </c>
      <c r="F91" s="14" t="s">
        <v>79</v>
      </c>
      <c r="G91" s="9">
        <f t="shared" si="14"/>
        <v>13.333333333333334</v>
      </c>
      <c r="H91" s="62">
        <f>VLOOKUP(F91,SummaryReport!A:J,8,FALSE)</f>
        <v>14</v>
      </c>
      <c r="I91" s="55">
        <f t="shared" si="15"/>
        <v>4.7619047619047561E-2</v>
      </c>
      <c r="K91" s="25"/>
      <c r="L91" s="25"/>
      <c r="M91" s="25"/>
      <c r="N91" s="26"/>
      <c r="O91" s="25"/>
      <c r="P91" s="27"/>
    </row>
    <row r="92" spans="1:16" x14ac:dyDescent="0.25">
      <c r="A92" s="56" t="s">
        <v>55</v>
      </c>
      <c r="B92">
        <v>40</v>
      </c>
      <c r="C92" s="65">
        <f t="shared" si="12"/>
        <v>40</v>
      </c>
      <c r="D92" s="61">
        <f t="shared" si="13"/>
        <v>0</v>
      </c>
      <c r="F92" s="14" t="s">
        <v>80</v>
      </c>
      <c r="G92" s="9">
        <f t="shared" si="14"/>
        <v>13.333333333333334</v>
      </c>
      <c r="H92" s="62">
        <f>VLOOKUP(F92,SummaryReport!A:J,8,FALSE)</f>
        <v>13</v>
      </c>
      <c r="I92" s="55">
        <f t="shared" si="15"/>
        <v>-2.5641025641025772E-2</v>
      </c>
      <c r="K92" s="25"/>
      <c r="L92" s="25"/>
      <c r="M92" s="25"/>
      <c r="N92" s="26"/>
      <c r="O92" s="25"/>
      <c r="P92" s="27"/>
    </row>
    <row r="93" spans="1:16" x14ac:dyDescent="0.25">
      <c r="A93" s="48" t="s">
        <v>0</v>
      </c>
      <c r="B93" s="5">
        <f>SUM(B70:B92)</f>
        <v>4708</v>
      </c>
      <c r="C93" s="5">
        <f>SUM(C70:C92)</f>
        <v>4666.6984928588327</v>
      </c>
      <c r="D93" s="4"/>
      <c r="G93" s="4">
        <f>SUM(G70:G92)</f>
        <v>1555.5661642862772</v>
      </c>
      <c r="H93" s="4">
        <f>SUM(H70:H92)</f>
        <v>1549</v>
      </c>
      <c r="J93" s="4"/>
    </row>
    <row r="98" spans="1:9" x14ac:dyDescent="0.25">
      <c r="A98" s="29"/>
      <c r="B98" s="29"/>
      <c r="C98" s="29"/>
      <c r="D98" s="29"/>
      <c r="E98" s="29"/>
      <c r="F98" s="29"/>
      <c r="G98" s="29"/>
      <c r="H98" s="29"/>
      <c r="I98" s="29"/>
    </row>
    <row r="99" spans="1:9" x14ac:dyDescent="0.25">
      <c r="A99" s="29"/>
      <c r="B99" s="29"/>
      <c r="C99" s="29"/>
      <c r="D99" s="29"/>
      <c r="E99" s="29"/>
      <c r="F99" s="29"/>
      <c r="G99" s="29"/>
      <c r="H99" s="29"/>
      <c r="I99" s="29"/>
    </row>
    <row r="100" spans="1:9" x14ac:dyDescent="0.25">
      <c r="A100" s="29"/>
      <c r="B100" s="29"/>
      <c r="C100" s="29"/>
      <c r="D100" s="29"/>
      <c r="E100" s="29"/>
      <c r="F100" s="29"/>
      <c r="G100" s="29"/>
      <c r="H100" s="29"/>
      <c r="I100" s="29"/>
    </row>
    <row r="101" spans="1:9" x14ac:dyDescent="0.25">
      <c r="A101" s="29"/>
      <c r="B101" s="29"/>
      <c r="C101" s="29"/>
      <c r="D101" s="29"/>
      <c r="E101" s="29"/>
      <c r="F101" s="29"/>
      <c r="G101" s="29"/>
      <c r="H101" s="29"/>
      <c r="I101" s="29"/>
    </row>
    <row r="102" spans="1:9" x14ac:dyDescent="0.25">
      <c r="A102" s="29"/>
      <c r="B102" s="71"/>
      <c r="C102" s="29"/>
      <c r="D102" s="29"/>
      <c r="E102" s="29"/>
      <c r="F102" s="29"/>
      <c r="G102" s="29"/>
      <c r="H102" s="29"/>
      <c r="I102" s="29"/>
    </row>
    <row r="103" spans="1:9" x14ac:dyDescent="0.25">
      <c r="A103" s="29"/>
      <c r="B103" s="71"/>
      <c r="C103" s="29"/>
      <c r="D103" s="29"/>
      <c r="E103" s="29"/>
      <c r="F103" s="29"/>
      <c r="G103" s="29"/>
      <c r="H103" s="29"/>
      <c r="I103" s="29"/>
    </row>
    <row r="104" spans="1:9" x14ac:dyDescent="0.25">
      <c r="A104" s="29"/>
      <c r="B104" s="71"/>
      <c r="C104" s="29"/>
      <c r="D104" s="29"/>
      <c r="E104" s="29"/>
      <c r="F104" s="29"/>
      <c r="G104" s="29"/>
      <c r="H104" s="29"/>
      <c r="I104" s="29"/>
    </row>
    <row r="105" spans="1:9" x14ac:dyDescent="0.25">
      <c r="A105" s="29"/>
      <c r="B105" s="71"/>
      <c r="C105" s="29"/>
      <c r="D105" s="29"/>
      <c r="E105" s="29"/>
      <c r="F105" s="29"/>
      <c r="G105" s="29"/>
      <c r="H105" s="29"/>
      <c r="I105" s="29"/>
    </row>
    <row r="106" spans="1:9" x14ac:dyDescent="0.25">
      <c r="A106" s="29"/>
      <c r="B106" s="71"/>
      <c r="C106" s="29"/>
      <c r="D106" s="29"/>
      <c r="E106" s="29"/>
      <c r="F106" s="29"/>
      <c r="G106" s="29"/>
      <c r="H106" s="29"/>
      <c r="I106" s="29"/>
    </row>
    <row r="107" spans="1:9" x14ac:dyDescent="0.25">
      <c r="A107" s="29"/>
      <c r="B107" s="71"/>
      <c r="C107" s="29"/>
      <c r="D107" s="29"/>
      <c r="E107" s="29"/>
      <c r="F107" s="29"/>
      <c r="G107" s="29"/>
      <c r="H107" s="29"/>
      <c r="I107" s="29"/>
    </row>
    <row r="108" spans="1:9" x14ac:dyDescent="0.25">
      <c r="A108" s="29"/>
      <c r="B108" s="71"/>
      <c r="C108" s="29"/>
      <c r="D108" s="29"/>
      <c r="E108" s="29"/>
      <c r="F108" s="29"/>
      <c r="G108" s="29"/>
      <c r="H108" s="29"/>
      <c r="I108" s="29"/>
    </row>
    <row r="109" spans="1:9" x14ac:dyDescent="0.25">
      <c r="A109" s="29"/>
      <c r="B109" s="71"/>
      <c r="C109" s="29"/>
      <c r="D109" s="29"/>
      <c r="E109" s="29"/>
      <c r="F109" s="29"/>
      <c r="G109" s="29"/>
      <c r="H109" s="29"/>
      <c r="I109" s="29"/>
    </row>
    <row r="110" spans="1:9" x14ac:dyDescent="0.25">
      <c r="A110" s="29"/>
      <c r="B110" s="71"/>
      <c r="C110" s="29"/>
      <c r="D110" s="29"/>
      <c r="E110" s="29"/>
      <c r="F110" s="29"/>
      <c r="G110" s="29"/>
      <c r="H110" s="29"/>
      <c r="I110" s="29"/>
    </row>
    <row r="111" spans="1:9" x14ac:dyDescent="0.25">
      <c r="A111" s="29"/>
      <c r="B111" s="71"/>
      <c r="C111" s="29"/>
      <c r="D111" s="29"/>
      <c r="E111" s="29"/>
      <c r="F111" s="29"/>
      <c r="G111" s="29"/>
      <c r="H111" s="29"/>
      <c r="I111" s="29"/>
    </row>
    <row r="112" spans="1:9" x14ac:dyDescent="0.25">
      <c r="A112" s="29"/>
      <c r="B112" s="71"/>
      <c r="C112" s="29"/>
      <c r="D112" s="29"/>
      <c r="E112" s="29"/>
      <c r="F112" s="29"/>
      <c r="G112" s="29"/>
      <c r="H112" s="29"/>
      <c r="I112" s="29"/>
    </row>
    <row r="113" spans="1:9" x14ac:dyDescent="0.25">
      <c r="A113" s="29"/>
      <c r="B113" s="71"/>
      <c r="C113" s="29"/>
      <c r="D113" s="29"/>
      <c r="E113" s="29"/>
      <c r="F113" s="29"/>
      <c r="G113" s="29"/>
      <c r="H113" s="29"/>
      <c r="I113" s="29"/>
    </row>
    <row r="114" spans="1:9" x14ac:dyDescent="0.25">
      <c r="A114" s="29"/>
      <c r="B114" s="71"/>
      <c r="C114" s="29"/>
      <c r="D114" s="29"/>
      <c r="E114" s="29"/>
      <c r="F114" s="29"/>
      <c r="G114" s="29"/>
      <c r="H114" s="29"/>
      <c r="I114" s="29"/>
    </row>
    <row r="115" spans="1:9" x14ac:dyDescent="0.25">
      <c r="A115" s="29"/>
      <c r="B115" s="71"/>
      <c r="C115" s="29"/>
      <c r="D115" s="29"/>
      <c r="E115" s="29"/>
      <c r="F115" s="29"/>
      <c r="G115" s="29"/>
      <c r="H115" s="29"/>
      <c r="I115" s="29"/>
    </row>
    <row r="116" spans="1:9" x14ac:dyDescent="0.25">
      <c r="A116" s="29"/>
      <c r="B116" s="71"/>
      <c r="C116" s="29"/>
      <c r="D116" s="29"/>
      <c r="E116" s="29"/>
      <c r="F116" s="29"/>
      <c r="G116" s="29"/>
      <c r="H116" s="29"/>
      <c r="I116" s="29"/>
    </row>
    <row r="117" spans="1:9" x14ac:dyDescent="0.25">
      <c r="A117" s="29"/>
      <c r="B117" s="71"/>
      <c r="C117" s="29"/>
      <c r="D117" s="29"/>
      <c r="E117" s="29"/>
      <c r="F117" s="29"/>
      <c r="G117" s="29"/>
      <c r="H117" s="29"/>
      <c r="I117" s="29"/>
    </row>
    <row r="118" spans="1:9" x14ac:dyDescent="0.25">
      <c r="A118" s="29"/>
      <c r="B118" s="71"/>
      <c r="C118" s="29"/>
      <c r="D118" s="29"/>
      <c r="E118" s="29"/>
      <c r="F118" s="29"/>
      <c r="G118" s="29"/>
      <c r="H118" s="29"/>
      <c r="I118" s="29"/>
    </row>
    <row r="119" spans="1:9" x14ac:dyDescent="0.25">
      <c r="A119" s="29"/>
      <c r="B119" s="71"/>
      <c r="C119" s="29"/>
      <c r="D119" s="29"/>
      <c r="E119" s="29"/>
      <c r="F119" s="29"/>
      <c r="G119" s="29"/>
      <c r="H119" s="29"/>
      <c r="I119" s="29"/>
    </row>
    <row r="120" spans="1:9" x14ac:dyDescent="0.25">
      <c r="A120" s="29"/>
      <c r="B120" s="71"/>
      <c r="C120" s="29"/>
      <c r="D120" s="29"/>
      <c r="E120" s="29"/>
      <c r="F120" s="29"/>
      <c r="G120" s="29"/>
      <c r="H120" s="29"/>
      <c r="I120" s="29"/>
    </row>
    <row r="121" spans="1:9" x14ac:dyDescent="0.25">
      <c r="A121" s="29"/>
      <c r="B121" s="71"/>
      <c r="C121" s="29"/>
      <c r="D121" s="29"/>
      <c r="E121" s="29"/>
      <c r="F121" s="29"/>
      <c r="G121" s="29"/>
      <c r="H121" s="29"/>
      <c r="I121" s="29"/>
    </row>
    <row r="122" spans="1:9" x14ac:dyDescent="0.25">
      <c r="A122" s="29"/>
      <c r="B122" s="71"/>
      <c r="C122" s="29"/>
      <c r="D122" s="29"/>
      <c r="E122" s="29"/>
      <c r="F122" s="29"/>
      <c r="G122" s="29"/>
      <c r="H122" s="29"/>
      <c r="I122" s="29"/>
    </row>
    <row r="123" spans="1:9" x14ac:dyDescent="0.25">
      <c r="A123" s="29"/>
      <c r="B123" s="71"/>
      <c r="C123" s="29"/>
      <c r="D123" s="29"/>
      <c r="E123" s="29"/>
      <c r="F123" s="29"/>
      <c r="G123" s="29"/>
      <c r="H123" s="29"/>
      <c r="I123" s="29"/>
    </row>
    <row r="124" spans="1:9" x14ac:dyDescent="0.25">
      <c r="A124" s="29"/>
      <c r="B124" s="71"/>
      <c r="C124" s="29"/>
      <c r="D124" s="29"/>
      <c r="E124" s="29"/>
      <c r="F124" s="29"/>
      <c r="G124" s="29"/>
      <c r="H124" s="29"/>
      <c r="I124" s="29"/>
    </row>
    <row r="125" spans="1:9" x14ac:dyDescent="0.25">
      <c r="A125" s="29"/>
      <c r="B125" s="29"/>
      <c r="C125" s="29"/>
      <c r="D125" s="29"/>
      <c r="E125" s="29"/>
      <c r="F125" s="29"/>
      <c r="G125" s="29"/>
      <c r="H125" s="29"/>
      <c r="I125" s="29"/>
    </row>
    <row r="126" spans="1:9" x14ac:dyDescent="0.25">
      <c r="A126" s="29"/>
      <c r="B126" s="29"/>
      <c r="C126" s="29"/>
      <c r="D126" s="29"/>
      <c r="E126" s="29"/>
      <c r="F126" s="29"/>
      <c r="G126" s="29"/>
      <c r="H126" s="29"/>
      <c r="I126" s="29"/>
    </row>
    <row r="127" spans="1:9" x14ac:dyDescent="0.25">
      <c r="A127" s="29"/>
      <c r="B127" s="29"/>
      <c r="C127" s="29"/>
      <c r="D127" s="29"/>
      <c r="E127" s="29"/>
      <c r="F127" s="29"/>
      <c r="G127" s="29"/>
      <c r="H127" s="29"/>
      <c r="I127" s="29"/>
    </row>
    <row r="128" spans="1:9" x14ac:dyDescent="0.25">
      <c r="A128" s="29"/>
      <c r="B128" s="29"/>
      <c r="C128" s="29"/>
      <c r="D128" s="29"/>
      <c r="E128" s="29"/>
      <c r="F128" s="29"/>
      <c r="G128" s="29"/>
      <c r="H128" s="29"/>
      <c r="I128" s="29"/>
    </row>
    <row r="129" spans="1:9" x14ac:dyDescent="0.25">
      <c r="A129" s="29"/>
      <c r="B129" s="29"/>
      <c r="C129" s="29"/>
      <c r="D129" s="29"/>
      <c r="E129" s="29"/>
      <c r="F129" s="29"/>
      <c r="G129" s="29"/>
      <c r="H129" s="29"/>
      <c r="I129" s="29"/>
    </row>
    <row r="130" spans="1:9" x14ac:dyDescent="0.25">
      <c r="A130" s="29"/>
      <c r="B130" s="29"/>
      <c r="C130" s="29"/>
      <c r="D130" s="29"/>
      <c r="E130" s="29"/>
      <c r="F130" s="29"/>
      <c r="G130" s="29"/>
      <c r="H130" s="29"/>
      <c r="I130" s="29"/>
    </row>
  </sheetData>
  <sortState xmlns:xlrd2="http://schemas.microsoft.com/office/spreadsheetml/2017/richdata2" ref="L2:W14">
    <sortCondition ref="L1:L14"/>
  </sortState>
  <mergeCells count="2">
    <mergeCell ref="A68:B68"/>
    <mergeCell ref="C68:D68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32" sqref="B32"/>
    </sheetView>
  </sheetViews>
  <sheetFormatPr defaultRowHeight="15" x14ac:dyDescent="0.25"/>
  <cols>
    <col min="1" max="1" width="57.5703125" bestFit="1" customWidth="1"/>
    <col min="2" max="2" width="36.7109375" bestFit="1" customWidth="1"/>
  </cols>
  <sheetData>
    <row r="1" spans="1:2" x14ac:dyDescent="0.25">
      <c r="A1" s="10" t="s">
        <v>29</v>
      </c>
      <c r="B1" s="10" t="s">
        <v>30</v>
      </c>
    </row>
    <row r="2" spans="1:2" x14ac:dyDescent="0.25">
      <c r="A2" s="14" t="s">
        <v>56</v>
      </c>
      <c r="B2" s="14" t="s">
        <v>59</v>
      </c>
    </row>
    <row r="3" spans="1:2" x14ac:dyDescent="0.25">
      <c r="A3" s="14" t="s">
        <v>57</v>
      </c>
      <c r="B3" s="14" t="s">
        <v>63</v>
      </c>
    </row>
    <row r="4" spans="1:2" x14ac:dyDescent="0.25">
      <c r="A4" s="14" t="s">
        <v>58</v>
      </c>
      <c r="B4" s="14" t="s">
        <v>62</v>
      </c>
    </row>
    <row r="5" spans="1:2" x14ac:dyDescent="0.25">
      <c r="A5" s="14" t="s">
        <v>81</v>
      </c>
      <c r="B5" s="14" t="s">
        <v>60</v>
      </c>
    </row>
    <row r="6" spans="1:2" x14ac:dyDescent="0.25">
      <c r="A6" s="14" t="s">
        <v>82</v>
      </c>
      <c r="B6" s="14" t="s">
        <v>61</v>
      </c>
    </row>
    <row r="7" spans="1:2" x14ac:dyDescent="0.25">
      <c r="A7" s="14" t="s">
        <v>83</v>
      </c>
      <c r="B7" s="14" t="s">
        <v>64</v>
      </c>
    </row>
    <row r="8" spans="1:2" x14ac:dyDescent="0.25">
      <c r="A8" s="14" t="s">
        <v>84</v>
      </c>
      <c r="B8" s="14" t="s">
        <v>65</v>
      </c>
    </row>
    <row r="9" spans="1:2" x14ac:dyDescent="0.25">
      <c r="A9" s="14" t="s">
        <v>85</v>
      </c>
      <c r="B9" s="14" t="s">
        <v>66</v>
      </c>
    </row>
    <row r="10" spans="1:2" x14ac:dyDescent="0.25">
      <c r="A10" s="14" t="s">
        <v>86</v>
      </c>
      <c r="B10" s="14" t="s">
        <v>67</v>
      </c>
    </row>
    <row r="11" spans="1:2" x14ac:dyDescent="0.25">
      <c r="A11" s="14" t="s">
        <v>87</v>
      </c>
      <c r="B11" s="14" t="s">
        <v>68</v>
      </c>
    </row>
    <row r="12" spans="1:2" x14ac:dyDescent="0.25">
      <c r="A12" s="14" t="s">
        <v>88</v>
      </c>
      <c r="B12" s="59" t="s">
        <v>100</v>
      </c>
    </row>
    <row r="13" spans="1:2" x14ac:dyDescent="0.25">
      <c r="A13" s="14" t="s">
        <v>89</v>
      </c>
      <c r="B13" s="14" t="s">
        <v>69</v>
      </c>
    </row>
    <row r="14" spans="1:2" x14ac:dyDescent="0.25">
      <c r="A14" s="14" t="s">
        <v>90</v>
      </c>
      <c r="B14" s="14" t="s">
        <v>70</v>
      </c>
    </row>
    <row r="15" spans="1:2" x14ac:dyDescent="0.25">
      <c r="A15" s="14" t="s">
        <v>91</v>
      </c>
      <c r="B15" s="14" t="s">
        <v>71</v>
      </c>
    </row>
    <row r="16" spans="1:2" x14ac:dyDescent="0.25">
      <c r="A16" s="14" t="s">
        <v>92</v>
      </c>
      <c r="B16" s="14" t="s">
        <v>72</v>
      </c>
    </row>
    <row r="17" spans="1:2" x14ac:dyDescent="0.25">
      <c r="A17" s="14" t="s">
        <v>93</v>
      </c>
      <c r="B17" s="14" t="s">
        <v>73</v>
      </c>
    </row>
    <row r="18" spans="1:2" x14ac:dyDescent="0.25">
      <c r="A18" s="14" t="s">
        <v>94</v>
      </c>
      <c r="B18" s="14" t="s">
        <v>74</v>
      </c>
    </row>
    <row r="19" spans="1:2" x14ac:dyDescent="0.25">
      <c r="A19" s="14" t="s">
        <v>95</v>
      </c>
      <c r="B19" s="14" t="s">
        <v>75</v>
      </c>
    </row>
    <row r="20" spans="1:2" x14ac:dyDescent="0.25">
      <c r="A20" s="14" t="s">
        <v>96</v>
      </c>
      <c r="B20" s="14" t="s">
        <v>76</v>
      </c>
    </row>
    <row r="21" spans="1:2" x14ac:dyDescent="0.25">
      <c r="A21" s="14" t="s">
        <v>97</v>
      </c>
      <c r="B21" s="14" t="s">
        <v>77</v>
      </c>
    </row>
    <row r="22" spans="1:2" x14ac:dyDescent="0.25">
      <c r="A22" s="14" t="s">
        <v>98</v>
      </c>
      <c r="B22" s="14" t="s">
        <v>78</v>
      </c>
    </row>
    <row r="23" spans="1:2" x14ac:dyDescent="0.25">
      <c r="A23" s="14" t="s">
        <v>99</v>
      </c>
      <c r="B23" s="14" t="s">
        <v>79</v>
      </c>
    </row>
    <row r="24" spans="1:2" x14ac:dyDescent="0.25">
      <c r="A24" s="14" t="s">
        <v>55</v>
      </c>
      <c r="B24" s="14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9"/>
  <sheetViews>
    <sheetView topLeftCell="A121" workbookViewId="0">
      <selection activeCell="L150" sqref="L150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80" t="s">
        <v>1</v>
      </c>
      <c r="B1" s="80" t="s">
        <v>31</v>
      </c>
      <c r="C1" s="8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H1" s="80" t="s">
        <v>2</v>
      </c>
      <c r="I1" s="80" t="s">
        <v>3</v>
      </c>
      <c r="J1" s="80" t="s">
        <v>4</v>
      </c>
    </row>
    <row r="2" spans="1:10" x14ac:dyDescent="0.25">
      <c r="A2" s="80" t="s">
        <v>152</v>
      </c>
      <c r="B2" s="80" t="s">
        <v>37</v>
      </c>
      <c r="C2" s="80">
        <v>1.008</v>
      </c>
      <c r="D2" s="80">
        <v>1.008</v>
      </c>
      <c r="E2" s="80">
        <v>1.008</v>
      </c>
      <c r="F2" s="80">
        <v>0</v>
      </c>
      <c r="G2" s="80">
        <v>1.008</v>
      </c>
      <c r="H2" s="80">
        <v>1</v>
      </c>
      <c r="I2" s="80">
        <v>0</v>
      </c>
      <c r="J2" s="80">
        <v>0</v>
      </c>
    </row>
    <row r="3" spans="1:10" x14ac:dyDescent="0.25">
      <c r="A3" s="80" t="s">
        <v>115</v>
      </c>
      <c r="B3" s="80" t="s">
        <v>37</v>
      </c>
      <c r="C3" s="80">
        <v>1.008</v>
      </c>
      <c r="D3" s="80">
        <v>1.008</v>
      </c>
      <c r="E3" s="80">
        <v>1.008</v>
      </c>
      <c r="F3" s="80">
        <v>0</v>
      </c>
      <c r="G3" s="80">
        <v>1.008</v>
      </c>
      <c r="H3" s="80">
        <v>1</v>
      </c>
      <c r="I3" s="80">
        <v>0</v>
      </c>
      <c r="J3" s="80">
        <v>0</v>
      </c>
    </row>
    <row r="4" spans="1:10" x14ac:dyDescent="0.25">
      <c r="A4" s="80" t="s">
        <v>153</v>
      </c>
      <c r="B4" s="80" t="s">
        <v>37</v>
      </c>
      <c r="C4" s="80">
        <v>8.4</v>
      </c>
      <c r="D4" s="80">
        <v>8.4</v>
      </c>
      <c r="E4" s="80">
        <v>8.4</v>
      </c>
      <c r="F4" s="80">
        <v>0</v>
      </c>
      <c r="G4" s="80">
        <v>8.4</v>
      </c>
      <c r="H4" s="80">
        <v>1</v>
      </c>
      <c r="I4" s="80">
        <v>0</v>
      </c>
      <c r="J4" s="80">
        <v>0</v>
      </c>
    </row>
    <row r="5" spans="1:10" x14ac:dyDescent="0.25">
      <c r="A5" s="80" t="s">
        <v>115</v>
      </c>
      <c r="B5" s="80" t="s">
        <v>37</v>
      </c>
      <c r="C5" s="80">
        <v>8.4</v>
      </c>
      <c r="D5" s="80">
        <v>8.4</v>
      </c>
      <c r="E5" s="80">
        <v>8.4</v>
      </c>
      <c r="F5" s="80">
        <v>0</v>
      </c>
      <c r="G5" s="80">
        <v>8.4</v>
      </c>
      <c r="H5" s="80">
        <v>1</v>
      </c>
      <c r="I5" s="80">
        <v>0</v>
      </c>
      <c r="J5" s="80">
        <v>0</v>
      </c>
    </row>
    <row r="6" spans="1:10" x14ac:dyDescent="0.25">
      <c r="A6" s="80" t="s">
        <v>154</v>
      </c>
      <c r="B6" s="80" t="s">
        <v>37</v>
      </c>
      <c r="C6" s="80">
        <v>15.071</v>
      </c>
      <c r="D6" s="80">
        <v>15.071</v>
      </c>
      <c r="E6" s="80">
        <v>15.071</v>
      </c>
      <c r="F6" s="80">
        <v>0</v>
      </c>
      <c r="G6" s="80">
        <v>15.071</v>
      </c>
      <c r="H6" s="80">
        <v>1</v>
      </c>
      <c r="I6" s="80">
        <v>0</v>
      </c>
      <c r="J6" s="80">
        <v>0</v>
      </c>
    </row>
    <row r="7" spans="1:10" x14ac:dyDescent="0.25">
      <c r="A7" s="80" t="s">
        <v>115</v>
      </c>
      <c r="B7" s="80" t="s">
        <v>37</v>
      </c>
      <c r="C7" s="80">
        <v>15.071</v>
      </c>
      <c r="D7" s="80">
        <v>15.071</v>
      </c>
      <c r="E7" s="80">
        <v>15.071</v>
      </c>
      <c r="F7" s="80">
        <v>0</v>
      </c>
      <c r="G7" s="80">
        <v>15.071</v>
      </c>
      <c r="H7" s="80">
        <v>1</v>
      </c>
      <c r="I7" s="80">
        <v>0</v>
      </c>
      <c r="J7" s="80">
        <v>0</v>
      </c>
    </row>
    <row r="8" spans="1:10" x14ac:dyDescent="0.25">
      <c r="A8" s="80" t="s">
        <v>116</v>
      </c>
      <c r="B8" s="80" t="s">
        <v>37</v>
      </c>
      <c r="C8" s="80">
        <v>1.006</v>
      </c>
      <c r="D8" s="80">
        <v>1.006</v>
      </c>
      <c r="E8" s="80">
        <v>1.006</v>
      </c>
      <c r="F8" s="80">
        <v>0</v>
      </c>
      <c r="G8" s="80">
        <v>1.006</v>
      </c>
      <c r="H8" s="80">
        <v>1</v>
      </c>
      <c r="I8" s="80">
        <v>0</v>
      </c>
      <c r="J8" s="80">
        <v>0</v>
      </c>
    </row>
    <row r="9" spans="1:10" x14ac:dyDescent="0.25">
      <c r="A9" s="80" t="s">
        <v>115</v>
      </c>
      <c r="B9" s="80" t="s">
        <v>37</v>
      </c>
      <c r="C9" s="80">
        <v>1.006</v>
      </c>
      <c r="D9" s="80">
        <v>1.006</v>
      </c>
      <c r="E9" s="80">
        <v>1.006</v>
      </c>
      <c r="F9" s="80">
        <v>0</v>
      </c>
      <c r="G9" s="80">
        <v>1.006</v>
      </c>
      <c r="H9" s="80">
        <v>1</v>
      </c>
      <c r="I9" s="80">
        <v>0</v>
      </c>
      <c r="J9" s="80">
        <v>0</v>
      </c>
    </row>
    <row r="10" spans="1:10" x14ac:dyDescent="0.25">
      <c r="A10" s="80" t="s">
        <v>117</v>
      </c>
      <c r="B10" s="80" t="s">
        <v>37</v>
      </c>
      <c r="C10" s="80">
        <v>8.4369999999999994</v>
      </c>
      <c r="D10" s="80">
        <v>8.4369999999999994</v>
      </c>
      <c r="E10" s="80">
        <v>8.4369999999999994</v>
      </c>
      <c r="F10" s="80">
        <v>0</v>
      </c>
      <c r="G10" s="80">
        <v>8.4369999999999994</v>
      </c>
      <c r="H10" s="80">
        <v>1</v>
      </c>
      <c r="I10" s="80">
        <v>0</v>
      </c>
      <c r="J10" s="80">
        <v>0</v>
      </c>
    </row>
    <row r="11" spans="1:10" x14ac:dyDescent="0.25">
      <c r="A11" s="80" t="s">
        <v>115</v>
      </c>
      <c r="B11" s="80" t="s">
        <v>37</v>
      </c>
      <c r="C11" s="80">
        <v>8.4369999999999994</v>
      </c>
      <c r="D11" s="80">
        <v>8.4369999999999994</v>
      </c>
      <c r="E11" s="80">
        <v>8.4369999999999994</v>
      </c>
      <c r="F11" s="80">
        <v>0</v>
      </c>
      <c r="G11" s="80">
        <v>8.4369999999999994</v>
      </c>
      <c r="H11" s="80">
        <v>1</v>
      </c>
      <c r="I11" s="80">
        <v>0</v>
      </c>
      <c r="J11" s="80">
        <v>0</v>
      </c>
    </row>
    <row r="12" spans="1:10" x14ac:dyDescent="0.25">
      <c r="A12" s="80" t="s">
        <v>118</v>
      </c>
      <c r="B12" s="80" t="s">
        <v>37</v>
      </c>
      <c r="C12" s="80">
        <v>15.098000000000001</v>
      </c>
      <c r="D12" s="80">
        <v>15.098000000000001</v>
      </c>
      <c r="E12" s="80">
        <v>15.098000000000001</v>
      </c>
      <c r="F12" s="80">
        <v>0</v>
      </c>
      <c r="G12" s="80">
        <v>15.098000000000001</v>
      </c>
      <c r="H12" s="80">
        <v>1</v>
      </c>
      <c r="I12" s="80">
        <v>0</v>
      </c>
      <c r="J12" s="80">
        <v>0</v>
      </c>
    </row>
    <row r="13" spans="1:10" x14ac:dyDescent="0.25">
      <c r="A13" s="80" t="s">
        <v>115</v>
      </c>
      <c r="B13" s="80" t="s">
        <v>37</v>
      </c>
      <c r="C13" s="80">
        <v>15.098000000000001</v>
      </c>
      <c r="D13" s="80">
        <v>15.098000000000001</v>
      </c>
      <c r="E13" s="80">
        <v>15.098000000000001</v>
      </c>
      <c r="F13" s="80">
        <v>0</v>
      </c>
      <c r="G13" s="80">
        <v>15.098000000000001</v>
      </c>
      <c r="H13" s="80">
        <v>1</v>
      </c>
      <c r="I13" s="80">
        <v>0</v>
      </c>
      <c r="J13" s="80">
        <v>0</v>
      </c>
    </row>
    <row r="14" spans="1:10" x14ac:dyDescent="0.25">
      <c r="A14" s="80" t="s">
        <v>119</v>
      </c>
      <c r="B14" s="80" t="s">
        <v>37</v>
      </c>
      <c r="C14" s="80">
        <v>1.002</v>
      </c>
      <c r="D14" s="80">
        <v>1.002</v>
      </c>
      <c r="E14" s="80">
        <v>1.002</v>
      </c>
      <c r="F14" s="80">
        <v>0</v>
      </c>
      <c r="G14" s="80">
        <v>1.002</v>
      </c>
      <c r="H14" s="80">
        <v>1</v>
      </c>
      <c r="I14" s="80">
        <v>0</v>
      </c>
      <c r="J14" s="80">
        <v>0</v>
      </c>
    </row>
    <row r="15" spans="1:10" x14ac:dyDescent="0.25">
      <c r="A15" s="80" t="s">
        <v>115</v>
      </c>
      <c r="B15" s="80" t="s">
        <v>37</v>
      </c>
      <c r="C15" s="80">
        <v>1.002</v>
      </c>
      <c r="D15" s="80">
        <v>1.002</v>
      </c>
      <c r="E15" s="80">
        <v>1.002</v>
      </c>
      <c r="F15" s="80">
        <v>0</v>
      </c>
      <c r="G15" s="80">
        <v>1.002</v>
      </c>
      <c r="H15" s="80">
        <v>1</v>
      </c>
      <c r="I15" s="80">
        <v>0</v>
      </c>
      <c r="J15" s="80">
        <v>0</v>
      </c>
    </row>
    <row r="16" spans="1:10" x14ac:dyDescent="0.25">
      <c r="A16" s="80" t="s">
        <v>120</v>
      </c>
      <c r="B16" s="80" t="s">
        <v>37</v>
      </c>
      <c r="C16" s="80">
        <v>2.7610000000000001</v>
      </c>
      <c r="D16" s="80">
        <v>2.7610000000000001</v>
      </c>
      <c r="E16" s="80">
        <v>2.7610000000000001</v>
      </c>
      <c r="F16" s="80">
        <v>0</v>
      </c>
      <c r="G16" s="80">
        <v>2.7610000000000001</v>
      </c>
      <c r="H16" s="80">
        <v>1</v>
      </c>
      <c r="I16" s="80">
        <v>0</v>
      </c>
      <c r="J16" s="80">
        <v>0</v>
      </c>
    </row>
    <row r="17" spans="1:13" x14ac:dyDescent="0.25">
      <c r="A17" s="80" t="s">
        <v>115</v>
      </c>
      <c r="B17" s="80" t="s">
        <v>37</v>
      </c>
      <c r="C17" s="80">
        <v>2.7610000000000001</v>
      </c>
      <c r="D17" s="80">
        <v>2.7610000000000001</v>
      </c>
      <c r="E17" s="80">
        <v>2.7610000000000001</v>
      </c>
      <c r="F17" s="80">
        <v>0</v>
      </c>
      <c r="G17" s="80">
        <v>2.7610000000000001</v>
      </c>
      <c r="H17" s="80">
        <v>1</v>
      </c>
      <c r="I17" s="80">
        <v>0</v>
      </c>
      <c r="J17" s="80">
        <v>0</v>
      </c>
    </row>
    <row r="18" spans="1:13" x14ac:dyDescent="0.25">
      <c r="A18" s="80" t="s">
        <v>121</v>
      </c>
      <c r="B18" s="80" t="s">
        <v>37</v>
      </c>
      <c r="C18" s="80">
        <v>16.067</v>
      </c>
      <c r="D18" s="80">
        <v>16.067</v>
      </c>
      <c r="E18" s="80">
        <v>16.067</v>
      </c>
      <c r="F18" s="80">
        <v>0</v>
      </c>
      <c r="G18" s="80">
        <v>16.067</v>
      </c>
      <c r="H18" s="80">
        <v>1</v>
      </c>
      <c r="I18" s="80">
        <v>0</v>
      </c>
      <c r="J18" s="80">
        <v>0</v>
      </c>
    </row>
    <row r="19" spans="1:13" x14ac:dyDescent="0.25">
      <c r="A19" s="80" t="s">
        <v>115</v>
      </c>
      <c r="B19" s="80" t="s">
        <v>37</v>
      </c>
      <c r="C19" s="80">
        <v>16.067</v>
      </c>
      <c r="D19" s="80">
        <v>16.067</v>
      </c>
      <c r="E19" s="80">
        <v>16.067</v>
      </c>
      <c r="F19" s="80">
        <v>0</v>
      </c>
      <c r="G19" s="80">
        <v>16.067</v>
      </c>
      <c r="H19" s="80">
        <v>1</v>
      </c>
      <c r="I19" s="80">
        <v>0</v>
      </c>
      <c r="J19" s="80">
        <v>0</v>
      </c>
    </row>
    <row r="20" spans="1:13" x14ac:dyDescent="0.25">
      <c r="A20" s="80" t="s">
        <v>122</v>
      </c>
      <c r="B20" s="80" t="s">
        <v>37</v>
      </c>
      <c r="C20" s="80">
        <v>1.0129999999999999</v>
      </c>
      <c r="D20" s="80">
        <v>1.0129999999999999</v>
      </c>
      <c r="E20" s="80">
        <v>1.0129999999999999</v>
      </c>
      <c r="F20" s="80">
        <v>0</v>
      </c>
      <c r="G20" s="80">
        <v>1.0129999999999999</v>
      </c>
      <c r="H20" s="80">
        <v>1</v>
      </c>
      <c r="I20" s="80">
        <v>0</v>
      </c>
      <c r="J20" s="80">
        <v>0</v>
      </c>
    </row>
    <row r="21" spans="1:13" x14ac:dyDescent="0.25">
      <c r="A21" s="80" t="s">
        <v>115</v>
      </c>
      <c r="B21" s="80" t="s">
        <v>37</v>
      </c>
      <c r="C21" s="80">
        <v>1.0129999999999999</v>
      </c>
      <c r="D21" s="80">
        <v>1.0129999999999999</v>
      </c>
      <c r="E21" s="80">
        <v>1.0129999999999999</v>
      </c>
      <c r="F21" s="80">
        <v>0</v>
      </c>
      <c r="G21" s="80">
        <v>1.0129999999999999</v>
      </c>
      <c r="H21" s="80">
        <v>1</v>
      </c>
      <c r="I21" s="80">
        <v>0</v>
      </c>
      <c r="J21" s="80">
        <v>0</v>
      </c>
    </row>
    <row r="22" spans="1:13" x14ac:dyDescent="0.25">
      <c r="A22" s="80" t="s">
        <v>123</v>
      </c>
      <c r="B22" s="80" t="s">
        <v>37</v>
      </c>
      <c r="C22" s="80">
        <v>8.4589999999999996</v>
      </c>
      <c r="D22" s="80">
        <v>8.4589999999999996</v>
      </c>
      <c r="E22" s="80">
        <v>8.4589999999999996</v>
      </c>
      <c r="F22" s="80">
        <v>0</v>
      </c>
      <c r="G22" s="80">
        <v>8.4589999999999996</v>
      </c>
      <c r="H22" s="80">
        <v>1</v>
      </c>
      <c r="I22" s="80">
        <v>0</v>
      </c>
      <c r="J22" s="80">
        <v>0</v>
      </c>
    </row>
    <row r="23" spans="1:13" x14ac:dyDescent="0.25">
      <c r="A23" s="80" t="s">
        <v>115</v>
      </c>
      <c r="B23" s="80" t="s">
        <v>37</v>
      </c>
      <c r="C23" s="80">
        <v>8.4589999999999996</v>
      </c>
      <c r="D23" s="80">
        <v>8.4589999999999996</v>
      </c>
      <c r="E23" s="80">
        <v>8.4589999999999996</v>
      </c>
      <c r="F23" s="80">
        <v>0</v>
      </c>
      <c r="G23" s="80">
        <v>8.4589999999999996</v>
      </c>
      <c r="H23" s="80">
        <v>1</v>
      </c>
      <c r="I23" s="80">
        <v>0</v>
      </c>
      <c r="J23" s="80">
        <v>0</v>
      </c>
    </row>
    <row r="24" spans="1:13" x14ac:dyDescent="0.25">
      <c r="A24" s="80" t="s">
        <v>124</v>
      </c>
      <c r="B24" s="80" t="s">
        <v>37</v>
      </c>
      <c r="C24" s="80">
        <v>16.05</v>
      </c>
      <c r="D24" s="80">
        <v>16.05</v>
      </c>
      <c r="E24" s="80">
        <v>16.05</v>
      </c>
      <c r="F24" s="80">
        <v>0</v>
      </c>
      <c r="G24" s="80">
        <v>16.05</v>
      </c>
      <c r="H24" s="80">
        <v>1</v>
      </c>
      <c r="I24" s="80">
        <v>0</v>
      </c>
      <c r="J24" s="80">
        <v>0</v>
      </c>
    </row>
    <row r="25" spans="1:13" x14ac:dyDescent="0.25">
      <c r="A25" s="80" t="s">
        <v>115</v>
      </c>
      <c r="B25" s="80" t="s">
        <v>37</v>
      </c>
      <c r="C25" s="80">
        <v>16.05</v>
      </c>
      <c r="D25" s="80">
        <v>16.05</v>
      </c>
      <c r="E25" s="80">
        <v>16.05</v>
      </c>
      <c r="F25" s="80">
        <v>0</v>
      </c>
      <c r="G25" s="80">
        <v>16.05</v>
      </c>
      <c r="H25" s="80">
        <v>1</v>
      </c>
      <c r="I25" s="80">
        <v>0</v>
      </c>
      <c r="J25" s="80">
        <v>0</v>
      </c>
    </row>
    <row r="26" spans="1:13" x14ac:dyDescent="0.25">
      <c r="A26" s="80" t="s">
        <v>125</v>
      </c>
      <c r="B26" s="80" t="s">
        <v>37</v>
      </c>
      <c r="C26" s="80">
        <v>1.0009999999999999</v>
      </c>
      <c r="D26" s="80">
        <v>1.0009999999999999</v>
      </c>
      <c r="E26" s="80">
        <v>1.0009999999999999</v>
      </c>
      <c r="F26" s="80">
        <v>0</v>
      </c>
      <c r="G26" s="80">
        <v>1.0009999999999999</v>
      </c>
      <c r="H26" s="80">
        <v>1</v>
      </c>
      <c r="I26" s="80">
        <v>0</v>
      </c>
      <c r="J26" s="80">
        <v>0</v>
      </c>
      <c r="L26" s="28"/>
      <c r="M26" s="25"/>
    </row>
    <row r="27" spans="1:13" x14ac:dyDescent="0.25">
      <c r="A27" s="80" t="s">
        <v>115</v>
      </c>
      <c r="B27" s="80" t="s">
        <v>37</v>
      </c>
      <c r="C27" s="80">
        <v>1.0009999999999999</v>
      </c>
      <c r="D27" s="80">
        <v>1.0009999999999999</v>
      </c>
      <c r="E27" s="80">
        <v>1.0009999999999999</v>
      </c>
      <c r="F27" s="80">
        <v>0</v>
      </c>
      <c r="G27" s="80">
        <v>1.0009999999999999</v>
      </c>
      <c r="H27" s="80">
        <v>1</v>
      </c>
      <c r="I27" s="80">
        <v>0</v>
      </c>
      <c r="J27" s="80">
        <v>0</v>
      </c>
      <c r="L27" s="28"/>
      <c r="M27" s="25"/>
    </row>
    <row r="28" spans="1:13" x14ac:dyDescent="0.25">
      <c r="A28" s="80" t="s">
        <v>126</v>
      </c>
      <c r="B28" s="80" t="s">
        <v>37</v>
      </c>
      <c r="C28" s="80">
        <v>8.423</v>
      </c>
      <c r="D28" s="80">
        <v>8.423</v>
      </c>
      <c r="E28" s="80">
        <v>8.423</v>
      </c>
      <c r="F28" s="80">
        <v>0</v>
      </c>
      <c r="G28" s="80">
        <v>8.423</v>
      </c>
      <c r="H28" s="80">
        <v>1</v>
      </c>
      <c r="I28" s="80">
        <v>0</v>
      </c>
      <c r="J28" s="80">
        <v>0</v>
      </c>
      <c r="L28" s="28"/>
      <c r="M28" s="25"/>
    </row>
    <row r="29" spans="1:13" x14ac:dyDescent="0.25">
      <c r="A29" s="80" t="s">
        <v>115</v>
      </c>
      <c r="B29" s="80" t="s">
        <v>37</v>
      </c>
      <c r="C29" s="80">
        <v>8.423</v>
      </c>
      <c r="D29" s="80">
        <v>8.423</v>
      </c>
      <c r="E29" s="80">
        <v>8.423</v>
      </c>
      <c r="F29" s="80">
        <v>0</v>
      </c>
      <c r="G29" s="80">
        <v>8.423</v>
      </c>
      <c r="H29" s="80">
        <v>1</v>
      </c>
      <c r="I29" s="80">
        <v>0</v>
      </c>
      <c r="J29" s="80">
        <v>0</v>
      </c>
      <c r="L29" s="28"/>
      <c r="M29" s="25"/>
    </row>
    <row r="30" spans="1:13" x14ac:dyDescent="0.25">
      <c r="A30" s="80" t="s">
        <v>127</v>
      </c>
      <c r="B30" s="80" t="s">
        <v>37</v>
      </c>
      <c r="C30" s="80">
        <v>15.095000000000001</v>
      </c>
      <c r="D30" s="80">
        <v>15.095000000000001</v>
      </c>
      <c r="E30" s="80">
        <v>15.095000000000001</v>
      </c>
      <c r="F30" s="80">
        <v>0</v>
      </c>
      <c r="G30" s="80">
        <v>15.095000000000001</v>
      </c>
      <c r="H30" s="80">
        <v>1</v>
      </c>
      <c r="I30" s="80">
        <v>0</v>
      </c>
      <c r="J30" s="80">
        <v>0</v>
      </c>
      <c r="L30" s="28"/>
      <c r="M30" s="25"/>
    </row>
    <row r="31" spans="1:13" x14ac:dyDescent="0.25">
      <c r="A31" s="80" t="s">
        <v>115</v>
      </c>
      <c r="B31" s="80" t="s">
        <v>37</v>
      </c>
      <c r="C31" s="80">
        <v>15.095000000000001</v>
      </c>
      <c r="D31" s="80">
        <v>15.095000000000001</v>
      </c>
      <c r="E31" s="80">
        <v>15.095000000000001</v>
      </c>
      <c r="F31" s="80">
        <v>0</v>
      </c>
      <c r="G31" s="80">
        <v>15.095000000000001</v>
      </c>
      <c r="H31" s="80">
        <v>1</v>
      </c>
      <c r="I31" s="80">
        <v>0</v>
      </c>
      <c r="J31" s="80">
        <v>0</v>
      </c>
      <c r="L31" s="28"/>
      <c r="M31" s="25"/>
    </row>
    <row r="32" spans="1:13" x14ac:dyDescent="0.25">
      <c r="A32" s="80" t="s">
        <v>128</v>
      </c>
      <c r="B32" s="80" t="s">
        <v>37</v>
      </c>
      <c r="C32" s="80">
        <v>1.002</v>
      </c>
      <c r="D32" s="80">
        <v>1.002</v>
      </c>
      <c r="E32" s="80">
        <v>1.002</v>
      </c>
      <c r="F32" s="80">
        <v>0</v>
      </c>
      <c r="G32" s="80">
        <v>1.002</v>
      </c>
      <c r="H32" s="80">
        <v>1</v>
      </c>
      <c r="I32" s="80">
        <v>0</v>
      </c>
      <c r="J32" s="80">
        <v>0</v>
      </c>
      <c r="L32" s="28"/>
      <c r="M32" s="25"/>
    </row>
    <row r="33" spans="1:13" x14ac:dyDescent="0.25">
      <c r="A33" s="80" t="s">
        <v>115</v>
      </c>
      <c r="B33" s="80" t="s">
        <v>37</v>
      </c>
      <c r="C33" s="80">
        <v>1.002</v>
      </c>
      <c r="D33" s="80">
        <v>1.002</v>
      </c>
      <c r="E33" s="80">
        <v>1.002</v>
      </c>
      <c r="F33" s="80">
        <v>0</v>
      </c>
      <c r="G33" s="80">
        <v>1.002</v>
      </c>
      <c r="H33" s="80">
        <v>1</v>
      </c>
      <c r="I33" s="80">
        <v>0</v>
      </c>
      <c r="J33" s="80">
        <v>0</v>
      </c>
      <c r="L33" s="28"/>
      <c r="M33" s="25"/>
    </row>
    <row r="34" spans="1:13" x14ac:dyDescent="0.25">
      <c r="A34" s="80" t="s">
        <v>129</v>
      </c>
      <c r="B34" s="80" t="s">
        <v>37</v>
      </c>
      <c r="C34" s="80">
        <v>2.8159999999999998</v>
      </c>
      <c r="D34" s="80">
        <v>2.8159999999999998</v>
      </c>
      <c r="E34" s="80">
        <v>2.8159999999999998</v>
      </c>
      <c r="F34" s="80">
        <v>0</v>
      </c>
      <c r="G34" s="80">
        <v>2.8159999999999998</v>
      </c>
      <c r="H34" s="80">
        <v>1</v>
      </c>
      <c r="I34" s="80">
        <v>0</v>
      </c>
      <c r="J34" s="80">
        <v>0</v>
      </c>
      <c r="L34" s="28"/>
      <c r="M34" s="25"/>
    </row>
    <row r="35" spans="1:13" x14ac:dyDescent="0.25">
      <c r="A35" s="80" t="s">
        <v>115</v>
      </c>
      <c r="B35" s="80" t="s">
        <v>37</v>
      </c>
      <c r="C35" s="80">
        <v>2.8159999999999998</v>
      </c>
      <c r="D35" s="80">
        <v>2.8159999999999998</v>
      </c>
      <c r="E35" s="80">
        <v>2.8159999999999998</v>
      </c>
      <c r="F35" s="80">
        <v>0</v>
      </c>
      <c r="G35" s="80">
        <v>2.8159999999999998</v>
      </c>
      <c r="H35" s="80">
        <v>1</v>
      </c>
      <c r="I35" s="80">
        <v>0</v>
      </c>
      <c r="J35" s="80">
        <v>0</v>
      </c>
      <c r="L35" s="28"/>
      <c r="M35" s="25"/>
    </row>
    <row r="36" spans="1:13" x14ac:dyDescent="0.25">
      <c r="A36" s="80" t="s">
        <v>130</v>
      </c>
      <c r="B36" s="80" t="s">
        <v>37</v>
      </c>
      <c r="C36" s="80">
        <v>16.082999999999998</v>
      </c>
      <c r="D36" s="80">
        <v>16.082999999999998</v>
      </c>
      <c r="E36" s="80">
        <v>16.082999999999998</v>
      </c>
      <c r="F36" s="80">
        <v>0</v>
      </c>
      <c r="G36" s="80">
        <v>16.082999999999998</v>
      </c>
      <c r="H36" s="80">
        <v>1</v>
      </c>
      <c r="I36" s="80">
        <v>0</v>
      </c>
      <c r="J36" s="80">
        <v>0</v>
      </c>
      <c r="L36" s="28"/>
      <c r="M36" s="25"/>
    </row>
    <row r="37" spans="1:13" x14ac:dyDescent="0.25">
      <c r="A37" s="80" t="s">
        <v>115</v>
      </c>
      <c r="B37" s="80" t="s">
        <v>37</v>
      </c>
      <c r="C37" s="80">
        <v>16.082999999999998</v>
      </c>
      <c r="D37" s="80">
        <v>16.082999999999998</v>
      </c>
      <c r="E37" s="80">
        <v>16.082999999999998</v>
      </c>
      <c r="F37" s="80">
        <v>0</v>
      </c>
      <c r="G37" s="80">
        <v>16.082999999999998</v>
      </c>
      <c r="H37" s="80">
        <v>1</v>
      </c>
      <c r="I37" s="80">
        <v>0</v>
      </c>
      <c r="J37" s="80">
        <v>0</v>
      </c>
      <c r="L37" s="28"/>
      <c r="M37" s="25"/>
    </row>
    <row r="38" spans="1:13" x14ac:dyDescent="0.25">
      <c r="A38" s="80" t="s">
        <v>131</v>
      </c>
      <c r="B38" s="80" t="s">
        <v>37</v>
      </c>
      <c r="C38" s="80">
        <v>1.0089999999999999</v>
      </c>
      <c r="D38" s="80">
        <v>1.0089999999999999</v>
      </c>
      <c r="E38" s="80">
        <v>1.0089999999999999</v>
      </c>
      <c r="F38" s="80">
        <v>0</v>
      </c>
      <c r="G38" s="80">
        <v>1.0089999999999999</v>
      </c>
      <c r="H38" s="80">
        <v>1</v>
      </c>
      <c r="I38" s="80">
        <v>0</v>
      </c>
      <c r="J38" s="80">
        <v>0</v>
      </c>
      <c r="L38" s="28"/>
      <c r="M38" s="25"/>
    </row>
    <row r="39" spans="1:13" x14ac:dyDescent="0.25">
      <c r="A39" s="80" t="s">
        <v>115</v>
      </c>
      <c r="B39" s="80" t="s">
        <v>37</v>
      </c>
      <c r="C39" s="80">
        <v>1.0089999999999999</v>
      </c>
      <c r="D39" s="80">
        <v>1.0089999999999999</v>
      </c>
      <c r="E39" s="80">
        <v>1.0089999999999999</v>
      </c>
      <c r="F39" s="80">
        <v>0</v>
      </c>
      <c r="G39" s="80">
        <v>1.0089999999999999</v>
      </c>
      <c r="H39" s="80">
        <v>1</v>
      </c>
      <c r="I39" s="80">
        <v>0</v>
      </c>
      <c r="J39" s="80">
        <v>0</v>
      </c>
    </row>
    <row r="40" spans="1:13" x14ac:dyDescent="0.25">
      <c r="A40" s="80" t="s">
        <v>132</v>
      </c>
      <c r="B40" s="80" t="s">
        <v>37</v>
      </c>
      <c r="C40" s="80">
        <v>2.4079999999999999</v>
      </c>
      <c r="D40" s="80">
        <v>2.4079999999999999</v>
      </c>
      <c r="E40" s="80">
        <v>2.4079999999999999</v>
      </c>
      <c r="F40" s="80">
        <v>0</v>
      </c>
      <c r="G40" s="80">
        <v>2.4079999999999999</v>
      </c>
      <c r="H40" s="80">
        <v>1</v>
      </c>
      <c r="I40" s="80">
        <v>0</v>
      </c>
      <c r="J40" s="80">
        <v>0</v>
      </c>
    </row>
    <row r="41" spans="1:13" x14ac:dyDescent="0.25">
      <c r="A41" s="80" t="s">
        <v>115</v>
      </c>
      <c r="B41" s="80" t="s">
        <v>37</v>
      </c>
      <c r="C41" s="80">
        <v>2.4079999999999999</v>
      </c>
      <c r="D41" s="80">
        <v>2.4079999999999999</v>
      </c>
      <c r="E41" s="80">
        <v>2.4079999999999999</v>
      </c>
      <c r="F41" s="80">
        <v>0</v>
      </c>
      <c r="G41" s="80">
        <v>2.4079999999999999</v>
      </c>
      <c r="H41" s="80">
        <v>1</v>
      </c>
      <c r="I41" s="80">
        <v>0</v>
      </c>
      <c r="J41" s="80">
        <v>0</v>
      </c>
    </row>
    <row r="42" spans="1:13" x14ac:dyDescent="0.25">
      <c r="A42" s="80" t="s">
        <v>133</v>
      </c>
      <c r="B42" s="80" t="s">
        <v>37</v>
      </c>
      <c r="C42" s="80">
        <v>16.067</v>
      </c>
      <c r="D42" s="80">
        <v>16.067</v>
      </c>
      <c r="E42" s="80">
        <v>16.067</v>
      </c>
      <c r="F42" s="80">
        <v>0</v>
      </c>
      <c r="G42" s="80">
        <v>16.067</v>
      </c>
      <c r="H42" s="80">
        <v>1</v>
      </c>
      <c r="I42" s="80">
        <v>0</v>
      </c>
      <c r="J42" s="80">
        <v>0</v>
      </c>
    </row>
    <row r="43" spans="1:13" x14ac:dyDescent="0.25">
      <c r="A43" s="80" t="s">
        <v>115</v>
      </c>
      <c r="B43" s="80" t="s">
        <v>37</v>
      </c>
      <c r="C43" s="80">
        <v>16.067</v>
      </c>
      <c r="D43" s="80">
        <v>16.067</v>
      </c>
      <c r="E43" s="80">
        <v>16.067</v>
      </c>
      <c r="F43" s="80">
        <v>0</v>
      </c>
      <c r="G43" s="80">
        <v>16.067</v>
      </c>
      <c r="H43" s="80">
        <v>1</v>
      </c>
      <c r="I43" s="80">
        <v>0</v>
      </c>
      <c r="J43" s="80">
        <v>0</v>
      </c>
    </row>
    <row r="44" spans="1:13" x14ac:dyDescent="0.25">
      <c r="A44" s="80" t="s">
        <v>134</v>
      </c>
      <c r="B44" s="80" t="s">
        <v>37</v>
      </c>
      <c r="C44" s="80">
        <v>1.008</v>
      </c>
      <c r="D44" s="80">
        <v>1.008</v>
      </c>
      <c r="E44" s="80">
        <v>1.008</v>
      </c>
      <c r="F44" s="80">
        <v>0</v>
      </c>
      <c r="G44" s="80">
        <v>1.008</v>
      </c>
      <c r="H44" s="80">
        <v>1</v>
      </c>
      <c r="I44" s="80">
        <v>0</v>
      </c>
      <c r="J44" s="80">
        <v>0</v>
      </c>
    </row>
    <row r="45" spans="1:13" x14ac:dyDescent="0.25">
      <c r="A45" s="80" t="s">
        <v>115</v>
      </c>
      <c r="B45" s="80" t="s">
        <v>37</v>
      </c>
      <c r="C45" s="80">
        <v>1.008</v>
      </c>
      <c r="D45" s="80">
        <v>1.008</v>
      </c>
      <c r="E45" s="80">
        <v>1.008</v>
      </c>
      <c r="F45" s="80">
        <v>0</v>
      </c>
      <c r="G45" s="80">
        <v>1.008</v>
      </c>
      <c r="H45" s="80">
        <v>1</v>
      </c>
      <c r="I45" s="80">
        <v>0</v>
      </c>
      <c r="J45" s="80">
        <v>0</v>
      </c>
    </row>
    <row r="46" spans="1:13" x14ac:dyDescent="0.25">
      <c r="A46" s="80" t="s">
        <v>135</v>
      </c>
      <c r="B46" s="80" t="s">
        <v>37</v>
      </c>
      <c r="C46" s="80">
        <v>8.43</v>
      </c>
      <c r="D46" s="80">
        <v>8.43</v>
      </c>
      <c r="E46" s="80">
        <v>8.43</v>
      </c>
      <c r="F46" s="80">
        <v>0</v>
      </c>
      <c r="G46" s="80">
        <v>8.43</v>
      </c>
      <c r="H46" s="80">
        <v>1</v>
      </c>
      <c r="I46" s="80">
        <v>0</v>
      </c>
      <c r="J46" s="80">
        <v>0</v>
      </c>
    </row>
    <row r="47" spans="1:13" x14ac:dyDescent="0.25">
      <c r="A47" s="80" t="s">
        <v>115</v>
      </c>
      <c r="B47" s="80" t="s">
        <v>37</v>
      </c>
      <c r="C47" s="80">
        <v>8.43</v>
      </c>
      <c r="D47" s="80">
        <v>8.43</v>
      </c>
      <c r="E47" s="80">
        <v>8.43</v>
      </c>
      <c r="F47" s="80">
        <v>0</v>
      </c>
      <c r="G47" s="80">
        <v>8.43</v>
      </c>
      <c r="H47" s="80">
        <v>1</v>
      </c>
      <c r="I47" s="80">
        <v>0</v>
      </c>
      <c r="J47" s="80">
        <v>0</v>
      </c>
    </row>
    <row r="48" spans="1:13" x14ac:dyDescent="0.25">
      <c r="A48" s="80" t="s">
        <v>136</v>
      </c>
      <c r="B48" s="80" t="s">
        <v>37</v>
      </c>
      <c r="C48" s="80">
        <v>16.04</v>
      </c>
      <c r="D48" s="80">
        <v>16.04</v>
      </c>
      <c r="E48" s="80">
        <v>16.04</v>
      </c>
      <c r="F48" s="80">
        <v>0</v>
      </c>
      <c r="G48" s="80">
        <v>16.04</v>
      </c>
      <c r="H48" s="80">
        <v>1</v>
      </c>
      <c r="I48" s="80">
        <v>0</v>
      </c>
      <c r="J48" s="80">
        <v>0</v>
      </c>
    </row>
    <row r="49" spans="1:10" x14ac:dyDescent="0.25">
      <c r="A49" s="80" t="s">
        <v>115</v>
      </c>
      <c r="B49" s="80" t="s">
        <v>37</v>
      </c>
      <c r="C49" s="80">
        <v>16.04</v>
      </c>
      <c r="D49" s="80">
        <v>16.04</v>
      </c>
      <c r="E49" s="80">
        <v>16.04</v>
      </c>
      <c r="F49" s="80">
        <v>0</v>
      </c>
      <c r="G49" s="80">
        <v>16.04</v>
      </c>
      <c r="H49" s="80">
        <v>1</v>
      </c>
      <c r="I49" s="80">
        <v>0</v>
      </c>
      <c r="J49" s="80">
        <v>0</v>
      </c>
    </row>
    <row r="50" spans="1:10" x14ac:dyDescent="0.25">
      <c r="A50" s="80" t="s">
        <v>137</v>
      </c>
      <c r="B50" s="80" t="s">
        <v>37</v>
      </c>
      <c r="C50" s="80">
        <v>1.002</v>
      </c>
      <c r="D50" s="80">
        <v>1.002</v>
      </c>
      <c r="E50" s="80">
        <v>1.002</v>
      </c>
      <c r="F50" s="80">
        <v>0</v>
      </c>
      <c r="G50" s="80">
        <v>1.002</v>
      </c>
      <c r="H50" s="80">
        <v>1</v>
      </c>
      <c r="I50" s="80">
        <v>0</v>
      </c>
      <c r="J50" s="80">
        <v>0</v>
      </c>
    </row>
    <row r="51" spans="1:10" x14ac:dyDescent="0.25">
      <c r="A51" s="80" t="s">
        <v>115</v>
      </c>
      <c r="B51" s="80" t="s">
        <v>37</v>
      </c>
      <c r="C51" s="80">
        <v>1.002</v>
      </c>
      <c r="D51" s="80">
        <v>1.002</v>
      </c>
      <c r="E51" s="80">
        <v>1.002</v>
      </c>
      <c r="F51" s="80">
        <v>0</v>
      </c>
      <c r="G51" s="80">
        <v>1.002</v>
      </c>
      <c r="H51" s="80">
        <v>1</v>
      </c>
      <c r="I51" s="80">
        <v>0</v>
      </c>
      <c r="J51" s="80">
        <v>0</v>
      </c>
    </row>
    <row r="52" spans="1:10" x14ac:dyDescent="0.25">
      <c r="A52" s="80" t="s">
        <v>138</v>
      </c>
      <c r="B52" s="80" t="s">
        <v>37</v>
      </c>
      <c r="C52" s="80">
        <v>8.3949999999999996</v>
      </c>
      <c r="D52" s="80">
        <v>8.3949999999999996</v>
      </c>
      <c r="E52" s="80">
        <v>8.3949999999999996</v>
      </c>
      <c r="F52" s="80">
        <v>0</v>
      </c>
      <c r="G52" s="80">
        <v>8.3949999999999996</v>
      </c>
      <c r="H52" s="80">
        <v>1</v>
      </c>
      <c r="I52" s="80">
        <v>0</v>
      </c>
      <c r="J52" s="80">
        <v>0</v>
      </c>
    </row>
    <row r="53" spans="1:10" x14ac:dyDescent="0.25">
      <c r="A53" s="80" t="s">
        <v>115</v>
      </c>
      <c r="B53" s="80" t="s">
        <v>37</v>
      </c>
      <c r="C53" s="80">
        <v>8.3949999999999996</v>
      </c>
      <c r="D53" s="80">
        <v>8.3949999999999996</v>
      </c>
      <c r="E53" s="80">
        <v>8.3949999999999996</v>
      </c>
      <c r="F53" s="80">
        <v>0</v>
      </c>
      <c r="G53" s="80">
        <v>8.3949999999999996</v>
      </c>
      <c r="H53" s="80">
        <v>1</v>
      </c>
      <c r="I53" s="80">
        <v>0</v>
      </c>
      <c r="J53" s="80">
        <v>0</v>
      </c>
    </row>
    <row r="54" spans="1:10" x14ac:dyDescent="0.25">
      <c r="A54" s="80" t="s">
        <v>139</v>
      </c>
      <c r="B54" s="80" t="s">
        <v>37</v>
      </c>
      <c r="C54" s="80">
        <v>16.067</v>
      </c>
      <c r="D54" s="80">
        <v>16.067</v>
      </c>
      <c r="E54" s="80">
        <v>16.067</v>
      </c>
      <c r="F54" s="80">
        <v>0</v>
      </c>
      <c r="G54" s="80">
        <v>16.067</v>
      </c>
      <c r="H54" s="80">
        <v>1</v>
      </c>
      <c r="I54" s="80">
        <v>0</v>
      </c>
      <c r="J54" s="80">
        <v>0</v>
      </c>
    </row>
    <row r="55" spans="1:10" x14ac:dyDescent="0.25">
      <c r="A55" s="80" t="s">
        <v>115</v>
      </c>
      <c r="B55" s="80" t="s">
        <v>37</v>
      </c>
      <c r="C55" s="80">
        <v>16.067</v>
      </c>
      <c r="D55" s="80">
        <v>16.067</v>
      </c>
      <c r="E55" s="80">
        <v>16.067</v>
      </c>
      <c r="F55" s="80">
        <v>0</v>
      </c>
      <c r="G55" s="80">
        <v>16.067</v>
      </c>
      <c r="H55" s="80">
        <v>1</v>
      </c>
      <c r="I55" s="80">
        <v>0</v>
      </c>
      <c r="J55" s="80">
        <v>0</v>
      </c>
    </row>
    <row r="56" spans="1:10" x14ac:dyDescent="0.25">
      <c r="A56" s="80" t="s">
        <v>140</v>
      </c>
      <c r="B56" s="80" t="s">
        <v>37</v>
      </c>
      <c r="C56" s="80">
        <v>1.0049999999999999</v>
      </c>
      <c r="D56" s="80">
        <v>1.0049999999999999</v>
      </c>
      <c r="E56" s="80">
        <v>1.0049999999999999</v>
      </c>
      <c r="F56" s="80">
        <v>0</v>
      </c>
      <c r="G56" s="80">
        <v>1.0049999999999999</v>
      </c>
      <c r="H56" s="80">
        <v>1</v>
      </c>
      <c r="I56" s="80">
        <v>0</v>
      </c>
      <c r="J56" s="80">
        <v>0</v>
      </c>
    </row>
    <row r="57" spans="1:10" x14ac:dyDescent="0.25">
      <c r="A57" s="80" t="s">
        <v>115</v>
      </c>
      <c r="B57" s="80" t="s">
        <v>37</v>
      </c>
      <c r="C57" s="80">
        <v>1.0049999999999999</v>
      </c>
      <c r="D57" s="80">
        <v>1.0049999999999999</v>
      </c>
      <c r="E57" s="80">
        <v>1.0049999999999999</v>
      </c>
      <c r="F57" s="80">
        <v>0</v>
      </c>
      <c r="G57" s="80">
        <v>1.0049999999999999</v>
      </c>
      <c r="H57" s="80">
        <v>1</v>
      </c>
      <c r="I57" s="80">
        <v>0</v>
      </c>
      <c r="J57" s="80">
        <v>0</v>
      </c>
    </row>
    <row r="58" spans="1:10" x14ac:dyDescent="0.25">
      <c r="A58" s="80" t="s">
        <v>141</v>
      </c>
      <c r="B58" s="80" t="s">
        <v>37</v>
      </c>
      <c r="C58" s="80">
        <v>8.468</v>
      </c>
      <c r="D58" s="80">
        <v>8.468</v>
      </c>
      <c r="E58" s="80">
        <v>8.468</v>
      </c>
      <c r="F58" s="80">
        <v>0</v>
      </c>
      <c r="G58" s="80">
        <v>8.468</v>
      </c>
      <c r="H58" s="80">
        <v>1</v>
      </c>
      <c r="I58" s="80">
        <v>0</v>
      </c>
      <c r="J58" s="80">
        <v>0</v>
      </c>
    </row>
    <row r="59" spans="1:10" x14ac:dyDescent="0.25">
      <c r="A59" s="80" t="s">
        <v>115</v>
      </c>
      <c r="B59" s="80" t="s">
        <v>37</v>
      </c>
      <c r="C59" s="80">
        <v>8.468</v>
      </c>
      <c r="D59" s="80">
        <v>8.468</v>
      </c>
      <c r="E59" s="80">
        <v>8.468</v>
      </c>
      <c r="F59" s="80">
        <v>0</v>
      </c>
      <c r="G59" s="80">
        <v>8.468</v>
      </c>
      <c r="H59" s="80">
        <v>1</v>
      </c>
      <c r="I59" s="80">
        <v>0</v>
      </c>
      <c r="J59" s="80">
        <v>0</v>
      </c>
    </row>
    <row r="60" spans="1:10" x14ac:dyDescent="0.25">
      <c r="A60" s="80" t="s">
        <v>142</v>
      </c>
      <c r="B60" s="80" t="s">
        <v>37</v>
      </c>
      <c r="C60" s="80">
        <v>15.090999999999999</v>
      </c>
      <c r="D60" s="80">
        <v>15.090999999999999</v>
      </c>
      <c r="E60" s="80">
        <v>15.090999999999999</v>
      </c>
      <c r="F60" s="80">
        <v>0</v>
      </c>
      <c r="G60" s="80">
        <v>15.090999999999999</v>
      </c>
      <c r="H60" s="80">
        <v>1</v>
      </c>
      <c r="I60" s="80">
        <v>0</v>
      </c>
      <c r="J60" s="80">
        <v>0</v>
      </c>
    </row>
    <row r="61" spans="1:10" x14ac:dyDescent="0.25">
      <c r="A61" s="80" t="s">
        <v>115</v>
      </c>
      <c r="B61" s="80" t="s">
        <v>37</v>
      </c>
      <c r="C61" s="80">
        <v>15.090999999999999</v>
      </c>
      <c r="D61" s="80">
        <v>15.090999999999999</v>
      </c>
      <c r="E61" s="80">
        <v>15.090999999999999</v>
      </c>
      <c r="F61" s="80">
        <v>0</v>
      </c>
      <c r="G61" s="80">
        <v>15.090999999999999</v>
      </c>
      <c r="H61" s="80">
        <v>1</v>
      </c>
      <c r="I61" s="80">
        <v>0</v>
      </c>
      <c r="J61" s="80">
        <v>0</v>
      </c>
    </row>
    <row r="62" spans="1:10" x14ac:dyDescent="0.25">
      <c r="A62" s="80" t="s">
        <v>143</v>
      </c>
      <c r="B62" s="80" t="s">
        <v>37</v>
      </c>
      <c r="C62" s="80">
        <v>1.0129999999999999</v>
      </c>
      <c r="D62" s="80">
        <v>1.0129999999999999</v>
      </c>
      <c r="E62" s="80">
        <v>1.0129999999999999</v>
      </c>
      <c r="F62" s="80">
        <v>0</v>
      </c>
      <c r="G62" s="80">
        <v>1.0129999999999999</v>
      </c>
      <c r="H62" s="80">
        <v>1</v>
      </c>
      <c r="I62" s="80">
        <v>0</v>
      </c>
      <c r="J62" s="80">
        <v>0</v>
      </c>
    </row>
    <row r="63" spans="1:10" x14ac:dyDescent="0.25">
      <c r="A63" s="80" t="s">
        <v>115</v>
      </c>
      <c r="B63" s="80" t="s">
        <v>37</v>
      </c>
      <c r="C63" s="80">
        <v>1.0129999999999999</v>
      </c>
      <c r="D63" s="80">
        <v>1.0129999999999999</v>
      </c>
      <c r="E63" s="80">
        <v>1.0129999999999999</v>
      </c>
      <c r="F63" s="80">
        <v>0</v>
      </c>
      <c r="G63" s="80">
        <v>1.0129999999999999</v>
      </c>
      <c r="H63" s="80">
        <v>1</v>
      </c>
      <c r="I63" s="80">
        <v>0</v>
      </c>
      <c r="J63" s="80">
        <v>0</v>
      </c>
    </row>
    <row r="64" spans="1:10" x14ac:dyDescent="0.25">
      <c r="A64" s="80" t="s">
        <v>144</v>
      </c>
      <c r="B64" s="80" t="s">
        <v>37</v>
      </c>
      <c r="C64" s="80">
        <v>2.9630000000000001</v>
      </c>
      <c r="D64" s="80">
        <v>2.9630000000000001</v>
      </c>
      <c r="E64" s="80">
        <v>2.9630000000000001</v>
      </c>
      <c r="F64" s="80">
        <v>0</v>
      </c>
      <c r="G64" s="80">
        <v>2.9630000000000001</v>
      </c>
      <c r="H64" s="80">
        <v>1</v>
      </c>
      <c r="I64" s="80">
        <v>0</v>
      </c>
      <c r="J64" s="80">
        <v>0</v>
      </c>
    </row>
    <row r="65" spans="1:10" x14ac:dyDescent="0.25">
      <c r="A65" s="80" t="s">
        <v>115</v>
      </c>
      <c r="B65" s="80" t="s">
        <v>37</v>
      </c>
      <c r="C65" s="80">
        <v>2.9630000000000001</v>
      </c>
      <c r="D65" s="80">
        <v>2.9630000000000001</v>
      </c>
      <c r="E65" s="80">
        <v>2.9630000000000001</v>
      </c>
      <c r="F65" s="80">
        <v>0</v>
      </c>
      <c r="G65" s="80">
        <v>2.9630000000000001</v>
      </c>
      <c r="H65" s="80">
        <v>1</v>
      </c>
      <c r="I65" s="80">
        <v>0</v>
      </c>
      <c r="J65" s="80">
        <v>0</v>
      </c>
    </row>
    <row r="66" spans="1:10" x14ac:dyDescent="0.25">
      <c r="A66" s="80" t="s">
        <v>145</v>
      </c>
      <c r="B66" s="80" t="s">
        <v>37</v>
      </c>
      <c r="C66" s="80">
        <v>16.064</v>
      </c>
      <c r="D66" s="80">
        <v>16.064</v>
      </c>
      <c r="E66" s="80">
        <v>16.064</v>
      </c>
      <c r="F66" s="80">
        <v>0</v>
      </c>
      <c r="G66" s="80">
        <v>16.064</v>
      </c>
      <c r="H66" s="80">
        <v>1</v>
      </c>
      <c r="I66" s="80">
        <v>0</v>
      </c>
      <c r="J66" s="80">
        <v>0</v>
      </c>
    </row>
    <row r="67" spans="1:10" x14ac:dyDescent="0.25">
      <c r="A67" s="80" t="s">
        <v>115</v>
      </c>
      <c r="B67" s="80" t="s">
        <v>37</v>
      </c>
      <c r="C67" s="80">
        <v>16.064</v>
      </c>
      <c r="D67" s="80">
        <v>16.064</v>
      </c>
      <c r="E67" s="80">
        <v>16.064</v>
      </c>
      <c r="F67" s="80">
        <v>0</v>
      </c>
      <c r="G67" s="80">
        <v>16.064</v>
      </c>
      <c r="H67" s="80">
        <v>1</v>
      </c>
      <c r="I67" s="80">
        <v>0</v>
      </c>
      <c r="J67" s="80">
        <v>0</v>
      </c>
    </row>
    <row r="68" spans="1:10" x14ac:dyDescent="0.25">
      <c r="A68" s="80" t="s">
        <v>146</v>
      </c>
      <c r="B68" s="80" t="s">
        <v>37</v>
      </c>
      <c r="C68" s="80">
        <v>1.0089999999999999</v>
      </c>
      <c r="D68" s="80">
        <v>1.0089999999999999</v>
      </c>
      <c r="E68" s="80">
        <v>1.0089999999999999</v>
      </c>
      <c r="F68" s="80">
        <v>0</v>
      </c>
      <c r="G68" s="80">
        <v>1.0089999999999999</v>
      </c>
      <c r="H68" s="80">
        <v>1</v>
      </c>
      <c r="I68" s="80">
        <v>0</v>
      </c>
      <c r="J68" s="80">
        <v>0</v>
      </c>
    </row>
    <row r="69" spans="1:10" x14ac:dyDescent="0.25">
      <c r="A69" s="80" t="s">
        <v>115</v>
      </c>
      <c r="B69" s="80" t="s">
        <v>37</v>
      </c>
      <c r="C69" s="80">
        <v>1.0089999999999999</v>
      </c>
      <c r="D69" s="80">
        <v>1.0089999999999999</v>
      </c>
      <c r="E69" s="80">
        <v>1.0089999999999999</v>
      </c>
      <c r="F69" s="80">
        <v>0</v>
      </c>
      <c r="G69" s="80">
        <v>1.0089999999999999</v>
      </c>
      <c r="H69" s="80">
        <v>1</v>
      </c>
      <c r="I69" s="80">
        <v>0</v>
      </c>
      <c r="J69" s="80">
        <v>0</v>
      </c>
    </row>
    <row r="70" spans="1:10" x14ac:dyDescent="0.25">
      <c r="A70" s="80" t="s">
        <v>147</v>
      </c>
      <c r="B70" s="80" t="s">
        <v>37</v>
      </c>
      <c r="C70" s="80">
        <v>2.4129999999999998</v>
      </c>
      <c r="D70" s="80">
        <v>2.4129999999999998</v>
      </c>
      <c r="E70" s="80">
        <v>2.4129999999999998</v>
      </c>
      <c r="F70" s="80">
        <v>0</v>
      </c>
      <c r="G70" s="80">
        <v>2.4129999999999998</v>
      </c>
      <c r="H70" s="80">
        <v>1</v>
      </c>
      <c r="I70" s="80">
        <v>0</v>
      </c>
      <c r="J70" s="80">
        <v>0</v>
      </c>
    </row>
    <row r="71" spans="1:10" x14ac:dyDescent="0.25">
      <c r="A71" s="80" t="s">
        <v>115</v>
      </c>
      <c r="B71" s="80" t="s">
        <v>37</v>
      </c>
      <c r="C71" s="80">
        <v>2.4129999999999998</v>
      </c>
      <c r="D71" s="80">
        <v>2.4129999999999998</v>
      </c>
      <c r="E71" s="80">
        <v>2.4129999999999998</v>
      </c>
      <c r="F71" s="80">
        <v>0</v>
      </c>
      <c r="G71" s="80">
        <v>2.4129999999999998</v>
      </c>
      <c r="H71" s="80">
        <v>1</v>
      </c>
      <c r="I71" s="80">
        <v>0</v>
      </c>
      <c r="J71" s="80">
        <v>0</v>
      </c>
    </row>
    <row r="72" spans="1:10" x14ac:dyDescent="0.25">
      <c r="A72" s="80" t="s">
        <v>148</v>
      </c>
      <c r="B72" s="80" t="s">
        <v>37</v>
      </c>
      <c r="C72" s="80">
        <v>16.082999999999998</v>
      </c>
      <c r="D72" s="80">
        <v>16.082999999999998</v>
      </c>
      <c r="E72" s="80">
        <v>16.082999999999998</v>
      </c>
      <c r="F72" s="80">
        <v>0</v>
      </c>
      <c r="G72" s="80">
        <v>16.082999999999998</v>
      </c>
      <c r="H72" s="80">
        <v>1</v>
      </c>
      <c r="I72" s="80">
        <v>0</v>
      </c>
      <c r="J72" s="80">
        <v>0</v>
      </c>
    </row>
    <row r="73" spans="1:10" x14ac:dyDescent="0.25">
      <c r="A73" s="80" t="s">
        <v>115</v>
      </c>
      <c r="B73" s="80" t="s">
        <v>37</v>
      </c>
      <c r="C73" s="80">
        <v>16.082999999999998</v>
      </c>
      <c r="D73" s="80">
        <v>16.082999999999998</v>
      </c>
      <c r="E73" s="80">
        <v>16.082999999999998</v>
      </c>
      <c r="F73" s="80">
        <v>0</v>
      </c>
      <c r="G73" s="80">
        <v>16.082999999999998</v>
      </c>
      <c r="H73" s="80">
        <v>1</v>
      </c>
      <c r="I73" s="80">
        <v>0</v>
      </c>
      <c r="J73" s="80">
        <v>0</v>
      </c>
    </row>
    <row r="74" spans="1:10" x14ac:dyDescent="0.25">
      <c r="A74" s="80" t="s">
        <v>149</v>
      </c>
      <c r="B74" s="80" t="s">
        <v>37</v>
      </c>
      <c r="C74" s="80">
        <v>1.014</v>
      </c>
      <c r="D74" s="80">
        <v>1.014</v>
      </c>
      <c r="E74" s="80">
        <v>1.014</v>
      </c>
      <c r="F74" s="80">
        <v>0</v>
      </c>
      <c r="G74" s="80">
        <v>1.014</v>
      </c>
      <c r="H74" s="80">
        <v>1</v>
      </c>
      <c r="I74" s="80">
        <v>0</v>
      </c>
      <c r="J74" s="80">
        <v>0</v>
      </c>
    </row>
    <row r="75" spans="1:10" x14ac:dyDescent="0.25">
      <c r="A75" s="80" t="s">
        <v>115</v>
      </c>
      <c r="B75" s="80" t="s">
        <v>37</v>
      </c>
      <c r="C75" s="80">
        <v>1.014</v>
      </c>
      <c r="D75" s="80">
        <v>1.014</v>
      </c>
      <c r="E75" s="80">
        <v>1.014</v>
      </c>
      <c r="F75" s="80">
        <v>0</v>
      </c>
      <c r="G75" s="80">
        <v>1.014</v>
      </c>
      <c r="H75" s="80">
        <v>1</v>
      </c>
      <c r="I75" s="80">
        <v>0</v>
      </c>
      <c r="J75" s="80">
        <v>0</v>
      </c>
    </row>
    <row r="76" spans="1:10" x14ac:dyDescent="0.25">
      <c r="A76" s="80" t="s">
        <v>150</v>
      </c>
      <c r="B76" s="80" t="s">
        <v>37</v>
      </c>
      <c r="C76" s="80">
        <v>2.4569999999999999</v>
      </c>
      <c r="D76" s="80">
        <v>2.4569999999999999</v>
      </c>
      <c r="E76" s="80">
        <v>2.4569999999999999</v>
      </c>
      <c r="F76" s="80">
        <v>0</v>
      </c>
      <c r="G76" s="80">
        <v>2.4569999999999999</v>
      </c>
      <c r="H76" s="80">
        <v>1</v>
      </c>
      <c r="I76" s="80">
        <v>0</v>
      </c>
      <c r="J76" s="80">
        <v>0</v>
      </c>
    </row>
    <row r="77" spans="1:10" x14ac:dyDescent="0.25">
      <c r="A77" s="80" t="s">
        <v>115</v>
      </c>
      <c r="B77" s="80" t="s">
        <v>37</v>
      </c>
      <c r="C77" s="80">
        <v>2.4569999999999999</v>
      </c>
      <c r="D77" s="80">
        <v>2.4569999999999999</v>
      </c>
      <c r="E77" s="80">
        <v>2.4569999999999999</v>
      </c>
      <c r="F77" s="80">
        <v>0</v>
      </c>
      <c r="G77" s="80">
        <v>2.4569999999999999</v>
      </c>
      <c r="H77" s="80">
        <v>1</v>
      </c>
      <c r="I77" s="80">
        <v>0</v>
      </c>
      <c r="J77" s="80">
        <v>0</v>
      </c>
    </row>
    <row r="78" spans="1:10" x14ac:dyDescent="0.25">
      <c r="A78" s="80" t="s">
        <v>151</v>
      </c>
      <c r="B78" s="80" t="s">
        <v>37</v>
      </c>
      <c r="C78" s="80">
        <v>15.06</v>
      </c>
      <c r="D78" s="80">
        <v>15.06</v>
      </c>
      <c r="E78" s="80">
        <v>15.06</v>
      </c>
      <c r="F78" s="80">
        <v>0</v>
      </c>
      <c r="G78" s="80">
        <v>15.06</v>
      </c>
      <c r="H78" s="80">
        <v>1</v>
      </c>
      <c r="I78" s="80">
        <v>0</v>
      </c>
      <c r="J78" s="80">
        <v>0</v>
      </c>
    </row>
    <row r="79" spans="1:10" x14ac:dyDescent="0.25">
      <c r="A79" s="80" t="s">
        <v>115</v>
      </c>
      <c r="B79" s="80" t="s">
        <v>37</v>
      </c>
      <c r="C79" s="80">
        <v>15.06</v>
      </c>
      <c r="D79" s="80">
        <v>15.06</v>
      </c>
      <c r="E79" s="80">
        <v>15.06</v>
      </c>
      <c r="F79" s="80">
        <v>0</v>
      </c>
      <c r="G79" s="80">
        <v>15.06</v>
      </c>
      <c r="H79" s="80">
        <v>1</v>
      </c>
      <c r="I79" s="80">
        <v>0</v>
      </c>
      <c r="J79" s="80">
        <v>0</v>
      </c>
    </row>
    <row r="80" spans="1:10" x14ac:dyDescent="0.25">
      <c r="A80" s="80" t="s">
        <v>40</v>
      </c>
      <c r="B80" s="80" t="s">
        <v>37</v>
      </c>
      <c r="C80" s="80">
        <v>0.98199999999999998</v>
      </c>
      <c r="D80" s="80">
        <v>4.4580000000000002</v>
      </c>
      <c r="E80" s="80">
        <v>28.323</v>
      </c>
      <c r="F80" s="80">
        <v>5.08</v>
      </c>
      <c r="G80" s="80">
        <v>10.726000000000001</v>
      </c>
      <c r="H80" s="80">
        <v>314</v>
      </c>
      <c r="I80" s="80">
        <v>0</v>
      </c>
      <c r="J80" s="80">
        <v>0</v>
      </c>
    </row>
    <row r="81" spans="1:10" x14ac:dyDescent="0.25">
      <c r="A81" s="80" t="s">
        <v>115</v>
      </c>
      <c r="B81" s="80" t="s">
        <v>37</v>
      </c>
      <c r="C81" s="80">
        <v>0.98199999999999998</v>
      </c>
      <c r="D81" s="80">
        <v>4.4580000000000002</v>
      </c>
      <c r="E81" s="80">
        <v>28.323</v>
      </c>
      <c r="F81" s="80">
        <v>0</v>
      </c>
      <c r="G81" s="80">
        <v>10.726000000000001</v>
      </c>
      <c r="H81" s="80">
        <v>378</v>
      </c>
      <c r="I81" s="80">
        <v>0</v>
      </c>
      <c r="J81" s="80">
        <v>0</v>
      </c>
    </row>
    <row r="82" spans="1:10" x14ac:dyDescent="0.25">
      <c r="A82" s="80" t="s">
        <v>66</v>
      </c>
      <c r="B82" s="80" t="s">
        <v>37</v>
      </c>
      <c r="C82" s="80">
        <v>0.503</v>
      </c>
      <c r="D82" s="80">
        <v>0.60899999999999999</v>
      </c>
      <c r="E82" s="80">
        <v>0.82799999999999996</v>
      </c>
      <c r="F82" s="80">
        <v>8.2000000000000003E-2</v>
      </c>
      <c r="G82" s="80">
        <v>0.72099999999999997</v>
      </c>
      <c r="H82" s="80">
        <v>78</v>
      </c>
      <c r="I82" s="80">
        <v>0</v>
      </c>
      <c r="J82" s="80">
        <v>0</v>
      </c>
    </row>
    <row r="83" spans="1:10" x14ac:dyDescent="0.25">
      <c r="A83" s="80" t="s">
        <v>115</v>
      </c>
      <c r="B83" s="80" t="s">
        <v>37</v>
      </c>
      <c r="C83" s="80">
        <v>0.503</v>
      </c>
      <c r="D83" s="80">
        <v>0.60899999999999999</v>
      </c>
      <c r="E83" s="80">
        <v>0.82799999999999996</v>
      </c>
      <c r="F83" s="80">
        <v>0</v>
      </c>
      <c r="G83" s="80">
        <v>0.72099999999999997</v>
      </c>
      <c r="H83" s="80">
        <v>93</v>
      </c>
      <c r="I83" s="80">
        <v>0</v>
      </c>
      <c r="J83" s="80">
        <v>0</v>
      </c>
    </row>
    <row r="84" spans="1:10" x14ac:dyDescent="0.25">
      <c r="A84" s="80" t="s">
        <v>79</v>
      </c>
      <c r="B84" s="80" t="s">
        <v>37</v>
      </c>
      <c r="C84" s="80">
        <v>0</v>
      </c>
      <c r="D84" s="80">
        <v>2E-3</v>
      </c>
      <c r="E84" s="80">
        <v>3.0000000000000001E-3</v>
      </c>
      <c r="F84" s="80">
        <v>1E-3</v>
      </c>
      <c r="G84" s="80">
        <v>2E-3</v>
      </c>
      <c r="H84" s="80">
        <v>14</v>
      </c>
      <c r="I84" s="80">
        <v>0</v>
      </c>
      <c r="J84" s="80">
        <v>0</v>
      </c>
    </row>
    <row r="85" spans="1:10" x14ac:dyDescent="0.25">
      <c r="A85" s="80" t="s">
        <v>115</v>
      </c>
      <c r="B85" s="80" t="s">
        <v>37</v>
      </c>
      <c r="C85" s="80">
        <v>0</v>
      </c>
      <c r="D85" s="80">
        <v>2E-3</v>
      </c>
      <c r="E85" s="80">
        <v>3.0000000000000001E-3</v>
      </c>
      <c r="F85" s="80">
        <v>0</v>
      </c>
      <c r="G85" s="80">
        <v>2E-3</v>
      </c>
      <c r="H85" s="80">
        <v>17</v>
      </c>
      <c r="I85" s="80">
        <v>0</v>
      </c>
      <c r="J85" s="80">
        <v>0</v>
      </c>
    </row>
    <row r="86" spans="1:10" x14ac:dyDescent="0.25">
      <c r="A86" s="80" t="s">
        <v>77</v>
      </c>
      <c r="B86" s="80" t="s">
        <v>37</v>
      </c>
      <c r="C86" s="80">
        <v>1.7000000000000001E-2</v>
      </c>
      <c r="D86" s="80">
        <v>2.9000000000000001E-2</v>
      </c>
      <c r="E86" s="80">
        <v>3.4000000000000002E-2</v>
      </c>
      <c r="F86" s="80">
        <v>4.0000000000000001E-3</v>
      </c>
      <c r="G86" s="80">
        <v>3.2000000000000001E-2</v>
      </c>
      <c r="H86" s="80">
        <v>13</v>
      </c>
      <c r="I86" s="80">
        <v>0</v>
      </c>
      <c r="J86" s="80">
        <v>0</v>
      </c>
    </row>
    <row r="87" spans="1:10" x14ac:dyDescent="0.25">
      <c r="A87" s="80" t="s">
        <v>115</v>
      </c>
      <c r="B87" s="80" t="s">
        <v>37</v>
      </c>
      <c r="C87" s="80">
        <v>1.7000000000000001E-2</v>
      </c>
      <c r="D87" s="80">
        <v>2.9000000000000001E-2</v>
      </c>
      <c r="E87" s="80">
        <v>3.4000000000000002E-2</v>
      </c>
      <c r="F87" s="80">
        <v>0</v>
      </c>
      <c r="G87" s="80">
        <v>3.2000000000000001E-2</v>
      </c>
      <c r="H87" s="80">
        <v>17</v>
      </c>
      <c r="I87" s="80">
        <v>0</v>
      </c>
      <c r="J87" s="80">
        <v>0</v>
      </c>
    </row>
    <row r="88" spans="1:10" x14ac:dyDescent="0.25">
      <c r="A88" s="80" t="s">
        <v>75</v>
      </c>
      <c r="B88" s="80" t="s">
        <v>37</v>
      </c>
      <c r="C88" s="80">
        <v>0</v>
      </c>
      <c r="D88" s="80">
        <v>3.1E-2</v>
      </c>
      <c r="E88" s="80">
        <v>0.30599999999999999</v>
      </c>
      <c r="F88" s="80">
        <v>9.1999999999999998E-2</v>
      </c>
      <c r="G88" s="80">
        <v>0</v>
      </c>
      <c r="H88" s="80">
        <v>10</v>
      </c>
      <c r="I88" s="80">
        <v>0</v>
      </c>
      <c r="J88" s="80">
        <v>0</v>
      </c>
    </row>
    <row r="89" spans="1:10" x14ac:dyDescent="0.25">
      <c r="A89" s="80" t="s">
        <v>115</v>
      </c>
      <c r="B89" s="80" t="s">
        <v>37</v>
      </c>
      <c r="C89" s="80">
        <v>0</v>
      </c>
      <c r="D89" s="80">
        <v>3.1E-2</v>
      </c>
      <c r="E89" s="80">
        <v>0.30599999999999999</v>
      </c>
      <c r="F89" s="80">
        <v>0</v>
      </c>
      <c r="G89" s="80">
        <v>0</v>
      </c>
      <c r="H89" s="80">
        <v>13</v>
      </c>
      <c r="I89" s="80">
        <v>0</v>
      </c>
      <c r="J89" s="80">
        <v>0</v>
      </c>
    </row>
    <row r="90" spans="1:10" x14ac:dyDescent="0.25">
      <c r="A90" s="80" t="s">
        <v>68</v>
      </c>
      <c r="B90" s="80" t="s">
        <v>37</v>
      </c>
      <c r="C90" s="80">
        <v>0</v>
      </c>
      <c r="D90" s="80">
        <v>0.17399999999999999</v>
      </c>
      <c r="E90" s="80">
        <v>0.56000000000000005</v>
      </c>
      <c r="F90" s="80">
        <v>0.22500000000000001</v>
      </c>
      <c r="G90" s="80">
        <v>0.48699999999999999</v>
      </c>
      <c r="H90" s="80">
        <v>13</v>
      </c>
      <c r="I90" s="80">
        <v>0</v>
      </c>
      <c r="J90" s="80">
        <v>0</v>
      </c>
    </row>
    <row r="91" spans="1:10" x14ac:dyDescent="0.25">
      <c r="A91" s="80" t="s">
        <v>115</v>
      </c>
      <c r="B91" s="80" t="s">
        <v>37</v>
      </c>
      <c r="C91" s="80">
        <v>0</v>
      </c>
      <c r="D91" s="80">
        <v>0.17399999999999999</v>
      </c>
      <c r="E91" s="80">
        <v>0.56000000000000005</v>
      </c>
      <c r="F91" s="80">
        <v>0</v>
      </c>
      <c r="G91" s="80">
        <v>0.48699999999999999</v>
      </c>
      <c r="H91" s="80">
        <v>17</v>
      </c>
      <c r="I91" s="80">
        <v>0</v>
      </c>
      <c r="J91" s="80">
        <v>0</v>
      </c>
    </row>
    <row r="92" spans="1:10" x14ac:dyDescent="0.25">
      <c r="A92" s="80" t="s">
        <v>72</v>
      </c>
      <c r="B92" s="80" t="s">
        <v>37</v>
      </c>
      <c r="C92" s="80">
        <v>0.89100000000000001</v>
      </c>
      <c r="D92" s="80">
        <v>0.92</v>
      </c>
      <c r="E92" s="80">
        <v>0.95299999999999996</v>
      </c>
      <c r="F92" s="80">
        <v>1.4999999999999999E-2</v>
      </c>
      <c r="G92" s="80">
        <v>0.93899999999999995</v>
      </c>
      <c r="H92" s="80">
        <v>20</v>
      </c>
      <c r="I92" s="80">
        <v>0</v>
      </c>
      <c r="J92" s="80">
        <v>0</v>
      </c>
    </row>
    <row r="93" spans="1:10" x14ac:dyDescent="0.25">
      <c r="A93" s="80" t="s">
        <v>115</v>
      </c>
      <c r="B93" s="80" t="s">
        <v>37</v>
      </c>
      <c r="C93" s="80">
        <v>0.89100000000000001</v>
      </c>
      <c r="D93" s="80">
        <v>0.92</v>
      </c>
      <c r="E93" s="80">
        <v>0.95299999999999996</v>
      </c>
      <c r="F93" s="80">
        <v>0</v>
      </c>
      <c r="G93" s="80">
        <v>0.93899999999999995</v>
      </c>
      <c r="H93" s="80">
        <v>25</v>
      </c>
      <c r="I93" s="80">
        <v>0</v>
      </c>
      <c r="J93" s="80">
        <v>0</v>
      </c>
    </row>
    <row r="94" spans="1:10" x14ac:dyDescent="0.25">
      <c r="A94" s="80" t="s">
        <v>63</v>
      </c>
      <c r="B94" s="80" t="s">
        <v>37</v>
      </c>
      <c r="C94" s="80">
        <v>0.57899999999999996</v>
      </c>
      <c r="D94" s="80">
        <v>0.67600000000000005</v>
      </c>
      <c r="E94" s="80">
        <v>2.262</v>
      </c>
      <c r="F94" s="80">
        <v>0.14899999999999999</v>
      </c>
      <c r="G94" s="80">
        <v>0.81499999999999995</v>
      </c>
      <c r="H94" s="80">
        <v>253</v>
      </c>
      <c r="I94" s="80">
        <v>0</v>
      </c>
      <c r="J94" s="80">
        <v>0</v>
      </c>
    </row>
    <row r="95" spans="1:10" x14ac:dyDescent="0.25">
      <c r="A95" s="80" t="s">
        <v>115</v>
      </c>
      <c r="B95" s="80" t="s">
        <v>37</v>
      </c>
      <c r="C95" s="80">
        <v>0.57899999999999996</v>
      </c>
      <c r="D95" s="80">
        <v>0.67600000000000005</v>
      </c>
      <c r="E95" s="80">
        <v>2.262</v>
      </c>
      <c r="F95" s="80">
        <v>0</v>
      </c>
      <c r="G95" s="80">
        <v>0.81499999999999995</v>
      </c>
      <c r="H95" s="80">
        <v>307</v>
      </c>
      <c r="I95" s="80">
        <v>0</v>
      </c>
      <c r="J95" s="80">
        <v>0</v>
      </c>
    </row>
    <row r="96" spans="1:10" x14ac:dyDescent="0.25">
      <c r="A96" s="80" t="s">
        <v>78</v>
      </c>
      <c r="B96" s="80" t="s">
        <v>37</v>
      </c>
      <c r="C96" s="80">
        <v>6.0000000000000001E-3</v>
      </c>
      <c r="D96" s="80">
        <v>8.9999999999999993E-3</v>
      </c>
      <c r="E96" s="80">
        <v>4.2000000000000003E-2</v>
      </c>
      <c r="F96" s="80">
        <v>8.9999999999999993E-3</v>
      </c>
      <c r="G96" s="80">
        <v>7.0000000000000001E-3</v>
      </c>
      <c r="H96" s="80">
        <v>14</v>
      </c>
      <c r="I96" s="80">
        <v>0</v>
      </c>
      <c r="J96" s="80">
        <v>0</v>
      </c>
    </row>
    <row r="97" spans="1:10" x14ac:dyDescent="0.25">
      <c r="A97" s="80" t="s">
        <v>115</v>
      </c>
      <c r="B97" s="80" t="s">
        <v>37</v>
      </c>
      <c r="C97" s="80">
        <v>6.0000000000000001E-3</v>
      </c>
      <c r="D97" s="80">
        <v>8.9999999999999993E-3</v>
      </c>
      <c r="E97" s="80">
        <v>4.2000000000000003E-2</v>
      </c>
      <c r="F97" s="80">
        <v>0</v>
      </c>
      <c r="G97" s="80">
        <v>7.0000000000000001E-3</v>
      </c>
      <c r="H97" s="80">
        <v>17</v>
      </c>
      <c r="I97" s="80">
        <v>0</v>
      </c>
      <c r="J97" s="80">
        <v>0</v>
      </c>
    </row>
    <row r="98" spans="1:10" x14ac:dyDescent="0.25">
      <c r="A98" s="80" t="s">
        <v>76</v>
      </c>
      <c r="B98" s="80" t="s">
        <v>37</v>
      </c>
      <c r="C98" s="80">
        <v>0.15</v>
      </c>
      <c r="D98" s="80">
        <v>0.156</v>
      </c>
      <c r="E98" s="80">
        <v>0.16</v>
      </c>
      <c r="F98" s="80">
        <v>3.0000000000000001E-3</v>
      </c>
      <c r="G98" s="80">
        <v>0.159</v>
      </c>
      <c r="H98" s="80">
        <v>14</v>
      </c>
      <c r="I98" s="80">
        <v>0</v>
      </c>
      <c r="J98" s="80">
        <v>0</v>
      </c>
    </row>
    <row r="99" spans="1:10" x14ac:dyDescent="0.25">
      <c r="A99" s="80" t="s">
        <v>115</v>
      </c>
      <c r="B99" s="80" t="s">
        <v>37</v>
      </c>
      <c r="C99" s="80">
        <v>0.15</v>
      </c>
      <c r="D99" s="80">
        <v>0.156</v>
      </c>
      <c r="E99" s="80">
        <v>0.16</v>
      </c>
      <c r="F99" s="80">
        <v>0</v>
      </c>
      <c r="G99" s="80">
        <v>0.159</v>
      </c>
      <c r="H99" s="80">
        <v>17</v>
      </c>
      <c r="I99" s="80">
        <v>0</v>
      </c>
      <c r="J99" s="80">
        <v>0</v>
      </c>
    </row>
    <row r="100" spans="1:10" x14ac:dyDescent="0.25">
      <c r="A100" s="80" t="s">
        <v>73</v>
      </c>
      <c r="B100" s="80" t="s">
        <v>37</v>
      </c>
      <c r="C100" s="80">
        <v>1.109</v>
      </c>
      <c r="D100" s="80">
        <v>1.165</v>
      </c>
      <c r="E100" s="80">
        <v>1.2190000000000001</v>
      </c>
      <c r="F100" s="80">
        <v>2.9000000000000001E-2</v>
      </c>
      <c r="G100" s="80">
        <v>1.196</v>
      </c>
      <c r="H100" s="80">
        <v>10</v>
      </c>
      <c r="I100" s="80">
        <v>0</v>
      </c>
      <c r="J100" s="80">
        <v>0</v>
      </c>
    </row>
    <row r="101" spans="1:10" x14ac:dyDescent="0.25">
      <c r="A101" s="80" t="s">
        <v>115</v>
      </c>
      <c r="B101" s="80" t="s">
        <v>37</v>
      </c>
      <c r="C101" s="80">
        <v>1.109</v>
      </c>
      <c r="D101" s="80">
        <v>1.165</v>
      </c>
      <c r="E101" s="80">
        <v>1.2190000000000001</v>
      </c>
      <c r="F101" s="80">
        <v>0</v>
      </c>
      <c r="G101" s="80">
        <v>1.196</v>
      </c>
      <c r="H101" s="80">
        <v>13</v>
      </c>
      <c r="I101" s="80">
        <v>0</v>
      </c>
      <c r="J101" s="80">
        <v>0</v>
      </c>
    </row>
    <row r="102" spans="1:10" x14ac:dyDescent="0.25">
      <c r="A102" s="80" t="s">
        <v>69</v>
      </c>
      <c r="B102" s="80" t="s">
        <v>37</v>
      </c>
      <c r="C102" s="80">
        <v>0</v>
      </c>
      <c r="D102" s="80">
        <v>0.26600000000000001</v>
      </c>
      <c r="E102" s="80">
        <v>1.4410000000000001</v>
      </c>
      <c r="F102" s="80">
        <v>0.497</v>
      </c>
      <c r="G102" s="80">
        <v>1.167</v>
      </c>
      <c r="H102" s="80">
        <v>49</v>
      </c>
      <c r="I102" s="80">
        <v>0</v>
      </c>
      <c r="J102" s="80">
        <v>0</v>
      </c>
    </row>
    <row r="103" spans="1:10" x14ac:dyDescent="0.25">
      <c r="A103" s="80" t="s">
        <v>115</v>
      </c>
      <c r="B103" s="80" t="s">
        <v>37</v>
      </c>
      <c r="C103" s="80">
        <v>0</v>
      </c>
      <c r="D103" s="80">
        <v>0.26600000000000001</v>
      </c>
      <c r="E103" s="80">
        <v>1.4410000000000001</v>
      </c>
      <c r="F103" s="80">
        <v>0</v>
      </c>
      <c r="G103" s="80">
        <v>1.167</v>
      </c>
      <c r="H103" s="80">
        <v>59</v>
      </c>
      <c r="I103" s="80">
        <v>0</v>
      </c>
      <c r="J103" s="80">
        <v>0</v>
      </c>
    </row>
    <row r="104" spans="1:10" x14ac:dyDescent="0.25">
      <c r="A104" s="80" t="s">
        <v>61</v>
      </c>
      <c r="B104" s="80" t="s">
        <v>37</v>
      </c>
      <c r="C104" s="80">
        <v>0.84</v>
      </c>
      <c r="D104" s="80">
        <v>0.91100000000000003</v>
      </c>
      <c r="E104" s="80">
        <v>0.97599999999999998</v>
      </c>
      <c r="F104" s="80">
        <v>3.6999999999999998E-2</v>
      </c>
      <c r="G104" s="80">
        <v>0.95199999999999996</v>
      </c>
      <c r="H104" s="80">
        <v>17</v>
      </c>
      <c r="I104" s="80">
        <v>0</v>
      </c>
      <c r="J104" s="80">
        <v>0</v>
      </c>
    </row>
    <row r="105" spans="1:10" x14ac:dyDescent="0.25">
      <c r="A105" s="80" t="s">
        <v>115</v>
      </c>
      <c r="B105" s="80" t="s">
        <v>37</v>
      </c>
      <c r="C105" s="80">
        <v>0.84</v>
      </c>
      <c r="D105" s="80">
        <v>0.91100000000000003</v>
      </c>
      <c r="E105" s="80">
        <v>0.97599999999999998</v>
      </c>
      <c r="F105" s="80">
        <v>0</v>
      </c>
      <c r="G105" s="80">
        <v>0.95199999999999996</v>
      </c>
      <c r="H105" s="80">
        <v>21</v>
      </c>
      <c r="I105" s="80">
        <v>0</v>
      </c>
      <c r="J105" s="80">
        <v>0</v>
      </c>
    </row>
    <row r="106" spans="1:10" x14ac:dyDescent="0.25">
      <c r="A106" s="80" t="s">
        <v>71</v>
      </c>
      <c r="B106" s="80" t="s">
        <v>37</v>
      </c>
      <c r="C106" s="80">
        <v>0.36199999999999999</v>
      </c>
      <c r="D106" s="80">
        <v>0.38200000000000001</v>
      </c>
      <c r="E106" s="80">
        <v>0.40899999999999997</v>
      </c>
      <c r="F106" s="80">
        <v>1.2E-2</v>
      </c>
      <c r="G106" s="80">
        <v>0.39700000000000002</v>
      </c>
      <c r="H106" s="80">
        <v>30</v>
      </c>
      <c r="I106" s="80">
        <v>0</v>
      </c>
      <c r="J106" s="80">
        <v>0</v>
      </c>
    </row>
    <row r="107" spans="1:10" x14ac:dyDescent="0.25">
      <c r="A107" s="80" t="s">
        <v>115</v>
      </c>
      <c r="B107" s="80" t="s">
        <v>37</v>
      </c>
      <c r="C107" s="80">
        <v>0.36199999999999999</v>
      </c>
      <c r="D107" s="80">
        <v>0.38200000000000001</v>
      </c>
      <c r="E107" s="80">
        <v>0.40899999999999997</v>
      </c>
      <c r="F107" s="80">
        <v>0</v>
      </c>
      <c r="G107" s="80">
        <v>0.39700000000000002</v>
      </c>
      <c r="H107" s="80">
        <v>38</v>
      </c>
      <c r="I107" s="80">
        <v>0</v>
      </c>
      <c r="J107" s="80">
        <v>0</v>
      </c>
    </row>
    <row r="108" spans="1:10" x14ac:dyDescent="0.25">
      <c r="A108" s="80" t="s">
        <v>70</v>
      </c>
      <c r="B108" s="80" t="s">
        <v>37</v>
      </c>
      <c r="C108" s="80">
        <v>0.64600000000000002</v>
      </c>
      <c r="D108" s="80">
        <v>0.68</v>
      </c>
      <c r="E108" s="80">
        <v>0.82099999999999995</v>
      </c>
      <c r="F108" s="80">
        <v>2.5999999999999999E-2</v>
      </c>
      <c r="G108" s="80">
        <v>0.70199999999999996</v>
      </c>
      <c r="H108" s="80">
        <v>62</v>
      </c>
      <c r="I108" s="80">
        <v>0</v>
      </c>
      <c r="J108" s="80">
        <v>0</v>
      </c>
    </row>
    <row r="109" spans="1:10" x14ac:dyDescent="0.25">
      <c r="A109" s="80" t="s">
        <v>115</v>
      </c>
      <c r="B109" s="80" t="s">
        <v>37</v>
      </c>
      <c r="C109" s="80">
        <v>0.64600000000000002</v>
      </c>
      <c r="D109" s="80">
        <v>0.68</v>
      </c>
      <c r="E109" s="80">
        <v>0.82099999999999995</v>
      </c>
      <c r="F109" s="80">
        <v>0</v>
      </c>
      <c r="G109" s="80">
        <v>0.70199999999999996</v>
      </c>
      <c r="H109" s="80">
        <v>76</v>
      </c>
      <c r="I109" s="80">
        <v>0</v>
      </c>
      <c r="J109" s="80">
        <v>0</v>
      </c>
    </row>
    <row r="110" spans="1:10" x14ac:dyDescent="0.25">
      <c r="A110" s="80" t="s">
        <v>64</v>
      </c>
      <c r="B110" s="80" t="s">
        <v>37</v>
      </c>
      <c r="C110" s="80">
        <v>0.52500000000000002</v>
      </c>
      <c r="D110" s="80">
        <v>0.66900000000000004</v>
      </c>
      <c r="E110" s="80">
        <v>0.76100000000000001</v>
      </c>
      <c r="F110" s="80">
        <v>5.5E-2</v>
      </c>
      <c r="G110" s="80">
        <v>0.71</v>
      </c>
      <c r="H110" s="80">
        <v>91</v>
      </c>
      <c r="I110" s="80">
        <v>0</v>
      </c>
      <c r="J110" s="80">
        <v>0</v>
      </c>
    </row>
    <row r="111" spans="1:10" x14ac:dyDescent="0.25">
      <c r="A111" s="80" t="s">
        <v>115</v>
      </c>
      <c r="B111" s="80" t="s">
        <v>37</v>
      </c>
      <c r="C111" s="80">
        <v>0.52500000000000002</v>
      </c>
      <c r="D111" s="80">
        <v>0.66900000000000004</v>
      </c>
      <c r="E111" s="80">
        <v>0.76100000000000001</v>
      </c>
      <c r="F111" s="80">
        <v>0</v>
      </c>
      <c r="G111" s="80">
        <v>0.71</v>
      </c>
      <c r="H111" s="80">
        <v>109</v>
      </c>
      <c r="I111" s="80">
        <v>0</v>
      </c>
      <c r="J111" s="80">
        <v>0</v>
      </c>
    </row>
    <row r="112" spans="1:10" x14ac:dyDescent="0.25">
      <c r="A112" s="80" t="s">
        <v>60</v>
      </c>
      <c r="B112" s="80" t="s">
        <v>37</v>
      </c>
      <c r="C112" s="80">
        <v>0.30199999999999999</v>
      </c>
      <c r="D112" s="80">
        <v>0.32200000000000001</v>
      </c>
      <c r="E112" s="80">
        <v>0.33700000000000002</v>
      </c>
      <c r="F112" s="80">
        <v>0.01</v>
      </c>
      <c r="G112" s="80">
        <v>0.33600000000000002</v>
      </c>
      <c r="H112" s="80">
        <v>17</v>
      </c>
      <c r="I112" s="80">
        <v>0</v>
      </c>
      <c r="J112" s="80">
        <v>0</v>
      </c>
    </row>
    <row r="113" spans="1:10" x14ac:dyDescent="0.25">
      <c r="A113" s="80" t="s">
        <v>115</v>
      </c>
      <c r="B113" s="80" t="s">
        <v>37</v>
      </c>
      <c r="C113" s="80">
        <v>0.30199999999999999</v>
      </c>
      <c r="D113" s="80">
        <v>0.32200000000000001</v>
      </c>
      <c r="E113" s="80">
        <v>0.33700000000000002</v>
      </c>
      <c r="F113" s="80">
        <v>0</v>
      </c>
      <c r="G113" s="80">
        <v>0.33600000000000002</v>
      </c>
      <c r="H113" s="80">
        <v>21</v>
      </c>
      <c r="I113" s="80">
        <v>0</v>
      </c>
      <c r="J113" s="80">
        <v>0</v>
      </c>
    </row>
    <row r="114" spans="1:10" x14ac:dyDescent="0.25">
      <c r="A114" s="80" t="s">
        <v>59</v>
      </c>
      <c r="B114" s="80" t="s">
        <v>37</v>
      </c>
      <c r="C114" s="80">
        <v>0.94599999999999995</v>
      </c>
      <c r="D114" s="80">
        <v>1.3109999999999999</v>
      </c>
      <c r="E114" s="80">
        <v>1.7370000000000001</v>
      </c>
      <c r="F114" s="80">
        <v>0.11700000000000001</v>
      </c>
      <c r="G114" s="80">
        <v>1.397</v>
      </c>
      <c r="H114" s="80">
        <v>311</v>
      </c>
      <c r="I114" s="80">
        <v>0</v>
      </c>
      <c r="J114" s="80">
        <v>0</v>
      </c>
    </row>
    <row r="115" spans="1:10" x14ac:dyDescent="0.25">
      <c r="A115" s="80" t="s">
        <v>115</v>
      </c>
      <c r="B115" s="80" t="s">
        <v>37</v>
      </c>
      <c r="C115" s="80">
        <v>0.94599999999999995</v>
      </c>
      <c r="D115" s="80">
        <v>1.3109999999999999</v>
      </c>
      <c r="E115" s="80">
        <v>1.7370000000000001</v>
      </c>
      <c r="F115" s="80">
        <v>0</v>
      </c>
      <c r="G115" s="80">
        <v>1.397</v>
      </c>
      <c r="H115" s="80">
        <v>378</v>
      </c>
      <c r="I115" s="80">
        <v>0</v>
      </c>
      <c r="J115" s="80">
        <v>0</v>
      </c>
    </row>
    <row r="116" spans="1:10" x14ac:dyDescent="0.25">
      <c r="A116" s="80" t="s">
        <v>74</v>
      </c>
      <c r="B116" s="80" t="s">
        <v>37</v>
      </c>
      <c r="C116" s="80">
        <v>0.223</v>
      </c>
      <c r="D116" s="80">
        <v>0.247</v>
      </c>
      <c r="E116" s="80">
        <v>0.30099999999999999</v>
      </c>
      <c r="F116" s="80">
        <v>1.7999999999999999E-2</v>
      </c>
      <c r="G116" s="80">
        <v>0.26900000000000002</v>
      </c>
      <c r="H116" s="80">
        <v>43</v>
      </c>
      <c r="I116" s="80">
        <v>0</v>
      </c>
      <c r="J116" s="80">
        <v>0</v>
      </c>
    </row>
    <row r="117" spans="1:10" x14ac:dyDescent="0.25">
      <c r="A117" s="80" t="s">
        <v>115</v>
      </c>
      <c r="B117" s="80" t="s">
        <v>37</v>
      </c>
      <c r="C117" s="80">
        <v>0.223</v>
      </c>
      <c r="D117" s="80">
        <v>0.247</v>
      </c>
      <c r="E117" s="80">
        <v>0.30099999999999999</v>
      </c>
      <c r="F117" s="80">
        <v>0</v>
      </c>
      <c r="G117" s="80">
        <v>0.26900000000000002</v>
      </c>
      <c r="H117" s="80">
        <v>53</v>
      </c>
      <c r="I117" s="80">
        <v>0</v>
      </c>
      <c r="J117" s="80">
        <v>0</v>
      </c>
    </row>
    <row r="118" spans="1:10" x14ac:dyDescent="0.25">
      <c r="A118" s="80" t="s">
        <v>65</v>
      </c>
      <c r="B118" s="80" t="s">
        <v>37</v>
      </c>
      <c r="C118" s="80">
        <v>1.024</v>
      </c>
      <c r="D118" s="80">
        <v>1.464</v>
      </c>
      <c r="E118" s="80">
        <v>1.8260000000000001</v>
      </c>
      <c r="F118" s="80">
        <v>0.224</v>
      </c>
      <c r="G118" s="80">
        <v>1.764</v>
      </c>
      <c r="H118" s="80">
        <v>91</v>
      </c>
      <c r="I118" s="80">
        <v>0</v>
      </c>
      <c r="J118" s="80">
        <v>0</v>
      </c>
    </row>
    <row r="119" spans="1:10" x14ac:dyDescent="0.25">
      <c r="A119" s="80" t="s">
        <v>115</v>
      </c>
      <c r="B119" s="80" t="s">
        <v>37</v>
      </c>
      <c r="C119" s="80">
        <v>1.024</v>
      </c>
      <c r="D119" s="80">
        <v>1.464</v>
      </c>
      <c r="E119" s="80">
        <v>1.8260000000000001</v>
      </c>
      <c r="F119" s="80">
        <v>0</v>
      </c>
      <c r="G119" s="80">
        <v>1.764</v>
      </c>
      <c r="H119" s="80">
        <v>109</v>
      </c>
      <c r="I119" s="80">
        <v>0</v>
      </c>
      <c r="J119" s="80">
        <v>0</v>
      </c>
    </row>
    <row r="120" spans="1:10" x14ac:dyDescent="0.25">
      <c r="A120" s="80" t="s">
        <v>100</v>
      </c>
      <c r="B120" s="80" t="s">
        <v>37</v>
      </c>
      <c r="C120" s="80">
        <v>0</v>
      </c>
      <c r="D120" s="80">
        <v>0.4</v>
      </c>
      <c r="E120" s="80">
        <v>2.056</v>
      </c>
      <c r="F120" s="80">
        <v>0.755</v>
      </c>
      <c r="G120" s="80">
        <v>1.8029999999999999</v>
      </c>
      <c r="H120" s="80">
        <v>50</v>
      </c>
      <c r="I120" s="80">
        <v>0</v>
      </c>
      <c r="J120" s="80">
        <v>0</v>
      </c>
    </row>
    <row r="121" spans="1:10" x14ac:dyDescent="0.25">
      <c r="A121" s="80" t="s">
        <v>115</v>
      </c>
      <c r="B121" s="80" t="s">
        <v>37</v>
      </c>
      <c r="C121" s="80">
        <v>0</v>
      </c>
      <c r="D121" s="80">
        <v>0.4</v>
      </c>
      <c r="E121" s="80">
        <v>2.056</v>
      </c>
      <c r="F121" s="80">
        <v>0</v>
      </c>
      <c r="G121" s="80">
        <v>1.8029999999999999</v>
      </c>
      <c r="H121" s="80">
        <v>59</v>
      </c>
      <c r="I121" s="80">
        <v>0</v>
      </c>
      <c r="J121" s="80">
        <v>0</v>
      </c>
    </row>
    <row r="122" spans="1:10" x14ac:dyDescent="0.25">
      <c r="A122" s="80" t="s">
        <v>67</v>
      </c>
      <c r="B122" s="80" t="s">
        <v>37</v>
      </c>
      <c r="C122" s="80">
        <v>0.29099999999999998</v>
      </c>
      <c r="D122" s="80">
        <v>0.38200000000000001</v>
      </c>
      <c r="E122" s="80">
        <v>0.88400000000000001</v>
      </c>
      <c r="F122" s="80">
        <v>0.124</v>
      </c>
      <c r="G122" s="80">
        <v>0.57699999999999996</v>
      </c>
      <c r="H122" s="80">
        <v>63</v>
      </c>
      <c r="I122" s="80">
        <v>0</v>
      </c>
      <c r="J122" s="80">
        <v>0</v>
      </c>
    </row>
    <row r="123" spans="1:10" x14ac:dyDescent="0.25">
      <c r="A123" s="80" t="s">
        <v>115</v>
      </c>
      <c r="B123" s="80" t="s">
        <v>37</v>
      </c>
      <c r="C123" s="80">
        <v>0.29099999999999998</v>
      </c>
      <c r="D123" s="80">
        <v>0.38200000000000001</v>
      </c>
      <c r="E123" s="80">
        <v>0.88400000000000001</v>
      </c>
      <c r="F123" s="80">
        <v>0</v>
      </c>
      <c r="G123" s="80">
        <v>0.57699999999999996</v>
      </c>
      <c r="H123" s="80">
        <v>76</v>
      </c>
      <c r="I123" s="80">
        <v>0</v>
      </c>
      <c r="J123" s="80">
        <v>0</v>
      </c>
    </row>
    <row r="124" spans="1:10" x14ac:dyDescent="0.25">
      <c r="A124" s="80" t="s">
        <v>62</v>
      </c>
      <c r="B124" s="80" t="s">
        <v>37</v>
      </c>
      <c r="C124" s="80">
        <v>0.32300000000000001</v>
      </c>
      <c r="D124" s="80">
        <v>0.35199999999999998</v>
      </c>
      <c r="E124" s="80">
        <v>0.45400000000000001</v>
      </c>
      <c r="F124" s="80">
        <v>0.02</v>
      </c>
      <c r="G124" s="80">
        <v>0.374</v>
      </c>
      <c r="H124" s="80">
        <v>273</v>
      </c>
      <c r="I124" s="80">
        <v>0</v>
      </c>
      <c r="J124" s="80">
        <v>0</v>
      </c>
    </row>
    <row r="125" spans="1:10" x14ac:dyDescent="0.25">
      <c r="A125" s="80" t="s">
        <v>115</v>
      </c>
      <c r="B125" s="80" t="s">
        <v>37</v>
      </c>
      <c r="C125" s="80">
        <v>0.32300000000000001</v>
      </c>
      <c r="D125" s="80">
        <v>0.35199999999999998</v>
      </c>
      <c r="E125" s="80">
        <v>0.45400000000000001</v>
      </c>
      <c r="F125" s="80">
        <v>0</v>
      </c>
      <c r="G125" s="80">
        <v>0.374</v>
      </c>
      <c r="H125" s="80">
        <v>328</v>
      </c>
      <c r="I125" s="80">
        <v>0</v>
      </c>
      <c r="J125" s="80">
        <v>0</v>
      </c>
    </row>
    <row r="126" spans="1:10" x14ac:dyDescent="0.25">
      <c r="A126" s="80" t="s">
        <v>80</v>
      </c>
      <c r="B126" s="80" t="s">
        <v>37</v>
      </c>
      <c r="C126" s="80">
        <v>19.254000000000001</v>
      </c>
      <c r="D126" s="80">
        <v>21.645</v>
      </c>
      <c r="E126" s="80">
        <v>23.274999999999999</v>
      </c>
      <c r="F126" s="80">
        <v>1.8979999999999999</v>
      </c>
      <c r="G126" s="80">
        <v>23.268999999999998</v>
      </c>
      <c r="H126" s="80">
        <v>13</v>
      </c>
      <c r="I126" s="80">
        <v>0</v>
      </c>
      <c r="J126" s="80">
        <v>0</v>
      </c>
    </row>
    <row r="127" spans="1:10" x14ac:dyDescent="0.25">
      <c r="A127" s="80" t="s">
        <v>115</v>
      </c>
      <c r="B127" s="80" t="s">
        <v>37</v>
      </c>
      <c r="C127" s="80">
        <v>19.254000000000001</v>
      </c>
      <c r="D127" s="80">
        <v>21.645</v>
      </c>
      <c r="E127" s="80">
        <v>23.274999999999999</v>
      </c>
      <c r="F127" s="80">
        <v>0</v>
      </c>
      <c r="G127" s="80">
        <v>23.268999999999998</v>
      </c>
      <c r="H127" s="80">
        <v>16</v>
      </c>
      <c r="I127" s="80">
        <v>0</v>
      </c>
      <c r="J127" s="80">
        <v>0</v>
      </c>
    </row>
    <row r="128" spans="1:10" x14ac:dyDescent="0.25">
      <c r="A128" s="80" t="s">
        <v>101</v>
      </c>
      <c r="B128" s="80" t="s">
        <v>37</v>
      </c>
      <c r="C128" s="80">
        <v>2.218</v>
      </c>
      <c r="D128" s="80">
        <v>2.38</v>
      </c>
      <c r="E128" s="80">
        <v>3.1280000000000001</v>
      </c>
      <c r="F128" s="80">
        <v>0.14799999999999999</v>
      </c>
      <c r="G128" s="80">
        <v>2.5739999999999998</v>
      </c>
      <c r="H128" s="80">
        <v>60</v>
      </c>
      <c r="I128" s="80">
        <v>0</v>
      </c>
      <c r="J128" s="80">
        <v>0</v>
      </c>
    </row>
    <row r="129" spans="1:10" x14ac:dyDescent="0.25">
      <c r="A129" s="80" t="s">
        <v>115</v>
      </c>
      <c r="B129" s="80" t="s">
        <v>37</v>
      </c>
      <c r="C129" s="80">
        <v>2.218</v>
      </c>
      <c r="D129" s="80">
        <v>2.38</v>
      </c>
      <c r="E129" s="80">
        <v>3.1280000000000001</v>
      </c>
      <c r="F129" s="80">
        <v>0</v>
      </c>
      <c r="G129" s="80">
        <v>2.5739999999999998</v>
      </c>
      <c r="H129" s="80">
        <v>71</v>
      </c>
      <c r="I129" s="80">
        <v>0</v>
      </c>
      <c r="J129" s="80">
        <v>0</v>
      </c>
    </row>
    <row r="130" spans="1:10" x14ac:dyDescent="0.25">
      <c r="A130" s="80" t="s">
        <v>102</v>
      </c>
      <c r="B130" s="80" t="s">
        <v>37</v>
      </c>
      <c r="C130" s="80">
        <v>2.5310000000000001</v>
      </c>
      <c r="D130" s="80">
        <v>2.6280000000000001</v>
      </c>
      <c r="E130" s="80">
        <v>2.8809999999999998</v>
      </c>
      <c r="F130" s="80">
        <v>9.8000000000000004E-2</v>
      </c>
      <c r="G130" s="80">
        <v>2.7090000000000001</v>
      </c>
      <c r="H130" s="80">
        <v>10</v>
      </c>
      <c r="I130" s="80">
        <v>0</v>
      </c>
      <c r="J130" s="80">
        <v>0</v>
      </c>
    </row>
    <row r="131" spans="1:10" x14ac:dyDescent="0.25">
      <c r="A131" s="80" t="s">
        <v>115</v>
      </c>
      <c r="B131" s="80" t="s">
        <v>37</v>
      </c>
      <c r="C131" s="80">
        <v>2.5310000000000001</v>
      </c>
      <c r="D131" s="80">
        <v>2.6280000000000001</v>
      </c>
      <c r="E131" s="80">
        <v>2.8809999999999998</v>
      </c>
      <c r="F131" s="80">
        <v>0</v>
      </c>
      <c r="G131" s="80">
        <v>2.7090000000000001</v>
      </c>
      <c r="H131" s="80">
        <v>13</v>
      </c>
      <c r="I131" s="80">
        <v>0</v>
      </c>
      <c r="J131" s="80">
        <v>0</v>
      </c>
    </row>
    <row r="132" spans="1:10" x14ac:dyDescent="0.25">
      <c r="A132" s="80" t="s">
        <v>103</v>
      </c>
      <c r="B132" s="80" t="s">
        <v>37</v>
      </c>
      <c r="C132" s="80">
        <v>1.113</v>
      </c>
      <c r="D132" s="80">
        <v>1.149</v>
      </c>
      <c r="E132" s="80">
        <v>1.19</v>
      </c>
      <c r="F132" s="80">
        <v>2.4E-2</v>
      </c>
      <c r="G132" s="80">
        <v>1.1839999999999999</v>
      </c>
      <c r="H132" s="80">
        <v>14</v>
      </c>
      <c r="I132" s="80">
        <v>0</v>
      </c>
      <c r="J132" s="80">
        <v>0</v>
      </c>
    </row>
    <row r="133" spans="1:10" x14ac:dyDescent="0.25">
      <c r="A133" s="80" t="s">
        <v>115</v>
      </c>
      <c r="B133" s="80" t="s">
        <v>37</v>
      </c>
      <c r="C133" s="80">
        <v>1.113</v>
      </c>
      <c r="D133" s="80">
        <v>1.149</v>
      </c>
      <c r="E133" s="80">
        <v>1.19</v>
      </c>
      <c r="F133" s="80">
        <v>0</v>
      </c>
      <c r="G133" s="80">
        <v>1.1839999999999999</v>
      </c>
      <c r="H133" s="80">
        <v>17</v>
      </c>
      <c r="I133" s="80">
        <v>0</v>
      </c>
      <c r="J133" s="80">
        <v>0</v>
      </c>
    </row>
    <row r="134" spans="1:10" x14ac:dyDescent="0.25">
      <c r="A134" s="80" t="s">
        <v>104</v>
      </c>
      <c r="B134" s="80" t="s">
        <v>37</v>
      </c>
      <c r="C134" s="80">
        <v>0.98199999999999998</v>
      </c>
      <c r="D134" s="80">
        <v>1.01</v>
      </c>
      <c r="E134" s="80">
        <v>1.0449999999999999</v>
      </c>
      <c r="F134" s="80">
        <v>2.1000000000000001E-2</v>
      </c>
      <c r="G134" s="80">
        <v>1.0409999999999999</v>
      </c>
      <c r="H134" s="80">
        <v>14</v>
      </c>
      <c r="I134" s="80">
        <v>0</v>
      </c>
      <c r="J134" s="80">
        <v>0</v>
      </c>
    </row>
    <row r="135" spans="1:10" x14ac:dyDescent="0.25">
      <c r="A135" s="80" t="s">
        <v>115</v>
      </c>
      <c r="B135" s="80" t="s">
        <v>37</v>
      </c>
      <c r="C135" s="80">
        <v>0.98199999999999998</v>
      </c>
      <c r="D135" s="80">
        <v>1.01</v>
      </c>
      <c r="E135" s="80">
        <v>1.0449999999999999</v>
      </c>
      <c r="F135" s="80">
        <v>0</v>
      </c>
      <c r="G135" s="80">
        <v>1.0409999999999999</v>
      </c>
      <c r="H135" s="80">
        <v>17</v>
      </c>
      <c r="I135" s="80">
        <v>0</v>
      </c>
      <c r="J135" s="80">
        <v>0</v>
      </c>
    </row>
    <row r="136" spans="1:10" x14ac:dyDescent="0.25">
      <c r="A136" s="80" t="s">
        <v>105</v>
      </c>
      <c r="B136" s="80" t="s">
        <v>37</v>
      </c>
      <c r="C136" s="80">
        <v>22.234999999999999</v>
      </c>
      <c r="D136" s="80">
        <v>25.216000000000001</v>
      </c>
      <c r="E136" s="80">
        <v>27.321999999999999</v>
      </c>
      <c r="F136" s="80">
        <v>2.3519999999999999</v>
      </c>
      <c r="G136" s="80">
        <v>27.295000000000002</v>
      </c>
      <c r="H136" s="80">
        <v>13</v>
      </c>
      <c r="I136" s="80">
        <v>0</v>
      </c>
      <c r="J136" s="80">
        <v>0</v>
      </c>
    </row>
    <row r="137" spans="1:10" x14ac:dyDescent="0.25">
      <c r="A137" s="80" t="s">
        <v>115</v>
      </c>
      <c r="B137" s="80" t="s">
        <v>37</v>
      </c>
      <c r="C137" s="80">
        <v>22.234999999999999</v>
      </c>
      <c r="D137" s="80">
        <v>25.216000000000001</v>
      </c>
      <c r="E137" s="80">
        <v>27.321999999999999</v>
      </c>
      <c r="F137" s="80">
        <v>0</v>
      </c>
      <c r="G137" s="80">
        <v>27.295000000000002</v>
      </c>
      <c r="H137" s="80">
        <v>16</v>
      </c>
      <c r="I137" s="80">
        <v>0</v>
      </c>
      <c r="J137" s="80">
        <v>0</v>
      </c>
    </row>
    <row r="138" spans="1:10" x14ac:dyDescent="0.25">
      <c r="A138" s="80" t="s">
        <v>106</v>
      </c>
      <c r="B138" s="80" t="s">
        <v>37</v>
      </c>
      <c r="C138" s="80">
        <v>2.621</v>
      </c>
      <c r="D138" s="80">
        <v>2.7829999999999999</v>
      </c>
      <c r="E138" s="80">
        <v>2.8959999999999999</v>
      </c>
      <c r="F138" s="80">
        <v>7.9000000000000001E-2</v>
      </c>
      <c r="G138" s="80">
        <v>2.8849999999999998</v>
      </c>
      <c r="H138" s="80">
        <v>17</v>
      </c>
      <c r="I138" s="80">
        <v>0</v>
      </c>
      <c r="J138" s="80">
        <v>0</v>
      </c>
    </row>
    <row r="139" spans="1:10" x14ac:dyDescent="0.25">
      <c r="A139" s="80" t="s">
        <v>115</v>
      </c>
      <c r="B139" s="80" t="s">
        <v>37</v>
      </c>
      <c r="C139" s="80">
        <v>2.621</v>
      </c>
      <c r="D139" s="80">
        <v>2.7829999999999999</v>
      </c>
      <c r="E139" s="80">
        <v>2.8959999999999999</v>
      </c>
      <c r="F139" s="80">
        <v>0</v>
      </c>
      <c r="G139" s="80">
        <v>2.8849999999999998</v>
      </c>
      <c r="H139" s="80">
        <v>21</v>
      </c>
      <c r="I139" s="80">
        <v>0</v>
      </c>
      <c r="J139" s="80">
        <v>0</v>
      </c>
    </row>
    <row r="140" spans="1:10" x14ac:dyDescent="0.25">
      <c r="A140" s="80" t="s">
        <v>107</v>
      </c>
      <c r="B140" s="80" t="s">
        <v>37</v>
      </c>
      <c r="C140" s="80">
        <v>10.366</v>
      </c>
      <c r="D140" s="80">
        <v>10.856999999999999</v>
      </c>
      <c r="E140" s="80">
        <v>11.333</v>
      </c>
      <c r="F140" s="80">
        <v>0.23200000000000001</v>
      </c>
      <c r="G140" s="80">
        <v>11.318</v>
      </c>
      <c r="H140" s="80">
        <v>26</v>
      </c>
      <c r="I140" s="80">
        <v>0</v>
      </c>
      <c r="J140" s="80">
        <v>0</v>
      </c>
    </row>
    <row r="141" spans="1:10" x14ac:dyDescent="0.25">
      <c r="A141" s="80" t="s">
        <v>115</v>
      </c>
      <c r="B141" s="80" t="s">
        <v>37</v>
      </c>
      <c r="C141" s="80">
        <v>10.366</v>
      </c>
      <c r="D141" s="80">
        <v>10.856999999999999</v>
      </c>
      <c r="E141" s="80">
        <v>11.333</v>
      </c>
      <c r="F141" s="80">
        <v>0</v>
      </c>
      <c r="G141" s="80">
        <v>11.318</v>
      </c>
      <c r="H141" s="80">
        <v>31</v>
      </c>
      <c r="I141" s="80">
        <v>0</v>
      </c>
      <c r="J141" s="80">
        <v>0</v>
      </c>
    </row>
    <row r="142" spans="1:10" x14ac:dyDescent="0.25">
      <c r="A142" s="80" t="s">
        <v>108</v>
      </c>
      <c r="B142" s="80" t="s">
        <v>37</v>
      </c>
      <c r="C142" s="80">
        <v>2.5579999999999998</v>
      </c>
      <c r="D142" s="80">
        <v>2.9980000000000002</v>
      </c>
      <c r="E142" s="80">
        <v>3.8730000000000002</v>
      </c>
      <c r="F142" s="80">
        <v>0.45100000000000001</v>
      </c>
      <c r="G142" s="80">
        <v>3.677</v>
      </c>
      <c r="H142" s="80">
        <v>13</v>
      </c>
      <c r="I142" s="80">
        <v>0</v>
      </c>
      <c r="J142" s="80">
        <v>0</v>
      </c>
    </row>
    <row r="143" spans="1:10" x14ac:dyDescent="0.25">
      <c r="A143" s="80" t="s">
        <v>115</v>
      </c>
      <c r="B143" s="80" t="s">
        <v>37</v>
      </c>
      <c r="C143" s="80">
        <v>2.5579999999999998</v>
      </c>
      <c r="D143" s="80">
        <v>2.9980000000000002</v>
      </c>
      <c r="E143" s="80">
        <v>3.8730000000000002</v>
      </c>
      <c r="F143" s="80">
        <v>0</v>
      </c>
      <c r="G143" s="80">
        <v>3.677</v>
      </c>
      <c r="H143" s="80">
        <v>17</v>
      </c>
      <c r="I143" s="80">
        <v>0</v>
      </c>
      <c r="J143" s="80">
        <v>0</v>
      </c>
    </row>
    <row r="144" spans="1:10" x14ac:dyDescent="0.25">
      <c r="A144" s="80" t="s">
        <v>109</v>
      </c>
      <c r="B144" s="80" t="s">
        <v>37</v>
      </c>
      <c r="C144" s="80">
        <v>2.5259999999999998</v>
      </c>
      <c r="D144" s="80">
        <v>3.3980000000000001</v>
      </c>
      <c r="E144" s="80">
        <v>7.1189999999999998</v>
      </c>
      <c r="F144" s="80">
        <v>1.462</v>
      </c>
      <c r="G144" s="80">
        <v>6.1070000000000002</v>
      </c>
      <c r="H144" s="80">
        <v>50</v>
      </c>
      <c r="I144" s="80">
        <v>0</v>
      </c>
      <c r="J144" s="80">
        <v>0</v>
      </c>
    </row>
    <row r="145" spans="1:10" x14ac:dyDescent="0.25">
      <c r="A145" s="80" t="s">
        <v>115</v>
      </c>
      <c r="B145" s="80" t="s">
        <v>37</v>
      </c>
      <c r="C145" s="80">
        <v>2.5259999999999998</v>
      </c>
      <c r="D145" s="80">
        <v>3.3980000000000001</v>
      </c>
      <c r="E145" s="80">
        <v>7.1189999999999998</v>
      </c>
      <c r="F145" s="80">
        <v>0</v>
      </c>
      <c r="G145" s="80">
        <v>6.1070000000000002</v>
      </c>
      <c r="H145" s="80">
        <v>59</v>
      </c>
      <c r="I145" s="80">
        <v>0</v>
      </c>
      <c r="J145" s="80">
        <v>0</v>
      </c>
    </row>
    <row r="146" spans="1:10" x14ac:dyDescent="0.25">
      <c r="A146" s="80" t="s">
        <v>110</v>
      </c>
      <c r="B146" s="80" t="s">
        <v>37</v>
      </c>
      <c r="C146" s="80">
        <v>2.8650000000000002</v>
      </c>
      <c r="D146" s="80">
        <v>3.016</v>
      </c>
      <c r="E146" s="80">
        <v>3.427</v>
      </c>
      <c r="F146" s="80">
        <v>0.11700000000000001</v>
      </c>
      <c r="G146" s="80">
        <v>3.18</v>
      </c>
      <c r="H146" s="80">
        <v>32</v>
      </c>
      <c r="I146" s="80">
        <v>0</v>
      </c>
      <c r="J146" s="80">
        <v>0</v>
      </c>
    </row>
    <row r="147" spans="1:10" x14ac:dyDescent="0.25">
      <c r="A147" s="80" t="s">
        <v>115</v>
      </c>
      <c r="B147" s="80" t="s">
        <v>37</v>
      </c>
      <c r="C147" s="80">
        <v>2.8650000000000002</v>
      </c>
      <c r="D147" s="80">
        <v>3.016</v>
      </c>
      <c r="E147" s="80">
        <v>3.427</v>
      </c>
      <c r="F147" s="80">
        <v>0</v>
      </c>
      <c r="G147" s="80">
        <v>3.18</v>
      </c>
      <c r="H147" s="80">
        <v>38</v>
      </c>
      <c r="I147" s="80">
        <v>0</v>
      </c>
      <c r="J147" s="80">
        <v>0</v>
      </c>
    </row>
    <row r="148" spans="1:10" x14ac:dyDescent="0.25">
      <c r="A148" s="80" t="s">
        <v>111</v>
      </c>
      <c r="B148" s="80" t="s">
        <v>37</v>
      </c>
      <c r="C148" s="80">
        <v>4.2009999999999996</v>
      </c>
      <c r="D148" s="80">
        <v>4.4180000000000001</v>
      </c>
      <c r="E148" s="80">
        <v>5.8220000000000001</v>
      </c>
      <c r="F148" s="80">
        <v>0.33600000000000002</v>
      </c>
      <c r="G148" s="80">
        <v>4.5350000000000001</v>
      </c>
      <c r="H148" s="80">
        <v>21</v>
      </c>
      <c r="I148" s="80">
        <v>0</v>
      </c>
      <c r="J148" s="80">
        <v>0</v>
      </c>
    </row>
    <row r="149" spans="1:10" x14ac:dyDescent="0.25">
      <c r="A149" s="80" t="s">
        <v>115</v>
      </c>
      <c r="B149" s="80" t="s">
        <v>37</v>
      </c>
      <c r="C149" s="80">
        <v>4.2009999999999996</v>
      </c>
      <c r="D149" s="80">
        <v>4.4180000000000001</v>
      </c>
      <c r="E149" s="80">
        <v>5.8220000000000001</v>
      </c>
      <c r="F149" s="80">
        <v>0</v>
      </c>
      <c r="G149" s="80">
        <v>4.5350000000000001</v>
      </c>
      <c r="H149" s="80">
        <v>25</v>
      </c>
      <c r="I149" s="80">
        <v>0</v>
      </c>
      <c r="J149" s="80">
        <v>0</v>
      </c>
    </row>
    <row r="150" spans="1:10" x14ac:dyDescent="0.25">
      <c r="A150" s="80" t="s">
        <v>112</v>
      </c>
      <c r="B150" s="80" t="s">
        <v>37</v>
      </c>
      <c r="C150" s="80">
        <v>4.3920000000000003</v>
      </c>
      <c r="D150" s="80">
        <v>4.6059999999999999</v>
      </c>
      <c r="E150" s="80">
        <v>4.9130000000000003</v>
      </c>
      <c r="F150" s="80">
        <v>0.14099999999999999</v>
      </c>
      <c r="G150" s="80">
        <v>4.7309999999999999</v>
      </c>
      <c r="H150" s="80">
        <v>11</v>
      </c>
      <c r="I150" s="80">
        <v>0</v>
      </c>
      <c r="J150" s="80">
        <v>0</v>
      </c>
    </row>
    <row r="151" spans="1:10" x14ac:dyDescent="0.25">
      <c r="A151" s="80" t="s">
        <v>115</v>
      </c>
      <c r="B151" s="80" t="s">
        <v>37</v>
      </c>
      <c r="C151" s="80">
        <v>4.3920000000000003</v>
      </c>
      <c r="D151" s="80">
        <v>4.6059999999999999</v>
      </c>
      <c r="E151" s="80">
        <v>4.9130000000000003</v>
      </c>
      <c r="F151" s="80">
        <v>0</v>
      </c>
      <c r="G151" s="80">
        <v>4.7309999999999999</v>
      </c>
      <c r="H151" s="80">
        <v>13</v>
      </c>
      <c r="I151" s="80">
        <v>0</v>
      </c>
      <c r="J151" s="80">
        <v>0</v>
      </c>
    </row>
    <row r="152" spans="1:10" x14ac:dyDescent="0.25">
      <c r="A152" s="80" t="s">
        <v>113</v>
      </c>
      <c r="B152" s="80" t="s">
        <v>37</v>
      </c>
      <c r="C152" s="80">
        <v>2.4340000000000002</v>
      </c>
      <c r="D152" s="80">
        <v>2.6349999999999998</v>
      </c>
      <c r="E152" s="80">
        <v>3.1059999999999999</v>
      </c>
      <c r="F152" s="80">
        <v>0.156</v>
      </c>
      <c r="G152" s="80">
        <v>2.8460000000000001</v>
      </c>
      <c r="H152" s="80">
        <v>33</v>
      </c>
      <c r="I152" s="80">
        <v>0</v>
      </c>
      <c r="J152" s="80">
        <v>0</v>
      </c>
    </row>
    <row r="153" spans="1:10" x14ac:dyDescent="0.25">
      <c r="A153" s="80" t="s">
        <v>115</v>
      </c>
      <c r="B153" s="80" t="s">
        <v>37</v>
      </c>
      <c r="C153" s="80">
        <v>2.4340000000000002</v>
      </c>
      <c r="D153" s="80">
        <v>2.6349999999999998</v>
      </c>
      <c r="E153" s="80">
        <v>3.1059999999999999</v>
      </c>
      <c r="F153" s="80">
        <v>0</v>
      </c>
      <c r="G153" s="80">
        <v>2.8460000000000001</v>
      </c>
      <c r="H153" s="80">
        <v>40</v>
      </c>
      <c r="I153" s="80">
        <v>0</v>
      </c>
      <c r="J153" s="80">
        <v>0</v>
      </c>
    </row>
    <row r="154" spans="1:10" x14ac:dyDescent="0.25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spans="1:10" x14ac:dyDescent="0.25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spans="1:10" x14ac:dyDescent="0.25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spans="1:10" x14ac:dyDescent="0.25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spans="1:10" x14ac:dyDescent="0.25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spans="1:10" x14ac:dyDescent="0.25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spans="1:10" x14ac:dyDescent="0.25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spans="1:10" x14ac:dyDescent="0.25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0" x14ac:dyDescent="0.25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spans="1:10" x14ac:dyDescent="0.25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spans="1:10" x14ac:dyDescent="0.25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spans="1:10" x14ac:dyDescent="0.25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spans="1:10" x14ac:dyDescent="0.25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spans="1:10" x14ac:dyDescent="0.25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spans="1:10" x14ac:dyDescent="0.25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spans="1:10" x14ac:dyDescent="0.25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0" x14ac:dyDescent="0.25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spans="1:10" x14ac:dyDescent="0.25">
      <c r="A171" s="69"/>
      <c r="B171" s="69"/>
      <c r="C171" s="69"/>
      <c r="D171" s="69"/>
      <c r="E171" s="69"/>
      <c r="F171" s="69"/>
      <c r="G171" s="69"/>
      <c r="H171" s="69"/>
      <c r="I171" s="69"/>
      <c r="J171" s="69"/>
    </row>
    <row r="172" spans="1:10" x14ac:dyDescent="0.25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spans="1:10" x14ac:dyDescent="0.25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spans="1:10" x14ac:dyDescent="0.25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spans="1:10" x14ac:dyDescent="0.25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spans="1:10" x14ac:dyDescent="0.25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spans="1:10" x14ac:dyDescent="0.25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spans="1:10" x14ac:dyDescent="0.25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spans="1:10" x14ac:dyDescent="0.25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spans="1:10" x14ac:dyDescent="0.25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spans="1:10" x14ac:dyDescent="0.25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spans="1:10" x14ac:dyDescent="0.25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spans="1:10" x14ac:dyDescent="0.25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spans="1:10" x14ac:dyDescent="0.25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spans="1:10" x14ac:dyDescent="0.25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spans="1:10" x14ac:dyDescent="0.25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spans="1:10" x14ac:dyDescent="0.25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spans="1:10" x14ac:dyDescent="0.25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spans="1:10" x14ac:dyDescent="0.25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spans="1:10" x14ac:dyDescent="0.25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spans="1:10" x14ac:dyDescent="0.25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spans="1:10" x14ac:dyDescent="0.25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spans="1:10" x14ac:dyDescent="0.25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spans="1:10" x14ac:dyDescent="0.25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spans="1:10" x14ac:dyDescent="0.25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spans="1:10" x14ac:dyDescent="0.25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spans="1:10" x14ac:dyDescent="0.25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spans="1:10" x14ac:dyDescent="0.25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spans="1:10" x14ac:dyDescent="0.25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spans="1:10" x14ac:dyDescent="0.25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spans="1:10" x14ac:dyDescent="0.25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spans="1:10" x14ac:dyDescent="0.25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spans="1:10" x14ac:dyDescent="0.25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spans="1:10" x14ac:dyDescent="0.25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spans="1:10" x14ac:dyDescent="0.25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  <row r="206" spans="1:10" x14ac:dyDescent="0.25">
      <c r="A206" s="69"/>
      <c r="B206" s="69"/>
      <c r="C206" s="69"/>
      <c r="D206" s="69"/>
      <c r="E206" s="69"/>
      <c r="F206" s="69"/>
      <c r="G206" s="69"/>
      <c r="H206" s="69"/>
      <c r="I206" s="69"/>
      <c r="J206" s="69"/>
    </row>
    <row r="207" spans="1:10" x14ac:dyDescent="0.25">
      <c r="A207" s="69"/>
      <c r="B207" s="69"/>
      <c r="C207" s="69"/>
      <c r="D207" s="69"/>
      <c r="E207" s="69"/>
      <c r="F207" s="69"/>
      <c r="G207" s="69"/>
      <c r="H207" s="69"/>
      <c r="I207" s="69"/>
      <c r="J207" s="69"/>
    </row>
    <row r="208" spans="1:10" x14ac:dyDescent="0.25">
      <c r="A208" s="69"/>
      <c r="B208" s="69"/>
      <c r="C208" s="69"/>
      <c r="D208" s="69"/>
      <c r="E208" s="69"/>
      <c r="F208" s="69"/>
      <c r="G208" s="69"/>
      <c r="H208" s="69"/>
      <c r="I208" s="69"/>
      <c r="J208" s="69"/>
    </row>
    <row r="209" spans="1:10" x14ac:dyDescent="0.25">
      <c r="A209" s="69"/>
      <c r="B209" s="69"/>
      <c r="C209" s="69"/>
      <c r="D209" s="69"/>
      <c r="E209" s="69"/>
      <c r="F209" s="69"/>
      <c r="G209" s="69"/>
      <c r="H209" s="69"/>
      <c r="I209" s="69"/>
      <c r="J209" s="69"/>
    </row>
    <row r="210" spans="1:10" x14ac:dyDescent="0.25">
      <c r="A210" s="69"/>
      <c r="B210" s="69"/>
      <c r="C210" s="69"/>
      <c r="D210" s="69"/>
      <c r="E210" s="69"/>
      <c r="F210" s="69"/>
      <c r="G210" s="69"/>
      <c r="H210" s="69"/>
      <c r="I210" s="69"/>
      <c r="J210" s="69"/>
    </row>
    <row r="211" spans="1:10" x14ac:dyDescent="0.25">
      <c r="A211" s="69"/>
      <c r="B211" s="69"/>
      <c r="C211" s="69"/>
      <c r="D211" s="69"/>
      <c r="E211" s="69"/>
      <c r="F211" s="69"/>
      <c r="G211" s="69"/>
      <c r="H211" s="69"/>
      <c r="I211" s="69"/>
      <c r="J211" s="69"/>
    </row>
    <row r="212" spans="1:10" x14ac:dyDescent="0.25">
      <c r="A212" s="69"/>
      <c r="B212" s="69"/>
      <c r="C212" s="69"/>
      <c r="D212" s="69"/>
      <c r="E212" s="69"/>
      <c r="F212" s="69"/>
      <c r="G212" s="69"/>
      <c r="H212" s="69"/>
      <c r="I212" s="69"/>
      <c r="J212" s="69"/>
    </row>
    <row r="213" spans="1:10" x14ac:dyDescent="0.25">
      <c r="A213" s="69"/>
      <c r="B213" s="69"/>
      <c r="C213" s="69"/>
      <c r="D213" s="69"/>
      <c r="E213" s="69"/>
      <c r="F213" s="69"/>
      <c r="G213" s="69"/>
      <c r="H213" s="69"/>
      <c r="I213" s="69"/>
      <c r="J213" s="69"/>
    </row>
    <row r="214" spans="1:10" x14ac:dyDescent="0.25">
      <c r="A214" s="69"/>
      <c r="B214" s="69"/>
      <c r="C214" s="69"/>
      <c r="D214" s="69"/>
      <c r="E214" s="69"/>
      <c r="F214" s="69"/>
      <c r="G214" s="69"/>
      <c r="H214" s="69"/>
      <c r="I214" s="69"/>
      <c r="J214" s="69"/>
    </row>
    <row r="215" spans="1:10" x14ac:dyDescent="0.25">
      <c r="A215" s="69"/>
      <c r="B215" s="69"/>
      <c r="C215" s="69"/>
      <c r="D215" s="69"/>
      <c r="E215" s="69"/>
      <c r="F215" s="69"/>
      <c r="G215" s="69"/>
      <c r="H215" s="69"/>
      <c r="I215" s="69"/>
      <c r="J215" s="69"/>
    </row>
    <row r="216" spans="1:10" x14ac:dyDescent="0.25">
      <c r="A216" s="69"/>
      <c r="B216" s="69"/>
      <c r="C216" s="69"/>
      <c r="D216" s="69"/>
      <c r="E216" s="69"/>
      <c r="F216" s="69"/>
      <c r="G216" s="69"/>
      <c r="H216" s="69"/>
      <c r="I216" s="69"/>
      <c r="J216" s="69"/>
    </row>
    <row r="217" spans="1:10" x14ac:dyDescent="0.25">
      <c r="A217" s="69"/>
      <c r="B217" s="69"/>
      <c r="C217" s="69"/>
      <c r="D217" s="69"/>
      <c r="E217" s="69"/>
      <c r="F217" s="69"/>
      <c r="G217" s="69"/>
      <c r="H217" s="69"/>
      <c r="I217" s="69"/>
      <c r="J217" s="69"/>
    </row>
    <row r="218" spans="1:10" x14ac:dyDescent="0.25">
      <c r="A218" s="69"/>
      <c r="B218" s="69"/>
      <c r="C218" s="69"/>
      <c r="D218" s="69"/>
      <c r="E218" s="69"/>
      <c r="F218" s="69"/>
      <c r="G218" s="69"/>
      <c r="H218" s="69"/>
      <c r="I218" s="69"/>
      <c r="J218" s="69"/>
    </row>
    <row r="219" spans="1:10" x14ac:dyDescent="0.25">
      <c r="A219" s="69"/>
      <c r="B219" s="69"/>
      <c r="C219" s="69"/>
      <c r="D219" s="69"/>
      <c r="E219" s="69"/>
      <c r="F219" s="69"/>
      <c r="G219" s="69"/>
      <c r="H219" s="69"/>
      <c r="I219" s="69"/>
      <c r="J219" s="69"/>
    </row>
    <row r="220" spans="1:10" x14ac:dyDescent="0.25">
      <c r="A220" s="69"/>
      <c r="B220" s="69"/>
      <c r="C220" s="69"/>
      <c r="D220" s="69"/>
      <c r="E220" s="69"/>
      <c r="F220" s="69"/>
      <c r="G220" s="69"/>
      <c r="H220" s="69"/>
      <c r="I220" s="69"/>
      <c r="J220" s="69"/>
    </row>
    <row r="221" spans="1:10" x14ac:dyDescent="0.25">
      <c r="A221" s="69"/>
      <c r="B221" s="69"/>
      <c r="C221" s="69"/>
      <c r="D221" s="69"/>
      <c r="E221" s="69"/>
      <c r="F221" s="69"/>
      <c r="G221" s="69"/>
      <c r="H221" s="69"/>
      <c r="I221" s="69"/>
      <c r="J221" s="69"/>
    </row>
    <row r="222" spans="1:10" x14ac:dyDescent="0.25">
      <c r="A222" s="69"/>
      <c r="B222" s="69"/>
      <c r="C222" s="69"/>
      <c r="D222" s="69"/>
      <c r="E222" s="69"/>
      <c r="F222" s="69"/>
      <c r="G222" s="69"/>
      <c r="H222" s="69"/>
      <c r="I222" s="69"/>
      <c r="J222" s="69"/>
    </row>
    <row r="223" spans="1:10" x14ac:dyDescent="0.25">
      <c r="A223" s="69"/>
      <c r="B223" s="69"/>
      <c r="C223" s="69"/>
      <c r="D223" s="69"/>
      <c r="E223" s="69"/>
      <c r="F223" s="69"/>
      <c r="G223" s="69"/>
      <c r="H223" s="69"/>
      <c r="I223" s="69"/>
      <c r="J223" s="69"/>
    </row>
    <row r="224" spans="1:10" x14ac:dyDescent="0.25">
      <c r="A224" s="69"/>
      <c r="B224" s="69"/>
      <c r="C224" s="69"/>
      <c r="D224" s="69"/>
      <c r="E224" s="69"/>
      <c r="F224" s="69"/>
      <c r="G224" s="69"/>
      <c r="H224" s="69"/>
      <c r="I224" s="69"/>
      <c r="J224" s="69"/>
    </row>
    <row r="225" spans="1:10" x14ac:dyDescent="0.25">
      <c r="A225" s="69"/>
      <c r="B225" s="69"/>
      <c r="C225" s="69"/>
      <c r="D225" s="69"/>
      <c r="E225" s="69"/>
      <c r="F225" s="69"/>
      <c r="G225" s="69"/>
      <c r="H225" s="69"/>
      <c r="I225" s="69"/>
      <c r="J225" s="69"/>
    </row>
    <row r="226" spans="1:10" x14ac:dyDescent="0.25">
      <c r="A226" s="69"/>
      <c r="B226" s="69"/>
      <c r="C226" s="69"/>
      <c r="D226" s="69"/>
      <c r="E226" s="69"/>
      <c r="F226" s="69"/>
      <c r="G226" s="69"/>
      <c r="H226" s="69"/>
      <c r="I226" s="69"/>
      <c r="J226" s="69"/>
    </row>
    <row r="227" spans="1:10" x14ac:dyDescent="0.25">
      <c r="A227" s="69"/>
      <c r="B227" s="69"/>
      <c r="C227" s="69"/>
      <c r="D227" s="69"/>
      <c r="E227" s="69"/>
      <c r="F227" s="69"/>
      <c r="G227" s="69"/>
      <c r="H227" s="69"/>
      <c r="I227" s="69"/>
      <c r="J227" s="69"/>
    </row>
    <row r="228" spans="1:10" x14ac:dyDescent="0.25">
      <c r="A228" s="69"/>
      <c r="B228" s="69"/>
      <c r="C228" s="69"/>
      <c r="D228" s="69"/>
      <c r="E228" s="69"/>
      <c r="F228" s="69"/>
      <c r="G228" s="69"/>
      <c r="H228" s="69"/>
      <c r="I228" s="69"/>
      <c r="J228" s="69"/>
    </row>
    <row r="229" spans="1:10" x14ac:dyDescent="0.25">
      <c r="A229" s="69"/>
      <c r="B229" s="69"/>
      <c r="C229" s="69"/>
      <c r="D229" s="69"/>
      <c r="E229" s="69"/>
      <c r="F229" s="69"/>
      <c r="G229" s="69"/>
      <c r="H229" s="69"/>
      <c r="I229" s="69"/>
      <c r="J229" s="69"/>
    </row>
    <row r="230" spans="1:10" x14ac:dyDescent="0.25">
      <c r="A230" s="69"/>
      <c r="B230" s="69"/>
      <c r="C230" s="69"/>
      <c r="D230" s="69"/>
      <c r="E230" s="69"/>
      <c r="F230" s="69"/>
      <c r="G230" s="69"/>
      <c r="H230" s="69"/>
      <c r="I230" s="69"/>
      <c r="J230" s="69"/>
    </row>
    <row r="231" spans="1:10" x14ac:dyDescent="0.25">
      <c r="A231" s="69"/>
      <c r="B231" s="69"/>
      <c r="C231" s="69"/>
      <c r="D231" s="69"/>
      <c r="E231" s="69"/>
      <c r="F231" s="69"/>
      <c r="G231" s="69"/>
      <c r="H231" s="69"/>
      <c r="I231" s="69"/>
      <c r="J231" s="69"/>
    </row>
    <row r="232" spans="1:10" x14ac:dyDescent="0.25">
      <c r="A232" s="68"/>
      <c r="B232" s="68"/>
      <c r="C232" s="68"/>
      <c r="D232" s="68"/>
      <c r="E232" s="68"/>
      <c r="F232" s="68"/>
      <c r="G232" s="68"/>
      <c r="H232" s="68"/>
      <c r="I232" s="68"/>
      <c r="J232" s="68"/>
    </row>
    <row r="233" spans="1:10" x14ac:dyDescent="0.25">
      <c r="A233" s="68"/>
      <c r="B233" s="68"/>
      <c r="C233" s="68"/>
      <c r="D233" s="68"/>
      <c r="E233" s="68"/>
      <c r="F233" s="68"/>
      <c r="G233" s="68"/>
      <c r="H233" s="68"/>
      <c r="I233" s="68"/>
      <c r="J233" s="68"/>
    </row>
    <row r="234" spans="1:10" x14ac:dyDescent="0.25">
      <c r="A234" s="68"/>
      <c r="B234" s="68"/>
      <c r="C234" s="68"/>
      <c r="D234" s="68"/>
      <c r="E234" s="68"/>
      <c r="F234" s="68"/>
      <c r="G234" s="68"/>
      <c r="H234" s="68"/>
      <c r="I234" s="68"/>
      <c r="J234" s="68"/>
    </row>
    <row r="235" spans="1:10" x14ac:dyDescent="0.25">
      <c r="A235" s="68"/>
      <c r="B235" s="68"/>
      <c r="C235" s="68"/>
      <c r="D235" s="68"/>
      <c r="E235" s="68"/>
      <c r="F235" s="68"/>
      <c r="G235" s="68"/>
      <c r="H235" s="68"/>
      <c r="I235" s="68"/>
      <c r="J235" s="68"/>
    </row>
    <row r="236" spans="1:10" x14ac:dyDescent="0.25">
      <c r="A236" s="67"/>
      <c r="B236" s="67"/>
      <c r="C236" s="67"/>
      <c r="D236" s="67"/>
      <c r="E236" s="67"/>
      <c r="F236" s="67"/>
      <c r="G236" s="67"/>
      <c r="H236" s="67"/>
      <c r="I236" s="67"/>
      <c r="J236" s="67"/>
    </row>
    <row r="237" spans="1:10" x14ac:dyDescent="0.25">
      <c r="A237" s="67"/>
      <c r="B237" s="67"/>
      <c r="C237" s="67"/>
      <c r="D237" s="67"/>
      <c r="E237" s="67"/>
      <c r="F237" s="67"/>
      <c r="G237" s="67"/>
      <c r="H237" s="67"/>
      <c r="I237" s="67"/>
      <c r="J237" s="67"/>
    </row>
    <row r="238" spans="1:10" x14ac:dyDescent="0.25">
      <c r="A238" s="67"/>
      <c r="B238" s="67"/>
      <c r="C238" s="67"/>
      <c r="D238" s="67"/>
      <c r="E238" s="67"/>
      <c r="F238" s="67"/>
      <c r="G238" s="67"/>
      <c r="H238" s="67"/>
      <c r="I238" s="67"/>
      <c r="J238" s="67"/>
    </row>
    <row r="239" spans="1:10" x14ac:dyDescent="0.25">
      <c r="A239" s="67"/>
      <c r="B239" s="67"/>
      <c r="C239" s="67"/>
      <c r="D239" s="67"/>
      <c r="E239" s="67"/>
      <c r="F239" s="67"/>
      <c r="G239" s="67"/>
      <c r="H239" s="67"/>
      <c r="I239" s="67"/>
      <c r="J239" s="67"/>
    </row>
  </sheetData>
  <sortState xmlns:xlrd2="http://schemas.microsoft.com/office/spreadsheetml/2017/richdata2" ref="A2:J153">
    <sortCondition ref="A1:A1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9"/>
  <sheetViews>
    <sheetView workbookViewId="0">
      <selection activeCell="I15" sqref="I15"/>
    </sheetView>
  </sheetViews>
  <sheetFormatPr defaultColWidth="8.85546875" defaultRowHeight="15" x14ac:dyDescent="0.25"/>
  <cols>
    <col min="2" max="2" width="4.42578125" customWidth="1"/>
    <col min="3" max="3" width="5.42578125" customWidth="1"/>
    <col min="4" max="4" width="5.85546875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0.85546875" customWidth="1"/>
    <col min="12" max="12" width="11.28515625" customWidth="1"/>
    <col min="13" max="13" width="10" customWidth="1"/>
    <col min="14" max="14" width="10.7109375" customWidth="1"/>
    <col min="15" max="15" width="5" bestFit="1" customWidth="1"/>
    <col min="16" max="16" width="14.140625" bestFit="1" customWidth="1"/>
    <col min="17" max="17" width="19.42578125" bestFit="1" customWidth="1"/>
  </cols>
  <sheetData>
    <row r="3" spans="1:12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</row>
    <row r="9" spans="1:12" x14ac:dyDescent="0.25">
      <c r="A9" s="29"/>
      <c r="B9" s="29"/>
      <c r="C9" s="29"/>
      <c r="D9" s="29"/>
      <c r="E9" s="77"/>
      <c r="F9" s="77"/>
      <c r="G9" s="77"/>
      <c r="H9" s="77"/>
      <c r="I9" s="77"/>
      <c r="J9" s="29"/>
      <c r="K9" s="29"/>
      <c r="L9" s="29"/>
    </row>
    <row r="10" spans="1:12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2" x14ac:dyDescent="0.25">
      <c r="A11" s="29"/>
      <c r="B11" s="29"/>
      <c r="C11" s="29"/>
      <c r="D11" s="29"/>
      <c r="E11" s="78"/>
      <c r="F11" s="78"/>
      <c r="G11" s="78"/>
      <c r="H11" s="78"/>
      <c r="I11" s="78"/>
      <c r="J11" s="29"/>
      <c r="K11" s="29"/>
      <c r="L11" s="29"/>
    </row>
    <row r="12" spans="1:12" ht="15.75" x14ac:dyDescent="0.25">
      <c r="A12" s="29"/>
      <c r="B12" s="29"/>
      <c r="C12" s="29"/>
      <c r="D12" s="29"/>
      <c r="E12" s="79"/>
      <c r="F12" s="76"/>
      <c r="G12" s="75"/>
      <c r="H12" s="76"/>
      <c r="I12" s="74"/>
      <c r="J12" s="29"/>
      <c r="K12" s="29"/>
      <c r="L12" s="29"/>
    </row>
    <row r="13" spans="1:12" ht="15.75" x14ac:dyDescent="0.25">
      <c r="A13" s="29"/>
      <c r="B13" s="29"/>
      <c r="C13" s="29"/>
      <c r="D13" s="29"/>
      <c r="E13" s="79"/>
      <c r="F13" s="76"/>
      <c r="G13" s="75"/>
      <c r="H13" s="76"/>
      <c r="I13" s="74"/>
      <c r="J13" s="29"/>
      <c r="K13" s="29"/>
      <c r="L13" s="29"/>
    </row>
    <row r="14" spans="1:12" ht="15.75" x14ac:dyDescent="0.25">
      <c r="A14" s="29"/>
      <c r="B14" s="29"/>
      <c r="C14" s="29"/>
      <c r="D14" s="29"/>
      <c r="E14" s="79"/>
      <c r="F14" s="76"/>
      <c r="G14" s="75"/>
      <c r="H14" s="76"/>
      <c r="I14" s="74"/>
      <c r="J14" s="29"/>
      <c r="K14" s="29"/>
      <c r="L14" s="29"/>
    </row>
    <row r="15" spans="1:12" ht="15.75" x14ac:dyDescent="0.25">
      <c r="A15" s="29"/>
      <c r="B15" s="29"/>
      <c r="C15" s="29"/>
      <c r="D15" s="29"/>
      <c r="E15" s="79"/>
      <c r="F15" s="76"/>
      <c r="G15" s="75"/>
      <c r="H15" s="76"/>
      <c r="I15" s="73"/>
      <c r="J15" s="29"/>
      <c r="K15" s="29"/>
      <c r="L15" s="29"/>
    </row>
    <row r="16" spans="1:12" ht="15.75" x14ac:dyDescent="0.25">
      <c r="A16" s="29"/>
      <c r="B16" s="29"/>
      <c r="C16" s="29"/>
      <c r="D16" s="29"/>
      <c r="E16" s="79"/>
      <c r="F16" s="76"/>
      <c r="G16" s="75"/>
      <c r="H16" s="75"/>
      <c r="I16" s="74"/>
      <c r="J16" s="29"/>
      <c r="K16" s="29"/>
      <c r="L16" s="29"/>
    </row>
    <row r="17" spans="1:15" ht="15.75" x14ac:dyDescent="0.25">
      <c r="A17" s="29"/>
      <c r="B17" s="29"/>
      <c r="C17" s="29"/>
      <c r="D17" s="29"/>
      <c r="E17" s="79"/>
      <c r="F17" s="76"/>
      <c r="G17" s="75"/>
      <c r="H17" s="76"/>
      <c r="I17" s="74"/>
      <c r="J17" s="29"/>
      <c r="K17" s="29"/>
      <c r="L17" s="29"/>
    </row>
    <row r="18" spans="1:15" ht="15.75" x14ac:dyDescent="0.25">
      <c r="A18" s="29"/>
      <c r="B18" s="29"/>
      <c r="C18" s="29"/>
      <c r="D18" s="29"/>
      <c r="E18" s="79"/>
      <c r="F18" s="76"/>
      <c r="G18" s="75"/>
      <c r="H18" s="76"/>
      <c r="I18" s="74"/>
      <c r="J18" s="29"/>
      <c r="K18" s="29"/>
      <c r="L18" s="29"/>
    </row>
    <row r="19" spans="1:1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</row>
    <row r="20" spans="1:15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</row>
    <row r="21" spans="1:15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</row>
    <row r="22" spans="1:1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spans="1:15" x14ac:dyDescent="0.25">
      <c r="A23" s="29"/>
      <c r="B23" s="29"/>
      <c r="C23" s="29"/>
      <c r="D23" s="29"/>
      <c r="E23" s="77"/>
      <c r="F23" s="77"/>
      <c r="G23" s="77"/>
      <c r="H23" s="77"/>
      <c r="I23" s="77"/>
      <c r="J23" s="29"/>
      <c r="K23" s="29"/>
      <c r="L23" s="29"/>
      <c r="M23" s="29"/>
      <c r="N23" s="29"/>
      <c r="O23" s="29"/>
    </row>
    <row r="24" spans="1:1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x14ac:dyDescent="0.25">
      <c r="B25" s="29"/>
      <c r="C25" s="29"/>
      <c r="D25" s="29"/>
      <c r="E25" s="66"/>
      <c r="F25" s="66"/>
      <c r="G25" s="66"/>
      <c r="H25" s="66"/>
      <c r="I25" s="66"/>
      <c r="J25" s="29"/>
      <c r="K25" s="29"/>
      <c r="L25" s="29"/>
      <c r="M25" s="29"/>
      <c r="N25" s="29"/>
      <c r="O25" s="29"/>
    </row>
    <row r="26" spans="1:15" ht="15.75" x14ac:dyDescent="0.25">
      <c r="B26" s="29"/>
      <c r="C26" s="29"/>
      <c r="D26" s="29"/>
      <c r="E26" s="63"/>
      <c r="F26" s="60"/>
      <c r="G26" s="66"/>
      <c r="H26" s="58"/>
      <c r="I26" s="57"/>
      <c r="J26" s="29"/>
      <c r="K26" s="29"/>
      <c r="L26" s="29"/>
      <c r="M26" s="29"/>
      <c r="N26" s="29"/>
      <c r="O26" s="29"/>
    </row>
    <row r="27" spans="1:15" ht="15.75" x14ac:dyDescent="0.25">
      <c r="B27" s="29"/>
      <c r="C27" s="29"/>
      <c r="D27" s="29"/>
      <c r="E27" s="63"/>
      <c r="F27" s="60"/>
      <c r="G27" s="66"/>
      <c r="H27" s="58"/>
      <c r="I27" s="57"/>
      <c r="J27" s="29"/>
      <c r="K27" s="29"/>
      <c r="L27" s="29"/>
      <c r="M27" s="29"/>
      <c r="N27" s="29"/>
      <c r="O27" s="29"/>
    </row>
    <row r="28" spans="1:15" ht="15.75" x14ac:dyDescent="0.25">
      <c r="B28" s="29"/>
      <c r="C28" s="29"/>
      <c r="D28" s="29"/>
      <c r="E28" s="63"/>
      <c r="F28" s="60"/>
      <c r="G28" s="66"/>
      <c r="H28" s="58"/>
      <c r="I28" s="57"/>
      <c r="J28" s="29"/>
      <c r="K28" s="29"/>
      <c r="L28" s="29"/>
      <c r="M28" s="29"/>
      <c r="N28" s="29"/>
      <c r="O28" s="29"/>
    </row>
    <row r="29" spans="1:15" ht="15.75" x14ac:dyDescent="0.25">
      <c r="B29" s="29"/>
      <c r="C29" s="29"/>
      <c r="D29" s="29"/>
      <c r="E29" s="63"/>
      <c r="F29" s="60"/>
      <c r="G29" s="66"/>
      <c r="H29" s="58"/>
      <c r="I29" s="64"/>
      <c r="J29" s="29"/>
      <c r="K29" s="29"/>
      <c r="L29" s="29"/>
      <c r="M29" s="29"/>
      <c r="N29" s="29"/>
      <c r="O29" s="29"/>
    </row>
    <row r="30" spans="1:15" ht="15.75" x14ac:dyDescent="0.25">
      <c r="B30" s="29"/>
      <c r="C30" s="29"/>
      <c r="D30" s="29"/>
      <c r="E30" s="63"/>
      <c r="F30" s="60"/>
      <c r="G30" s="66"/>
      <c r="H30" s="58"/>
      <c r="I30" s="57"/>
      <c r="J30" s="29"/>
      <c r="K30" s="29"/>
      <c r="L30" s="29"/>
      <c r="M30" s="29"/>
      <c r="N30" s="29"/>
      <c r="O30" s="29"/>
    </row>
    <row r="31" spans="1:15" ht="15.75" x14ac:dyDescent="0.25">
      <c r="B31" s="29"/>
      <c r="C31" s="29"/>
      <c r="D31" s="29"/>
      <c r="E31" s="63"/>
      <c r="F31" s="60"/>
      <c r="G31" s="66"/>
      <c r="H31" s="58"/>
      <c r="I31" s="57"/>
      <c r="J31" s="29"/>
      <c r="K31" s="29"/>
      <c r="L31" s="29"/>
      <c r="M31" s="29"/>
      <c r="N31" s="29"/>
      <c r="O31" s="29"/>
    </row>
    <row r="32" spans="1:15" ht="15.75" x14ac:dyDescent="0.25">
      <c r="B32" s="29"/>
      <c r="C32" s="29"/>
      <c r="D32" s="29"/>
      <c r="E32" s="63"/>
      <c r="F32" s="60"/>
      <c r="G32" s="66"/>
      <c r="H32" s="58"/>
      <c r="I32" s="57"/>
      <c r="J32" s="29"/>
      <c r="K32" s="29"/>
      <c r="L32" s="29"/>
      <c r="M32" s="29"/>
      <c r="N32" s="29"/>
      <c r="O32" s="29"/>
    </row>
    <row r="33" spans="2:15" x14ac:dyDescent="0.2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2:15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</row>
    <row r="35" spans="2:15" x14ac:dyDescent="0.25">
      <c r="B35" s="29"/>
      <c r="C35" s="29"/>
      <c r="D35" s="29"/>
      <c r="E35" s="77"/>
      <c r="F35" s="77"/>
      <c r="G35" s="77"/>
      <c r="H35" s="77"/>
      <c r="I35" s="77"/>
      <c r="J35" s="29"/>
      <c r="K35" s="29"/>
      <c r="L35" s="29"/>
      <c r="M35" s="29"/>
      <c r="N35" s="29"/>
      <c r="O35" s="29"/>
    </row>
    <row r="36" spans="2:15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2:15" x14ac:dyDescent="0.25">
      <c r="B37" s="29"/>
      <c r="C37" s="29"/>
      <c r="D37" s="29"/>
      <c r="E37" s="66"/>
      <c r="F37" s="66"/>
      <c r="G37" s="66"/>
      <c r="H37" s="66"/>
      <c r="I37" s="66"/>
      <c r="J37" s="29"/>
      <c r="K37" s="29"/>
      <c r="L37" s="58"/>
      <c r="M37" s="58"/>
      <c r="N37" s="58"/>
      <c r="O37" s="58"/>
    </row>
    <row r="38" spans="2:15" ht="15.75" x14ac:dyDescent="0.25">
      <c r="B38" s="29"/>
      <c r="C38" s="29"/>
      <c r="D38" s="29"/>
      <c r="E38" s="63"/>
      <c r="F38" s="60"/>
      <c r="G38" s="66"/>
      <c r="H38" s="58"/>
      <c r="I38" s="57"/>
      <c r="J38" s="29"/>
      <c r="K38" s="29"/>
      <c r="L38" s="58"/>
      <c r="M38" s="58"/>
      <c r="N38" s="58"/>
      <c r="O38" s="58"/>
    </row>
    <row r="39" spans="2:15" ht="15.75" x14ac:dyDescent="0.25">
      <c r="B39" s="29"/>
      <c r="C39" s="29"/>
      <c r="D39" s="29"/>
      <c r="E39" s="63"/>
      <c r="F39" s="60"/>
      <c r="G39" s="66"/>
      <c r="H39" s="58"/>
      <c r="I39" s="57"/>
      <c r="J39" s="29"/>
      <c r="K39" s="29"/>
      <c r="L39" s="58"/>
      <c r="M39" s="58"/>
      <c r="N39" s="58"/>
      <c r="O39" s="58"/>
    </row>
    <row r="40" spans="2:15" ht="15.75" x14ac:dyDescent="0.25">
      <c r="B40" s="29"/>
      <c r="C40" s="29"/>
      <c r="D40" s="29"/>
      <c r="E40" s="63"/>
      <c r="F40" s="60"/>
      <c r="G40" s="66"/>
      <c r="H40" s="58"/>
      <c r="I40" s="57"/>
      <c r="J40" s="29"/>
      <c r="K40" s="29"/>
      <c r="L40" s="58"/>
      <c r="M40" s="58"/>
      <c r="N40" s="58"/>
      <c r="O40" s="58"/>
    </row>
    <row r="41" spans="2:15" ht="15.75" x14ac:dyDescent="0.25">
      <c r="B41" s="29"/>
      <c r="C41" s="29"/>
      <c r="D41" s="29"/>
      <c r="E41" s="63"/>
      <c r="F41" s="60"/>
      <c r="G41" s="66"/>
      <c r="H41" s="58"/>
      <c r="I41" s="64"/>
      <c r="J41" s="29"/>
      <c r="K41" s="29"/>
      <c r="L41" s="58"/>
      <c r="M41" s="58"/>
      <c r="N41" s="58"/>
      <c r="O41" s="58"/>
    </row>
    <row r="42" spans="2:15" ht="15.75" x14ac:dyDescent="0.25">
      <c r="B42" s="29"/>
      <c r="C42" s="29"/>
      <c r="D42" s="29"/>
      <c r="E42" s="63"/>
      <c r="F42" s="60"/>
      <c r="G42" s="66"/>
      <c r="H42" s="58"/>
      <c r="I42" s="57"/>
      <c r="J42" s="29"/>
      <c r="K42" s="29"/>
      <c r="L42" s="58"/>
      <c r="M42" s="58"/>
      <c r="N42" s="58"/>
      <c r="O42" s="58"/>
    </row>
    <row r="43" spans="2:15" ht="15.75" x14ac:dyDescent="0.25">
      <c r="B43" s="29"/>
      <c r="C43" s="29"/>
      <c r="D43" s="29"/>
      <c r="E43" s="63"/>
      <c r="F43" s="60"/>
      <c r="G43" s="66"/>
      <c r="H43" s="58"/>
      <c r="I43" s="57"/>
      <c r="J43" s="29"/>
      <c r="K43" s="29"/>
      <c r="L43" s="58"/>
      <c r="M43" s="58"/>
      <c r="N43" s="58"/>
      <c r="O43" s="58"/>
    </row>
    <row r="44" spans="2:15" ht="15.75" x14ac:dyDescent="0.25">
      <c r="B44" s="29"/>
      <c r="C44" s="29"/>
      <c r="D44" s="29"/>
      <c r="E44" s="63"/>
      <c r="F44" s="60"/>
      <c r="G44" s="66"/>
      <c r="H44" s="58"/>
      <c r="I44" s="57"/>
      <c r="J44" s="29"/>
      <c r="K44" s="29"/>
      <c r="L44" s="58"/>
      <c r="M44" s="58"/>
      <c r="N44" s="58"/>
      <c r="O44" s="58"/>
    </row>
    <row r="45" spans="2:15" x14ac:dyDescent="0.25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2:15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2:15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  <row r="48" spans="2:15" x14ac:dyDescent="0.25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spans="2:15" x14ac:dyDescent="0.2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B p v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B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b 1 g o i k e 4 D g A A A B E A A A A T A B w A R m 9 y b X V s Y X M v U 2 V j d G l v b j E u b S C i G A A o o B Q A A A A A A A A A A A A A A A A A A A A A A A A A A A A r T k 0 u y c z P U w i G 0 I b W A F B L A Q I t A B Q A A g A I A F w a b 1 j L M s S X p A A A A P U A A A A S A A A A A A A A A A A A A A A A A A A A A A B D b 2 5 m a W c v U G F j a 2 F n Z S 5 4 b W x Q S w E C L Q A U A A I A C A B c G m 9 Y D 8 r p q 6 Q A A A D p A A A A E w A A A A A A A A A A A A A A A A D w A A A A W 0 N v b n R l b n R f V H l w Z X N d L n h t b F B L A Q I t A B Q A A g A I A F w a b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T 4 u 7 X H Q 6 S r o n i w A W J U e 4 A A A A A A I A A A A A A B B m A A A A A Q A A I A A A A A S / F c C x I T + r F n 4 l G u I Y j Z u a V j Q H b z R T 3 p K 0 Z r U / L j 9 f A A A A A A 6 A A A A A A g A A I A A A A P Q w g 4 C V n 4 b o F 5 O 6 r l I V 2 Q O s T p o 5 g u w v N R N z u I m I 1 T q 0 U A A A A L P U Q A m M j h I T N c F P u Y M N m v F v B C 1 2 N l j e 1 u Z W E I 7 B T 5 F 0 F A f O p c O y 3 x K q c I 0 z E h N 2 H A 1 q f z H t 7 F D a u / M Z x f H k 9 7 K M 1 k o f i q 4 u M G B b c Y m d e 7 j E Q A A A A L c H O v z t B d m D x 9 b G 5 t J x d A 1 o 2 i T 1 7 z L A c c U 0 k l R 1 6 g q a F R J p 1 P R / 1 s I 6 7 1 K 2 1 X X 2 H p q 7 7 G + m E d T y v K R C S f r W j W w = < / D a t a M a s h u p > 
</file>

<file path=customXml/itemProps1.xml><?xml version="1.0" encoding="utf-8"?>
<ds:datastoreItem xmlns:ds="http://schemas.openxmlformats.org/officeDocument/2006/customXml" ds:itemID="{8CCC960F-440B-4D98-B41E-C29E9261C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Автоматизированный расчет</vt:lpstr>
      <vt:lpstr>Соответствие</vt:lpstr>
      <vt:lpstr>SummaryReport</vt:lpstr>
      <vt:lpstr>Результаты всех тестов</vt:lpstr>
      <vt:lpstr>'Автоматизированный расчет'!Извлечь</vt:lpstr>
      <vt:lpstr>'Автоматизированный расчет'!Критерии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</cp:lastModifiedBy>
  <dcterms:created xsi:type="dcterms:W3CDTF">2015-06-05T18:19:34Z</dcterms:created>
  <dcterms:modified xsi:type="dcterms:W3CDTF">2024-03-16T00:29:54Z</dcterms:modified>
</cp:coreProperties>
</file>