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Итоговое задание\Controller\SearchMaxTest\"/>
    </mc:Choice>
  </mc:AlternateContent>
  <xr:revisionPtr revIDLastSave="0" documentId="13_ncr:1_{80E7E2A9-8E9E-45BC-8884-5201E7F5EB3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Автоматизированный расчет" sheetId="3" r:id="rId1"/>
    <sheet name="Соответствие" sheetId="4" r:id="rId2"/>
    <sheet name="SummaryReport_Step1" sheetId="5" r:id="rId3"/>
    <sheet name="SummaryReport_Step2" sheetId="6" r:id="rId4"/>
    <sheet name="SummaryReport_Step3" sheetId="7" r:id="rId5"/>
    <sheet name="Результаты всех тестов" sheetId="2" r:id="rId6"/>
  </sheets>
  <definedNames>
    <definedName name="_xlnm._FilterDatabase" localSheetId="0" hidden="1">'Автоматизированный расчет'!$A$1:$H$60</definedName>
    <definedName name="_xlnm.Extract" localSheetId="0">'Автоматизированный расчет'!$I$33:$P$33</definedName>
    <definedName name="_xlnm.Criteria" localSheetId="0">'Автоматизированный расчет'!$A$1:$A$60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4" i="2"/>
  <c r="H7" i="2" l="1"/>
  <c r="H8" i="2"/>
  <c r="J8" i="2" s="1"/>
  <c r="H11" i="2"/>
  <c r="H15" i="2"/>
  <c r="J15" i="2" s="1"/>
  <c r="H16" i="2"/>
  <c r="J16" i="2" s="1"/>
  <c r="H19" i="2"/>
  <c r="J19" i="2" s="1"/>
  <c r="H23" i="2"/>
  <c r="J23" i="2" s="1"/>
  <c r="H24" i="2"/>
  <c r="J24" i="2" s="1"/>
  <c r="H4" i="2"/>
  <c r="E8" i="2"/>
  <c r="E9" i="2"/>
  <c r="G9" i="2" s="1"/>
  <c r="E11" i="2"/>
  <c r="G11" i="2" s="1"/>
  <c r="E12" i="2"/>
  <c r="G12" i="2" s="1"/>
  <c r="E16" i="2"/>
  <c r="E17" i="2"/>
  <c r="G17" i="2" s="1"/>
  <c r="E19" i="2"/>
  <c r="G19" i="2" s="1"/>
  <c r="E20" i="2"/>
  <c r="G20" i="2" s="1"/>
  <c r="E24" i="2"/>
  <c r="E25" i="2"/>
  <c r="G25" i="2" s="1"/>
  <c r="E4" i="2"/>
  <c r="G4" i="2" s="1"/>
  <c r="E5" i="2"/>
  <c r="G5" i="2" s="1"/>
  <c r="E6" i="2"/>
  <c r="G6" i="2" s="1"/>
  <c r="E7" i="2"/>
  <c r="G7" i="2" s="1"/>
  <c r="H9" i="2"/>
  <c r="J9" i="2" s="1"/>
  <c r="E10" i="2"/>
  <c r="G10" i="2" s="1"/>
  <c r="H12" i="2"/>
  <c r="J12" i="2" s="1"/>
  <c r="E13" i="2"/>
  <c r="G13" i="2" s="1"/>
  <c r="E14" i="2"/>
  <c r="G14" i="2" s="1"/>
  <c r="E15" i="2"/>
  <c r="G15" i="2" s="1"/>
  <c r="H17" i="2"/>
  <c r="J17" i="2" s="1"/>
  <c r="D18" i="2"/>
  <c r="H20" i="2"/>
  <c r="J20" i="2" s="1"/>
  <c r="E21" i="2"/>
  <c r="G21" i="2" s="1"/>
  <c r="E22" i="2"/>
  <c r="G22" i="2" s="1"/>
  <c r="E23" i="2"/>
  <c r="G23" i="2" s="1"/>
  <c r="H25" i="2"/>
  <c r="J25" i="2" s="1"/>
  <c r="E26" i="2"/>
  <c r="G26" i="2" s="1"/>
  <c r="D16" i="2"/>
  <c r="J7" i="2"/>
  <c r="J4" i="2"/>
  <c r="F27" i="2"/>
  <c r="D7" i="2"/>
  <c r="D15" i="2"/>
  <c r="C27" i="2"/>
  <c r="S3" i="3"/>
  <c r="S4" i="3"/>
  <c r="S5" i="3"/>
  <c r="S6" i="3"/>
  <c r="S7" i="3"/>
  <c r="S8" i="3"/>
  <c r="S9" i="3"/>
  <c r="S10" i="3"/>
  <c r="S11" i="3"/>
  <c r="S12" i="3"/>
  <c r="S13" i="3"/>
  <c r="S14" i="3"/>
  <c r="R15" i="3"/>
  <c r="S2" i="3" s="1"/>
  <c r="B93" i="3"/>
  <c r="C77" i="3"/>
  <c r="C88" i="3"/>
  <c r="C73" i="3"/>
  <c r="C92" i="3"/>
  <c r="C86" i="3"/>
  <c r="C91" i="3"/>
  <c r="C72" i="3"/>
  <c r="C71" i="3"/>
  <c r="C84" i="3"/>
  <c r="C76" i="3"/>
  <c r="C82" i="3"/>
  <c r="C70" i="3"/>
  <c r="C79" i="3"/>
  <c r="C75" i="3"/>
  <c r="C81" i="3"/>
  <c r="C83" i="3"/>
  <c r="C78" i="3"/>
  <c r="C89" i="3"/>
  <c r="C85" i="3"/>
  <c r="C90" i="3"/>
  <c r="C87" i="3"/>
  <c r="C74" i="3"/>
  <c r="C80" i="3"/>
  <c r="H26" i="2" l="1"/>
  <c r="J26" i="2" s="1"/>
  <c r="H18" i="2"/>
  <c r="J18" i="2" s="1"/>
  <c r="H10" i="2"/>
  <c r="J10" i="2" s="1"/>
  <c r="D13" i="2"/>
  <c r="E18" i="2"/>
  <c r="G18" i="2" s="1"/>
  <c r="G24" i="2"/>
  <c r="G16" i="2"/>
  <c r="G8" i="2"/>
  <c r="D5" i="2"/>
  <c r="H22" i="2"/>
  <c r="J22" i="2" s="1"/>
  <c r="H14" i="2"/>
  <c r="J14" i="2" s="1"/>
  <c r="H6" i="2"/>
  <c r="J6" i="2" s="1"/>
  <c r="D23" i="2"/>
  <c r="H21" i="2"/>
  <c r="J21" i="2" s="1"/>
  <c r="H13" i="2"/>
  <c r="J13" i="2" s="1"/>
  <c r="H5" i="2"/>
  <c r="J5" i="2" s="1"/>
  <c r="D21" i="2"/>
  <c r="J11" i="2"/>
  <c r="D22" i="2"/>
  <c r="D14" i="2"/>
  <c r="D6" i="2"/>
  <c r="D10" i="2"/>
  <c r="D24" i="2"/>
  <c r="I27" i="2"/>
  <c r="D11" i="2"/>
  <c r="D8" i="2"/>
  <c r="D20" i="2"/>
  <c r="D12" i="2"/>
  <c r="D17" i="2"/>
  <c r="D19" i="2"/>
  <c r="D26" i="2"/>
  <c r="D25" i="2"/>
  <c r="D9" i="2"/>
  <c r="B27" i="2"/>
  <c r="D4" i="2"/>
  <c r="D70" i="3"/>
  <c r="C93" i="3"/>
  <c r="D77" i="3"/>
  <c r="D90" i="3"/>
  <c r="D78" i="3"/>
  <c r="D92" i="3"/>
  <c r="D91" i="3"/>
  <c r="D82" i="3"/>
  <c r="D89" i="3"/>
  <c r="D81" i="3"/>
  <c r="D73" i="3"/>
  <c r="D86" i="3"/>
  <c r="D84" i="3"/>
  <c r="D83" i="3"/>
  <c r="D74" i="3"/>
  <c r="D88" i="3"/>
  <c r="D80" i="3"/>
  <c r="D72" i="3"/>
  <c r="D85" i="3"/>
  <c r="D76" i="3"/>
  <c r="D75" i="3"/>
  <c r="D87" i="3"/>
  <c r="D79" i="3"/>
  <c r="D71" i="3"/>
  <c r="D3" i="3"/>
  <c r="E3" i="3"/>
  <c r="F3" i="3" s="1"/>
  <c r="G3" i="3"/>
  <c r="D4" i="3"/>
  <c r="E4" i="3"/>
  <c r="F4" i="3" s="1"/>
  <c r="G4" i="3"/>
  <c r="D6" i="3"/>
  <c r="E6" i="3"/>
  <c r="F6" i="3" s="1"/>
  <c r="G6" i="3"/>
  <c r="D7" i="3"/>
  <c r="E7" i="3"/>
  <c r="F7" i="3" s="1"/>
  <c r="G7" i="3"/>
  <c r="D8" i="3"/>
  <c r="E8" i="3"/>
  <c r="F8" i="3" s="1"/>
  <c r="G8" i="3"/>
  <c r="D10" i="3"/>
  <c r="E10" i="3"/>
  <c r="F10" i="3" s="1"/>
  <c r="G10" i="3"/>
  <c r="D11" i="3"/>
  <c r="E11" i="3"/>
  <c r="F11" i="3" s="1"/>
  <c r="G11" i="3"/>
  <c r="D12" i="3"/>
  <c r="E12" i="3"/>
  <c r="F12" i="3" s="1"/>
  <c r="G12" i="3"/>
  <c r="D13" i="3"/>
  <c r="E13" i="3"/>
  <c r="F13" i="3" s="1"/>
  <c r="G13" i="3"/>
  <c r="D14" i="3"/>
  <c r="E14" i="3"/>
  <c r="F14" i="3" s="1"/>
  <c r="G14" i="3"/>
  <c r="D16" i="3"/>
  <c r="E16" i="3"/>
  <c r="F16" i="3" s="1"/>
  <c r="G16" i="3"/>
  <c r="D17" i="3"/>
  <c r="E17" i="3"/>
  <c r="F17" i="3" s="1"/>
  <c r="G17" i="3"/>
  <c r="D18" i="3"/>
  <c r="E18" i="3"/>
  <c r="F18" i="3" s="1"/>
  <c r="G18" i="3"/>
  <c r="D19" i="3"/>
  <c r="E19" i="3"/>
  <c r="F19" i="3" s="1"/>
  <c r="G19" i="3"/>
  <c r="D21" i="3"/>
  <c r="G21" i="3"/>
  <c r="D22" i="3"/>
  <c r="E22" i="3"/>
  <c r="F22" i="3" s="1"/>
  <c r="G22" i="3"/>
  <c r="D23" i="3"/>
  <c r="G23" i="3"/>
  <c r="D24" i="3"/>
  <c r="G24" i="3"/>
  <c r="D25" i="3"/>
  <c r="E25" i="3"/>
  <c r="F25" i="3" s="1"/>
  <c r="G25" i="3"/>
  <c r="D27" i="3"/>
  <c r="E27" i="3"/>
  <c r="F27" i="3" s="1"/>
  <c r="G27" i="3"/>
  <c r="D28" i="3"/>
  <c r="E28" i="3"/>
  <c r="F28" i="3" s="1"/>
  <c r="G28" i="3"/>
  <c r="D29" i="3"/>
  <c r="E29" i="3"/>
  <c r="F29" i="3" s="1"/>
  <c r="G29" i="3"/>
  <c r="D31" i="3"/>
  <c r="E31" i="3"/>
  <c r="F31" i="3" s="1"/>
  <c r="G31" i="3"/>
  <c r="D32" i="3"/>
  <c r="E32" i="3"/>
  <c r="F32" i="3" s="1"/>
  <c r="G32" i="3"/>
  <c r="D33" i="3"/>
  <c r="E33" i="3"/>
  <c r="F33" i="3" s="1"/>
  <c r="G33" i="3"/>
  <c r="D34" i="3"/>
  <c r="E34" i="3"/>
  <c r="F34" i="3" s="1"/>
  <c r="G34" i="3"/>
  <c r="D35" i="3"/>
  <c r="E35" i="3"/>
  <c r="F35" i="3" s="1"/>
  <c r="G35" i="3"/>
  <c r="D37" i="3"/>
  <c r="E37" i="3"/>
  <c r="F37" i="3" s="1"/>
  <c r="G37" i="3"/>
  <c r="D38" i="3"/>
  <c r="E38" i="3"/>
  <c r="F38" i="3" s="1"/>
  <c r="G38" i="3"/>
  <c r="D39" i="3"/>
  <c r="E39" i="3"/>
  <c r="F39" i="3" s="1"/>
  <c r="G39" i="3"/>
  <c r="D40" i="3"/>
  <c r="E40" i="3"/>
  <c r="F40" i="3" s="1"/>
  <c r="G40" i="3"/>
  <c r="D41" i="3"/>
  <c r="E41" i="3"/>
  <c r="F41" i="3" s="1"/>
  <c r="G41" i="3"/>
  <c r="D43" i="3"/>
  <c r="E43" i="3"/>
  <c r="F43" i="3" s="1"/>
  <c r="G43" i="3"/>
  <c r="D44" i="3"/>
  <c r="E44" i="3"/>
  <c r="F44" i="3" s="1"/>
  <c r="G44" i="3"/>
  <c r="D45" i="3"/>
  <c r="E45" i="3"/>
  <c r="F45" i="3" s="1"/>
  <c r="G45" i="3"/>
  <c r="D47" i="3"/>
  <c r="E47" i="3"/>
  <c r="F47" i="3" s="1"/>
  <c r="G47" i="3"/>
  <c r="D48" i="3"/>
  <c r="E48" i="3"/>
  <c r="F48" i="3" s="1"/>
  <c r="G48" i="3"/>
  <c r="D49" i="3"/>
  <c r="E49" i="3"/>
  <c r="F49" i="3" s="1"/>
  <c r="G49" i="3"/>
  <c r="D50" i="3"/>
  <c r="E50" i="3"/>
  <c r="F50" i="3" s="1"/>
  <c r="G50" i="3"/>
  <c r="D52" i="3"/>
  <c r="E52" i="3"/>
  <c r="F52" i="3" s="1"/>
  <c r="G52" i="3"/>
  <c r="D54" i="3"/>
  <c r="E54" i="3"/>
  <c r="F54" i="3" s="1"/>
  <c r="G54" i="3"/>
  <c r="D55" i="3"/>
  <c r="E55" i="3"/>
  <c r="F55" i="3" s="1"/>
  <c r="G55" i="3"/>
  <c r="D56" i="3"/>
  <c r="E56" i="3"/>
  <c r="F56" i="3" s="1"/>
  <c r="G56" i="3"/>
  <c r="D58" i="3"/>
  <c r="E58" i="3"/>
  <c r="F58" i="3" s="1"/>
  <c r="G58" i="3"/>
  <c r="D59" i="3"/>
  <c r="E59" i="3"/>
  <c r="F59" i="3" s="1"/>
  <c r="G59" i="3"/>
  <c r="D60" i="3"/>
  <c r="E60" i="3"/>
  <c r="F60" i="3" s="1"/>
  <c r="G60" i="3"/>
  <c r="D9" i="3"/>
  <c r="E9" i="3"/>
  <c r="F9" i="3" s="1"/>
  <c r="G9" i="3"/>
  <c r="D15" i="3"/>
  <c r="E15" i="3"/>
  <c r="F15" i="3" s="1"/>
  <c r="G15" i="3"/>
  <c r="D20" i="3"/>
  <c r="G20" i="3"/>
  <c r="D26" i="3"/>
  <c r="E26" i="3"/>
  <c r="F26" i="3" s="1"/>
  <c r="G26" i="3"/>
  <c r="D30" i="3"/>
  <c r="E30" i="3"/>
  <c r="F30" i="3" s="1"/>
  <c r="G30" i="3"/>
  <c r="D36" i="3"/>
  <c r="E36" i="3"/>
  <c r="F36" i="3" s="1"/>
  <c r="G36" i="3"/>
  <c r="D42" i="3"/>
  <c r="E42" i="3"/>
  <c r="F42" i="3" s="1"/>
  <c r="G42" i="3"/>
  <c r="D46" i="3"/>
  <c r="E46" i="3"/>
  <c r="F46" i="3" s="1"/>
  <c r="G46" i="3"/>
  <c r="D51" i="3"/>
  <c r="E51" i="3"/>
  <c r="F51" i="3" s="1"/>
  <c r="G51" i="3"/>
  <c r="D53" i="3"/>
  <c r="E53" i="3"/>
  <c r="F53" i="3" s="1"/>
  <c r="G53" i="3"/>
  <c r="D57" i="3"/>
  <c r="E57" i="3"/>
  <c r="F57" i="3" s="1"/>
  <c r="G57" i="3"/>
  <c r="D5" i="3"/>
  <c r="E5" i="3"/>
  <c r="F5" i="3" s="1"/>
  <c r="G5" i="3"/>
  <c r="T3" i="3"/>
  <c r="V3" i="3" s="1"/>
  <c r="T4" i="3"/>
  <c r="V4" i="3" s="1"/>
  <c r="T5" i="3"/>
  <c r="V5" i="3" s="1"/>
  <c r="T6" i="3"/>
  <c r="V6" i="3" s="1"/>
  <c r="T7" i="3"/>
  <c r="V7" i="3" s="1"/>
  <c r="T8" i="3"/>
  <c r="V8" i="3" s="1"/>
  <c r="T9" i="3"/>
  <c r="V9" i="3" s="1"/>
  <c r="T10" i="3"/>
  <c r="V10" i="3" s="1"/>
  <c r="T11" i="3"/>
  <c r="V11" i="3" s="1"/>
  <c r="T12" i="3"/>
  <c r="V12" i="3" s="1"/>
  <c r="T13" i="3"/>
  <c r="V13" i="3" s="1"/>
  <c r="T14" i="3"/>
  <c r="V14" i="3" s="1"/>
  <c r="T2" i="3"/>
  <c r="V2" i="3" s="1"/>
  <c r="G2" i="3"/>
  <c r="E2" i="3"/>
  <c r="F2" i="3" s="1"/>
  <c r="D2" i="3"/>
  <c r="E23" i="3"/>
  <c r="F23" i="3" s="1"/>
  <c r="E27" i="2" l="1"/>
  <c r="H27" i="2"/>
  <c r="E24" i="3"/>
  <c r="F24" i="3" s="1"/>
  <c r="H24" i="3" s="1"/>
  <c r="E21" i="3"/>
  <c r="F21" i="3" s="1"/>
  <c r="H21" i="3" s="1"/>
  <c r="E20" i="3"/>
  <c r="F20" i="3" s="1"/>
  <c r="H20" i="3" s="1"/>
  <c r="H6" i="3"/>
  <c r="H19" i="3"/>
  <c r="H12" i="3"/>
  <c r="H10" i="3"/>
  <c r="H60" i="3"/>
  <c r="H22" i="3"/>
  <c r="H29" i="3"/>
  <c r="H32" i="3"/>
  <c r="H49" i="3"/>
  <c r="H52" i="3"/>
  <c r="H23" i="3"/>
  <c r="H39" i="3"/>
  <c r="H41" i="3"/>
  <c r="H33" i="3"/>
  <c r="H8" i="3"/>
  <c r="H18" i="3"/>
  <c r="H35" i="3"/>
  <c r="H54" i="3"/>
  <c r="H38" i="3"/>
  <c r="H56" i="3"/>
  <c r="H3" i="3"/>
  <c r="H16" i="3"/>
  <c r="H43" i="3"/>
  <c r="H25" i="3"/>
  <c r="H28" i="3"/>
  <c r="H45" i="3"/>
  <c r="H13" i="3"/>
  <c r="H48" i="3"/>
  <c r="H4" i="3"/>
  <c r="H59" i="3"/>
  <c r="H55" i="3"/>
  <c r="H44" i="3"/>
  <c r="H34" i="3"/>
  <c r="H14" i="3"/>
  <c r="H47" i="3"/>
  <c r="H27" i="3"/>
  <c r="H17" i="3"/>
  <c r="H58" i="3"/>
  <c r="H37" i="3"/>
  <c r="H7" i="3"/>
  <c r="H50" i="3"/>
  <c r="H40" i="3"/>
  <c r="H31" i="3"/>
  <c r="H11" i="3"/>
  <c r="H42" i="3"/>
  <c r="H57" i="3"/>
  <c r="H51" i="3"/>
  <c r="H26" i="3"/>
  <c r="H15" i="3"/>
  <c r="H9" i="3"/>
  <c r="H53" i="3"/>
  <c r="H36" i="3"/>
  <c r="H30" i="3"/>
  <c r="H46" i="3"/>
  <c r="H5" i="3"/>
  <c r="H2" i="3"/>
</calcChain>
</file>

<file path=xl/sharedStrings.xml><?xml version="1.0" encoding="utf-8"?>
<sst xmlns="http://schemas.openxmlformats.org/spreadsheetml/2006/main" count="1740" uniqueCount="365">
  <si>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</si>
  <si>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</si>
  <si>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</si>
  <si>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</si>
  <si>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</si>
  <si>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</si>
  <si>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</si>
  <si>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</si>
  <si>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</si>
  <si>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</si>
  <si>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</si>
  <si>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</si>
  <si>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</si>
  <si>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</si>
  <si>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</si>
  <si>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</si>
  <si>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</si>
  <si>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</si>
  <si>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</si>
  <si>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</si>
  <si>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</si>
  <si>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</si>
  <si>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</si>
  <si>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</si>
  <si>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</si>
  <si>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</si>
  <si>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</si>
  <si>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</si>
  <si>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</si>
  <si>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</si>
  <si>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</si>
  <si>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</si>
  <si>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</si>
  <si>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</si>
  <si>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</si>
  <si>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</si>
  <si>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Duration + Think_time</t>
  </si>
  <si>
    <t>Action_Transaction</t>
  </si>
  <si>
    <t>Профиль</t>
  </si>
  <si>
    <t>Jmeter, throughput per minute</t>
  </si>
  <si>
    <t>Вход и выход</t>
  </si>
  <si>
    <t>Регистрация нового пользователя</t>
  </si>
  <si>
    <t>Добавление товара в корзину</t>
  </si>
  <si>
    <t>Удаление товара из корзины</t>
  </si>
  <si>
    <t>Оплата товаров</t>
  </si>
  <si>
    <t>Просмотр профиля</t>
  </si>
  <si>
    <t>Редактирование данных профиля</t>
  </si>
  <si>
    <t>Смена пароля</t>
  </si>
  <si>
    <t>Просмотр заказа</t>
  </si>
  <si>
    <t>Удаление заказа</t>
  </si>
  <si>
    <t>Обратная связь</t>
  </si>
  <si>
    <t>Использование чата</t>
  </si>
  <si>
    <t>Воспроизведение видео</t>
  </si>
  <si>
    <t>Переход на главную страницу</t>
  </si>
  <si>
    <t>Ввод данных для аутентификации</t>
  </si>
  <si>
    <t>Выход</t>
  </si>
  <si>
    <t>Goto_HomePage</t>
  </si>
  <si>
    <t>Goto_CreateAccountPage</t>
  </si>
  <si>
    <t>Entry_RegistrationData</t>
  </si>
  <si>
    <t>Logout</t>
  </si>
  <si>
    <t>Entry_AuthenticateData</t>
  </si>
  <si>
    <t>Goto_CategoryPage</t>
  </si>
  <si>
    <t>Goto_ProductPage</t>
  </si>
  <si>
    <t>Add_ProductToShopCart</t>
  </si>
  <si>
    <t>Goto_ShopCartPage</t>
  </si>
  <si>
    <t>Delete_ProductFromShopCart</t>
  </si>
  <si>
    <t>Entry_PaymentData</t>
  </si>
  <si>
    <t>Goto_AccountPage</t>
  </si>
  <si>
    <t>Goto_AccountDetailsPage</t>
  </si>
  <si>
    <t>Entry_AccountDetailsData</t>
  </si>
  <si>
    <t>Entry_NewPassword</t>
  </si>
  <si>
    <t>Goto_OrderPage</t>
  </si>
  <si>
    <t>Delete_OrderFromOrdersList</t>
  </si>
  <si>
    <t>Entry_DataForContactUsForm</t>
  </si>
  <si>
    <t>Connect_Chat</t>
  </si>
  <si>
    <t>Entry_DataForChat</t>
  </si>
  <si>
    <t>Close_Chat</t>
  </si>
  <si>
    <t>Play_Video</t>
  </si>
  <si>
    <t>Переход на страницу создания нового пользовтеля</t>
  </si>
  <si>
    <t>Ввод данных для регистрации</t>
  </si>
  <si>
    <t>Переход на страницу категории</t>
  </si>
  <si>
    <t>Переход на страницу товара</t>
  </si>
  <si>
    <t>Добавление товара в коризину</t>
  </si>
  <si>
    <t>Переход на страницу Корзины</t>
  </si>
  <si>
    <t xml:space="preserve">Удаление товара из корзины </t>
  </si>
  <si>
    <t>Переход на страницу Доставки и Оплаты</t>
  </si>
  <si>
    <t>Ввод данных для оплаты товара</t>
  </si>
  <si>
    <t>Переход на страницу пользователя</t>
  </si>
  <si>
    <t>Переход на страницу редактирования данных пользователя</t>
  </si>
  <si>
    <t xml:space="preserve">Ввод данных для изменения данных пользователя </t>
  </si>
  <si>
    <t>Ввод данных для изменения пароля пользователя</t>
  </si>
  <si>
    <t>Переход на страницу заказов</t>
  </si>
  <si>
    <t>Удаление заказа из списка заказов</t>
  </si>
  <si>
    <t>Ввод данных для обратной связи</t>
  </si>
  <si>
    <t>Подключение к чату</t>
  </si>
  <si>
    <t>Общение с помощью чата</t>
  </si>
  <si>
    <t>Отключение от чата</t>
  </si>
  <si>
    <t>Goto_ShippingAndPaymentDetailsPage</t>
  </si>
  <si>
    <t>UC1_LoginAndLogout</t>
  </si>
  <si>
    <t>UC10_DeleteOrderFromOrdersList</t>
  </si>
  <si>
    <t>UC11_ContactUsForm</t>
  </si>
  <si>
    <t>UC12_ChatWebsocket</t>
  </si>
  <si>
    <t>UC13_Play_Video</t>
  </si>
  <si>
    <t>UC2_RegistrationNewUser</t>
  </si>
  <si>
    <t>UC3_AddProductToShopCart</t>
  </si>
  <si>
    <t>UC4_DeleteProductFromShopCart</t>
  </si>
  <si>
    <t>UC5_PaymentForProducts</t>
  </si>
  <si>
    <t>UC6_ViewProfile</t>
  </si>
  <si>
    <t>UC7_EditingProfileData</t>
  </si>
  <si>
    <t>UC8_ChangePassword</t>
  </si>
  <si>
    <t>UC9_ViewOrders</t>
  </si>
  <si>
    <t>Kpacink</t>
  </si>
  <si>
    <t>00000000-0000-0000-0000-000000000000</t>
  </si>
  <si>
    <t>400002:BUFFERING</t>
  </si>
  <si>
    <t>400002:DOWNLOAD</t>
  </si>
  <si>
    <t>400002:PLAY</t>
  </si>
  <si>
    <t>400003:BUFFERING</t>
  </si>
  <si>
    <t>400003:DOWNLOAD</t>
  </si>
  <si>
    <t>400003:PLAY</t>
  </si>
  <si>
    <t>400004:BUFFERING</t>
  </si>
  <si>
    <t>400004:DOWNLOAD</t>
  </si>
  <si>
    <t>400004:PLAY</t>
  </si>
  <si>
    <t>400005:BUFFERING</t>
  </si>
  <si>
    <t>400005:DOWNLOAD</t>
  </si>
  <si>
    <t>400005:PLAY</t>
  </si>
  <si>
    <t>400006:BUFFERING</t>
  </si>
  <si>
    <t>400006:DOWNLOAD</t>
  </si>
  <si>
    <t>400006:PLAY</t>
  </si>
  <si>
    <t>400007:BUFFERING</t>
  </si>
  <si>
    <t>400007:DOWNLOAD</t>
  </si>
  <si>
    <t>400007:PLAY</t>
  </si>
  <si>
    <t>400008:BUFFERING</t>
  </si>
  <si>
    <t>400008:DOWNLOAD</t>
  </si>
  <si>
    <t>400008:PLAY</t>
  </si>
  <si>
    <t>400009:BUFFERING</t>
  </si>
  <si>
    <t>400009:DOWNLOAD</t>
  </si>
  <si>
    <t>400009:PLAY</t>
  </si>
  <si>
    <t>400010:BUFFERING</t>
  </si>
  <si>
    <t>400010:DOWNLOAD</t>
  </si>
  <si>
    <t>400010:PLAY</t>
  </si>
  <si>
    <t>400011:BUFFERING</t>
  </si>
  <si>
    <t>400011:DOWNLOAD</t>
  </si>
  <si>
    <t>400011:PLAY</t>
  </si>
  <si>
    <t>400012:BUFFERING</t>
  </si>
  <si>
    <t>400012:DOWNLOAD</t>
  </si>
  <si>
    <t>400012:PLAY</t>
  </si>
  <si>
    <t>400013:BUFFERING</t>
  </si>
  <si>
    <t>400013:DOWNLOAD</t>
  </si>
  <si>
    <t>400013:PLAY</t>
  </si>
  <si>
    <t>400014:BUFFERING</t>
  </si>
  <si>
    <t>400014:DOWNLOAD</t>
  </si>
  <si>
    <t>400014:PLAY</t>
  </si>
  <si>
    <t>3 603,</t>
  </si>
  <si>
    <t>3 004,</t>
  </si>
  <si>
    <t>1 111,</t>
  </si>
  <si>
    <t>3 700,</t>
  </si>
  <si>
    <t>3 205,</t>
  </si>
  <si>
    <t>1500002:BUFFERING</t>
  </si>
  <si>
    <t>1500002:DOWNLOAD</t>
  </si>
  <si>
    <t>1500002:PLAY</t>
  </si>
  <si>
    <t>1500003:BUFFERING</t>
  </si>
  <si>
    <t>1500003:DOWNLOAD</t>
  </si>
  <si>
    <t>1500003:PLAY</t>
  </si>
  <si>
    <t>1500004:BUFFERING</t>
  </si>
  <si>
    <t>1500004:DOWNLOAD</t>
  </si>
  <si>
    <t>1500004:PLAY</t>
  </si>
  <si>
    <t>1500005:BUFFERING</t>
  </si>
  <si>
    <t>1500005:DOWNLOAD</t>
  </si>
  <si>
    <t>1500005:PLAY</t>
  </si>
  <si>
    <t>1500006:BUFFERING</t>
  </si>
  <si>
    <t>1500006:DOWNLOAD</t>
  </si>
  <si>
    <t>1500006:PLAY</t>
  </si>
  <si>
    <t>1500007:BUFFERING</t>
  </si>
  <si>
    <t>1500007:DOWNLOAD</t>
  </si>
  <si>
    <t>1500007:PLAY</t>
  </si>
  <si>
    <t>1500008:BUFFERING</t>
  </si>
  <si>
    <t>1500008:DOWNLOAD</t>
  </si>
  <si>
    <t>1500008:PLAY</t>
  </si>
  <si>
    <t>1500009:BUFFERING</t>
  </si>
  <si>
    <t>1500009:DOWNLOAD</t>
  </si>
  <si>
    <t>1500009:PLAY</t>
  </si>
  <si>
    <t>1500010:BUFFERING</t>
  </si>
  <si>
    <t>1500010:DOWNLOAD</t>
  </si>
  <si>
    <t>1500010:PLAY</t>
  </si>
  <si>
    <t>1500011:BUFFERING</t>
  </si>
  <si>
    <t>1500011:DOWNLOAD</t>
  </si>
  <si>
    <t>1500011:PLAY</t>
  </si>
  <si>
    <t>1500012:BUFFERING</t>
  </si>
  <si>
    <t>1500012:DOWNLOAD</t>
  </si>
  <si>
    <t>1500012:PLAY</t>
  </si>
  <si>
    <t>1500013:BUFFERING</t>
  </si>
  <si>
    <t>1500013:DOWNLOAD</t>
  </si>
  <si>
    <t>1500013:PLAY</t>
  </si>
  <si>
    <t>1500014:BUFFERING</t>
  </si>
  <si>
    <t>1500014:DOWNLOAD</t>
  </si>
  <si>
    <t>1500014:PLAY</t>
  </si>
  <si>
    <t>1500015:BUFFERING</t>
  </si>
  <si>
    <t>1500015:DOWNLOAD</t>
  </si>
  <si>
    <t>1500015:PLAY</t>
  </si>
  <si>
    <t>400017:PLAY</t>
  </si>
  <si>
    <t>400018:BUFFERING</t>
  </si>
  <si>
    <t>400018:DOWNLOAD</t>
  </si>
  <si>
    <t>400018:PLAY</t>
  </si>
  <si>
    <t>400019:BUFFERING</t>
  </si>
  <si>
    <t>400019:DOWNLOAD</t>
  </si>
  <si>
    <t>400019:PLAY</t>
  </si>
  <si>
    <t>400020:BUFFERING</t>
  </si>
  <si>
    <t>400020:DOWNLOAD</t>
  </si>
  <si>
    <t>400020:PLAY</t>
  </si>
  <si>
    <t>400021:BUFFERING</t>
  </si>
  <si>
    <t>400021:DOWNLOAD</t>
  </si>
  <si>
    <t>400021:PLAY</t>
  </si>
  <si>
    <t>400022:BUFFERING</t>
  </si>
  <si>
    <t>400022:DOWNLOAD</t>
  </si>
  <si>
    <t>400022:PLAY</t>
  </si>
  <si>
    <t>400023:BUFFERING</t>
  </si>
  <si>
    <t>400023:DOWNLOAD</t>
  </si>
  <si>
    <t>400023:PLAY</t>
  </si>
  <si>
    <t>400024:BUFFERING</t>
  </si>
  <si>
    <t>400024:DOWNLOAD</t>
  </si>
  <si>
    <t>400024:PLAY</t>
  </si>
  <si>
    <t>400025:BUFFERING</t>
  </si>
  <si>
    <t>400025:DOWNLOAD</t>
  </si>
  <si>
    <t>400025:PLAY</t>
  </si>
  <si>
    <t>400026:BUFFERING</t>
  </si>
  <si>
    <t>400026:DOWNLOAD</t>
  </si>
  <si>
    <t>400026:PLAY</t>
  </si>
  <si>
    <t>400027:BUFFERING</t>
  </si>
  <si>
    <t>400027:DOWNLOAD</t>
  </si>
  <si>
    <t>400027:PLAY</t>
  </si>
  <si>
    <t>400028:BUFFERING</t>
  </si>
  <si>
    <t>400028:DOWNLOAD</t>
  </si>
  <si>
    <t>400028:PLAY</t>
  </si>
  <si>
    <t>400029:BUFFERING</t>
  </si>
  <si>
    <t>400029:DOWNLOAD</t>
  </si>
  <si>
    <t>400029:PLAY</t>
  </si>
  <si>
    <t>400030:BUFFERING</t>
  </si>
  <si>
    <t>400030:DOWNLOAD</t>
  </si>
  <si>
    <t>400030:PLAY</t>
  </si>
  <si>
    <t>1500017:PLAY</t>
  </si>
  <si>
    <t>1500018:BUFFERING</t>
  </si>
  <si>
    <t>1500018:DOWNLOAD</t>
  </si>
  <si>
    <t>1500018:PLAY</t>
  </si>
  <si>
    <t>1500019:BUFFERING</t>
  </si>
  <si>
    <t>1500019:DOWNLOAD</t>
  </si>
  <si>
    <t>1500019:PLAY</t>
  </si>
  <si>
    <t>1500020:BUFFERING</t>
  </si>
  <si>
    <t>1500020:DOWNLOAD</t>
  </si>
  <si>
    <t>1500020:PLAY</t>
  </si>
  <si>
    <t>1500021:BUFFERING</t>
  </si>
  <si>
    <t>1500021:DOWNLOAD</t>
  </si>
  <si>
    <t>1500021:PLAY</t>
  </si>
  <si>
    <t>1500022:BUFFERING</t>
  </si>
  <si>
    <t>1500022:DOWNLOAD</t>
  </si>
  <si>
    <t>1500022:PLAY</t>
  </si>
  <si>
    <t>1500023:BUFFERING</t>
  </si>
  <si>
    <t>1500023:DOWNLOAD</t>
  </si>
  <si>
    <t>1500023:PLAY</t>
  </si>
  <si>
    <t>1500024:BUFFERING</t>
  </si>
  <si>
    <t>1500024:DOWNLOAD</t>
  </si>
  <si>
    <t>1500024:PLAY</t>
  </si>
  <si>
    <t>1500025:BUFFERING</t>
  </si>
  <si>
    <t>1500025:DOWNLOAD</t>
  </si>
  <si>
    <t>1500025:PLAY</t>
  </si>
  <si>
    <t>1500026:BUFFERING</t>
  </si>
  <si>
    <t>1500026:DOWNLOAD</t>
  </si>
  <si>
    <t>1500026:PLAY</t>
  </si>
  <si>
    <t>1500027:BUFFERING</t>
  </si>
  <si>
    <t>1500027:DOWNLOAD</t>
  </si>
  <si>
    <t>1500027:PLAY</t>
  </si>
  <si>
    <t>1500028:BUFFERING</t>
  </si>
  <si>
    <t>1500028:DOWNLOAD</t>
  </si>
  <si>
    <t>1500028:PLAY</t>
  </si>
  <si>
    <t>1500029:BUFFERING</t>
  </si>
  <si>
    <t>1500029:DOWNLOAD</t>
  </si>
  <si>
    <t>1500029:PLAY</t>
  </si>
  <si>
    <t>1500030:BUFFERING</t>
  </si>
  <si>
    <t>1500030:DOWNLOAD</t>
  </si>
  <si>
    <t>1500030:PLAY</t>
  </si>
  <si>
    <t>3100002:BUFFERING</t>
  </si>
  <si>
    <t>3100002:DOWNLOAD</t>
  </si>
  <si>
    <t>3100002:PLAY</t>
  </si>
  <si>
    <t>3100003:BUFFERING</t>
  </si>
  <si>
    <t>3100003:DOWNLOAD</t>
  </si>
  <si>
    <t>3100003:PLAY</t>
  </si>
  <si>
    <t>3100004:BUFFERING</t>
  </si>
  <si>
    <t>3100004:DOWNLOAD</t>
  </si>
  <si>
    <t>3100004:PLAY</t>
  </si>
  <si>
    <t>3100005:BUFFERING</t>
  </si>
  <si>
    <t>3100005:DOWNLOAD</t>
  </si>
  <si>
    <t>3100005:PLAY</t>
  </si>
  <si>
    <t>3100006:BUFFERING</t>
  </si>
  <si>
    <t>3100006:DOWNLOAD</t>
  </si>
  <si>
    <t>3100006:PLAY</t>
  </si>
  <si>
    <t>3100007:BUFFERING</t>
  </si>
  <si>
    <t>3100007:DOWNLOAD</t>
  </si>
  <si>
    <t>3100007:PLAY</t>
  </si>
  <si>
    <t>3100008:BUFFERING</t>
  </si>
  <si>
    <t>3100008:DOWNLOAD</t>
  </si>
  <si>
    <t>3100008:PLAY</t>
  </si>
  <si>
    <t>3100009:BUFFERING</t>
  </si>
  <si>
    <t>3100009:DOWNLOAD</t>
  </si>
  <si>
    <t>3100009:PLAY</t>
  </si>
  <si>
    <t>3100010:BUFFERING</t>
  </si>
  <si>
    <t>3100010:DOWNLOAD</t>
  </si>
  <si>
    <t>3100010:PLAY</t>
  </si>
  <si>
    <t>3100011:BUFFERING</t>
  </si>
  <si>
    <t>3100011:DOWNLOAD</t>
  </si>
  <si>
    <t>3100011:PLAY</t>
  </si>
  <si>
    <t>3100012:BUFFERING</t>
  </si>
  <si>
    <t>3100012:DOWNLOAD</t>
  </si>
  <si>
    <t>3100012:PLAY</t>
  </si>
  <si>
    <t>3100013:BUFFERING</t>
  </si>
  <si>
    <t>3100013:DOWNLOAD</t>
  </si>
  <si>
    <t>3100013:PLAY</t>
  </si>
  <si>
    <t>3100014:BUFFERING</t>
  </si>
  <si>
    <t>3100014:DOWNLOAD</t>
  </si>
  <si>
    <t>3100014:PLAY</t>
  </si>
  <si>
    <t>400033:BUFFERING</t>
  </si>
  <si>
    <t>400033:DOWNLOAD</t>
  </si>
  <si>
    <t>400033:PLAY</t>
  </si>
  <si>
    <t>400034:BUFFERING</t>
  </si>
  <si>
    <t>400034:DOWNLOAD</t>
  </si>
  <si>
    <t>400034:PLAY</t>
  </si>
  <si>
    <t>400035:BUFFERING</t>
  </si>
  <si>
    <t>400035:DOWNLOAD</t>
  </si>
  <si>
    <t>400035:PLAY</t>
  </si>
  <si>
    <t>400036:BUFFERING</t>
  </si>
  <si>
    <t>400036:DOWNLOAD</t>
  </si>
  <si>
    <t>400036:PLAY</t>
  </si>
  <si>
    <t>400037:BUFFERING</t>
  </si>
  <si>
    <t>400037:DOWNLOAD</t>
  </si>
  <si>
    <t>400037:PLAY</t>
  </si>
  <si>
    <t>400038:BUFFERING</t>
  </si>
  <si>
    <t>400038:DOWNLOAD</t>
  </si>
  <si>
    <t>400038:PLAY</t>
  </si>
  <si>
    <t>400039:BUFFERING</t>
  </si>
  <si>
    <t>400039:DOWNLOAD</t>
  </si>
  <si>
    <t>400039:PLAY</t>
  </si>
  <si>
    <t>400040:BUFFERING</t>
  </si>
  <si>
    <t>400040:DOWNLOAD</t>
  </si>
  <si>
    <t>400040:PLAY</t>
  </si>
  <si>
    <t>400041:BUFFERING</t>
  </si>
  <si>
    <t>400041:DOWNLOAD</t>
  </si>
  <si>
    <t>400041:PLAY</t>
  </si>
  <si>
    <t>400042:BUFFERING</t>
  </si>
  <si>
    <t>400042:DOWNLOAD</t>
  </si>
  <si>
    <t>400042:PLAY</t>
  </si>
  <si>
    <t>400043:BUFFERING</t>
  </si>
  <si>
    <t>400043:DOWNLOAD</t>
  </si>
  <si>
    <t>400043:PLAY</t>
  </si>
  <si>
    <t>400044:BUFFERING</t>
  </si>
  <si>
    <t>400044:DOWNLOAD</t>
  </si>
  <si>
    <t>400044:PLAY</t>
  </si>
  <si>
    <t>400045:BUFFERING</t>
  </si>
  <si>
    <t>400045:DOWNLOAD</t>
  </si>
  <si>
    <t>400045:PLAY</t>
  </si>
  <si>
    <t>Фактическая</t>
  </si>
  <si>
    <t>Отклонение, %</t>
  </si>
  <si>
    <t>1 ступень</t>
  </si>
  <si>
    <t>2 ступень</t>
  </si>
  <si>
    <t>3 ступень</t>
  </si>
  <si>
    <t xml:space="preserve">
Название транзакции</t>
  </si>
  <si>
    <t>Количество операций в час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</si>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</sst>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rgb="FF000000"/>
      <name val="Verdana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6" applyNumberFormat="0" applyAlignment="0" applyProtection="0"/>
    <xf numFmtId="0" fontId="21" fillId="6" borderId="7" applyNumberFormat="0" applyAlignment="0" applyProtection="0"/>
    <xf numFmtId="0" fontId="22" fillId="6" borderId="6" applyNumberFormat="0" applyAlignment="0" applyProtection="0"/>
    <xf numFmtId="0" fontId="23" fillId="0" borderId="8" applyNumberFormat="0" applyFill="0" applyAlignment="0" applyProtection="0"/>
    <xf numFmtId="0" fontId="24" fillId="7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0" fillId="4" borderId="0" applyNumberFormat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8" fillId="0" borderId="2" xfId="0" applyFont="1" applyBorder="1" applyAlignment="1">
      <alignment vertical="center" wrapText="1"/>
    </xf>
    <xf numFmtId="9" fontId="0" fillId="0" borderId="0" xfId="44" applyFont="1" applyBorder="1"/>
    <xf numFmtId="0" fontId="8" fillId="0" borderId="0" xfId="0" applyFont="1" applyBorder="1" applyAlignment="1">
      <alignment vertical="center" wrapText="1"/>
    </xf>
    <xf numFmtId="0" fontId="0" fillId="35" borderId="2" xfId="0" applyFill="1" applyBorder="1"/>
    <xf numFmtId="2" fontId="0" fillId="0" borderId="0" xfId="44" applyNumberFormat="1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/>
    <xf numFmtId="0" fontId="31" fillId="0" borderId="2" xfId="0" applyFont="1" applyBorder="1"/>
    <xf numFmtId="0" fontId="29" fillId="0" borderId="2" xfId="0" applyFont="1" applyBorder="1"/>
    <xf numFmtId="10" fontId="0" fillId="0" borderId="2" xfId="0" applyNumberFormat="1" applyBorder="1"/>
    <xf numFmtId="10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2" fontId="0" fillId="0" borderId="2" xfId="0" applyNumberFormat="1" applyBorder="1"/>
    <xf numFmtId="0" fontId="0" fillId="0" borderId="13" xfId="0" applyBorder="1" applyAlignment="1">
      <alignment horizontal="center" vertical="center"/>
    </xf>
    <xf numFmtId="0" fontId="0" fillId="0" borderId="19" xfId="0" applyBorder="1"/>
    <xf numFmtId="2" fontId="0" fillId="0" borderId="19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/>
    <xf numFmtId="2" fontId="0" fillId="0" borderId="20" xfId="0" applyNumberFormat="1" applyBorder="1"/>
    <xf numFmtId="0" fontId="0" fillId="0" borderId="23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2" xfId="0" applyBorder="1" applyAlignment="1">
      <alignment horizontal="center" vertical="center"/>
    </xf>
    <xf numFmtId="1" fontId="0" fillId="0" borderId="24" xfId="0" applyNumberFormat="1" applyBorder="1"/>
    <xf numFmtId="1" fontId="0" fillId="0" borderId="16" xfId="0" applyNumberFormat="1" applyBorder="1"/>
    <xf numFmtId="1" fontId="0" fillId="0" borderId="22" xfId="0" applyNumberFormat="1" applyBorder="1"/>
    <xf numFmtId="1" fontId="0" fillId="0" borderId="21" xfId="0" applyNumberFormat="1" applyBorder="1"/>
    <xf numFmtId="0" fontId="12" fillId="0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35" borderId="2" xfId="0" applyFont="1" applyFill="1" applyBorder="1" applyAlignment="1">
      <alignment vertical="center" wrapText="1"/>
    </xf>
    <xf numFmtId="0" fontId="0" fillId="34" borderId="2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37" borderId="2" xfId="0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left" vertical="top"/>
    </xf>
    <xf numFmtId="0" fontId="6" fillId="0" borderId="0" xfId="42" applyFill="1" applyBorder="1"/>
    <xf numFmtId="0" fontId="3" fillId="0" borderId="0" xfId="80"/>
    <xf numFmtId="0" fontId="12" fillId="0" borderId="0" xfId="4" applyFont="1" applyFill="1" applyBorder="1" applyAlignment="1">
      <alignment horizontal="left" vertical="top"/>
    </xf>
    <xf numFmtId="9" fontId="0" fillId="37" borderId="2" xfId="44" applyFont="1" applyFill="1" applyBorder="1"/>
    <xf numFmtId="0" fontId="14" fillId="0" borderId="0" xfId="0" applyFont="1" applyFill="1" applyBorder="1" applyAlignment="1">
      <alignment horizontal="left" vertical="top"/>
    </xf>
    <xf numFmtId="10" fontId="15" fillId="0" borderId="0" xfId="0" applyNumberFormat="1" applyFont="1" applyFill="1" applyBorder="1" applyAlignment="1">
      <alignment horizontal="left" vertical="top"/>
    </xf>
    <xf numFmtId="1" fontId="0" fillId="37" borderId="2" xfId="0" applyNumberFormat="1" applyFill="1" applyBorder="1"/>
    <xf numFmtId="0" fontId="13" fillId="0" borderId="0" xfId="0" applyFont="1" applyFill="1" applyBorder="1" applyAlignment="1">
      <alignment horizontal="left" vertical="top"/>
    </xf>
    <xf numFmtId="0" fontId="3" fillId="0" borderId="0" xfId="80"/>
    <xf numFmtId="0" fontId="3" fillId="0" borderId="0" xfId="80"/>
    <xf numFmtId="0" fontId="3" fillId="0" borderId="0" xfId="80"/>
    <xf numFmtId="0" fontId="32" fillId="0" borderId="0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36" borderId="2" xfId="0" applyFill="1" applyBorder="1" applyAlignment="1">
      <alignment horizontal="center"/>
    </xf>
    <xf numFmtId="0" fontId="1" fillId="0" borderId="0" xfId="120"/>
    <xf numFmtId="0" fontId="33" fillId="0" borderId="0" xfId="0" applyFont="1" applyBorder="1" applyAlignment="1">
      <alignment horizontal="center" vertical="center" wrapText="1"/>
    </xf>
    <xf numFmtId="9" fontId="0" fillId="0" borderId="0" xfId="0" applyNumberFormat="1" applyFill="1" applyBorder="1"/>
    <xf numFmtId="0" fontId="8" fillId="0" borderId="0" xfId="0" applyFont="1" applyFill="1" applyBorder="1" applyAlignment="1">
      <alignment wrapText="1"/>
    </xf>
    <xf numFmtId="0" fontId="34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center" vertical="center" textRotation="90" wrapText="1"/>
    </xf>
    <xf numFmtId="0" fontId="1" fillId="0" borderId="0" xfId="120"/>
    <xf numFmtId="0" fontId="1" fillId="0" borderId="0" xfId="120"/>
    <xf numFmtId="0" fontId="34" fillId="0" borderId="26" xfId="0" applyFont="1" applyBorder="1" applyAlignment="1">
      <alignment horizontal="center" vertical="center" textRotation="90" wrapText="1"/>
    </xf>
    <xf numFmtId="0" fontId="34" fillId="0" borderId="14" xfId="0" applyFont="1" applyBorder="1" applyAlignment="1">
      <alignment horizontal="center" vertical="center" textRotation="90" wrapText="1"/>
    </xf>
    <xf numFmtId="0" fontId="34" fillId="0" borderId="27" xfId="0" applyFont="1" applyBorder="1" applyAlignment="1">
      <alignment horizontal="center" vertical="center" textRotation="90" wrapText="1"/>
    </xf>
    <xf numFmtId="1" fontId="0" fillId="0" borderId="26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9" fontId="0" fillId="33" borderId="27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9" fontId="0" fillId="33" borderId="2" xfId="0" applyNumberFormat="1" applyFill="1" applyBorder="1" applyAlignment="1">
      <alignment horizontal="center" vertical="center"/>
    </xf>
    <xf numFmtId="9" fontId="0" fillId="38" borderId="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35" fillId="0" borderId="0" xfId="0" applyFont="1"/>
  </cellXfs>
  <cellStyles count="14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EC68539-7F05-477C-9917-9AA6922D1958}"/>
    <cellStyle name="20% — акцент1 5" xfId="102" xr:uid="{15F73897-85AB-4FE2-915A-4E5E5D6FD10C}"/>
    <cellStyle name="20% — акцент1 6" xfId="122" xr:uid="{2E68CBA0-F837-42A5-8540-F3715DC213A6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C45B7967-836D-4DE4-9ADA-9F36823F5552}"/>
    <cellStyle name="20% — акцент2 5" xfId="105" xr:uid="{FC3BD2B9-3E41-4587-98B2-0EF955AB5A02}"/>
    <cellStyle name="20% — акцент2 6" xfId="125" xr:uid="{593947EB-B90B-4A39-AF45-7BD395A61934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B19E022E-4B2A-4A35-9EA6-9D7B702D7B37}"/>
    <cellStyle name="20% — акцент3 5" xfId="108" xr:uid="{F8C617DD-BCF3-4BE8-8E52-1F1D29EE9B19}"/>
    <cellStyle name="20% — акцент3 6" xfId="128" xr:uid="{674081B9-670A-4359-A32A-1455DD373E96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0891B88A-DCC1-46A9-B21C-A2EF98875191}"/>
    <cellStyle name="20% — акцент4 5" xfId="111" xr:uid="{3084504E-FAE1-411F-82EC-17B3B5648388}"/>
    <cellStyle name="20% — акцент4 6" xfId="131" xr:uid="{281FC28C-7BB7-4991-B5FC-358EDED61FD1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CDC85E0E-9044-4783-8850-CB4C2C054428}"/>
    <cellStyle name="20% — акцент5 5" xfId="114" xr:uid="{C0EFCC01-F707-438F-94FA-AEED74378DB4}"/>
    <cellStyle name="20% — акцент5 6" xfId="134" xr:uid="{31F0CFD7-7C1E-49A6-ABAE-3BEFB8D104D3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B0574517-ECF0-40EA-96D7-92ACBF5622CF}"/>
    <cellStyle name="20% — акцент6 5" xfId="117" xr:uid="{196F5A4A-D96F-43E9-B0B8-82AA8DCD0BF0}"/>
    <cellStyle name="20% — акцент6 6" xfId="137" xr:uid="{02E96068-8607-4218-B9D6-CC18AAE3136A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E5460CC6-6D54-4421-BA06-3E728F2F09BB}"/>
    <cellStyle name="40% — акцент1 5" xfId="103" xr:uid="{A7B57536-D493-462D-B840-A53B829479F9}"/>
    <cellStyle name="40% — акцент1 6" xfId="123" xr:uid="{14148E98-61E9-4BA3-953D-69CBF369C7A8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27CF4BDE-A611-42AE-9C4C-528DC992C762}"/>
    <cellStyle name="40% — акцент2 5" xfId="106" xr:uid="{B5650BF1-BF9D-489B-AFBB-2F283D784292}"/>
    <cellStyle name="40% — акцент2 6" xfId="126" xr:uid="{D4C4C0F7-CD15-462D-ACCC-8B7950281EBC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DD894C45-89F1-40A5-9E0D-42F2F210A1F0}"/>
    <cellStyle name="40% — акцент3 5" xfId="109" xr:uid="{356090D0-5928-46D9-8035-2BA09A455A16}"/>
    <cellStyle name="40% — акцент3 6" xfId="129" xr:uid="{86A16993-8365-4FAC-A82E-638C30BC0FA2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3D5B61AA-6583-49EF-8C96-B67151131C3D}"/>
    <cellStyle name="40% — акцент4 5" xfId="112" xr:uid="{D3EAE16A-BB8A-408F-AABB-276C0974137F}"/>
    <cellStyle name="40% — акцент4 6" xfId="132" xr:uid="{78CF7A6A-5819-43BE-B43B-F82C664A0486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A5AE03DD-6851-4B96-87C2-567F24775FA9}"/>
    <cellStyle name="40% — акцент5 5" xfId="115" xr:uid="{6E57FDF9-FFB6-4FF7-815B-B6EDF26E8C9D}"/>
    <cellStyle name="40% — акцент5 6" xfId="135" xr:uid="{CF2F5C50-767E-4C9A-B675-B5DFC5C8F45C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A28E0615-3ABD-46B0-8686-24DD58E32EE3}"/>
    <cellStyle name="40% — акцент6 5" xfId="118" xr:uid="{9235DFE6-1D72-40F7-BCA5-ABF48D0A725D}"/>
    <cellStyle name="40% — акцент6 6" xfId="138" xr:uid="{97FFFD09-7A72-4A7A-900B-3CC59DEA48F3}"/>
    <cellStyle name="60% — акцент1" xfId="21" builtinId="32" customBuiltin="1"/>
    <cellStyle name="60% — акцент1 2" xfId="50" xr:uid="{00000000-0005-0000-0000-000025000000}"/>
    <cellStyle name="60% — акцент1 3" xfId="84" xr:uid="{A62DB8D4-04BC-4A35-879C-0AFC39C012DF}"/>
    <cellStyle name="60% — акцент1 4" xfId="104" xr:uid="{873CE555-B4CE-42A4-A87D-5745AF6CC2B5}"/>
    <cellStyle name="60% — акцент1 5" xfId="124" xr:uid="{D910FDAA-3BD4-4B99-BF94-D817E1D7A091}"/>
    <cellStyle name="60% — акцент2" xfId="25" builtinId="36" customBuiltin="1"/>
    <cellStyle name="60% — акцент2 2" xfId="53" xr:uid="{00000000-0005-0000-0000-000027000000}"/>
    <cellStyle name="60% — акцент2 3" xfId="87" xr:uid="{14534912-F452-45D2-AFA5-B6A3A8864E28}"/>
    <cellStyle name="60% — акцент2 4" xfId="107" xr:uid="{629B9F12-3EB6-4086-B57D-7BBA8EC1F121}"/>
    <cellStyle name="60% — акцент2 5" xfId="127" xr:uid="{83107E3A-1FDF-4969-AB7B-DEA0E6094C8E}"/>
    <cellStyle name="60% — акцент3" xfId="29" builtinId="40" customBuiltin="1"/>
    <cellStyle name="60% — акцент3 2" xfId="56" xr:uid="{00000000-0005-0000-0000-000029000000}"/>
    <cellStyle name="60% — акцент3 3" xfId="90" xr:uid="{5AD2CAB2-AC28-41F6-A006-FF48A8964736}"/>
    <cellStyle name="60% — акцент3 4" xfId="110" xr:uid="{1F59DECE-020C-48D9-8B87-904EDF72F095}"/>
    <cellStyle name="60% — акцент3 5" xfId="130" xr:uid="{41D36756-243F-4BC2-B535-C4971290768B}"/>
    <cellStyle name="60% — акцент4" xfId="33" builtinId="44" customBuiltin="1"/>
    <cellStyle name="60% — акцент4 2" xfId="59" xr:uid="{00000000-0005-0000-0000-00002B000000}"/>
    <cellStyle name="60% — акцент4 3" xfId="93" xr:uid="{330C5F33-5AB2-4ED9-BC71-70E98E4D9FB4}"/>
    <cellStyle name="60% — акцент4 4" xfId="113" xr:uid="{9C1BBEF1-E50C-484B-B019-8CB13F22EB36}"/>
    <cellStyle name="60% — акцент4 5" xfId="133" xr:uid="{701AB7D5-F790-4939-A518-910B61C1FE90}"/>
    <cellStyle name="60% — акцент5" xfId="37" builtinId="48" customBuiltin="1"/>
    <cellStyle name="60% — акцент5 2" xfId="62" xr:uid="{00000000-0005-0000-0000-00002D000000}"/>
    <cellStyle name="60% — акцент5 3" xfId="96" xr:uid="{7B3BB0F8-09DC-49F7-BCFB-9F5137BCE653}"/>
    <cellStyle name="60% — акцент5 4" xfId="116" xr:uid="{60EEB5BF-3245-4703-950F-BFB3D6268599}"/>
    <cellStyle name="60% — акцент5 5" xfId="136" xr:uid="{0687A7CC-CFB7-4410-8030-2E19E151E84A}"/>
    <cellStyle name="60% — акцент6" xfId="41" builtinId="52" customBuiltin="1"/>
    <cellStyle name="60% — акцент6 2" xfId="65" xr:uid="{00000000-0005-0000-0000-00002F000000}"/>
    <cellStyle name="60% — акцент6 3" xfId="99" xr:uid="{5EFE29E8-2625-42FA-9F00-79CDC9ED5FCC}"/>
    <cellStyle name="60% — акцент6 4" xfId="119" xr:uid="{9A5DCC99-C9F3-4F4A-9F13-3621635E71F1}"/>
    <cellStyle name="60% — акцент6 5" xfId="139" xr:uid="{2F6840A8-F0A2-4F7E-8A69-405BE7364747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25063744-DE18-4651-8823-5149FE144254}"/>
    <cellStyle name="Обычный 7" xfId="100" xr:uid="{1321F283-7714-4030-9630-6C7CFE116686}"/>
    <cellStyle name="Обычный 8" xfId="120" xr:uid="{E48EFE43-D32F-40A1-99C9-FD4CB2D43F3D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F09F5E57-2C77-4869-90DD-B790A5700183}"/>
    <cellStyle name="Примечание 6" xfId="101" xr:uid="{A0B009E2-1592-4EB2-97F8-65FA9C124EB5}"/>
    <cellStyle name="Примечание 7" xfId="121" xr:uid="{9E08BA11-337C-4215-9586-8FEC8CC54444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2</xdr:row>
      <xdr:rowOff>285750</xdr:rowOff>
    </xdr:from>
    <xdr:to>
      <xdr:col>15</xdr:col>
      <xdr:colOff>409575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B117FA-8493-4D38-B465-DACBA3E04933}"/>
            </a:ext>
          </a:extLst>
        </xdr:cNvPr>
        <xdr:cNvSpPr txBox="1"/>
      </xdr:nvSpPr>
      <xdr:spPr>
        <a:xfrm>
          <a:off x="6343650" y="666750"/>
          <a:ext cx="3114675" cy="809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3600"/>
            <a:t>РЕЗУЛЬТАТЫ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367.008509027779" createdVersion="7" refreshedVersion="7" minRefreshableVersion="3" recordCount="59" xr:uid="{73165258-D7F9-4480-AD77-6405D446D252}">
  <cacheSource type="worksheet">
    <worksheetSource ref="A1:H60" sheet="Автоматизированный расчет"/>
  </cacheSource>
  <cacheFields count="8">
    <cacheField name="Script name" numFmtId="0">
      <sharedItems/>
    </cacheField>
    <cacheField name="transaction rq" numFmtId="0">
      <sharedItems count="23">
        <s v="Переход на главную страницу"/>
        <s v="Ввод данных для аутентификации"/>
        <s v="Выход"/>
        <s v="Переход на страницу создания нового пользовтеля"/>
        <s v="Ввод данных для регистрации"/>
        <s v="Переход на страницу категории"/>
        <s v="Переход на страницу товара"/>
        <s v="Добавление товара в коризину"/>
        <s v="Переход на страницу Корзины"/>
        <s v="Удаление товара из корзины "/>
        <s v="Переход на страницу Доставки и Оплаты"/>
        <s v="Ввод данных для оплаты товара"/>
        <s v="Переход на страницу пользователя"/>
        <s v="Переход на страницу редактирования данных пользователя"/>
        <s v="Ввод данных для изменения данных пользователя "/>
        <s v="Ввод данных для изменения пароля пользователя"/>
        <s v="Переход на страницу заказов"/>
        <s v="Удаление заказа из списка заказов"/>
        <s v="Ввод данных для обратной связи"/>
        <s v="Подключение к чату"/>
        <s v="Общение с помощью чата"/>
        <s v="Отключение от чата"/>
        <s v="Воспроизведение видео"/>
      </sharedItems>
    </cacheField>
    <cacheField name="count" numFmtId="0">
      <sharedItems containsSemiMixedTypes="0" containsString="0" containsNumber="1" containsInteger="1" minValue="1" maxValue="3"/>
    </cacheField>
    <cacheField name="VU" numFmtId="0">
      <sharedItems containsSemiMixedTypes="0" containsString="0" containsNumber="1" containsInteger="1" minValue="1" maxValue="1"/>
    </cacheField>
    <cacheField name="pacing" numFmtId="0">
      <sharedItems containsSemiMixedTypes="0" containsString="0" containsNumber="1" containsInteger="1" minValue="20" maxValue="120"/>
    </cacheField>
    <cacheField name="одним пользователем в минуту" numFmtId="2">
      <sharedItems containsSemiMixedTypes="0" containsString="0" containsNumber="1" minValue="0.5" maxValue="3.913043478260869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78.260869565217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Вход и выход"/>
    <x v="0"/>
    <n v="1"/>
    <n v="1"/>
    <n v="20"/>
    <n v="3"/>
    <n v="20"/>
    <n v="60"/>
  </r>
  <r>
    <s v="Вход и выход"/>
    <x v="1"/>
    <n v="1"/>
    <n v="1"/>
    <n v="20"/>
    <n v="3"/>
    <n v="20"/>
    <n v="60"/>
  </r>
  <r>
    <s v="Вход и выход"/>
    <x v="2"/>
    <n v="1"/>
    <n v="1"/>
    <n v="20"/>
    <n v="3"/>
    <n v="20"/>
    <n v="60"/>
  </r>
  <r>
    <s v="Регистрация нового пользователя"/>
    <x v="0"/>
    <n v="1"/>
    <n v="1"/>
    <n v="72"/>
    <n v="0.83333333333333337"/>
    <n v="20"/>
    <n v="16.666666666666668"/>
  </r>
  <r>
    <s v="Регистрация нового пользователя"/>
    <x v="3"/>
    <n v="1"/>
    <n v="1"/>
    <n v="72"/>
    <n v="0.83333333333333337"/>
    <n v="20"/>
    <n v="16.666666666666668"/>
  </r>
  <r>
    <s v="Регистрация нового пользователя"/>
    <x v="4"/>
    <n v="1"/>
    <n v="1"/>
    <n v="72"/>
    <n v="0.83333333333333337"/>
    <n v="20"/>
    <n v="16.666666666666668"/>
  </r>
  <r>
    <s v="Регистрация нового пользователя"/>
    <x v="2"/>
    <n v="1"/>
    <n v="1"/>
    <n v="72"/>
    <n v="0.83333333333333337"/>
    <n v="20"/>
    <n v="16.666666666666668"/>
  </r>
  <r>
    <s v="Добавление товара в корзину"/>
    <x v="0"/>
    <n v="1"/>
    <n v="1"/>
    <n v="46"/>
    <n v="1.3043478260869565"/>
    <n v="20"/>
    <n v="26.086956521739133"/>
  </r>
  <r>
    <s v="Добавление товара в корзину"/>
    <x v="1"/>
    <n v="1"/>
    <n v="1"/>
    <n v="46"/>
    <n v="1.3043478260869565"/>
    <n v="20"/>
    <n v="26.086956521739133"/>
  </r>
  <r>
    <s v="Добавление товара в корзину"/>
    <x v="5"/>
    <n v="3"/>
    <n v="1"/>
    <n v="46"/>
    <n v="3.9130434782608696"/>
    <n v="20"/>
    <n v="78.260869565217391"/>
  </r>
  <r>
    <s v="Добавление товара в корзину"/>
    <x v="6"/>
    <n v="3"/>
    <n v="1"/>
    <n v="46"/>
    <n v="3.9130434782608696"/>
    <n v="20"/>
    <n v="78.260869565217391"/>
  </r>
  <r>
    <s v="Добавление товара в корзину"/>
    <x v="7"/>
    <n v="3"/>
    <n v="1"/>
    <n v="46"/>
    <n v="3.9130434782608696"/>
    <n v="20"/>
    <n v="78.260869565217391"/>
  </r>
  <r>
    <s v="Добавление товара в корзину"/>
    <x v="2"/>
    <n v="1"/>
    <n v="1"/>
    <n v="46"/>
    <n v="1.3043478260869565"/>
    <n v="20"/>
    <n v="26.086956521739133"/>
  </r>
  <r>
    <s v="Удаление товара из корзины"/>
    <x v="0"/>
    <n v="1"/>
    <n v="1"/>
    <n v="90"/>
    <n v="0.66666666666666663"/>
    <n v="20"/>
    <n v="13.333333333333332"/>
  </r>
  <r>
    <s v="Удаление товара из корзины"/>
    <x v="1"/>
    <n v="1"/>
    <n v="1"/>
    <n v="90"/>
    <n v="0.66666666666666663"/>
    <n v="20"/>
    <n v="13.333333333333332"/>
  </r>
  <r>
    <s v="Удаление товара из корзины"/>
    <x v="8"/>
    <n v="1"/>
    <n v="1"/>
    <n v="90"/>
    <n v="0.66666666666666663"/>
    <n v="20"/>
    <n v="13.333333333333332"/>
  </r>
  <r>
    <s v="Удаление товара из корзины"/>
    <x v="9"/>
    <n v="1"/>
    <n v="1"/>
    <n v="90"/>
    <n v="0.66666666666666663"/>
    <n v="20"/>
    <n v="13.333333333333332"/>
  </r>
  <r>
    <s v="Удаление товара из корзины"/>
    <x v="2"/>
    <n v="1"/>
    <n v="1"/>
    <n v="90"/>
    <n v="0.66666666666666663"/>
    <n v="20"/>
    <n v="13.333333333333332"/>
  </r>
  <r>
    <s v="Оплата товаров"/>
    <x v="0"/>
    <n v="1"/>
    <n v="1"/>
    <n v="24"/>
    <n v="2.5"/>
    <n v="20"/>
    <n v="50"/>
  </r>
  <r>
    <s v="Оплата товаров"/>
    <x v="1"/>
    <n v="1"/>
    <n v="1"/>
    <n v="24"/>
    <n v="2.5"/>
    <n v="20"/>
    <n v="50"/>
  </r>
  <r>
    <s v="Оплата товаров"/>
    <x v="8"/>
    <n v="1"/>
    <n v="1"/>
    <n v="24"/>
    <n v="2.5"/>
    <n v="20"/>
    <n v="50"/>
  </r>
  <r>
    <s v="Оплата товаров"/>
    <x v="10"/>
    <n v="1"/>
    <n v="1"/>
    <n v="24"/>
    <n v="2.5"/>
    <n v="20"/>
    <n v="50"/>
  </r>
  <r>
    <s v="Оплата товаров"/>
    <x v="11"/>
    <n v="1"/>
    <n v="1"/>
    <n v="24"/>
    <n v="2.5"/>
    <n v="20"/>
    <n v="50"/>
  </r>
  <r>
    <s v="Оплата товаров"/>
    <x v="2"/>
    <n v="1"/>
    <n v="1"/>
    <n v="24"/>
    <n v="2.5"/>
    <n v="20"/>
    <n v="50"/>
  </r>
  <r>
    <s v="Просмотр профиля"/>
    <x v="0"/>
    <n v="1"/>
    <n v="1"/>
    <n v="38"/>
    <n v="1.5789473684210527"/>
    <n v="20"/>
    <n v="31.578947368421055"/>
  </r>
  <r>
    <s v="Просмотр профиля"/>
    <x v="1"/>
    <n v="1"/>
    <n v="1"/>
    <n v="38"/>
    <n v="1.5789473684210527"/>
    <n v="20"/>
    <n v="31.578947368421055"/>
  </r>
  <r>
    <s v="Просмотр профиля"/>
    <x v="12"/>
    <n v="1"/>
    <n v="1"/>
    <n v="38"/>
    <n v="1.5789473684210527"/>
    <n v="20"/>
    <n v="31.578947368421055"/>
  </r>
  <r>
    <s v="Просмотр профиля"/>
    <x v="2"/>
    <n v="1"/>
    <n v="1"/>
    <n v="38"/>
    <n v="1.5789473684210527"/>
    <n v="20"/>
    <n v="31.578947368421055"/>
  </r>
  <r>
    <s v="Редактирование данных профиля"/>
    <x v="0"/>
    <n v="1"/>
    <n v="1"/>
    <n v="58"/>
    <n v="1.0344827586206897"/>
    <n v="20"/>
    <n v="20.689655172413794"/>
  </r>
  <r>
    <s v="Редактирование данных профиля"/>
    <x v="1"/>
    <n v="1"/>
    <n v="1"/>
    <n v="58"/>
    <n v="1.0344827586206897"/>
    <n v="20"/>
    <n v="20.689655172413794"/>
  </r>
  <r>
    <s v="Редактирование данных профиля"/>
    <x v="12"/>
    <n v="1"/>
    <n v="1"/>
    <n v="58"/>
    <n v="1.0344827586206897"/>
    <n v="20"/>
    <n v="20.689655172413794"/>
  </r>
  <r>
    <s v="Редактирование данных профиля"/>
    <x v="13"/>
    <n v="1"/>
    <n v="1"/>
    <n v="58"/>
    <n v="1.0344827586206897"/>
    <n v="20"/>
    <n v="20.689655172413794"/>
  </r>
  <r>
    <s v="Редактирование данных профиля"/>
    <x v="14"/>
    <n v="1"/>
    <n v="1"/>
    <n v="58"/>
    <n v="1.0344827586206897"/>
    <n v="20"/>
    <n v="20.689655172413794"/>
  </r>
  <r>
    <s v="Редактирование данных профиля"/>
    <x v="2"/>
    <n v="1"/>
    <n v="1"/>
    <n v="58"/>
    <n v="1.0344827586206897"/>
    <n v="20"/>
    <n v="20.689655172413794"/>
  </r>
  <r>
    <s v="Смена пароля"/>
    <x v="0"/>
    <n v="1"/>
    <n v="1"/>
    <n v="116"/>
    <n v="0.51724137931034486"/>
    <n v="20"/>
    <n v="10.344827586206897"/>
  </r>
  <r>
    <s v="Смена пароля"/>
    <x v="1"/>
    <n v="1"/>
    <n v="1"/>
    <n v="116"/>
    <n v="0.51724137931034486"/>
    <n v="20"/>
    <n v="10.344827586206897"/>
  </r>
  <r>
    <s v="Смена пароля"/>
    <x v="12"/>
    <n v="1"/>
    <n v="1"/>
    <n v="116"/>
    <n v="0.51724137931034486"/>
    <n v="20"/>
    <n v="10.344827586206897"/>
  </r>
  <r>
    <s v="Смена пароля"/>
    <x v="13"/>
    <n v="1"/>
    <n v="1"/>
    <n v="116"/>
    <n v="0.51724137931034486"/>
    <n v="20"/>
    <n v="10.344827586206897"/>
  </r>
  <r>
    <s v="Смена пароля"/>
    <x v="15"/>
    <n v="1"/>
    <n v="1"/>
    <n v="116"/>
    <n v="0.51724137931034486"/>
    <n v="20"/>
    <n v="10.344827586206897"/>
  </r>
  <r>
    <s v="Смена пароля"/>
    <x v="2"/>
    <n v="1"/>
    <n v="1"/>
    <n v="116"/>
    <n v="0.51724137931034486"/>
    <n v="20"/>
    <n v="10.344827586206897"/>
  </r>
  <r>
    <s v="Просмотр заказа"/>
    <x v="0"/>
    <n v="1"/>
    <n v="1"/>
    <n v="36"/>
    <n v="1.6666666666666667"/>
    <n v="20"/>
    <n v="33.333333333333336"/>
  </r>
  <r>
    <s v="Просмотр заказа"/>
    <x v="1"/>
    <n v="1"/>
    <n v="1"/>
    <n v="36"/>
    <n v="1.6666666666666667"/>
    <n v="20"/>
    <n v="33.333333333333336"/>
  </r>
  <r>
    <s v="Просмотр заказа"/>
    <x v="16"/>
    <n v="1"/>
    <n v="1"/>
    <n v="36"/>
    <n v="1.6666666666666667"/>
    <n v="20"/>
    <n v="33.333333333333336"/>
  </r>
  <r>
    <s v="Просмотр заказа"/>
    <x v="2"/>
    <n v="1"/>
    <n v="1"/>
    <n v="36"/>
    <n v="1.6666666666666667"/>
    <n v="20"/>
    <n v="33.333333333333336"/>
  </r>
  <r>
    <s v="Удаление заказа"/>
    <x v="0"/>
    <n v="1"/>
    <n v="1"/>
    <n v="120"/>
    <n v="0.5"/>
    <n v="20"/>
    <n v="10"/>
  </r>
  <r>
    <s v="Удаление заказа"/>
    <x v="1"/>
    <n v="1"/>
    <n v="1"/>
    <n v="120"/>
    <n v="0.5"/>
    <n v="20"/>
    <n v="10"/>
  </r>
  <r>
    <s v="Удаление заказа"/>
    <x v="16"/>
    <n v="1"/>
    <n v="1"/>
    <n v="120"/>
    <n v="0.5"/>
    <n v="20"/>
    <n v="10"/>
  </r>
  <r>
    <s v="Удаление заказа"/>
    <x v="17"/>
    <n v="1"/>
    <n v="1"/>
    <n v="120"/>
    <n v="0.5"/>
    <n v="20"/>
    <n v="10"/>
  </r>
  <r>
    <s v="Удаление заказа"/>
    <x v="2"/>
    <n v="1"/>
    <n v="1"/>
    <n v="120"/>
    <n v="0.5"/>
    <n v="20"/>
    <n v="10"/>
  </r>
  <r>
    <s v="Обратная связь"/>
    <x v="0"/>
    <n v="1"/>
    <n v="1"/>
    <n v="90"/>
    <n v="0.66666666666666663"/>
    <n v="20"/>
    <n v="13.333333333333332"/>
  </r>
  <r>
    <s v="Обратная связь"/>
    <x v="18"/>
    <n v="1"/>
    <n v="1"/>
    <n v="90"/>
    <n v="0.66666666666666663"/>
    <n v="20"/>
    <n v="13.333333333333332"/>
  </r>
  <r>
    <s v="Использование чата"/>
    <x v="0"/>
    <n v="1"/>
    <n v="1"/>
    <n v="90"/>
    <n v="0.66666666666666663"/>
    <n v="20"/>
    <n v="13.333333333333332"/>
  </r>
  <r>
    <s v="Использование чата"/>
    <x v="19"/>
    <n v="1"/>
    <n v="1"/>
    <n v="90"/>
    <n v="0.66666666666666663"/>
    <n v="20"/>
    <n v="13.333333333333332"/>
  </r>
  <r>
    <s v="Использование чата"/>
    <x v="20"/>
    <n v="1"/>
    <n v="1"/>
    <n v="90"/>
    <n v="0.66666666666666663"/>
    <n v="20"/>
    <n v="13.333333333333332"/>
  </r>
  <r>
    <s v="Использование чата"/>
    <x v="21"/>
    <n v="1"/>
    <n v="1"/>
    <n v="90"/>
    <n v="0.66666666666666663"/>
    <n v="20"/>
    <n v="13.333333333333332"/>
  </r>
  <r>
    <s v="Воспроизведение видео"/>
    <x v="0"/>
    <n v="1"/>
    <n v="1"/>
    <n v="90"/>
    <n v="0.66666666666666663"/>
    <n v="20"/>
    <n v="13.333333333333332"/>
  </r>
  <r>
    <s v="Воспроизведение видео"/>
    <x v="5"/>
    <n v="1"/>
    <n v="1"/>
    <n v="90"/>
    <n v="0.66666666666666663"/>
    <n v="20"/>
    <n v="13.333333333333332"/>
  </r>
  <r>
    <s v="Воспроизведение видео"/>
    <x v="6"/>
    <n v="1"/>
    <n v="1"/>
    <n v="90"/>
    <n v="0.66666666666666663"/>
    <n v="20"/>
    <n v="13.333333333333332"/>
  </r>
  <r>
    <s v="Воспроизведение видео"/>
    <x v="22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4DBF-3EE1-4E26-89FC-A629AC427F1C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25" firstHeaderRow="1" firstDataRow="1" firstDataCol="1"/>
  <pivotFields count="8">
    <pivotField showAll="0"/>
    <pivotField axis="axisRow" showAll="0">
      <items count="24">
        <item x="1"/>
        <item x="14"/>
        <item x="15"/>
        <item x="18"/>
        <item x="11"/>
        <item x="4"/>
        <item x="22"/>
        <item x="2"/>
        <item x="7"/>
        <item x="20"/>
        <item x="21"/>
        <item x="0"/>
        <item x="10"/>
        <item x="16"/>
        <item x="5"/>
        <item x="8"/>
        <item x="12"/>
        <item x="13"/>
        <item x="3"/>
        <item x="6"/>
        <item x="19"/>
        <item x="17"/>
        <item x="9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Итого" fld="7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zoomScale="55" zoomScaleNormal="55" workbookViewId="0">
      <selection activeCell="C70" sqref="C70"/>
    </sheetView>
  </sheetViews>
  <sheetFormatPr defaultColWidth="11.42578125" defaultRowHeight="15" x14ac:dyDescent="0.25"/>
  <cols>
    <col min="1" max="1" width="57.5703125" bestFit="1" customWidth="1"/>
    <col min="2" max="2" width="31.42578125" bestFit="1" customWidth="1"/>
    <col min="3" max="3" width="18.140625" customWidth="1"/>
    <col min="4" max="4" width="17.85546875" customWidth="1"/>
    <col min="5" max="5" width="13.42578125" customWidth="1"/>
    <col min="6" max="6" width="37.140625" bestFit="1" customWidth="1"/>
    <col min="7" max="7" width="18.7109375" bestFit="1" customWidth="1"/>
    <col min="8" max="8" width="17.42578125" customWidth="1"/>
    <col min="9" max="9" width="57.5703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29" bestFit="1" customWidth="1"/>
    <col min="21" max="21" width="31.7109375" bestFit="1" customWidth="1"/>
    <col min="22" max="22" width="24.5703125" bestFit="1" customWidth="1"/>
  </cols>
  <sheetData>
    <row r="1" spans="1:24" ht="15.75" thickBot="1" x14ac:dyDescent="0.3">
      <c r="A1" s="21" t="s">
        <v>5</v>
      </c>
      <c r="B1" s="21" t="s">
        <v>6</v>
      </c>
      <c r="C1" s="21" t="s">
        <v>7</v>
      </c>
      <c r="D1" s="21" t="s">
        <v>11</v>
      </c>
      <c r="E1" s="21" t="s">
        <v>19</v>
      </c>
      <c r="F1" s="21" t="s">
        <v>20</v>
      </c>
      <c r="G1" s="21" t="s">
        <v>21</v>
      </c>
      <c r="H1" s="41" t="s">
        <v>0</v>
      </c>
      <c r="I1" s="2" t="s">
        <v>8</v>
      </c>
      <c r="J1" t="s">
        <v>18</v>
      </c>
      <c r="L1" s="11"/>
      <c r="M1" s="11" t="s">
        <v>10</v>
      </c>
      <c r="N1" s="11" t="s">
        <v>12</v>
      </c>
      <c r="O1" s="11" t="s">
        <v>13</v>
      </c>
      <c r="P1" s="11" t="s">
        <v>36</v>
      </c>
      <c r="Q1" s="11" t="s">
        <v>14</v>
      </c>
      <c r="R1" s="11" t="s">
        <v>11</v>
      </c>
      <c r="S1" s="13" t="s">
        <v>17</v>
      </c>
      <c r="T1" s="14" t="s">
        <v>39</v>
      </c>
      <c r="U1" s="15" t="s">
        <v>15</v>
      </c>
      <c r="V1" s="15" t="s">
        <v>16</v>
      </c>
      <c r="W1" s="11" t="s">
        <v>111</v>
      </c>
      <c r="X1" s="27"/>
    </row>
    <row r="2" spans="1:24" x14ac:dyDescent="0.25">
      <c r="A2" s="31" t="s">
        <v>40</v>
      </c>
      <c r="B2" s="18" t="s">
        <v>53</v>
      </c>
      <c r="C2" s="50">
        <v>1</v>
      </c>
      <c r="D2" s="32">
        <f t="shared" ref="D2:D33" si="0">VLOOKUP(A2,$M$1:$W$14,6,FALSE)</f>
        <v>1</v>
      </c>
      <c r="E2" s="32">
        <f t="shared" ref="E2:E33" si="1">VLOOKUP(A2,$M$1:$W$14,5,FALSE)</f>
        <v>20</v>
      </c>
      <c r="F2" s="33">
        <f t="shared" ref="F2:F33" si="2">60/E2*C2</f>
        <v>3</v>
      </c>
      <c r="G2" s="32">
        <f t="shared" ref="G2:G33" si="3">VLOOKUP(A2,$M$1:$W$14,9,FALSE)</f>
        <v>20</v>
      </c>
      <c r="H2" s="42">
        <f t="shared" ref="H2:H33" si="4">D2*F2*G2</f>
        <v>60</v>
      </c>
      <c r="I2" s="3" t="s">
        <v>54</v>
      </c>
      <c r="J2" s="5">
        <v>255.36705331544749</v>
      </c>
      <c r="K2" s="1"/>
      <c r="L2" s="67">
        <v>1</v>
      </c>
      <c r="M2" s="67" t="s">
        <v>40</v>
      </c>
      <c r="N2" s="51"/>
      <c r="O2" s="51"/>
      <c r="P2" s="51">
        <v>13</v>
      </c>
      <c r="Q2" s="51">
        <v>20</v>
      </c>
      <c r="R2" s="51">
        <v>1</v>
      </c>
      <c r="S2" s="16">
        <f>R2/$R$15</f>
        <v>7.6923076923076927E-2</v>
      </c>
      <c r="T2" s="11">
        <f t="shared" ref="T2:T14" si="5">60/(Q2)</f>
        <v>3</v>
      </c>
      <c r="U2" s="11">
        <v>20</v>
      </c>
      <c r="V2" s="11">
        <f>ROUND(R2*T2*U2,0)</f>
        <v>60</v>
      </c>
      <c r="W2" s="11">
        <v>1.5</v>
      </c>
      <c r="X2" s="27"/>
    </row>
    <row r="3" spans="1:24" x14ac:dyDescent="0.25">
      <c r="A3" s="34" t="s">
        <v>40</v>
      </c>
      <c r="B3" s="19" t="s">
        <v>54</v>
      </c>
      <c r="C3" s="51">
        <v>1</v>
      </c>
      <c r="D3" s="11">
        <f t="shared" si="0"/>
        <v>1</v>
      </c>
      <c r="E3" s="11">
        <f t="shared" si="1"/>
        <v>20</v>
      </c>
      <c r="F3" s="30">
        <f t="shared" si="2"/>
        <v>3</v>
      </c>
      <c r="G3" s="11">
        <f t="shared" si="3"/>
        <v>20</v>
      </c>
      <c r="H3" s="43">
        <f t="shared" si="4"/>
        <v>60</v>
      </c>
      <c r="I3" s="3" t="s">
        <v>89</v>
      </c>
      <c r="J3" s="5">
        <v>20.689655172413794</v>
      </c>
      <c r="K3" s="1"/>
      <c r="L3" s="67">
        <v>2</v>
      </c>
      <c r="M3" s="67" t="s">
        <v>41</v>
      </c>
      <c r="N3" s="51"/>
      <c r="O3" s="51"/>
      <c r="P3" s="51">
        <v>26</v>
      </c>
      <c r="Q3" s="51">
        <v>72</v>
      </c>
      <c r="R3" s="51">
        <v>1</v>
      </c>
      <c r="S3" s="16">
        <f t="shared" ref="S3:S14" si="6">R3/$R$15</f>
        <v>7.6923076923076927E-2</v>
      </c>
      <c r="T3" s="11">
        <f t="shared" si="5"/>
        <v>0.83333333333333337</v>
      </c>
      <c r="U3" s="11">
        <v>20</v>
      </c>
      <c r="V3" s="11">
        <f t="shared" ref="V3:V14" si="7">ROUND(R3*T3*U3,0)</f>
        <v>17</v>
      </c>
      <c r="W3" s="11">
        <v>1.35</v>
      </c>
      <c r="X3" s="27"/>
    </row>
    <row r="4" spans="1:24" ht="15.75" thickBot="1" x14ac:dyDescent="0.3">
      <c r="A4" s="38" t="s">
        <v>40</v>
      </c>
      <c r="B4" s="20" t="s">
        <v>55</v>
      </c>
      <c r="C4" s="52">
        <v>1</v>
      </c>
      <c r="D4" s="39">
        <f t="shared" si="0"/>
        <v>1</v>
      </c>
      <c r="E4" s="39">
        <f t="shared" si="1"/>
        <v>20</v>
      </c>
      <c r="F4" s="40">
        <f t="shared" si="2"/>
        <v>3</v>
      </c>
      <c r="G4" s="39">
        <f t="shared" si="3"/>
        <v>20</v>
      </c>
      <c r="H4" s="44">
        <f t="shared" si="4"/>
        <v>60</v>
      </c>
      <c r="I4" s="3" t="s">
        <v>90</v>
      </c>
      <c r="J4" s="5">
        <v>10.344827586206897</v>
      </c>
      <c r="K4" s="1"/>
      <c r="L4" s="67">
        <v>3</v>
      </c>
      <c r="M4" s="67" t="s">
        <v>42</v>
      </c>
      <c r="N4" s="51"/>
      <c r="O4" s="51"/>
      <c r="P4" s="51">
        <v>37</v>
      </c>
      <c r="Q4" s="51">
        <v>46</v>
      </c>
      <c r="R4" s="51">
        <v>1</v>
      </c>
      <c r="S4" s="16">
        <f t="shared" si="6"/>
        <v>7.6923076923076927E-2</v>
      </c>
      <c r="T4" s="11">
        <f t="shared" si="5"/>
        <v>1.3043478260869565</v>
      </c>
      <c r="U4" s="11">
        <v>20</v>
      </c>
      <c r="V4" s="11">
        <f t="shared" si="7"/>
        <v>26</v>
      </c>
      <c r="W4" s="11">
        <v>1.1000000000000001</v>
      </c>
      <c r="X4" s="27"/>
    </row>
    <row r="5" spans="1:24" x14ac:dyDescent="0.25">
      <c r="A5" s="31" t="s">
        <v>41</v>
      </c>
      <c r="B5" s="18" t="s">
        <v>53</v>
      </c>
      <c r="C5" s="32">
        <v>1</v>
      </c>
      <c r="D5" s="32">
        <f t="shared" si="0"/>
        <v>1</v>
      </c>
      <c r="E5" s="32">
        <f t="shared" si="1"/>
        <v>72</v>
      </c>
      <c r="F5" s="33">
        <f t="shared" si="2"/>
        <v>0.83333333333333337</v>
      </c>
      <c r="G5" s="32">
        <f t="shared" si="3"/>
        <v>20</v>
      </c>
      <c r="H5" s="42">
        <f t="shared" si="4"/>
        <v>16.666666666666668</v>
      </c>
      <c r="I5" s="3" t="s">
        <v>93</v>
      </c>
      <c r="J5" s="5">
        <v>13.333333333333332</v>
      </c>
      <c r="K5" s="1"/>
      <c r="L5" s="67">
        <v>4</v>
      </c>
      <c r="M5" s="67" t="s">
        <v>43</v>
      </c>
      <c r="N5" s="51"/>
      <c r="O5" s="51"/>
      <c r="P5" s="51">
        <v>29</v>
      </c>
      <c r="Q5" s="51">
        <v>90</v>
      </c>
      <c r="R5" s="51">
        <v>1</v>
      </c>
      <c r="S5" s="16">
        <f t="shared" si="6"/>
        <v>7.6923076923076927E-2</v>
      </c>
      <c r="T5" s="11">
        <f t="shared" si="5"/>
        <v>0.66666666666666663</v>
      </c>
      <c r="U5" s="11">
        <v>20</v>
      </c>
      <c r="V5" s="11">
        <f t="shared" si="7"/>
        <v>13</v>
      </c>
      <c r="W5" s="11">
        <v>2.1</v>
      </c>
      <c r="X5" s="27"/>
    </row>
    <row r="6" spans="1:24" x14ac:dyDescent="0.25">
      <c r="A6" s="34" t="s">
        <v>41</v>
      </c>
      <c r="B6" s="19" t="s">
        <v>78</v>
      </c>
      <c r="C6" s="11">
        <v>1</v>
      </c>
      <c r="D6" s="11">
        <f t="shared" si="0"/>
        <v>1</v>
      </c>
      <c r="E6" s="11">
        <f t="shared" si="1"/>
        <v>72</v>
      </c>
      <c r="F6" s="30">
        <f t="shared" si="2"/>
        <v>0.83333333333333337</v>
      </c>
      <c r="G6" s="11">
        <f t="shared" si="3"/>
        <v>20</v>
      </c>
      <c r="H6" s="43">
        <f t="shared" si="4"/>
        <v>16.666666666666668</v>
      </c>
      <c r="I6" s="3" t="s">
        <v>86</v>
      </c>
      <c r="J6" s="5">
        <v>50</v>
      </c>
      <c r="K6" s="1"/>
      <c r="L6" s="67">
        <v>5</v>
      </c>
      <c r="M6" s="67" t="s">
        <v>44</v>
      </c>
      <c r="N6" s="51"/>
      <c r="O6" s="51"/>
      <c r="P6" s="51">
        <v>21</v>
      </c>
      <c r="Q6" s="51">
        <v>24</v>
      </c>
      <c r="R6" s="51">
        <v>1</v>
      </c>
      <c r="S6" s="16">
        <f t="shared" si="6"/>
        <v>7.6923076923076927E-2</v>
      </c>
      <c r="T6" s="11">
        <f t="shared" si="5"/>
        <v>2.5</v>
      </c>
      <c r="U6" s="11">
        <v>20</v>
      </c>
      <c r="V6" s="11">
        <f t="shared" si="7"/>
        <v>50</v>
      </c>
      <c r="W6" s="11">
        <v>1.2</v>
      </c>
      <c r="X6" s="27"/>
    </row>
    <row r="7" spans="1:24" x14ac:dyDescent="0.25">
      <c r="A7" s="34" t="s">
        <v>41</v>
      </c>
      <c r="B7" s="19" t="s">
        <v>79</v>
      </c>
      <c r="C7" s="11">
        <v>1</v>
      </c>
      <c r="D7" s="11">
        <f t="shared" si="0"/>
        <v>1</v>
      </c>
      <c r="E7" s="11">
        <f t="shared" si="1"/>
        <v>72</v>
      </c>
      <c r="F7" s="30">
        <f t="shared" si="2"/>
        <v>0.83333333333333337</v>
      </c>
      <c r="G7" s="11">
        <f t="shared" si="3"/>
        <v>20</v>
      </c>
      <c r="H7" s="43">
        <f t="shared" si="4"/>
        <v>16.666666666666668</v>
      </c>
      <c r="I7" s="3" t="s">
        <v>79</v>
      </c>
      <c r="J7" s="5">
        <v>16.666666666666668</v>
      </c>
      <c r="K7" s="1"/>
      <c r="L7" s="67">
        <v>6</v>
      </c>
      <c r="M7" s="67" t="s">
        <v>45</v>
      </c>
      <c r="N7" s="51"/>
      <c r="O7" s="51"/>
      <c r="P7" s="51">
        <v>14</v>
      </c>
      <c r="Q7" s="51">
        <v>38</v>
      </c>
      <c r="R7" s="51">
        <v>1</v>
      </c>
      <c r="S7" s="16">
        <f t="shared" si="6"/>
        <v>7.6923076923076927E-2</v>
      </c>
      <c r="T7" s="11">
        <f t="shared" si="5"/>
        <v>1.5789473684210527</v>
      </c>
      <c r="U7" s="11">
        <v>20</v>
      </c>
      <c r="V7" s="11">
        <f t="shared" si="7"/>
        <v>32</v>
      </c>
      <c r="W7" s="11">
        <v>1.1499999999999999</v>
      </c>
      <c r="X7" s="27"/>
    </row>
    <row r="8" spans="1:24" ht="15.75" thickBot="1" x14ac:dyDescent="0.3">
      <c r="A8" s="38" t="s">
        <v>41</v>
      </c>
      <c r="B8" s="20" t="s">
        <v>55</v>
      </c>
      <c r="C8" s="39">
        <v>1</v>
      </c>
      <c r="D8" s="39">
        <f t="shared" si="0"/>
        <v>1</v>
      </c>
      <c r="E8" s="39">
        <f t="shared" si="1"/>
        <v>72</v>
      </c>
      <c r="F8" s="40">
        <f t="shared" si="2"/>
        <v>0.83333333333333337</v>
      </c>
      <c r="G8" s="39">
        <f t="shared" si="3"/>
        <v>20</v>
      </c>
      <c r="H8" s="44">
        <f t="shared" si="4"/>
        <v>16.666666666666668</v>
      </c>
      <c r="I8" s="3" t="s">
        <v>52</v>
      </c>
      <c r="J8" s="5">
        <v>13.333333333333332</v>
      </c>
      <c r="K8" s="1"/>
      <c r="L8" s="67">
        <v>7</v>
      </c>
      <c r="M8" s="67" t="s">
        <v>46</v>
      </c>
      <c r="N8" s="51"/>
      <c r="O8" s="51"/>
      <c r="P8" s="51">
        <v>22</v>
      </c>
      <c r="Q8" s="51">
        <v>58</v>
      </c>
      <c r="R8" s="51">
        <v>1</v>
      </c>
      <c r="S8" s="16">
        <f t="shared" si="6"/>
        <v>7.6923076923076927E-2</v>
      </c>
      <c r="T8" s="11">
        <f t="shared" si="5"/>
        <v>1.0344827586206897</v>
      </c>
      <c r="U8" s="11">
        <v>20</v>
      </c>
      <c r="V8" s="11">
        <f t="shared" si="7"/>
        <v>21</v>
      </c>
      <c r="W8" s="11">
        <v>1.325</v>
      </c>
      <c r="X8" s="27"/>
    </row>
    <row r="9" spans="1:24" x14ac:dyDescent="0.25">
      <c r="A9" s="31" t="s">
        <v>42</v>
      </c>
      <c r="B9" s="18" t="s">
        <v>53</v>
      </c>
      <c r="C9" s="32">
        <v>1</v>
      </c>
      <c r="D9" s="32">
        <f t="shared" si="0"/>
        <v>1</v>
      </c>
      <c r="E9" s="32">
        <f t="shared" si="1"/>
        <v>46</v>
      </c>
      <c r="F9" s="33">
        <f t="shared" si="2"/>
        <v>1.3043478260869565</v>
      </c>
      <c r="G9" s="32">
        <f t="shared" si="3"/>
        <v>20</v>
      </c>
      <c r="H9" s="42">
        <f t="shared" si="4"/>
        <v>26.086956521739133</v>
      </c>
      <c r="I9" s="3" t="s">
        <v>55</v>
      </c>
      <c r="J9" s="5">
        <v>272.03371998211418</v>
      </c>
      <c r="K9" s="1"/>
      <c r="L9" s="67">
        <v>8</v>
      </c>
      <c r="M9" s="67" t="s">
        <v>47</v>
      </c>
      <c r="N9" s="51"/>
      <c r="O9" s="51"/>
      <c r="P9" s="51">
        <v>37</v>
      </c>
      <c r="Q9" s="51">
        <v>116</v>
      </c>
      <c r="R9" s="51">
        <v>1</v>
      </c>
      <c r="S9" s="16">
        <f t="shared" si="6"/>
        <v>7.6923076923076927E-2</v>
      </c>
      <c r="T9" s="11">
        <f t="shared" si="5"/>
        <v>0.51724137931034486</v>
      </c>
      <c r="U9" s="11">
        <v>20</v>
      </c>
      <c r="V9" s="11">
        <f t="shared" si="7"/>
        <v>10</v>
      </c>
      <c r="W9" s="11">
        <v>2.2000000000000002</v>
      </c>
      <c r="X9" s="27"/>
    </row>
    <row r="10" spans="1:24" x14ac:dyDescent="0.25">
      <c r="A10" s="34" t="s">
        <v>42</v>
      </c>
      <c r="B10" s="19" t="s">
        <v>54</v>
      </c>
      <c r="C10" s="11">
        <v>1</v>
      </c>
      <c r="D10" s="11">
        <f t="shared" si="0"/>
        <v>1</v>
      </c>
      <c r="E10" s="11">
        <f t="shared" si="1"/>
        <v>46</v>
      </c>
      <c r="F10" s="30">
        <f t="shared" si="2"/>
        <v>1.3043478260869565</v>
      </c>
      <c r="G10" s="11">
        <f t="shared" si="3"/>
        <v>20</v>
      </c>
      <c r="H10" s="43">
        <f t="shared" si="4"/>
        <v>26.086956521739133</v>
      </c>
      <c r="I10" s="3" t="s">
        <v>82</v>
      </c>
      <c r="J10" s="5">
        <v>78.260869565217391</v>
      </c>
      <c r="L10" s="67">
        <v>9</v>
      </c>
      <c r="M10" s="67" t="s">
        <v>48</v>
      </c>
      <c r="N10" s="51"/>
      <c r="O10" s="51"/>
      <c r="P10" s="51">
        <v>14</v>
      </c>
      <c r="Q10" s="51">
        <v>36</v>
      </c>
      <c r="R10" s="51">
        <v>1</v>
      </c>
      <c r="S10" s="16">
        <f t="shared" si="6"/>
        <v>7.6923076923076927E-2</v>
      </c>
      <c r="T10" s="11">
        <f t="shared" si="5"/>
        <v>1.6666666666666667</v>
      </c>
      <c r="U10" s="11">
        <v>20</v>
      </c>
      <c r="V10" s="11">
        <f t="shared" si="7"/>
        <v>33</v>
      </c>
      <c r="W10" s="11">
        <v>1.57</v>
      </c>
    </row>
    <row r="11" spans="1:24" x14ac:dyDescent="0.25">
      <c r="A11" s="34" t="s">
        <v>42</v>
      </c>
      <c r="B11" s="19" t="s">
        <v>80</v>
      </c>
      <c r="C11" s="49">
        <v>3</v>
      </c>
      <c r="D11" s="11">
        <f t="shared" si="0"/>
        <v>1</v>
      </c>
      <c r="E11" s="11">
        <f t="shared" si="1"/>
        <v>46</v>
      </c>
      <c r="F11" s="30">
        <f t="shared" si="2"/>
        <v>3.9130434782608696</v>
      </c>
      <c r="G11" s="11">
        <f t="shared" si="3"/>
        <v>20</v>
      </c>
      <c r="H11" s="43">
        <f t="shared" si="4"/>
        <v>78.260869565217391</v>
      </c>
      <c r="I11" s="3" t="s">
        <v>95</v>
      </c>
      <c r="J11" s="5">
        <v>13.333333333333332</v>
      </c>
      <c r="L11" s="67">
        <v>10</v>
      </c>
      <c r="M11" s="67" t="s">
        <v>49</v>
      </c>
      <c r="N11" s="51"/>
      <c r="O11" s="51"/>
      <c r="P11" s="51">
        <v>30</v>
      </c>
      <c r="Q11" s="51">
        <v>120</v>
      </c>
      <c r="R11" s="51">
        <v>1</v>
      </c>
      <c r="S11" s="16">
        <f t="shared" si="6"/>
        <v>7.6923076923076927E-2</v>
      </c>
      <c r="T11" s="11">
        <f t="shared" si="5"/>
        <v>0.5</v>
      </c>
      <c r="U11" s="11">
        <v>20</v>
      </c>
      <c r="V11" s="11">
        <f t="shared" si="7"/>
        <v>10</v>
      </c>
      <c r="W11" s="11">
        <v>4</v>
      </c>
    </row>
    <row r="12" spans="1:24" x14ac:dyDescent="0.25">
      <c r="A12" s="34" t="s">
        <v>42</v>
      </c>
      <c r="B12" s="19" t="s">
        <v>81</v>
      </c>
      <c r="C12" s="49">
        <v>3</v>
      </c>
      <c r="D12" s="11">
        <f t="shared" si="0"/>
        <v>1</v>
      </c>
      <c r="E12" s="11">
        <f t="shared" si="1"/>
        <v>46</v>
      </c>
      <c r="F12" s="30">
        <f t="shared" si="2"/>
        <v>3.9130434782608696</v>
      </c>
      <c r="G12" s="11">
        <f t="shared" si="3"/>
        <v>20</v>
      </c>
      <c r="H12" s="43">
        <f t="shared" si="4"/>
        <v>78.260869565217391</v>
      </c>
      <c r="I12" s="3" t="s">
        <v>96</v>
      </c>
      <c r="J12" s="5">
        <v>13.333333333333332</v>
      </c>
      <c r="L12" s="67">
        <v>11</v>
      </c>
      <c r="M12" s="67" t="s">
        <v>50</v>
      </c>
      <c r="N12" s="51"/>
      <c r="O12" s="51"/>
      <c r="P12" s="51">
        <v>15</v>
      </c>
      <c r="Q12" s="51">
        <v>90</v>
      </c>
      <c r="R12" s="51">
        <v>1</v>
      </c>
      <c r="S12" s="16">
        <f t="shared" si="6"/>
        <v>7.6923076923076927E-2</v>
      </c>
      <c r="T12" s="11">
        <f t="shared" si="5"/>
        <v>0.66666666666666663</v>
      </c>
      <c r="U12" s="11">
        <v>20</v>
      </c>
      <c r="V12" s="11">
        <f t="shared" si="7"/>
        <v>13</v>
      </c>
      <c r="W12" s="11">
        <v>4.5</v>
      </c>
    </row>
    <row r="13" spans="1:24" x14ac:dyDescent="0.25">
      <c r="A13" s="34" t="s">
        <v>42</v>
      </c>
      <c r="B13" s="19" t="s">
        <v>82</v>
      </c>
      <c r="C13" s="49">
        <v>3</v>
      </c>
      <c r="D13" s="11">
        <f t="shared" si="0"/>
        <v>1</v>
      </c>
      <c r="E13" s="11">
        <f t="shared" si="1"/>
        <v>46</v>
      </c>
      <c r="F13" s="30">
        <f t="shared" si="2"/>
        <v>3.9130434782608696</v>
      </c>
      <c r="G13" s="11">
        <f t="shared" si="3"/>
        <v>20</v>
      </c>
      <c r="H13" s="43">
        <f t="shared" si="4"/>
        <v>78.260869565217391</v>
      </c>
      <c r="I13" s="3" t="s">
        <v>53</v>
      </c>
      <c r="J13" s="5">
        <v>312.03371998211412</v>
      </c>
      <c r="L13" s="67">
        <v>12</v>
      </c>
      <c r="M13" s="67" t="s">
        <v>51</v>
      </c>
      <c r="N13" s="51"/>
      <c r="O13" s="51"/>
      <c r="P13" s="51">
        <v>47</v>
      </c>
      <c r="Q13" s="51">
        <v>90</v>
      </c>
      <c r="R13" s="51">
        <v>1</v>
      </c>
      <c r="S13" s="16">
        <f t="shared" si="6"/>
        <v>7.6923076923076927E-2</v>
      </c>
      <c r="T13" s="11">
        <f t="shared" si="5"/>
        <v>0.66666666666666663</v>
      </c>
      <c r="U13" s="11">
        <v>20</v>
      </c>
      <c r="V13" s="11">
        <f t="shared" si="7"/>
        <v>13</v>
      </c>
      <c r="W13" s="11">
        <v>1.95</v>
      </c>
    </row>
    <row r="14" spans="1:24" ht="15.75" thickBot="1" x14ac:dyDescent="0.3">
      <c r="A14" s="38" t="s">
        <v>42</v>
      </c>
      <c r="B14" s="20" t="s">
        <v>55</v>
      </c>
      <c r="C14" s="39">
        <v>1</v>
      </c>
      <c r="D14" s="39">
        <f t="shared" si="0"/>
        <v>1</v>
      </c>
      <c r="E14" s="39">
        <f t="shared" si="1"/>
        <v>46</v>
      </c>
      <c r="F14" s="40">
        <f t="shared" si="2"/>
        <v>1.3043478260869565</v>
      </c>
      <c r="G14" s="39">
        <f t="shared" si="3"/>
        <v>20</v>
      </c>
      <c r="H14" s="44">
        <f t="shared" si="4"/>
        <v>26.086956521739133</v>
      </c>
      <c r="I14" s="3" t="s">
        <v>85</v>
      </c>
      <c r="J14" s="5">
        <v>50</v>
      </c>
      <c r="L14" s="67">
        <v>13</v>
      </c>
      <c r="M14" s="67" t="s">
        <v>52</v>
      </c>
      <c r="N14" s="51"/>
      <c r="O14" s="51"/>
      <c r="P14" s="51">
        <v>40</v>
      </c>
      <c r="Q14" s="51">
        <v>90</v>
      </c>
      <c r="R14" s="51">
        <v>1</v>
      </c>
      <c r="S14" s="16">
        <f t="shared" si="6"/>
        <v>7.6923076923076927E-2</v>
      </c>
      <c r="T14" s="11">
        <f t="shared" si="5"/>
        <v>0.66666666666666663</v>
      </c>
      <c r="U14" s="11">
        <v>20</v>
      </c>
      <c r="V14" s="11">
        <f t="shared" si="7"/>
        <v>13</v>
      </c>
      <c r="W14" s="11">
        <v>1.45</v>
      </c>
    </row>
    <row r="15" spans="1:24" x14ac:dyDescent="0.25">
      <c r="A15" s="31" t="s">
        <v>43</v>
      </c>
      <c r="B15" s="18" t="s">
        <v>53</v>
      </c>
      <c r="C15" s="32">
        <v>1</v>
      </c>
      <c r="D15" s="32">
        <f t="shared" si="0"/>
        <v>1</v>
      </c>
      <c r="E15" s="32">
        <f t="shared" si="1"/>
        <v>90</v>
      </c>
      <c r="F15" s="33">
        <f t="shared" si="2"/>
        <v>0.66666666666666663</v>
      </c>
      <c r="G15" s="32">
        <f t="shared" si="3"/>
        <v>20</v>
      </c>
      <c r="H15" s="42">
        <f t="shared" si="4"/>
        <v>13.333333333333332</v>
      </c>
      <c r="I15" s="3" t="s">
        <v>91</v>
      </c>
      <c r="J15" s="5">
        <v>43.333333333333336</v>
      </c>
      <c r="R15">
        <f>SUM(R2:R14)</f>
        <v>13</v>
      </c>
    </row>
    <row r="16" spans="1:24" x14ac:dyDescent="0.25">
      <c r="A16" s="34" t="s">
        <v>43</v>
      </c>
      <c r="B16" s="19" t="s">
        <v>54</v>
      </c>
      <c r="C16" s="11">
        <v>1</v>
      </c>
      <c r="D16" s="11">
        <f t="shared" si="0"/>
        <v>1</v>
      </c>
      <c r="E16" s="11">
        <f t="shared" si="1"/>
        <v>90</v>
      </c>
      <c r="F16" s="30">
        <f t="shared" si="2"/>
        <v>0.66666666666666663</v>
      </c>
      <c r="G16" s="11">
        <f t="shared" si="3"/>
        <v>20</v>
      </c>
      <c r="H16" s="43">
        <f t="shared" si="4"/>
        <v>13.333333333333332</v>
      </c>
      <c r="I16" s="3" t="s">
        <v>80</v>
      </c>
      <c r="J16" s="5">
        <v>91.594202898550719</v>
      </c>
    </row>
    <row r="17" spans="1:19" x14ac:dyDescent="0.25">
      <c r="A17" s="34" t="s">
        <v>43</v>
      </c>
      <c r="B17" s="19" t="s">
        <v>83</v>
      </c>
      <c r="C17" s="11">
        <v>1</v>
      </c>
      <c r="D17" s="11">
        <f t="shared" si="0"/>
        <v>1</v>
      </c>
      <c r="E17" s="11">
        <f t="shared" si="1"/>
        <v>90</v>
      </c>
      <c r="F17" s="30">
        <f t="shared" si="2"/>
        <v>0.66666666666666663</v>
      </c>
      <c r="G17" s="11">
        <f t="shared" si="3"/>
        <v>20</v>
      </c>
      <c r="H17" s="43">
        <f t="shared" si="4"/>
        <v>13.333333333333332</v>
      </c>
      <c r="I17" s="3" t="s">
        <v>83</v>
      </c>
      <c r="J17" s="5">
        <v>63.333333333333329</v>
      </c>
    </row>
    <row r="18" spans="1:19" x14ac:dyDescent="0.25">
      <c r="A18" s="34" t="s">
        <v>43</v>
      </c>
      <c r="B18" s="19" t="s">
        <v>84</v>
      </c>
      <c r="C18" s="11">
        <v>1</v>
      </c>
      <c r="D18" s="11">
        <f t="shared" si="0"/>
        <v>1</v>
      </c>
      <c r="E18" s="11">
        <f t="shared" si="1"/>
        <v>90</v>
      </c>
      <c r="F18" s="30">
        <f t="shared" si="2"/>
        <v>0.66666666666666663</v>
      </c>
      <c r="G18" s="11">
        <f t="shared" si="3"/>
        <v>20</v>
      </c>
      <c r="H18" s="43">
        <f t="shared" si="4"/>
        <v>13.333333333333332</v>
      </c>
      <c r="I18" s="3" t="s">
        <v>87</v>
      </c>
      <c r="J18" s="5">
        <v>62.613430127041745</v>
      </c>
    </row>
    <row r="19" spans="1:19" ht="15.75" thickBot="1" x14ac:dyDescent="0.3">
      <c r="A19" s="38" t="s">
        <v>43</v>
      </c>
      <c r="B19" s="20" t="s">
        <v>55</v>
      </c>
      <c r="C19" s="39">
        <v>1</v>
      </c>
      <c r="D19" s="39">
        <f t="shared" si="0"/>
        <v>1</v>
      </c>
      <c r="E19" s="39">
        <f t="shared" si="1"/>
        <v>90</v>
      </c>
      <c r="F19" s="40">
        <f t="shared" si="2"/>
        <v>0.66666666666666663</v>
      </c>
      <c r="G19" s="39">
        <f t="shared" si="3"/>
        <v>20</v>
      </c>
      <c r="H19" s="44">
        <f t="shared" si="4"/>
        <v>13.333333333333332</v>
      </c>
      <c r="I19" s="3" t="s">
        <v>88</v>
      </c>
      <c r="J19" s="5">
        <v>31.03448275862069</v>
      </c>
    </row>
    <row r="20" spans="1:19" x14ac:dyDescent="0.25">
      <c r="A20" s="31" t="s">
        <v>44</v>
      </c>
      <c r="B20" s="18" t="s">
        <v>53</v>
      </c>
      <c r="C20" s="32">
        <v>1</v>
      </c>
      <c r="D20" s="32">
        <f t="shared" si="0"/>
        <v>1</v>
      </c>
      <c r="E20" s="32">
        <f t="shared" si="1"/>
        <v>24</v>
      </c>
      <c r="F20" s="33">
        <f t="shared" si="2"/>
        <v>2.5</v>
      </c>
      <c r="G20" s="32">
        <f t="shared" si="3"/>
        <v>20</v>
      </c>
      <c r="H20" s="42">
        <f t="shared" si="4"/>
        <v>50</v>
      </c>
      <c r="I20" s="3" t="s">
        <v>78</v>
      </c>
      <c r="J20" s="5">
        <v>16.666666666666668</v>
      </c>
    </row>
    <row r="21" spans="1:19" x14ac:dyDescent="0.25">
      <c r="A21" s="34" t="s">
        <v>44</v>
      </c>
      <c r="B21" s="19" t="s">
        <v>54</v>
      </c>
      <c r="C21" s="11">
        <v>1</v>
      </c>
      <c r="D21" s="11">
        <f t="shared" si="0"/>
        <v>1</v>
      </c>
      <c r="E21" s="11">
        <f t="shared" si="1"/>
        <v>24</v>
      </c>
      <c r="F21" s="30">
        <f t="shared" si="2"/>
        <v>2.5</v>
      </c>
      <c r="G21" s="11">
        <f t="shared" si="3"/>
        <v>20</v>
      </c>
      <c r="H21" s="43">
        <f t="shared" si="4"/>
        <v>50</v>
      </c>
      <c r="I21" s="3" t="s">
        <v>81</v>
      </c>
      <c r="J21" s="5">
        <v>91.594202898550719</v>
      </c>
    </row>
    <row r="22" spans="1:19" x14ac:dyDescent="0.25">
      <c r="A22" s="34" t="s">
        <v>44</v>
      </c>
      <c r="B22" s="19" t="s">
        <v>83</v>
      </c>
      <c r="C22" s="11">
        <v>1</v>
      </c>
      <c r="D22" s="11">
        <f t="shared" si="0"/>
        <v>1</v>
      </c>
      <c r="E22" s="11">
        <f t="shared" si="1"/>
        <v>24</v>
      </c>
      <c r="F22" s="30">
        <f t="shared" si="2"/>
        <v>2.5</v>
      </c>
      <c r="G22" s="11">
        <f t="shared" si="3"/>
        <v>20</v>
      </c>
      <c r="H22" s="43">
        <f t="shared" si="4"/>
        <v>50</v>
      </c>
      <c r="I22" s="3" t="s">
        <v>94</v>
      </c>
      <c r="J22" s="5">
        <v>13.333333333333332</v>
      </c>
    </row>
    <row r="23" spans="1:19" x14ac:dyDescent="0.25">
      <c r="A23" s="34" t="s">
        <v>44</v>
      </c>
      <c r="B23" s="19" t="s">
        <v>85</v>
      </c>
      <c r="C23" s="11">
        <v>1</v>
      </c>
      <c r="D23" s="11">
        <f t="shared" si="0"/>
        <v>1</v>
      </c>
      <c r="E23" s="11">
        <f t="shared" si="1"/>
        <v>24</v>
      </c>
      <c r="F23" s="30">
        <f t="shared" si="2"/>
        <v>2.5</v>
      </c>
      <c r="G23" s="11">
        <f t="shared" si="3"/>
        <v>20</v>
      </c>
      <c r="H23" s="43">
        <f t="shared" si="4"/>
        <v>50</v>
      </c>
      <c r="I23" s="3" t="s">
        <v>92</v>
      </c>
      <c r="J23" s="5">
        <v>10</v>
      </c>
      <c r="M23" s="27"/>
      <c r="N23" s="27"/>
      <c r="O23" s="27"/>
      <c r="P23" s="23"/>
      <c r="Q23" s="23"/>
    </row>
    <row r="24" spans="1:19" x14ac:dyDescent="0.25">
      <c r="A24" s="34" t="s">
        <v>44</v>
      </c>
      <c r="B24" s="19" t="s">
        <v>86</v>
      </c>
      <c r="C24" s="11">
        <v>1</v>
      </c>
      <c r="D24" s="11">
        <f t="shared" si="0"/>
        <v>1</v>
      </c>
      <c r="E24" s="11">
        <f t="shared" si="1"/>
        <v>24</v>
      </c>
      <c r="F24" s="30">
        <f t="shared" si="2"/>
        <v>2.5</v>
      </c>
      <c r="G24" s="11">
        <f t="shared" si="3"/>
        <v>20</v>
      </c>
      <c r="H24" s="43">
        <f t="shared" si="4"/>
        <v>50</v>
      </c>
      <c r="I24" s="3" t="s">
        <v>84</v>
      </c>
      <c r="J24" s="5">
        <v>13.333333333333332</v>
      </c>
      <c r="M24" s="27"/>
      <c r="N24" s="27"/>
      <c r="O24" s="27"/>
      <c r="P24" s="23"/>
      <c r="Q24" s="23"/>
    </row>
    <row r="25" spans="1:19" ht="15.75" thickBot="1" x14ac:dyDescent="0.3">
      <c r="A25" s="38" t="s">
        <v>44</v>
      </c>
      <c r="B25" s="20" t="s">
        <v>55</v>
      </c>
      <c r="C25" s="39">
        <v>1</v>
      </c>
      <c r="D25" s="39">
        <f t="shared" si="0"/>
        <v>1</v>
      </c>
      <c r="E25" s="39">
        <f t="shared" si="1"/>
        <v>24</v>
      </c>
      <c r="F25" s="40">
        <f t="shared" si="2"/>
        <v>2.5</v>
      </c>
      <c r="G25" s="39">
        <f t="shared" si="3"/>
        <v>20</v>
      </c>
      <c r="H25" s="44">
        <f t="shared" si="4"/>
        <v>50</v>
      </c>
      <c r="I25" s="3" t="s">
        <v>9</v>
      </c>
      <c r="J25" s="5">
        <v>1555.5661642862776</v>
      </c>
      <c r="M25" s="27"/>
      <c r="N25" s="27"/>
      <c r="O25" s="27"/>
      <c r="P25" s="23"/>
      <c r="Q25" s="23"/>
    </row>
    <row r="26" spans="1:19" x14ac:dyDescent="0.25">
      <c r="A26" s="31" t="s">
        <v>45</v>
      </c>
      <c r="B26" s="18" t="s">
        <v>53</v>
      </c>
      <c r="C26" s="32">
        <v>1</v>
      </c>
      <c r="D26" s="32">
        <f t="shared" si="0"/>
        <v>1</v>
      </c>
      <c r="E26" s="32">
        <f t="shared" si="1"/>
        <v>38</v>
      </c>
      <c r="F26" s="33">
        <f t="shared" si="2"/>
        <v>1.5789473684210527</v>
      </c>
      <c r="G26" s="32">
        <f t="shared" si="3"/>
        <v>20</v>
      </c>
      <c r="H26" s="42">
        <f t="shared" si="4"/>
        <v>31.578947368421055</v>
      </c>
      <c r="M26" s="27"/>
      <c r="N26" s="27"/>
      <c r="O26" s="27"/>
      <c r="P26" s="23"/>
      <c r="Q26" s="23"/>
      <c r="S26" s="17"/>
    </row>
    <row r="27" spans="1:19" x14ac:dyDescent="0.25">
      <c r="A27" s="34" t="s">
        <v>45</v>
      </c>
      <c r="B27" s="19" t="s">
        <v>54</v>
      </c>
      <c r="C27" s="11">
        <v>1</v>
      </c>
      <c r="D27" s="11">
        <f t="shared" si="0"/>
        <v>1</v>
      </c>
      <c r="E27" s="11">
        <f t="shared" si="1"/>
        <v>38</v>
      </c>
      <c r="F27" s="30">
        <f t="shared" si="2"/>
        <v>1.5789473684210527</v>
      </c>
      <c r="G27" s="11">
        <f t="shared" si="3"/>
        <v>20</v>
      </c>
      <c r="H27" s="43">
        <f t="shared" si="4"/>
        <v>31.578947368421055</v>
      </c>
      <c r="M27" s="27"/>
      <c r="N27" s="27"/>
      <c r="O27" s="27"/>
      <c r="P27" s="23"/>
      <c r="Q27" s="23"/>
    </row>
    <row r="28" spans="1:19" x14ac:dyDescent="0.25">
      <c r="A28" s="34" t="s">
        <v>45</v>
      </c>
      <c r="B28" s="19" t="s">
        <v>87</v>
      </c>
      <c r="C28" s="11">
        <v>1</v>
      </c>
      <c r="D28" s="11">
        <f t="shared" si="0"/>
        <v>1</v>
      </c>
      <c r="E28" s="11">
        <f t="shared" si="1"/>
        <v>38</v>
      </c>
      <c r="F28" s="30">
        <f t="shared" si="2"/>
        <v>1.5789473684210527</v>
      </c>
      <c r="G28" s="11">
        <f t="shared" si="3"/>
        <v>20</v>
      </c>
      <c r="H28" s="43">
        <f t="shared" si="4"/>
        <v>31.578947368421055</v>
      </c>
      <c r="M28" s="27"/>
      <c r="N28" s="27"/>
      <c r="O28" s="27"/>
      <c r="P28" s="23"/>
      <c r="Q28" s="23"/>
    </row>
    <row r="29" spans="1:19" ht="15.75" thickBot="1" x14ac:dyDescent="0.3">
      <c r="A29" s="38" t="s">
        <v>45</v>
      </c>
      <c r="B29" s="20" t="s">
        <v>55</v>
      </c>
      <c r="C29" s="39">
        <v>1</v>
      </c>
      <c r="D29" s="39">
        <f t="shared" si="0"/>
        <v>1</v>
      </c>
      <c r="E29" s="39">
        <f t="shared" si="1"/>
        <v>38</v>
      </c>
      <c r="F29" s="40">
        <f t="shared" si="2"/>
        <v>1.5789473684210527</v>
      </c>
      <c r="G29" s="39">
        <f t="shared" si="3"/>
        <v>20</v>
      </c>
      <c r="H29" s="44">
        <f t="shared" si="4"/>
        <v>31.578947368421055</v>
      </c>
      <c r="M29" s="27"/>
      <c r="N29" s="27"/>
      <c r="O29" s="27"/>
      <c r="P29" s="23"/>
      <c r="Q29" s="23"/>
    </row>
    <row r="30" spans="1:19" x14ac:dyDescent="0.25">
      <c r="A30" s="31" t="s">
        <v>46</v>
      </c>
      <c r="B30" s="18" t="s">
        <v>53</v>
      </c>
      <c r="C30" s="32">
        <v>1</v>
      </c>
      <c r="D30" s="32">
        <f t="shared" si="0"/>
        <v>1</v>
      </c>
      <c r="E30" s="32">
        <f t="shared" si="1"/>
        <v>58</v>
      </c>
      <c r="F30" s="33">
        <f t="shared" si="2"/>
        <v>1.0344827586206897</v>
      </c>
      <c r="G30" s="32">
        <f t="shared" si="3"/>
        <v>20</v>
      </c>
      <c r="H30" s="42">
        <f t="shared" si="4"/>
        <v>20.689655172413794</v>
      </c>
      <c r="M30" s="27"/>
      <c r="N30" s="27"/>
      <c r="O30" s="27"/>
      <c r="P30" s="23"/>
      <c r="Q30" s="23"/>
    </row>
    <row r="31" spans="1:19" x14ac:dyDescent="0.25">
      <c r="A31" s="34" t="s">
        <v>46</v>
      </c>
      <c r="B31" s="19" t="s">
        <v>54</v>
      </c>
      <c r="C31" s="11">
        <v>1</v>
      </c>
      <c r="D31" s="11">
        <f t="shared" si="0"/>
        <v>1</v>
      </c>
      <c r="E31" s="11">
        <f t="shared" si="1"/>
        <v>58</v>
      </c>
      <c r="F31" s="30">
        <f t="shared" si="2"/>
        <v>1.0344827586206897</v>
      </c>
      <c r="G31" s="11">
        <f t="shared" si="3"/>
        <v>20</v>
      </c>
      <c r="H31" s="43">
        <f t="shared" si="4"/>
        <v>20.689655172413794</v>
      </c>
      <c r="M31" s="27"/>
      <c r="N31" s="27"/>
      <c r="O31" s="27"/>
      <c r="P31" s="23"/>
      <c r="Q31" s="23"/>
    </row>
    <row r="32" spans="1:19" x14ac:dyDescent="0.25">
      <c r="A32" s="34" t="s">
        <v>46</v>
      </c>
      <c r="B32" s="19" t="s">
        <v>87</v>
      </c>
      <c r="C32" s="11">
        <v>1</v>
      </c>
      <c r="D32" s="11">
        <f t="shared" si="0"/>
        <v>1</v>
      </c>
      <c r="E32" s="11">
        <f t="shared" si="1"/>
        <v>58</v>
      </c>
      <c r="F32" s="30">
        <f t="shared" si="2"/>
        <v>1.0344827586206897</v>
      </c>
      <c r="G32" s="11">
        <f t="shared" si="3"/>
        <v>20</v>
      </c>
      <c r="H32" s="43">
        <f t="shared" si="4"/>
        <v>20.689655172413794</v>
      </c>
      <c r="M32" s="27"/>
      <c r="N32" s="27"/>
      <c r="O32" s="27"/>
      <c r="P32" s="23"/>
      <c r="Q32" s="23"/>
    </row>
    <row r="33" spans="1:19" x14ac:dyDescent="0.25">
      <c r="A33" s="34" t="s">
        <v>46</v>
      </c>
      <c r="B33" s="19" t="s">
        <v>88</v>
      </c>
      <c r="C33" s="11">
        <v>1</v>
      </c>
      <c r="D33" s="11">
        <f t="shared" si="0"/>
        <v>1</v>
      </c>
      <c r="E33" s="11">
        <f t="shared" si="1"/>
        <v>58</v>
      </c>
      <c r="F33" s="30">
        <f t="shared" si="2"/>
        <v>1.0344827586206897</v>
      </c>
      <c r="G33" s="11">
        <f t="shared" si="3"/>
        <v>20</v>
      </c>
      <c r="H33" s="43">
        <f t="shared" si="4"/>
        <v>20.689655172413794</v>
      </c>
      <c r="L33" s="22"/>
      <c r="M33" s="26"/>
      <c r="N33" s="27"/>
      <c r="O33" s="27"/>
      <c r="P33" s="26"/>
      <c r="Q33" s="27"/>
      <c r="R33" s="27"/>
      <c r="S33" s="27"/>
    </row>
    <row r="34" spans="1:19" x14ac:dyDescent="0.25">
      <c r="A34" s="34" t="s">
        <v>46</v>
      </c>
      <c r="B34" s="19" t="s">
        <v>89</v>
      </c>
      <c r="C34" s="11">
        <v>1</v>
      </c>
      <c r="D34" s="11">
        <f t="shared" ref="D34:D60" si="8">VLOOKUP(A34,$M$1:$W$14,6,FALSE)</f>
        <v>1</v>
      </c>
      <c r="E34" s="11">
        <f t="shared" ref="E34:E60" si="9">VLOOKUP(A34,$M$1:$W$14,5,FALSE)</f>
        <v>58</v>
      </c>
      <c r="F34" s="30">
        <f t="shared" ref="F34:F60" si="10">60/E34*C34</f>
        <v>1.0344827586206897</v>
      </c>
      <c r="G34" s="11">
        <f t="shared" ref="G34:G60" si="11">VLOOKUP(A34,$M$1:$W$14,9,FALSE)</f>
        <v>20</v>
      </c>
      <c r="H34" s="43">
        <f t="shared" ref="H34:H60" si="12">D34*F34*G34</f>
        <v>20.689655172413794</v>
      </c>
      <c r="L34" s="23"/>
      <c r="M34" s="27"/>
      <c r="N34" s="27"/>
      <c r="O34" s="27"/>
      <c r="P34" s="29"/>
      <c r="Q34" s="27"/>
      <c r="R34" s="27"/>
      <c r="S34" s="27"/>
    </row>
    <row r="35" spans="1:19" ht="15.75" thickBot="1" x14ac:dyDescent="0.3">
      <c r="A35" s="38" t="s">
        <v>46</v>
      </c>
      <c r="B35" s="20" t="s">
        <v>55</v>
      </c>
      <c r="C35" s="39">
        <v>1</v>
      </c>
      <c r="D35" s="39">
        <f t="shared" si="8"/>
        <v>1</v>
      </c>
      <c r="E35" s="39">
        <f t="shared" si="9"/>
        <v>58</v>
      </c>
      <c r="F35" s="40">
        <f t="shared" si="10"/>
        <v>1.0344827586206897</v>
      </c>
      <c r="G35" s="39">
        <f t="shared" si="11"/>
        <v>20</v>
      </c>
      <c r="H35" s="44">
        <f t="shared" si="12"/>
        <v>20.689655172413794</v>
      </c>
      <c r="L35" s="23"/>
      <c r="M35" s="27"/>
      <c r="N35" s="27"/>
      <c r="O35" s="27"/>
      <c r="P35" s="29"/>
      <c r="Q35" s="27"/>
      <c r="R35" s="27"/>
      <c r="S35" s="27"/>
    </row>
    <row r="36" spans="1:19" x14ac:dyDescent="0.25">
      <c r="A36" s="31" t="s">
        <v>47</v>
      </c>
      <c r="B36" s="18" t="s">
        <v>53</v>
      </c>
      <c r="C36" s="32">
        <v>1</v>
      </c>
      <c r="D36" s="32">
        <f t="shared" si="8"/>
        <v>1</v>
      </c>
      <c r="E36" s="32">
        <f t="shared" si="9"/>
        <v>116</v>
      </c>
      <c r="F36" s="33">
        <f t="shared" si="10"/>
        <v>0.51724137931034486</v>
      </c>
      <c r="G36" s="32">
        <f t="shared" si="11"/>
        <v>20</v>
      </c>
      <c r="H36" s="42">
        <f t="shared" si="12"/>
        <v>10.344827586206897</v>
      </c>
      <c r="L36" s="23"/>
      <c r="M36" s="27"/>
      <c r="N36" s="27"/>
      <c r="O36" s="27"/>
      <c r="P36" s="29"/>
      <c r="Q36" s="27"/>
      <c r="R36" s="27"/>
      <c r="S36" s="27"/>
    </row>
    <row r="37" spans="1:19" x14ac:dyDescent="0.25">
      <c r="A37" s="34" t="s">
        <v>47</v>
      </c>
      <c r="B37" s="19" t="s">
        <v>54</v>
      </c>
      <c r="C37" s="11">
        <v>1</v>
      </c>
      <c r="D37" s="11">
        <f t="shared" si="8"/>
        <v>1</v>
      </c>
      <c r="E37" s="11">
        <f t="shared" si="9"/>
        <v>116</v>
      </c>
      <c r="F37" s="30">
        <f t="shared" si="10"/>
        <v>0.51724137931034486</v>
      </c>
      <c r="G37" s="11">
        <f t="shared" si="11"/>
        <v>20</v>
      </c>
      <c r="H37" s="43">
        <f t="shared" si="12"/>
        <v>10.344827586206897</v>
      </c>
      <c r="L37" s="23"/>
      <c r="M37" s="27"/>
      <c r="N37" s="27"/>
      <c r="O37" s="27"/>
      <c r="P37" s="29"/>
      <c r="Q37" s="27"/>
      <c r="R37" s="27"/>
      <c r="S37" s="27"/>
    </row>
    <row r="38" spans="1:19" x14ac:dyDescent="0.25">
      <c r="A38" s="34" t="s">
        <v>47</v>
      </c>
      <c r="B38" s="19" t="s">
        <v>87</v>
      </c>
      <c r="C38" s="11">
        <v>1</v>
      </c>
      <c r="D38" s="11">
        <f t="shared" si="8"/>
        <v>1</v>
      </c>
      <c r="E38" s="11">
        <f t="shared" si="9"/>
        <v>116</v>
      </c>
      <c r="F38" s="30">
        <f t="shared" si="10"/>
        <v>0.51724137931034486</v>
      </c>
      <c r="G38" s="11">
        <f t="shared" si="11"/>
        <v>20</v>
      </c>
      <c r="H38" s="43">
        <f t="shared" si="12"/>
        <v>10.344827586206897</v>
      </c>
      <c r="L38" s="23"/>
      <c r="M38" s="27"/>
      <c r="N38" s="27"/>
      <c r="O38" s="27"/>
      <c r="P38" s="29"/>
      <c r="Q38" s="27"/>
      <c r="R38" s="27"/>
      <c r="S38" s="27"/>
    </row>
    <row r="39" spans="1:19" x14ac:dyDescent="0.25">
      <c r="A39" s="34" t="s">
        <v>47</v>
      </c>
      <c r="B39" s="19" t="s">
        <v>88</v>
      </c>
      <c r="C39" s="11">
        <v>1</v>
      </c>
      <c r="D39" s="11">
        <f t="shared" si="8"/>
        <v>1</v>
      </c>
      <c r="E39" s="11">
        <f t="shared" si="9"/>
        <v>116</v>
      </c>
      <c r="F39" s="30">
        <f t="shared" si="10"/>
        <v>0.51724137931034486</v>
      </c>
      <c r="G39" s="11">
        <f t="shared" si="11"/>
        <v>20</v>
      </c>
      <c r="H39" s="43">
        <f t="shared" si="12"/>
        <v>10.344827586206897</v>
      </c>
      <c r="L39" s="23"/>
      <c r="M39" s="27"/>
      <c r="N39" s="27"/>
      <c r="O39" s="27"/>
      <c r="P39" s="29"/>
      <c r="Q39" s="27"/>
      <c r="R39" s="27"/>
      <c r="S39" s="27"/>
    </row>
    <row r="40" spans="1:19" x14ac:dyDescent="0.25">
      <c r="A40" s="34" t="s">
        <v>47</v>
      </c>
      <c r="B40" s="19" t="s">
        <v>90</v>
      </c>
      <c r="C40" s="11">
        <v>1</v>
      </c>
      <c r="D40" s="11">
        <f t="shared" si="8"/>
        <v>1</v>
      </c>
      <c r="E40" s="11">
        <f t="shared" si="9"/>
        <v>116</v>
      </c>
      <c r="F40" s="30">
        <f t="shared" si="10"/>
        <v>0.51724137931034486</v>
      </c>
      <c r="G40" s="11">
        <f t="shared" si="11"/>
        <v>20</v>
      </c>
      <c r="H40" s="43">
        <f t="shared" si="12"/>
        <v>10.344827586206897</v>
      </c>
      <c r="L40" s="23"/>
      <c r="M40" s="27"/>
      <c r="N40" s="27"/>
      <c r="O40" s="27"/>
      <c r="P40" s="29"/>
      <c r="Q40" s="27"/>
      <c r="R40" s="27"/>
      <c r="S40" s="27"/>
    </row>
    <row r="41" spans="1:19" ht="15.75" thickBot="1" x14ac:dyDescent="0.3">
      <c r="A41" s="38" t="s">
        <v>47</v>
      </c>
      <c r="B41" s="20" t="s">
        <v>55</v>
      </c>
      <c r="C41" s="39">
        <v>1</v>
      </c>
      <c r="D41" s="39">
        <f t="shared" si="8"/>
        <v>1</v>
      </c>
      <c r="E41" s="39">
        <f t="shared" si="9"/>
        <v>116</v>
      </c>
      <c r="F41" s="40">
        <f t="shared" si="10"/>
        <v>0.51724137931034486</v>
      </c>
      <c r="G41" s="39">
        <f t="shared" si="11"/>
        <v>20</v>
      </c>
      <c r="H41" s="44">
        <f t="shared" si="12"/>
        <v>10.344827586206897</v>
      </c>
      <c r="L41" s="23"/>
      <c r="M41" s="27"/>
      <c r="N41" s="27"/>
      <c r="O41" s="27"/>
      <c r="P41" s="29"/>
      <c r="Q41" s="27"/>
      <c r="R41" s="27"/>
      <c r="S41" s="27"/>
    </row>
    <row r="42" spans="1:19" x14ac:dyDescent="0.25">
      <c r="A42" s="31" t="s">
        <v>48</v>
      </c>
      <c r="B42" s="18" t="s">
        <v>53</v>
      </c>
      <c r="C42" s="32">
        <v>1</v>
      </c>
      <c r="D42" s="32">
        <f t="shared" si="8"/>
        <v>1</v>
      </c>
      <c r="E42" s="32">
        <f t="shared" si="9"/>
        <v>36</v>
      </c>
      <c r="F42" s="33">
        <f t="shared" si="10"/>
        <v>1.6666666666666667</v>
      </c>
      <c r="G42" s="32">
        <f t="shared" si="11"/>
        <v>20</v>
      </c>
      <c r="H42" s="42">
        <f t="shared" si="12"/>
        <v>33.333333333333336</v>
      </c>
      <c r="L42" s="23"/>
      <c r="M42" s="27"/>
      <c r="N42" s="27"/>
      <c r="O42" s="27"/>
      <c r="P42" s="29"/>
      <c r="Q42" s="27"/>
      <c r="R42" s="27"/>
      <c r="S42" s="27"/>
    </row>
    <row r="43" spans="1:19" x14ac:dyDescent="0.25">
      <c r="A43" s="34" t="s">
        <v>48</v>
      </c>
      <c r="B43" s="19" t="s">
        <v>54</v>
      </c>
      <c r="C43" s="11">
        <v>1</v>
      </c>
      <c r="D43" s="11">
        <f t="shared" si="8"/>
        <v>1</v>
      </c>
      <c r="E43" s="11">
        <f t="shared" si="9"/>
        <v>36</v>
      </c>
      <c r="F43" s="30">
        <f t="shared" si="10"/>
        <v>1.6666666666666667</v>
      </c>
      <c r="G43" s="11">
        <f t="shared" si="11"/>
        <v>20</v>
      </c>
      <c r="H43" s="43">
        <f t="shared" si="12"/>
        <v>33.333333333333336</v>
      </c>
      <c r="L43" s="23"/>
      <c r="M43" s="27"/>
      <c r="N43" s="27"/>
      <c r="O43" s="27"/>
      <c r="P43" s="29"/>
      <c r="Q43" s="27"/>
      <c r="R43" s="27"/>
      <c r="S43" s="27"/>
    </row>
    <row r="44" spans="1:19" x14ac:dyDescent="0.25">
      <c r="A44" s="34" t="s">
        <v>48</v>
      </c>
      <c r="B44" s="19" t="s">
        <v>91</v>
      </c>
      <c r="C44" s="11">
        <v>1</v>
      </c>
      <c r="D44" s="11">
        <f t="shared" si="8"/>
        <v>1</v>
      </c>
      <c r="E44" s="11">
        <f t="shared" si="9"/>
        <v>36</v>
      </c>
      <c r="F44" s="30">
        <f t="shared" si="10"/>
        <v>1.6666666666666667</v>
      </c>
      <c r="G44" s="11">
        <f t="shared" si="11"/>
        <v>20</v>
      </c>
      <c r="H44" s="43">
        <f t="shared" si="12"/>
        <v>33.333333333333336</v>
      </c>
      <c r="L44" s="23"/>
      <c r="M44" s="27"/>
      <c r="N44" s="27"/>
      <c r="O44" s="27"/>
      <c r="P44" s="29"/>
      <c r="Q44" s="27"/>
      <c r="R44" s="27"/>
      <c r="S44" s="27"/>
    </row>
    <row r="45" spans="1:19" ht="15.75" thickBot="1" x14ac:dyDescent="0.3">
      <c r="A45" s="38" t="s">
        <v>48</v>
      </c>
      <c r="B45" s="20" t="s">
        <v>55</v>
      </c>
      <c r="C45" s="39">
        <v>1</v>
      </c>
      <c r="D45" s="39">
        <f t="shared" si="8"/>
        <v>1</v>
      </c>
      <c r="E45" s="39">
        <f t="shared" si="9"/>
        <v>36</v>
      </c>
      <c r="F45" s="40">
        <f t="shared" si="10"/>
        <v>1.6666666666666667</v>
      </c>
      <c r="G45" s="39">
        <f t="shared" si="11"/>
        <v>20</v>
      </c>
      <c r="H45" s="44">
        <f t="shared" si="12"/>
        <v>33.333333333333336</v>
      </c>
      <c r="L45" s="23"/>
      <c r="M45" s="27"/>
      <c r="N45" s="27"/>
      <c r="O45" s="27"/>
      <c r="P45" s="29"/>
      <c r="Q45" s="27"/>
      <c r="R45" s="27"/>
      <c r="S45" s="27"/>
    </row>
    <row r="46" spans="1:19" x14ac:dyDescent="0.25">
      <c r="A46" s="31" t="s">
        <v>49</v>
      </c>
      <c r="B46" s="18" t="s">
        <v>53</v>
      </c>
      <c r="C46" s="32">
        <v>1</v>
      </c>
      <c r="D46" s="32">
        <f t="shared" si="8"/>
        <v>1</v>
      </c>
      <c r="E46" s="32">
        <f t="shared" si="9"/>
        <v>120</v>
      </c>
      <c r="F46" s="33">
        <f t="shared" si="10"/>
        <v>0.5</v>
      </c>
      <c r="G46" s="32">
        <f t="shared" si="11"/>
        <v>20</v>
      </c>
      <c r="H46" s="42">
        <f t="shared" si="12"/>
        <v>10</v>
      </c>
      <c r="L46" s="23"/>
      <c r="M46" s="27"/>
      <c r="N46" s="27"/>
      <c r="O46" s="27"/>
      <c r="P46" s="29"/>
      <c r="Q46" s="27"/>
      <c r="R46" s="27"/>
      <c r="S46" s="27"/>
    </row>
    <row r="47" spans="1:19" x14ac:dyDescent="0.25">
      <c r="A47" s="34" t="s">
        <v>49</v>
      </c>
      <c r="B47" s="19" t="s">
        <v>54</v>
      </c>
      <c r="C47" s="11">
        <v>1</v>
      </c>
      <c r="D47" s="11">
        <f t="shared" si="8"/>
        <v>1</v>
      </c>
      <c r="E47" s="11">
        <f t="shared" si="9"/>
        <v>120</v>
      </c>
      <c r="F47" s="30">
        <f t="shared" si="10"/>
        <v>0.5</v>
      </c>
      <c r="G47" s="11">
        <f t="shared" si="11"/>
        <v>20</v>
      </c>
      <c r="H47" s="43">
        <f t="shared" si="12"/>
        <v>10</v>
      </c>
      <c r="L47" s="23"/>
      <c r="M47" s="27"/>
      <c r="N47" s="27"/>
      <c r="O47" s="27"/>
      <c r="P47" s="29"/>
      <c r="Q47" s="27"/>
      <c r="R47" s="27"/>
      <c r="S47" s="27"/>
    </row>
    <row r="48" spans="1:19" x14ac:dyDescent="0.25">
      <c r="A48" s="34" t="s">
        <v>49</v>
      </c>
      <c r="B48" s="19" t="s">
        <v>91</v>
      </c>
      <c r="C48" s="11">
        <v>1</v>
      </c>
      <c r="D48" s="11">
        <f t="shared" si="8"/>
        <v>1</v>
      </c>
      <c r="E48" s="11">
        <f t="shared" si="9"/>
        <v>120</v>
      </c>
      <c r="F48" s="30">
        <f t="shared" si="10"/>
        <v>0.5</v>
      </c>
      <c r="G48" s="11">
        <f t="shared" si="11"/>
        <v>20</v>
      </c>
      <c r="H48" s="43">
        <f t="shared" si="12"/>
        <v>10</v>
      </c>
      <c r="L48" s="23"/>
      <c r="M48" s="27"/>
      <c r="N48" s="27"/>
      <c r="O48" s="27"/>
      <c r="P48" s="29"/>
      <c r="Q48" s="27"/>
      <c r="R48" s="27"/>
      <c r="S48" s="27"/>
    </row>
    <row r="49" spans="1:19" x14ac:dyDescent="0.25">
      <c r="A49" s="34" t="s">
        <v>49</v>
      </c>
      <c r="B49" s="19" t="s">
        <v>92</v>
      </c>
      <c r="C49" s="11">
        <v>1</v>
      </c>
      <c r="D49" s="11">
        <f t="shared" si="8"/>
        <v>1</v>
      </c>
      <c r="E49" s="11">
        <f t="shared" si="9"/>
        <v>120</v>
      </c>
      <c r="F49" s="30">
        <f t="shared" si="10"/>
        <v>0.5</v>
      </c>
      <c r="G49" s="11">
        <f t="shared" si="11"/>
        <v>20</v>
      </c>
      <c r="H49" s="43">
        <f t="shared" si="12"/>
        <v>10</v>
      </c>
      <c r="L49" s="23"/>
      <c r="M49" s="27"/>
      <c r="N49" s="27"/>
      <c r="O49" s="27"/>
      <c r="P49" s="29"/>
      <c r="Q49" s="27"/>
      <c r="R49" s="27"/>
      <c r="S49" s="27"/>
    </row>
    <row r="50" spans="1:19" ht="15.75" thickBot="1" x14ac:dyDescent="0.3">
      <c r="A50" s="38" t="s">
        <v>49</v>
      </c>
      <c r="B50" s="20" t="s">
        <v>55</v>
      </c>
      <c r="C50" s="39">
        <v>1</v>
      </c>
      <c r="D50" s="39">
        <f t="shared" si="8"/>
        <v>1</v>
      </c>
      <c r="E50" s="39">
        <f t="shared" si="9"/>
        <v>120</v>
      </c>
      <c r="F50" s="40">
        <f t="shared" si="10"/>
        <v>0.5</v>
      </c>
      <c r="G50" s="39">
        <f t="shared" si="11"/>
        <v>20</v>
      </c>
      <c r="H50" s="44">
        <f t="shared" si="12"/>
        <v>10</v>
      </c>
      <c r="L50" s="23"/>
      <c r="M50" s="27"/>
      <c r="N50" s="28"/>
      <c r="O50" s="27"/>
      <c r="P50" s="29"/>
      <c r="Q50" s="27"/>
      <c r="R50" s="27"/>
      <c r="S50" s="27"/>
    </row>
    <row r="51" spans="1:19" x14ac:dyDescent="0.25">
      <c r="A51" s="31" t="s">
        <v>50</v>
      </c>
      <c r="B51" s="18" t="s">
        <v>53</v>
      </c>
      <c r="C51" s="32">
        <v>1</v>
      </c>
      <c r="D51" s="32">
        <f t="shared" si="8"/>
        <v>1</v>
      </c>
      <c r="E51" s="32">
        <f t="shared" si="9"/>
        <v>90</v>
      </c>
      <c r="F51" s="33">
        <f t="shared" si="10"/>
        <v>0.66666666666666663</v>
      </c>
      <c r="G51" s="32">
        <f t="shared" si="11"/>
        <v>20</v>
      </c>
      <c r="H51" s="42">
        <f t="shared" si="12"/>
        <v>13.333333333333332</v>
      </c>
      <c r="K51" s="23"/>
      <c r="L51" s="23"/>
      <c r="M51" s="27"/>
      <c r="N51" s="28"/>
      <c r="O51" s="27"/>
      <c r="P51" s="29"/>
      <c r="Q51" s="27"/>
      <c r="R51" s="27"/>
      <c r="S51" s="27"/>
    </row>
    <row r="52" spans="1:19" ht="15.75" thickBot="1" x14ac:dyDescent="0.3">
      <c r="A52" s="38" t="s">
        <v>50</v>
      </c>
      <c r="B52" s="20" t="s">
        <v>93</v>
      </c>
      <c r="C52" s="39">
        <v>1</v>
      </c>
      <c r="D52" s="39">
        <f t="shared" si="8"/>
        <v>1</v>
      </c>
      <c r="E52" s="39">
        <f t="shared" si="9"/>
        <v>90</v>
      </c>
      <c r="F52" s="40">
        <f t="shared" si="10"/>
        <v>0.66666666666666663</v>
      </c>
      <c r="G52" s="39">
        <f t="shared" si="11"/>
        <v>20</v>
      </c>
      <c r="H52" s="44">
        <f t="shared" si="12"/>
        <v>13.333333333333332</v>
      </c>
      <c r="K52" s="23"/>
      <c r="L52" s="23"/>
      <c r="M52" s="27"/>
      <c r="N52" s="28"/>
      <c r="O52" s="27"/>
      <c r="P52" s="29"/>
      <c r="Q52" s="27"/>
      <c r="R52" s="27"/>
      <c r="S52" s="27"/>
    </row>
    <row r="53" spans="1:19" x14ac:dyDescent="0.25">
      <c r="A53" s="31" t="s">
        <v>51</v>
      </c>
      <c r="B53" s="18" t="s">
        <v>53</v>
      </c>
      <c r="C53" s="32">
        <v>1</v>
      </c>
      <c r="D53" s="32">
        <f t="shared" si="8"/>
        <v>1</v>
      </c>
      <c r="E53" s="32">
        <f t="shared" si="9"/>
        <v>90</v>
      </c>
      <c r="F53" s="33">
        <f t="shared" si="10"/>
        <v>0.66666666666666663</v>
      </c>
      <c r="G53" s="32">
        <f t="shared" si="11"/>
        <v>20</v>
      </c>
      <c r="H53" s="42">
        <f t="shared" si="12"/>
        <v>13.333333333333332</v>
      </c>
      <c r="K53" s="23"/>
      <c r="L53" s="23"/>
      <c r="M53" s="23"/>
      <c r="N53" s="24"/>
      <c r="O53" s="23"/>
      <c r="P53" s="25"/>
    </row>
    <row r="54" spans="1:19" x14ac:dyDescent="0.25">
      <c r="A54" s="34" t="s">
        <v>51</v>
      </c>
      <c r="B54" s="19" t="s">
        <v>94</v>
      </c>
      <c r="C54" s="11">
        <v>1</v>
      </c>
      <c r="D54" s="11">
        <f t="shared" si="8"/>
        <v>1</v>
      </c>
      <c r="E54" s="11">
        <f t="shared" si="9"/>
        <v>90</v>
      </c>
      <c r="F54" s="30">
        <f t="shared" si="10"/>
        <v>0.66666666666666663</v>
      </c>
      <c r="G54" s="11">
        <f t="shared" si="11"/>
        <v>20</v>
      </c>
      <c r="H54" s="43">
        <f t="shared" si="12"/>
        <v>13.333333333333332</v>
      </c>
      <c r="K54" s="23"/>
      <c r="L54" s="23"/>
      <c r="M54" s="23"/>
      <c r="N54" s="24"/>
      <c r="O54" s="23"/>
      <c r="P54" s="25"/>
    </row>
    <row r="55" spans="1:19" x14ac:dyDescent="0.25">
      <c r="A55" s="34" t="s">
        <v>51</v>
      </c>
      <c r="B55" s="19" t="s">
        <v>95</v>
      </c>
      <c r="C55" s="11">
        <v>1</v>
      </c>
      <c r="D55" s="11">
        <f t="shared" si="8"/>
        <v>1</v>
      </c>
      <c r="E55" s="11">
        <f t="shared" si="9"/>
        <v>90</v>
      </c>
      <c r="F55" s="30">
        <f t="shared" si="10"/>
        <v>0.66666666666666663</v>
      </c>
      <c r="G55" s="11">
        <f t="shared" si="11"/>
        <v>20</v>
      </c>
      <c r="H55" s="43">
        <f t="shared" si="12"/>
        <v>13.333333333333332</v>
      </c>
      <c r="K55" s="23"/>
      <c r="L55" s="23"/>
      <c r="M55" s="23"/>
      <c r="N55" s="24"/>
      <c r="O55" s="23"/>
      <c r="P55" s="25"/>
    </row>
    <row r="56" spans="1:19" ht="15.75" thickBot="1" x14ac:dyDescent="0.3">
      <c r="A56" s="38" t="s">
        <v>51</v>
      </c>
      <c r="B56" s="20" t="s">
        <v>96</v>
      </c>
      <c r="C56" s="39">
        <v>1</v>
      </c>
      <c r="D56" s="39">
        <f t="shared" si="8"/>
        <v>1</v>
      </c>
      <c r="E56" s="39">
        <f t="shared" si="9"/>
        <v>90</v>
      </c>
      <c r="F56" s="40">
        <f t="shared" si="10"/>
        <v>0.66666666666666663</v>
      </c>
      <c r="G56" s="39">
        <f t="shared" si="11"/>
        <v>20</v>
      </c>
      <c r="H56" s="44">
        <f t="shared" si="12"/>
        <v>13.333333333333332</v>
      </c>
      <c r="K56" s="23"/>
      <c r="L56" s="23"/>
      <c r="M56" s="23"/>
      <c r="N56" s="24"/>
      <c r="O56" s="23"/>
      <c r="P56" s="25"/>
    </row>
    <row r="57" spans="1:19" x14ac:dyDescent="0.25">
      <c r="A57" s="31" t="s">
        <v>52</v>
      </c>
      <c r="B57" s="18" t="s">
        <v>53</v>
      </c>
      <c r="C57" s="32">
        <v>1</v>
      </c>
      <c r="D57" s="32">
        <f t="shared" si="8"/>
        <v>1</v>
      </c>
      <c r="E57" s="32">
        <f t="shared" si="9"/>
        <v>90</v>
      </c>
      <c r="F57" s="33">
        <f t="shared" si="10"/>
        <v>0.66666666666666663</v>
      </c>
      <c r="G57" s="32">
        <f t="shared" si="11"/>
        <v>20</v>
      </c>
      <c r="H57" s="42">
        <f t="shared" si="12"/>
        <v>13.333333333333332</v>
      </c>
      <c r="K57" s="23"/>
      <c r="L57" s="23"/>
      <c r="M57" s="23"/>
      <c r="N57" s="24"/>
      <c r="O57" s="23"/>
      <c r="P57" s="25"/>
    </row>
    <row r="58" spans="1:19" x14ac:dyDescent="0.25">
      <c r="A58" s="34" t="s">
        <v>52</v>
      </c>
      <c r="B58" s="19" t="s">
        <v>80</v>
      </c>
      <c r="C58" s="11">
        <v>1</v>
      </c>
      <c r="D58" s="11">
        <f t="shared" si="8"/>
        <v>1</v>
      </c>
      <c r="E58" s="11">
        <f t="shared" si="9"/>
        <v>90</v>
      </c>
      <c r="F58" s="30">
        <f t="shared" si="10"/>
        <v>0.66666666666666663</v>
      </c>
      <c r="G58" s="11">
        <f t="shared" si="11"/>
        <v>20</v>
      </c>
      <c r="H58" s="43">
        <f t="shared" si="12"/>
        <v>13.333333333333332</v>
      </c>
      <c r="K58" s="23"/>
      <c r="L58" s="23"/>
      <c r="M58" s="23"/>
      <c r="N58" s="24"/>
      <c r="O58" s="23"/>
      <c r="P58" s="25"/>
    </row>
    <row r="59" spans="1:19" x14ac:dyDescent="0.25">
      <c r="A59" s="34" t="s">
        <v>52</v>
      </c>
      <c r="B59" s="19" t="s">
        <v>81</v>
      </c>
      <c r="C59" s="11">
        <v>1</v>
      </c>
      <c r="D59" s="11">
        <f t="shared" si="8"/>
        <v>1</v>
      </c>
      <c r="E59" s="11">
        <f t="shared" si="9"/>
        <v>90</v>
      </c>
      <c r="F59" s="30">
        <f t="shared" si="10"/>
        <v>0.66666666666666663</v>
      </c>
      <c r="G59" s="11">
        <f t="shared" si="11"/>
        <v>20</v>
      </c>
      <c r="H59" s="43">
        <f t="shared" si="12"/>
        <v>13.333333333333332</v>
      </c>
      <c r="K59" s="23"/>
      <c r="L59" s="23"/>
      <c r="M59" s="23"/>
      <c r="N59" s="24"/>
      <c r="O59" s="23"/>
      <c r="P59" s="25"/>
    </row>
    <row r="60" spans="1:19" ht="15.75" thickBot="1" x14ac:dyDescent="0.3">
      <c r="A60" s="35" t="s">
        <v>52</v>
      </c>
      <c r="B60" s="20" t="s">
        <v>52</v>
      </c>
      <c r="C60" s="36">
        <v>1</v>
      </c>
      <c r="D60" s="36">
        <f t="shared" si="8"/>
        <v>1</v>
      </c>
      <c r="E60" s="36">
        <f t="shared" si="9"/>
        <v>90</v>
      </c>
      <c r="F60" s="37">
        <f t="shared" si="10"/>
        <v>0.66666666666666663</v>
      </c>
      <c r="G60" s="36">
        <f t="shared" si="11"/>
        <v>20</v>
      </c>
      <c r="H60" s="45">
        <f t="shared" si="12"/>
        <v>13.333333333333332</v>
      </c>
      <c r="K60" s="23"/>
      <c r="L60" s="23"/>
      <c r="M60" s="23"/>
      <c r="N60" s="24"/>
      <c r="O60" s="23"/>
      <c r="P60" s="25"/>
    </row>
    <row r="61" spans="1:19" x14ac:dyDescent="0.25">
      <c r="K61" s="23"/>
      <c r="L61" s="23"/>
      <c r="M61" s="23"/>
      <c r="N61" s="24"/>
      <c r="O61" s="23"/>
      <c r="P61" s="25"/>
    </row>
    <row r="62" spans="1:19" x14ac:dyDescent="0.25">
      <c r="K62" s="23"/>
      <c r="L62" s="23"/>
      <c r="M62" s="23"/>
      <c r="N62" s="24"/>
      <c r="O62" s="23"/>
      <c r="P62" s="25"/>
    </row>
    <row r="63" spans="1:19" x14ac:dyDescent="0.25">
      <c r="K63" s="23"/>
      <c r="L63" s="23"/>
      <c r="M63" s="23"/>
      <c r="N63" s="24"/>
      <c r="O63" s="23"/>
      <c r="P63" s="25"/>
    </row>
    <row r="64" spans="1:19" x14ac:dyDescent="0.25">
      <c r="K64" s="23"/>
      <c r="L64" s="23"/>
      <c r="M64" s="23"/>
      <c r="N64" s="24"/>
      <c r="O64" s="23"/>
      <c r="P64" s="25"/>
    </row>
    <row r="65" spans="1:16" x14ac:dyDescent="0.25">
      <c r="K65" s="23"/>
      <c r="L65" s="23"/>
      <c r="M65" s="23"/>
      <c r="N65" s="24"/>
      <c r="O65" s="23"/>
      <c r="P65" s="25"/>
    </row>
    <row r="66" spans="1:16" x14ac:dyDescent="0.25">
      <c r="K66" s="23"/>
      <c r="L66" s="23"/>
      <c r="M66" s="23"/>
      <c r="N66" s="24"/>
      <c r="O66" s="23"/>
      <c r="P66" s="25"/>
    </row>
    <row r="67" spans="1:16" x14ac:dyDescent="0.25">
      <c r="K67" s="23"/>
      <c r="L67" s="23"/>
      <c r="M67" s="23"/>
      <c r="N67" s="24"/>
      <c r="O67" s="23"/>
      <c r="P67" s="25"/>
    </row>
    <row r="68" spans="1:16" x14ac:dyDescent="0.25">
      <c r="A68" s="69" t="s">
        <v>26</v>
      </c>
      <c r="B68" s="69"/>
      <c r="C68" s="69" t="s">
        <v>38</v>
      </c>
      <c r="D68" s="69"/>
      <c r="F68" s="27"/>
      <c r="G68" s="27"/>
      <c r="H68" s="27"/>
      <c r="I68" s="27"/>
      <c r="K68" s="23"/>
      <c r="L68" s="23"/>
      <c r="M68" s="23"/>
      <c r="N68" s="24"/>
      <c r="O68" s="23"/>
      <c r="P68" s="25"/>
    </row>
    <row r="69" spans="1:16" ht="93.75" x14ac:dyDescent="0.3">
      <c r="A69" s="48" t="s">
        <v>25</v>
      </c>
      <c r="B69" s="48" t="s">
        <v>24</v>
      </c>
      <c r="C69" s="6" t="s">
        <v>22</v>
      </c>
      <c r="D69" s="6" t="s">
        <v>23</v>
      </c>
      <c r="E69" s="8"/>
      <c r="F69" s="73"/>
      <c r="G69" s="75"/>
      <c r="H69" s="75"/>
      <c r="I69" s="27"/>
      <c r="K69" s="23"/>
      <c r="L69" s="23"/>
      <c r="M69" s="23"/>
      <c r="N69" s="24"/>
      <c r="O69" s="23"/>
      <c r="P69" s="25"/>
    </row>
    <row r="70" spans="1:16" x14ac:dyDescent="0.25">
      <c r="A70" s="53" t="s">
        <v>53</v>
      </c>
      <c r="B70">
        <v>950</v>
      </c>
      <c r="C70" s="61">
        <f t="shared" ref="C70:C92" si="13">GETPIVOTDATA("Итого",$I$1,"transaction rq",A70)*3</f>
        <v>936.10115994634236</v>
      </c>
      <c r="D70" s="58">
        <f>1-B70/C70</f>
        <v>-1.4847583411235599E-2</v>
      </c>
      <c r="E70" s="7"/>
      <c r="F70" s="26"/>
      <c r="G70" s="29"/>
      <c r="H70" s="29"/>
      <c r="I70" s="72"/>
      <c r="K70" s="23"/>
      <c r="L70" s="23"/>
      <c r="M70" s="23"/>
      <c r="N70" s="24"/>
      <c r="O70" s="23"/>
      <c r="P70" s="25"/>
    </row>
    <row r="71" spans="1:16" x14ac:dyDescent="0.25">
      <c r="A71" s="53" t="s">
        <v>54</v>
      </c>
      <c r="B71">
        <v>770</v>
      </c>
      <c r="C71" s="61">
        <f t="shared" si="13"/>
        <v>766.10115994634248</v>
      </c>
      <c r="D71" s="58">
        <f t="shared" ref="D71:D92" si="14">1-B71/C71</f>
        <v>-5.0891974291367159E-3</v>
      </c>
      <c r="E71" s="7"/>
      <c r="F71" s="26"/>
      <c r="G71" s="29"/>
      <c r="H71" s="29"/>
      <c r="I71" s="72"/>
      <c r="K71" s="23"/>
      <c r="L71" s="23"/>
      <c r="M71" s="23"/>
      <c r="N71" s="24"/>
      <c r="O71" s="23"/>
      <c r="P71" s="25"/>
    </row>
    <row r="72" spans="1:16" x14ac:dyDescent="0.25">
      <c r="A72" s="53" t="s">
        <v>55</v>
      </c>
      <c r="B72">
        <v>825</v>
      </c>
      <c r="C72" s="61">
        <f t="shared" si="13"/>
        <v>816.10115994634248</v>
      </c>
      <c r="D72" s="58">
        <f t="shared" si="14"/>
        <v>-1.0904089456560184E-2</v>
      </c>
      <c r="E72" s="7"/>
      <c r="F72" s="26"/>
      <c r="G72" s="29"/>
      <c r="H72" s="29"/>
      <c r="I72" s="72"/>
      <c r="K72" s="23"/>
      <c r="L72" s="23"/>
      <c r="M72" s="23"/>
      <c r="N72" s="24"/>
      <c r="O72" s="23"/>
      <c r="P72" s="25"/>
    </row>
    <row r="73" spans="1:16" x14ac:dyDescent="0.25">
      <c r="A73" s="53" t="s">
        <v>78</v>
      </c>
      <c r="B73">
        <v>50</v>
      </c>
      <c r="C73" s="61">
        <f t="shared" si="13"/>
        <v>50</v>
      </c>
      <c r="D73" s="58">
        <f t="shared" si="14"/>
        <v>0</v>
      </c>
      <c r="E73" s="7"/>
      <c r="F73" s="26"/>
      <c r="G73" s="29"/>
      <c r="H73" s="29"/>
      <c r="I73" s="72"/>
      <c r="K73" s="23"/>
      <c r="L73" s="23"/>
      <c r="M73" s="23"/>
      <c r="N73" s="24"/>
      <c r="O73" s="23"/>
      <c r="P73" s="25"/>
    </row>
    <row r="74" spans="1:16" x14ac:dyDescent="0.25">
      <c r="A74" s="53" t="s">
        <v>79</v>
      </c>
      <c r="B74">
        <v>50</v>
      </c>
      <c r="C74" s="61">
        <f t="shared" si="13"/>
        <v>50</v>
      </c>
      <c r="D74" s="58">
        <f t="shared" si="14"/>
        <v>0</v>
      </c>
      <c r="E74" s="7"/>
      <c r="F74" s="26"/>
      <c r="G74" s="29"/>
      <c r="H74" s="29"/>
      <c r="I74" s="72"/>
      <c r="K74" s="23"/>
      <c r="L74" s="23"/>
      <c r="M74" s="23"/>
      <c r="N74" s="24"/>
      <c r="O74" s="23"/>
      <c r="P74" s="25"/>
    </row>
    <row r="75" spans="1:16" x14ac:dyDescent="0.25">
      <c r="A75" s="53" t="s">
        <v>80</v>
      </c>
      <c r="B75">
        <v>280</v>
      </c>
      <c r="C75" s="61">
        <f t="shared" si="13"/>
        <v>274.78260869565213</v>
      </c>
      <c r="D75" s="58">
        <f t="shared" si="14"/>
        <v>-1.8987341772152E-2</v>
      </c>
      <c r="E75" s="7"/>
      <c r="F75" s="26"/>
      <c r="G75" s="29"/>
      <c r="H75" s="29"/>
      <c r="I75" s="72"/>
      <c r="K75" s="23"/>
      <c r="L75" s="23"/>
      <c r="M75" s="23"/>
      <c r="N75" s="24"/>
      <c r="O75" s="23"/>
      <c r="P75" s="25"/>
    </row>
    <row r="76" spans="1:16" x14ac:dyDescent="0.25">
      <c r="A76" s="53" t="s">
        <v>81</v>
      </c>
      <c r="B76">
        <v>280</v>
      </c>
      <c r="C76" s="61">
        <f t="shared" si="13"/>
        <v>274.78260869565213</v>
      </c>
      <c r="D76" s="58">
        <f t="shared" si="14"/>
        <v>-1.8987341772152E-2</v>
      </c>
      <c r="E76" s="10"/>
      <c r="F76" s="26"/>
      <c r="G76" s="29"/>
      <c r="H76" s="29"/>
      <c r="I76" s="72"/>
      <c r="K76" s="23"/>
      <c r="L76" s="23"/>
      <c r="M76" s="23"/>
      <c r="N76" s="24"/>
      <c r="O76" s="23"/>
      <c r="P76" s="25"/>
    </row>
    <row r="77" spans="1:16" x14ac:dyDescent="0.25">
      <c r="A77" s="53" t="s">
        <v>82</v>
      </c>
      <c r="B77">
        <v>245</v>
      </c>
      <c r="C77" s="61">
        <f t="shared" si="13"/>
        <v>234.78260869565219</v>
      </c>
      <c r="D77" s="58">
        <f t="shared" si="14"/>
        <v>-4.3518518518518512E-2</v>
      </c>
      <c r="E77" s="7"/>
      <c r="F77" s="26"/>
      <c r="G77" s="29"/>
      <c r="H77" s="29"/>
      <c r="I77" s="72"/>
      <c r="K77" s="23"/>
      <c r="L77" s="23"/>
      <c r="M77" s="23"/>
      <c r="N77" s="24"/>
      <c r="O77" s="23"/>
      <c r="P77" s="25"/>
    </row>
    <row r="78" spans="1:16" x14ac:dyDescent="0.25">
      <c r="A78" s="53" t="s">
        <v>83</v>
      </c>
      <c r="B78">
        <v>180</v>
      </c>
      <c r="C78" s="61">
        <f t="shared" si="13"/>
        <v>190</v>
      </c>
      <c r="D78" s="58">
        <f t="shared" si="14"/>
        <v>5.2631578947368474E-2</v>
      </c>
      <c r="E78" s="7"/>
      <c r="F78" s="26"/>
      <c r="G78" s="29"/>
      <c r="H78" s="29"/>
      <c r="I78" s="72"/>
      <c r="K78" s="23"/>
      <c r="L78" s="23"/>
      <c r="M78" s="23"/>
      <c r="N78" s="24"/>
      <c r="O78" s="23"/>
      <c r="P78" s="25"/>
    </row>
    <row r="79" spans="1:16" x14ac:dyDescent="0.25">
      <c r="A79" s="53" t="s">
        <v>84</v>
      </c>
      <c r="B79">
        <v>40</v>
      </c>
      <c r="C79" s="61">
        <f t="shared" si="13"/>
        <v>40</v>
      </c>
      <c r="D79" s="58">
        <f t="shared" si="14"/>
        <v>0</v>
      </c>
      <c r="E79" s="7"/>
      <c r="F79" s="26"/>
      <c r="G79" s="29"/>
      <c r="H79" s="29"/>
      <c r="I79" s="72"/>
      <c r="K79" s="23"/>
      <c r="L79" s="23"/>
      <c r="M79" s="23"/>
      <c r="N79" s="24"/>
      <c r="O79" s="23"/>
      <c r="P79" s="25"/>
    </row>
    <row r="80" spans="1:16" x14ac:dyDescent="0.25">
      <c r="A80" s="53" t="s">
        <v>85</v>
      </c>
      <c r="B80">
        <v>155</v>
      </c>
      <c r="C80" s="61">
        <f t="shared" si="13"/>
        <v>150</v>
      </c>
      <c r="D80" s="58">
        <f t="shared" si="14"/>
        <v>-3.3333333333333437E-2</v>
      </c>
      <c r="E80" s="7"/>
      <c r="F80" s="26"/>
      <c r="G80" s="29"/>
      <c r="H80" s="29"/>
      <c r="I80" s="72"/>
      <c r="K80" s="23"/>
      <c r="L80" s="23"/>
      <c r="M80" s="23"/>
      <c r="N80" s="24"/>
      <c r="O80" s="23"/>
      <c r="P80" s="25"/>
    </row>
    <row r="81" spans="1:16" x14ac:dyDescent="0.25">
      <c r="A81" s="53" t="s">
        <v>86</v>
      </c>
      <c r="B81">
        <v>155</v>
      </c>
      <c r="C81" s="61">
        <f t="shared" si="13"/>
        <v>150</v>
      </c>
      <c r="D81" s="58">
        <f t="shared" si="14"/>
        <v>-3.3333333333333437E-2</v>
      </c>
      <c r="E81" s="7"/>
      <c r="F81" s="26"/>
      <c r="G81" s="29"/>
      <c r="H81" s="29"/>
      <c r="I81" s="72"/>
      <c r="K81" s="23"/>
      <c r="L81" s="23"/>
      <c r="M81" s="23"/>
      <c r="N81" s="24"/>
      <c r="O81" s="23"/>
      <c r="P81" s="25"/>
    </row>
    <row r="82" spans="1:16" x14ac:dyDescent="0.25">
      <c r="A82" s="53" t="s">
        <v>87</v>
      </c>
      <c r="B82">
        <v>185</v>
      </c>
      <c r="C82" s="61">
        <f t="shared" si="13"/>
        <v>187.84029038112524</v>
      </c>
      <c r="D82" s="58">
        <f t="shared" si="14"/>
        <v>1.5120772946859984E-2</v>
      </c>
      <c r="F82" s="26"/>
      <c r="G82" s="29"/>
      <c r="H82" s="29"/>
      <c r="I82" s="72"/>
      <c r="K82" s="23"/>
      <c r="L82" s="23"/>
      <c r="M82" s="23"/>
      <c r="N82" s="24"/>
      <c r="O82" s="23"/>
      <c r="P82" s="25"/>
    </row>
    <row r="83" spans="1:16" x14ac:dyDescent="0.25">
      <c r="A83" s="53" t="s">
        <v>88</v>
      </c>
      <c r="B83">
        <v>92</v>
      </c>
      <c r="C83" s="61">
        <f t="shared" si="13"/>
        <v>93.103448275862064</v>
      </c>
      <c r="D83" s="58">
        <f t="shared" si="14"/>
        <v>1.185185185185178E-2</v>
      </c>
      <c r="F83" s="26"/>
      <c r="G83" s="29"/>
      <c r="H83" s="29"/>
      <c r="I83" s="72"/>
      <c r="K83" s="23"/>
      <c r="L83" s="23"/>
      <c r="M83" s="23"/>
      <c r="N83" s="24"/>
      <c r="O83" s="23"/>
      <c r="P83" s="25"/>
    </row>
    <row r="84" spans="1:16" x14ac:dyDescent="0.25">
      <c r="A84" s="53" t="s">
        <v>89</v>
      </c>
      <c r="B84">
        <v>60</v>
      </c>
      <c r="C84" s="61">
        <f t="shared" si="13"/>
        <v>62.068965517241381</v>
      </c>
      <c r="D84" s="58">
        <f t="shared" si="14"/>
        <v>3.3333333333333326E-2</v>
      </c>
      <c r="E84" s="47"/>
      <c r="F84" s="26"/>
      <c r="G84" s="29"/>
      <c r="H84" s="29"/>
      <c r="I84" s="72"/>
      <c r="K84" s="23"/>
      <c r="L84" s="23"/>
      <c r="M84" s="23"/>
      <c r="N84" s="24"/>
      <c r="O84" s="23"/>
      <c r="P84" s="25"/>
    </row>
    <row r="85" spans="1:16" x14ac:dyDescent="0.25">
      <c r="A85" s="53" t="s">
        <v>90</v>
      </c>
      <c r="B85">
        <v>31</v>
      </c>
      <c r="C85" s="61">
        <f t="shared" si="13"/>
        <v>31.03448275862069</v>
      </c>
      <c r="D85" s="58">
        <f t="shared" si="14"/>
        <v>1.1111111111111738E-3</v>
      </c>
      <c r="F85" s="26"/>
      <c r="G85" s="29"/>
      <c r="H85" s="29"/>
      <c r="I85" s="72"/>
      <c r="K85" s="23"/>
      <c r="L85" s="23"/>
      <c r="M85" s="23"/>
      <c r="N85" s="24"/>
      <c r="O85" s="23"/>
      <c r="P85" s="25"/>
    </row>
    <row r="86" spans="1:16" x14ac:dyDescent="0.25">
      <c r="A86" s="53" t="s">
        <v>91</v>
      </c>
      <c r="B86">
        <v>130</v>
      </c>
      <c r="C86" s="61">
        <f t="shared" si="13"/>
        <v>130</v>
      </c>
      <c r="D86" s="58">
        <f t="shared" si="14"/>
        <v>0</v>
      </c>
      <c r="F86" s="26"/>
      <c r="G86" s="29"/>
      <c r="H86" s="29"/>
      <c r="I86" s="72"/>
      <c r="K86" s="23"/>
      <c r="L86" s="23"/>
      <c r="M86" s="23"/>
      <c r="N86" s="24"/>
      <c r="O86" s="23"/>
      <c r="P86" s="25"/>
    </row>
    <row r="87" spans="1:16" x14ac:dyDescent="0.25">
      <c r="A87" s="53" t="s">
        <v>92</v>
      </c>
      <c r="B87">
        <v>30</v>
      </c>
      <c r="C87" s="61">
        <f t="shared" si="13"/>
        <v>30</v>
      </c>
      <c r="D87" s="58">
        <f t="shared" si="14"/>
        <v>0</v>
      </c>
      <c r="F87" s="26"/>
      <c r="G87" s="29"/>
      <c r="H87" s="29"/>
      <c r="I87" s="72"/>
      <c r="K87" s="23"/>
      <c r="L87" s="23"/>
      <c r="M87" s="23"/>
      <c r="N87" s="24"/>
      <c r="O87" s="23"/>
      <c r="P87" s="25"/>
    </row>
    <row r="88" spans="1:16" x14ac:dyDescent="0.25">
      <c r="A88" s="53" t="s">
        <v>93</v>
      </c>
      <c r="B88">
        <v>40</v>
      </c>
      <c r="C88" s="61">
        <f t="shared" si="13"/>
        <v>40</v>
      </c>
      <c r="D88" s="58">
        <f t="shared" si="14"/>
        <v>0</v>
      </c>
      <c r="F88" s="26"/>
      <c r="G88" s="29"/>
      <c r="H88" s="29"/>
      <c r="I88" s="72"/>
      <c r="K88" s="23"/>
      <c r="L88" s="23"/>
      <c r="M88" s="23"/>
      <c r="N88" s="24"/>
      <c r="O88" s="23"/>
      <c r="P88" s="25"/>
    </row>
    <row r="89" spans="1:16" x14ac:dyDescent="0.25">
      <c r="A89" s="53" t="s">
        <v>94</v>
      </c>
      <c r="B89">
        <v>40</v>
      </c>
      <c r="C89" s="61">
        <f t="shared" si="13"/>
        <v>40</v>
      </c>
      <c r="D89" s="58">
        <f t="shared" si="14"/>
        <v>0</v>
      </c>
      <c r="F89" s="26"/>
      <c r="G89" s="29"/>
      <c r="H89" s="29"/>
      <c r="I89" s="72"/>
      <c r="K89" s="23"/>
      <c r="L89" s="23"/>
      <c r="M89" s="23"/>
      <c r="N89" s="24"/>
      <c r="O89" s="23"/>
      <c r="P89" s="25"/>
    </row>
    <row r="90" spans="1:16" x14ac:dyDescent="0.25">
      <c r="A90" s="53" t="s">
        <v>95</v>
      </c>
      <c r="B90">
        <v>40</v>
      </c>
      <c r="C90" s="61">
        <f t="shared" si="13"/>
        <v>40</v>
      </c>
      <c r="D90" s="58">
        <f t="shared" si="14"/>
        <v>0</v>
      </c>
      <c r="F90" s="26"/>
      <c r="G90" s="29"/>
      <c r="H90" s="29"/>
      <c r="I90" s="72"/>
      <c r="K90" s="23"/>
      <c r="L90" s="23"/>
      <c r="M90" s="23"/>
      <c r="N90" s="24"/>
      <c r="O90" s="23"/>
      <c r="P90" s="25"/>
    </row>
    <row r="91" spans="1:16" x14ac:dyDescent="0.25">
      <c r="A91" s="53" t="s">
        <v>96</v>
      </c>
      <c r="B91">
        <v>40</v>
      </c>
      <c r="C91" s="61">
        <f t="shared" si="13"/>
        <v>40</v>
      </c>
      <c r="D91" s="58">
        <f t="shared" si="14"/>
        <v>0</v>
      </c>
      <c r="F91" s="26"/>
      <c r="G91" s="29"/>
      <c r="H91" s="29"/>
      <c r="I91" s="72"/>
      <c r="K91" s="23"/>
      <c r="L91" s="23"/>
      <c r="M91" s="23"/>
      <c r="N91" s="24"/>
      <c r="O91" s="23"/>
      <c r="P91" s="25"/>
    </row>
    <row r="92" spans="1:16" x14ac:dyDescent="0.25">
      <c r="A92" s="53" t="s">
        <v>52</v>
      </c>
      <c r="B92">
        <v>40</v>
      </c>
      <c r="C92" s="61">
        <f t="shared" si="13"/>
        <v>40</v>
      </c>
      <c r="D92" s="58">
        <f t="shared" si="14"/>
        <v>0</v>
      </c>
      <c r="F92" s="26"/>
      <c r="G92" s="29"/>
      <c r="H92" s="29"/>
      <c r="I92" s="72"/>
      <c r="K92" s="23"/>
      <c r="L92" s="23"/>
      <c r="M92" s="23"/>
      <c r="N92" s="24"/>
      <c r="O92" s="23"/>
      <c r="P92" s="25"/>
    </row>
    <row r="93" spans="1:16" x14ac:dyDescent="0.25">
      <c r="A93" s="46" t="s">
        <v>0</v>
      </c>
      <c r="B93" s="5">
        <f>SUM(B70:B92)</f>
        <v>4708</v>
      </c>
      <c r="C93" s="5">
        <f>SUM(C70:C92)</f>
        <v>4666.6984928588327</v>
      </c>
      <c r="D93" s="4"/>
      <c r="F93" s="27"/>
      <c r="G93" s="29"/>
      <c r="H93" s="29"/>
      <c r="I93" s="27"/>
      <c r="J93" s="4"/>
    </row>
    <row r="94" spans="1:16" x14ac:dyDescent="0.25">
      <c r="F94" s="27"/>
      <c r="G94" s="27"/>
      <c r="H94" s="27"/>
      <c r="I94" s="27"/>
    </row>
    <row r="95" spans="1:16" x14ac:dyDescent="0.25">
      <c r="F95" s="27"/>
      <c r="G95" s="27"/>
      <c r="H95" s="27"/>
      <c r="I95" s="27"/>
    </row>
    <row r="96" spans="1:16" x14ac:dyDescent="0.25">
      <c r="F96" s="27"/>
      <c r="G96" s="27"/>
      <c r="H96" s="27"/>
      <c r="I96" s="27"/>
    </row>
    <row r="97" spans="1:9" x14ac:dyDescent="0.25">
      <c r="F97" s="27"/>
      <c r="G97" s="27"/>
      <c r="H97" s="27"/>
      <c r="I97" s="27"/>
    </row>
    <row r="98" spans="1:9" x14ac:dyDescent="0.25">
      <c r="A98" s="27"/>
      <c r="B98" s="27"/>
      <c r="C98" s="27"/>
      <c r="D98" s="27"/>
      <c r="E98" s="27"/>
      <c r="F98" s="27"/>
      <c r="G98" s="27"/>
      <c r="H98" s="27"/>
      <c r="I98" s="27"/>
    </row>
    <row r="99" spans="1:9" x14ac:dyDescent="0.25">
      <c r="A99" s="27"/>
      <c r="B99" s="27"/>
      <c r="C99" s="27"/>
      <c r="D99" s="27"/>
      <c r="E99" s="27"/>
      <c r="F99" s="27"/>
      <c r="G99" s="27"/>
      <c r="H99" s="27"/>
      <c r="I99" s="27"/>
    </row>
    <row r="100" spans="1:9" x14ac:dyDescent="0.25">
      <c r="A100" s="27"/>
      <c r="B100" s="27"/>
      <c r="C100" s="27"/>
      <c r="D100" s="27"/>
      <c r="E100" s="27"/>
      <c r="F100" s="27"/>
      <c r="G100" s="27"/>
      <c r="H100" s="27"/>
      <c r="I100" s="27"/>
    </row>
    <row r="101" spans="1:9" x14ac:dyDescent="0.25">
      <c r="A101" s="27"/>
      <c r="B101" s="27"/>
      <c r="C101" s="27"/>
      <c r="D101" s="27"/>
      <c r="E101" s="27"/>
      <c r="F101" s="27"/>
      <c r="G101" s="27"/>
      <c r="H101" s="27"/>
      <c r="I101" s="27"/>
    </row>
    <row r="102" spans="1:9" x14ac:dyDescent="0.25">
      <c r="A102" s="27"/>
      <c r="B102" s="66"/>
      <c r="C102" s="27"/>
      <c r="D102" s="27"/>
      <c r="E102" s="27"/>
      <c r="F102" s="27"/>
      <c r="G102" s="27"/>
      <c r="H102" s="27"/>
      <c r="I102" s="27"/>
    </row>
    <row r="103" spans="1:9" x14ac:dyDescent="0.25">
      <c r="A103" s="27"/>
      <c r="B103" s="66"/>
      <c r="C103" s="27"/>
      <c r="D103" s="27"/>
      <c r="E103" s="27"/>
      <c r="F103" s="27"/>
      <c r="G103" s="27"/>
      <c r="H103" s="27"/>
      <c r="I103" s="27"/>
    </row>
    <row r="104" spans="1:9" x14ac:dyDescent="0.25">
      <c r="A104" s="27"/>
      <c r="B104" s="66"/>
      <c r="C104" s="27"/>
      <c r="D104" s="27"/>
      <c r="E104" s="27"/>
      <c r="F104" s="27"/>
      <c r="G104" s="27"/>
      <c r="H104" s="27"/>
      <c r="I104" s="27"/>
    </row>
    <row r="105" spans="1:9" x14ac:dyDescent="0.25">
      <c r="A105" s="27"/>
      <c r="B105" s="66"/>
      <c r="C105" s="27"/>
      <c r="D105" s="27"/>
      <c r="E105" s="27"/>
      <c r="F105" s="27"/>
      <c r="G105" s="27"/>
      <c r="H105" s="27"/>
      <c r="I105" s="27"/>
    </row>
    <row r="106" spans="1:9" x14ac:dyDescent="0.25">
      <c r="A106" s="27"/>
      <c r="B106" s="66"/>
      <c r="C106" s="27"/>
      <c r="D106" s="27"/>
      <c r="E106" s="27"/>
      <c r="F106" s="27"/>
      <c r="G106" s="27"/>
      <c r="H106" s="27"/>
      <c r="I106" s="27"/>
    </row>
    <row r="107" spans="1:9" x14ac:dyDescent="0.25">
      <c r="A107" s="27"/>
      <c r="B107" s="66"/>
      <c r="C107" s="27"/>
      <c r="D107" s="27"/>
      <c r="E107" s="27"/>
      <c r="F107" s="27"/>
      <c r="G107" s="27"/>
      <c r="H107" s="27"/>
      <c r="I107" s="27"/>
    </row>
    <row r="108" spans="1:9" x14ac:dyDescent="0.25">
      <c r="A108" s="27"/>
      <c r="B108" s="66"/>
      <c r="C108" s="27"/>
      <c r="D108" s="27"/>
      <c r="E108" s="27"/>
      <c r="F108" s="27"/>
      <c r="G108" s="27"/>
      <c r="H108" s="27"/>
      <c r="I108" s="27"/>
    </row>
    <row r="109" spans="1:9" x14ac:dyDescent="0.25">
      <c r="A109" s="27"/>
      <c r="B109" s="66"/>
      <c r="C109" s="27"/>
      <c r="D109" s="27"/>
      <c r="E109" s="27"/>
      <c r="F109" s="27"/>
      <c r="G109" s="27"/>
      <c r="H109" s="27"/>
      <c r="I109" s="27"/>
    </row>
    <row r="110" spans="1:9" x14ac:dyDescent="0.25">
      <c r="A110" s="27"/>
      <c r="B110" s="66"/>
      <c r="C110" s="27"/>
      <c r="D110" s="27"/>
      <c r="E110" s="27"/>
      <c r="F110" s="27"/>
      <c r="G110" s="27"/>
      <c r="H110" s="27"/>
      <c r="I110" s="27"/>
    </row>
    <row r="111" spans="1:9" x14ac:dyDescent="0.25">
      <c r="A111" s="27"/>
      <c r="B111" s="66"/>
      <c r="C111" s="27"/>
      <c r="D111" s="27"/>
      <c r="E111" s="27"/>
      <c r="F111" s="27"/>
      <c r="G111" s="27"/>
      <c r="H111" s="27"/>
      <c r="I111" s="27"/>
    </row>
    <row r="112" spans="1:9" x14ac:dyDescent="0.25">
      <c r="A112" s="27"/>
      <c r="B112" s="66"/>
      <c r="C112" s="27"/>
      <c r="D112" s="27"/>
      <c r="E112" s="27"/>
      <c r="F112" s="27"/>
      <c r="G112" s="27"/>
      <c r="H112" s="27"/>
      <c r="I112" s="27"/>
    </row>
    <row r="113" spans="1:9" x14ac:dyDescent="0.25">
      <c r="A113" s="27"/>
      <c r="B113" s="66"/>
      <c r="C113" s="27"/>
      <c r="D113" s="27"/>
      <c r="E113" s="27"/>
      <c r="F113" s="27"/>
      <c r="G113" s="27"/>
      <c r="H113" s="27"/>
      <c r="I113" s="27"/>
    </row>
    <row r="114" spans="1:9" x14ac:dyDescent="0.25">
      <c r="A114" s="27"/>
      <c r="B114" s="66"/>
      <c r="C114" s="27"/>
      <c r="D114" s="27"/>
      <c r="E114" s="27"/>
      <c r="F114" s="27"/>
      <c r="G114" s="27"/>
      <c r="H114" s="27"/>
      <c r="I114" s="27"/>
    </row>
    <row r="115" spans="1:9" x14ac:dyDescent="0.25">
      <c r="A115" s="27"/>
      <c r="B115" s="66"/>
      <c r="C115" s="27"/>
      <c r="D115" s="27"/>
      <c r="E115" s="27"/>
      <c r="F115" s="27"/>
      <c r="G115" s="27"/>
      <c r="H115" s="27"/>
      <c r="I115" s="27"/>
    </row>
    <row r="116" spans="1:9" x14ac:dyDescent="0.25">
      <c r="A116" s="27"/>
      <c r="B116" s="66"/>
      <c r="C116" s="27"/>
      <c r="D116" s="27"/>
      <c r="E116" s="27"/>
      <c r="F116" s="27"/>
      <c r="G116" s="27"/>
      <c r="H116" s="27"/>
      <c r="I116" s="27"/>
    </row>
    <row r="117" spans="1:9" x14ac:dyDescent="0.25">
      <c r="A117" s="27"/>
      <c r="B117" s="66"/>
      <c r="C117" s="27"/>
      <c r="D117" s="27"/>
      <c r="E117" s="27"/>
      <c r="F117" s="27"/>
      <c r="G117" s="27"/>
      <c r="H117" s="27"/>
      <c r="I117" s="27"/>
    </row>
    <row r="118" spans="1:9" x14ac:dyDescent="0.25">
      <c r="A118" s="27"/>
      <c r="B118" s="66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66"/>
      <c r="C119" s="27"/>
      <c r="D119" s="27"/>
      <c r="E119" s="27"/>
      <c r="F119" s="27"/>
      <c r="G119" s="27"/>
      <c r="H119" s="27"/>
      <c r="I119" s="27"/>
    </row>
    <row r="120" spans="1:9" x14ac:dyDescent="0.25">
      <c r="A120" s="27"/>
      <c r="B120" s="66"/>
      <c r="C120" s="27"/>
      <c r="D120" s="27"/>
      <c r="E120" s="27"/>
      <c r="F120" s="27"/>
      <c r="G120" s="27"/>
      <c r="H120" s="27"/>
      <c r="I120" s="27"/>
    </row>
    <row r="121" spans="1:9" x14ac:dyDescent="0.25">
      <c r="A121" s="27"/>
      <c r="B121" s="66"/>
      <c r="C121" s="27"/>
      <c r="D121" s="27"/>
      <c r="E121" s="27"/>
      <c r="F121" s="27"/>
      <c r="G121" s="27"/>
      <c r="H121" s="27"/>
      <c r="I121" s="27"/>
    </row>
    <row r="122" spans="1:9" x14ac:dyDescent="0.25">
      <c r="A122" s="27"/>
      <c r="B122" s="66"/>
      <c r="C122" s="27"/>
      <c r="D122" s="27"/>
      <c r="E122" s="27"/>
      <c r="F122" s="27"/>
      <c r="G122" s="27"/>
      <c r="H122" s="27"/>
      <c r="I122" s="27"/>
    </row>
    <row r="123" spans="1:9" x14ac:dyDescent="0.25">
      <c r="A123" s="27"/>
      <c r="B123" s="66"/>
      <c r="C123" s="27"/>
      <c r="D123" s="27"/>
      <c r="E123" s="27"/>
      <c r="F123" s="27"/>
      <c r="G123" s="27"/>
      <c r="H123" s="27"/>
      <c r="I123" s="27"/>
    </row>
    <row r="124" spans="1:9" x14ac:dyDescent="0.25">
      <c r="A124" s="27"/>
      <c r="B124" s="66"/>
      <c r="C124" s="27"/>
      <c r="D124" s="27"/>
      <c r="E124" s="27"/>
      <c r="F124" s="27"/>
      <c r="G124" s="27"/>
      <c r="H124" s="27"/>
      <c r="I124" s="27"/>
    </row>
    <row r="125" spans="1:9" x14ac:dyDescent="0.25">
      <c r="A125" s="27"/>
      <c r="B125" s="27"/>
      <c r="C125" s="27"/>
      <c r="D125" s="27"/>
      <c r="E125" s="27"/>
      <c r="F125" s="27"/>
      <c r="G125" s="27"/>
      <c r="H125" s="27"/>
      <c r="I125" s="27"/>
    </row>
    <row r="126" spans="1:9" x14ac:dyDescent="0.25">
      <c r="A126" s="27"/>
      <c r="B126" s="27"/>
      <c r="C126" s="27"/>
      <c r="D126" s="27"/>
      <c r="E126" s="27"/>
      <c r="F126" s="27"/>
      <c r="G126" s="27"/>
      <c r="H126" s="27"/>
      <c r="I126" s="27"/>
    </row>
    <row r="127" spans="1:9" x14ac:dyDescent="0.25">
      <c r="A127" s="27"/>
      <c r="B127" s="27"/>
      <c r="C127" s="27"/>
      <c r="D127" s="27"/>
      <c r="E127" s="27"/>
      <c r="F127" s="27"/>
      <c r="G127" s="27"/>
      <c r="H127" s="27"/>
      <c r="I127" s="27"/>
    </row>
    <row r="128" spans="1:9" x14ac:dyDescent="0.25">
      <c r="A128" s="27"/>
      <c r="B128" s="27"/>
      <c r="C128" s="27"/>
      <c r="D128" s="27"/>
      <c r="E128" s="27"/>
      <c r="F128" s="27"/>
      <c r="G128" s="27"/>
      <c r="H128" s="27"/>
      <c r="I128" s="27"/>
    </row>
    <row r="129" spans="1:9" x14ac:dyDescent="0.25">
      <c r="A129" s="27"/>
      <c r="B129" s="27"/>
      <c r="C129" s="27"/>
      <c r="D129" s="27"/>
      <c r="E129" s="27"/>
      <c r="F129" s="27"/>
      <c r="G129" s="27"/>
      <c r="H129" s="27"/>
      <c r="I129" s="27"/>
    </row>
    <row r="130" spans="1:9" x14ac:dyDescent="0.25">
      <c r="A130" s="27"/>
      <c r="B130" s="27"/>
      <c r="C130" s="27"/>
      <c r="D130" s="27"/>
      <c r="E130" s="27"/>
      <c r="F130" s="27"/>
      <c r="G130" s="27"/>
      <c r="H130" s="27"/>
      <c r="I130" s="27"/>
    </row>
  </sheetData>
  <sortState xmlns:xlrd2="http://schemas.microsoft.com/office/spreadsheetml/2017/richdata2" ref="L2:W14">
    <sortCondition ref="L1:L14"/>
  </sortState>
  <mergeCells count="2">
    <mergeCell ref="A68:B68"/>
    <mergeCell ref="C68:D68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32" sqref="B32"/>
    </sheetView>
  </sheetViews>
  <sheetFormatPr defaultRowHeight="15" x14ac:dyDescent="0.25"/>
  <cols>
    <col min="1" max="1" width="57.5703125" bestFit="1" customWidth="1"/>
    <col min="2" max="2" width="36.7109375" bestFit="1" customWidth="1"/>
  </cols>
  <sheetData>
    <row r="1" spans="1:2" x14ac:dyDescent="0.25">
      <c r="A1" s="9" t="s">
        <v>27</v>
      </c>
      <c r="B1" s="9" t="s">
        <v>28</v>
      </c>
    </row>
    <row r="2" spans="1:2" x14ac:dyDescent="0.25">
      <c r="A2" s="12" t="s">
        <v>53</v>
      </c>
      <c r="B2" s="12" t="s">
        <v>56</v>
      </c>
    </row>
    <row r="3" spans="1:2" x14ac:dyDescent="0.25">
      <c r="A3" s="12" t="s">
        <v>54</v>
      </c>
      <c r="B3" s="12" t="s">
        <v>60</v>
      </c>
    </row>
    <row r="4" spans="1:2" x14ac:dyDescent="0.25">
      <c r="A4" s="12" t="s">
        <v>55</v>
      </c>
      <c r="B4" s="12" t="s">
        <v>59</v>
      </c>
    </row>
    <row r="5" spans="1:2" x14ac:dyDescent="0.25">
      <c r="A5" s="12" t="s">
        <v>78</v>
      </c>
      <c r="B5" s="12" t="s">
        <v>57</v>
      </c>
    </row>
    <row r="6" spans="1:2" x14ac:dyDescent="0.25">
      <c r="A6" s="12" t="s">
        <v>79</v>
      </c>
      <c r="B6" s="12" t="s">
        <v>58</v>
      </c>
    </row>
    <row r="7" spans="1:2" x14ac:dyDescent="0.25">
      <c r="A7" s="12" t="s">
        <v>80</v>
      </c>
      <c r="B7" s="12" t="s">
        <v>61</v>
      </c>
    </row>
    <row r="8" spans="1:2" x14ac:dyDescent="0.25">
      <c r="A8" s="12" t="s">
        <v>81</v>
      </c>
      <c r="B8" s="12" t="s">
        <v>62</v>
      </c>
    </row>
    <row r="9" spans="1:2" x14ac:dyDescent="0.25">
      <c r="A9" s="12" t="s">
        <v>82</v>
      </c>
      <c r="B9" s="12" t="s">
        <v>63</v>
      </c>
    </row>
    <row r="10" spans="1:2" x14ac:dyDescent="0.25">
      <c r="A10" s="12" t="s">
        <v>83</v>
      </c>
      <c r="B10" s="12" t="s">
        <v>64</v>
      </c>
    </row>
    <row r="11" spans="1:2" x14ac:dyDescent="0.25">
      <c r="A11" s="12" t="s">
        <v>84</v>
      </c>
      <c r="B11" s="12" t="s">
        <v>65</v>
      </c>
    </row>
    <row r="12" spans="1:2" x14ac:dyDescent="0.25">
      <c r="A12" s="12" t="s">
        <v>85</v>
      </c>
      <c r="B12" s="56" t="s">
        <v>97</v>
      </c>
    </row>
    <row r="13" spans="1:2" x14ac:dyDescent="0.25">
      <c r="A13" s="12" t="s">
        <v>86</v>
      </c>
      <c r="B13" s="12" t="s">
        <v>66</v>
      </c>
    </row>
    <row r="14" spans="1:2" x14ac:dyDescent="0.25">
      <c r="A14" s="12" t="s">
        <v>87</v>
      </c>
      <c r="B14" s="12" t="s">
        <v>67</v>
      </c>
    </row>
    <row r="15" spans="1:2" x14ac:dyDescent="0.25">
      <c r="A15" s="12" t="s">
        <v>88</v>
      </c>
      <c r="B15" s="12" t="s">
        <v>68</v>
      </c>
    </row>
    <row r="16" spans="1:2" x14ac:dyDescent="0.25">
      <c r="A16" s="12" t="s">
        <v>89</v>
      </c>
      <c r="B16" s="12" t="s">
        <v>69</v>
      </c>
    </row>
    <row r="17" spans="1:2" x14ac:dyDescent="0.25">
      <c r="A17" s="12" t="s">
        <v>90</v>
      </c>
      <c r="B17" s="12" t="s">
        <v>70</v>
      </c>
    </row>
    <row r="18" spans="1:2" x14ac:dyDescent="0.25">
      <c r="A18" s="12" t="s">
        <v>91</v>
      </c>
      <c r="B18" s="12" t="s">
        <v>71</v>
      </c>
    </row>
    <row r="19" spans="1:2" x14ac:dyDescent="0.25">
      <c r="A19" s="12" t="s">
        <v>92</v>
      </c>
      <c r="B19" s="12" t="s">
        <v>72</v>
      </c>
    </row>
    <row r="20" spans="1:2" x14ac:dyDescent="0.25">
      <c r="A20" s="12" t="s">
        <v>93</v>
      </c>
      <c r="B20" s="12" t="s">
        <v>73</v>
      </c>
    </row>
    <row r="21" spans="1:2" x14ac:dyDescent="0.25">
      <c r="A21" s="12" t="s">
        <v>94</v>
      </c>
      <c r="B21" s="12" t="s">
        <v>74</v>
      </c>
    </row>
    <row r="22" spans="1:2" x14ac:dyDescent="0.25">
      <c r="A22" s="12" t="s">
        <v>95</v>
      </c>
      <c r="B22" s="12" t="s">
        <v>75</v>
      </c>
    </row>
    <row r="23" spans="1:2" x14ac:dyDescent="0.25">
      <c r="A23" s="12" t="s">
        <v>96</v>
      </c>
      <c r="B23" s="12" t="s">
        <v>76</v>
      </c>
    </row>
    <row r="24" spans="1:2" x14ac:dyDescent="0.25">
      <c r="A24" s="12" t="s">
        <v>52</v>
      </c>
      <c r="B24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9"/>
  <sheetViews>
    <sheetView workbookViewId="0">
      <selection activeCell="N25" sqref="N25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0" t="s">
        <v>1</v>
      </c>
      <c r="B1" s="70" t="s">
        <v>29</v>
      </c>
      <c r="C1" s="70" t="s">
        <v>30</v>
      </c>
      <c r="D1" s="70" t="s">
        <v>31</v>
      </c>
      <c r="E1" s="70" t="s">
        <v>32</v>
      </c>
      <c r="F1" s="70" t="s">
        <v>33</v>
      </c>
      <c r="G1" s="70" t="s">
        <v>34</v>
      </c>
      <c r="H1" s="70" t="s">
        <v>2</v>
      </c>
      <c r="I1" s="70" t="s">
        <v>3</v>
      </c>
      <c r="J1" s="70" t="s">
        <v>4</v>
      </c>
    </row>
    <row r="2" spans="1:10" x14ac:dyDescent="0.25">
      <c r="A2" s="70" t="s">
        <v>113</v>
      </c>
      <c r="B2" s="70" t="s">
        <v>35</v>
      </c>
      <c r="C2" s="70">
        <v>1.0029999999999999</v>
      </c>
      <c r="D2" s="70">
        <v>1.0029999999999999</v>
      </c>
      <c r="E2" s="70">
        <v>1.0029999999999999</v>
      </c>
      <c r="F2" s="70">
        <v>0</v>
      </c>
      <c r="G2" s="70">
        <v>1.0029999999999999</v>
      </c>
      <c r="H2" s="70">
        <v>1</v>
      </c>
      <c r="I2" s="70">
        <v>0</v>
      </c>
      <c r="J2" s="70">
        <v>0</v>
      </c>
    </row>
    <row r="3" spans="1:10" x14ac:dyDescent="0.25">
      <c r="A3" s="70" t="s">
        <v>112</v>
      </c>
      <c r="B3" s="70" t="s">
        <v>35</v>
      </c>
      <c r="C3" s="70">
        <v>1.0029999999999999</v>
      </c>
      <c r="D3" s="70">
        <v>1.0029999999999999</v>
      </c>
      <c r="E3" s="70">
        <v>1.0029999999999999</v>
      </c>
      <c r="F3" s="70">
        <v>0</v>
      </c>
      <c r="G3" s="70">
        <v>1.0029999999999999</v>
      </c>
      <c r="H3" s="70">
        <v>1</v>
      </c>
      <c r="I3" s="70">
        <v>0</v>
      </c>
      <c r="J3" s="70">
        <v>0</v>
      </c>
    </row>
    <row r="4" spans="1:10" x14ac:dyDescent="0.25">
      <c r="A4" s="70" t="s">
        <v>114</v>
      </c>
      <c r="B4" s="70" t="s">
        <v>35</v>
      </c>
      <c r="C4" s="70">
        <v>1.8879999999999999</v>
      </c>
      <c r="D4" s="70">
        <v>1.8879999999999999</v>
      </c>
      <c r="E4" s="70">
        <v>1.8879999999999999</v>
      </c>
      <c r="F4" s="70">
        <v>0</v>
      </c>
      <c r="G4" s="70">
        <v>1.8879999999999999</v>
      </c>
      <c r="H4" s="70">
        <v>1</v>
      </c>
      <c r="I4" s="70">
        <v>0</v>
      </c>
      <c r="J4" s="70">
        <v>0</v>
      </c>
    </row>
    <row r="5" spans="1:10" x14ac:dyDescent="0.25">
      <c r="A5" s="70" t="s">
        <v>112</v>
      </c>
      <c r="B5" s="70" t="s">
        <v>35</v>
      </c>
      <c r="C5" s="70">
        <v>1.8879999999999999</v>
      </c>
      <c r="D5" s="70">
        <v>1.8879999999999999</v>
      </c>
      <c r="E5" s="70">
        <v>1.8879999999999999</v>
      </c>
      <c r="F5" s="70">
        <v>0</v>
      </c>
      <c r="G5" s="70">
        <v>1.8879999999999999</v>
      </c>
      <c r="H5" s="70">
        <v>1</v>
      </c>
      <c r="I5" s="70">
        <v>0</v>
      </c>
      <c r="J5" s="70">
        <v>0</v>
      </c>
    </row>
    <row r="6" spans="1:10" x14ac:dyDescent="0.25">
      <c r="A6" s="70" t="s">
        <v>115</v>
      </c>
      <c r="B6" s="70" t="s">
        <v>35</v>
      </c>
      <c r="C6" s="70">
        <v>16.091000000000001</v>
      </c>
      <c r="D6" s="70">
        <v>16.091000000000001</v>
      </c>
      <c r="E6" s="70">
        <v>16.091000000000001</v>
      </c>
      <c r="F6" s="70">
        <v>0</v>
      </c>
      <c r="G6" s="70">
        <v>16.091000000000001</v>
      </c>
      <c r="H6" s="70">
        <v>1</v>
      </c>
      <c r="I6" s="70">
        <v>0</v>
      </c>
      <c r="J6" s="70">
        <v>0</v>
      </c>
    </row>
    <row r="7" spans="1:10" x14ac:dyDescent="0.25">
      <c r="A7" s="70" t="s">
        <v>112</v>
      </c>
      <c r="B7" s="70" t="s">
        <v>35</v>
      </c>
      <c r="C7" s="70">
        <v>16.091000000000001</v>
      </c>
      <c r="D7" s="70">
        <v>16.091000000000001</v>
      </c>
      <c r="E7" s="70">
        <v>16.091000000000001</v>
      </c>
      <c r="F7" s="70">
        <v>0</v>
      </c>
      <c r="G7" s="70">
        <v>16.091000000000001</v>
      </c>
      <c r="H7" s="70">
        <v>1</v>
      </c>
      <c r="I7" s="70">
        <v>0</v>
      </c>
      <c r="J7" s="70">
        <v>0</v>
      </c>
    </row>
    <row r="8" spans="1:10" x14ac:dyDescent="0.25">
      <c r="A8" s="70" t="s">
        <v>116</v>
      </c>
      <c r="B8" s="70" t="s">
        <v>35</v>
      </c>
      <c r="C8" s="70">
        <v>1.0049999999999999</v>
      </c>
      <c r="D8" s="70">
        <v>1.0049999999999999</v>
      </c>
      <c r="E8" s="70">
        <v>1.0049999999999999</v>
      </c>
      <c r="F8" s="70">
        <v>0</v>
      </c>
      <c r="G8" s="70">
        <v>1.0049999999999999</v>
      </c>
      <c r="H8" s="70">
        <v>1</v>
      </c>
      <c r="I8" s="70">
        <v>0</v>
      </c>
      <c r="J8" s="70">
        <v>0</v>
      </c>
    </row>
    <row r="9" spans="1:10" x14ac:dyDescent="0.25">
      <c r="A9" s="70" t="s">
        <v>112</v>
      </c>
      <c r="B9" s="70" t="s">
        <v>35</v>
      </c>
      <c r="C9" s="70">
        <v>1.0049999999999999</v>
      </c>
      <c r="D9" s="70">
        <v>1.0049999999999999</v>
      </c>
      <c r="E9" s="70">
        <v>1.0049999999999999</v>
      </c>
      <c r="F9" s="70">
        <v>0</v>
      </c>
      <c r="G9" s="70">
        <v>1.0049999999999999</v>
      </c>
      <c r="H9" s="70">
        <v>1</v>
      </c>
      <c r="I9" s="70">
        <v>0</v>
      </c>
      <c r="J9" s="70">
        <v>0</v>
      </c>
    </row>
    <row r="10" spans="1:10" x14ac:dyDescent="0.25">
      <c r="A10" s="70" t="s">
        <v>117</v>
      </c>
      <c r="B10" s="70" t="s">
        <v>35</v>
      </c>
      <c r="C10" s="70">
        <v>2.0139999999999998</v>
      </c>
      <c r="D10" s="70">
        <v>2.0139999999999998</v>
      </c>
      <c r="E10" s="70">
        <v>2.0139999999999998</v>
      </c>
      <c r="F10" s="70">
        <v>0</v>
      </c>
      <c r="G10" s="70">
        <v>2.0139999999999998</v>
      </c>
      <c r="H10" s="70">
        <v>1</v>
      </c>
      <c r="I10" s="70">
        <v>0</v>
      </c>
      <c r="J10" s="70">
        <v>0</v>
      </c>
    </row>
    <row r="11" spans="1:10" x14ac:dyDescent="0.25">
      <c r="A11" s="70" t="s">
        <v>112</v>
      </c>
      <c r="B11" s="70" t="s">
        <v>35</v>
      </c>
      <c r="C11" s="70">
        <v>2.0139999999999998</v>
      </c>
      <c r="D11" s="70">
        <v>2.0139999999999998</v>
      </c>
      <c r="E11" s="70">
        <v>2.0139999999999998</v>
      </c>
      <c r="F11" s="70">
        <v>0</v>
      </c>
      <c r="G11" s="70">
        <v>2.0139999999999998</v>
      </c>
      <c r="H11" s="70">
        <v>1</v>
      </c>
      <c r="I11" s="70">
        <v>0</v>
      </c>
      <c r="J11" s="70">
        <v>0</v>
      </c>
    </row>
    <row r="12" spans="1:10" x14ac:dyDescent="0.25">
      <c r="A12" s="70" t="s">
        <v>118</v>
      </c>
      <c r="B12" s="70" t="s">
        <v>35</v>
      </c>
      <c r="C12" s="70">
        <v>16.076000000000001</v>
      </c>
      <c r="D12" s="70">
        <v>16.076000000000001</v>
      </c>
      <c r="E12" s="70">
        <v>16.076000000000001</v>
      </c>
      <c r="F12" s="70">
        <v>0</v>
      </c>
      <c r="G12" s="70">
        <v>16.076000000000001</v>
      </c>
      <c r="H12" s="70">
        <v>1</v>
      </c>
      <c r="I12" s="70">
        <v>0</v>
      </c>
      <c r="J12" s="70">
        <v>0</v>
      </c>
    </row>
    <row r="13" spans="1:10" x14ac:dyDescent="0.25">
      <c r="A13" s="70" t="s">
        <v>112</v>
      </c>
      <c r="B13" s="70" t="s">
        <v>35</v>
      </c>
      <c r="C13" s="70">
        <v>16.076000000000001</v>
      </c>
      <c r="D13" s="70">
        <v>16.076000000000001</v>
      </c>
      <c r="E13" s="70">
        <v>16.076000000000001</v>
      </c>
      <c r="F13" s="70">
        <v>0</v>
      </c>
      <c r="G13" s="70">
        <v>16.076000000000001</v>
      </c>
      <c r="H13" s="70">
        <v>1</v>
      </c>
      <c r="I13" s="70">
        <v>0</v>
      </c>
      <c r="J13" s="70">
        <v>0</v>
      </c>
    </row>
    <row r="14" spans="1:10" x14ac:dyDescent="0.25">
      <c r="A14" s="70" t="s">
        <v>119</v>
      </c>
      <c r="B14" s="70" t="s">
        <v>35</v>
      </c>
      <c r="C14" s="70">
        <v>1.0089999999999999</v>
      </c>
      <c r="D14" s="70">
        <v>1.0089999999999999</v>
      </c>
      <c r="E14" s="70">
        <v>1.0089999999999999</v>
      </c>
      <c r="F14" s="70">
        <v>0</v>
      </c>
      <c r="G14" s="70">
        <v>1.0089999999999999</v>
      </c>
      <c r="H14" s="70">
        <v>1</v>
      </c>
      <c r="I14" s="70">
        <v>0</v>
      </c>
      <c r="J14" s="70">
        <v>0</v>
      </c>
    </row>
    <row r="15" spans="1:10" x14ac:dyDescent="0.25">
      <c r="A15" s="70" t="s">
        <v>112</v>
      </c>
      <c r="B15" s="70" t="s">
        <v>35</v>
      </c>
      <c r="C15" s="70">
        <v>1.0089999999999999</v>
      </c>
      <c r="D15" s="70">
        <v>1.0089999999999999</v>
      </c>
      <c r="E15" s="70">
        <v>1.0089999999999999</v>
      </c>
      <c r="F15" s="70">
        <v>0</v>
      </c>
      <c r="G15" s="70">
        <v>1.0089999999999999</v>
      </c>
      <c r="H15" s="70">
        <v>1</v>
      </c>
      <c r="I15" s="70">
        <v>0</v>
      </c>
      <c r="J15" s="70">
        <v>0</v>
      </c>
    </row>
    <row r="16" spans="1:10" x14ac:dyDescent="0.25">
      <c r="A16" s="70" t="s">
        <v>120</v>
      </c>
      <c r="B16" s="70" t="s">
        <v>35</v>
      </c>
      <c r="C16" s="70">
        <v>1.9470000000000001</v>
      </c>
      <c r="D16" s="70">
        <v>1.9470000000000001</v>
      </c>
      <c r="E16" s="70">
        <v>1.9470000000000001</v>
      </c>
      <c r="F16" s="70">
        <v>0</v>
      </c>
      <c r="G16" s="70">
        <v>1.9470000000000001</v>
      </c>
      <c r="H16" s="70">
        <v>1</v>
      </c>
      <c r="I16" s="70">
        <v>0</v>
      </c>
      <c r="J16" s="70">
        <v>0</v>
      </c>
    </row>
    <row r="17" spans="1:13" x14ac:dyDescent="0.25">
      <c r="A17" s="70" t="s">
        <v>112</v>
      </c>
      <c r="B17" s="70" t="s">
        <v>35</v>
      </c>
      <c r="C17" s="70">
        <v>1.9470000000000001</v>
      </c>
      <c r="D17" s="70">
        <v>1.9470000000000001</v>
      </c>
      <c r="E17" s="70">
        <v>1.9470000000000001</v>
      </c>
      <c r="F17" s="70">
        <v>0</v>
      </c>
      <c r="G17" s="70">
        <v>1.9470000000000001</v>
      </c>
      <c r="H17" s="70">
        <v>1</v>
      </c>
      <c r="I17" s="70">
        <v>0</v>
      </c>
      <c r="J17" s="70">
        <v>0</v>
      </c>
    </row>
    <row r="18" spans="1:13" x14ac:dyDescent="0.25">
      <c r="A18" s="70" t="s">
        <v>121</v>
      </c>
      <c r="B18" s="70" t="s">
        <v>35</v>
      </c>
      <c r="C18" s="70">
        <v>16.074999999999999</v>
      </c>
      <c r="D18" s="70">
        <v>16.074999999999999</v>
      </c>
      <c r="E18" s="70">
        <v>16.074999999999999</v>
      </c>
      <c r="F18" s="70">
        <v>0</v>
      </c>
      <c r="G18" s="70">
        <v>16.074999999999999</v>
      </c>
      <c r="H18" s="70">
        <v>1</v>
      </c>
      <c r="I18" s="70">
        <v>0</v>
      </c>
      <c r="J18" s="70">
        <v>0</v>
      </c>
    </row>
    <row r="19" spans="1:13" x14ac:dyDescent="0.25">
      <c r="A19" s="70" t="s">
        <v>112</v>
      </c>
      <c r="B19" s="70" t="s">
        <v>35</v>
      </c>
      <c r="C19" s="70">
        <v>16.074999999999999</v>
      </c>
      <c r="D19" s="70">
        <v>16.074999999999999</v>
      </c>
      <c r="E19" s="70">
        <v>16.074999999999999</v>
      </c>
      <c r="F19" s="70">
        <v>0</v>
      </c>
      <c r="G19" s="70">
        <v>16.074999999999999</v>
      </c>
      <c r="H19" s="70">
        <v>1</v>
      </c>
      <c r="I19" s="70">
        <v>0</v>
      </c>
      <c r="J19" s="70">
        <v>0</v>
      </c>
    </row>
    <row r="20" spans="1:13" x14ac:dyDescent="0.25">
      <c r="A20" s="70" t="s">
        <v>122</v>
      </c>
      <c r="B20" s="70" t="s">
        <v>35</v>
      </c>
      <c r="C20" s="70">
        <v>1.008</v>
      </c>
      <c r="D20" s="70">
        <v>1.008</v>
      </c>
      <c r="E20" s="70">
        <v>1.008</v>
      </c>
      <c r="F20" s="70">
        <v>0</v>
      </c>
      <c r="G20" s="70">
        <v>1.008</v>
      </c>
      <c r="H20" s="70">
        <v>1</v>
      </c>
      <c r="I20" s="70">
        <v>0</v>
      </c>
      <c r="J20" s="70">
        <v>0</v>
      </c>
    </row>
    <row r="21" spans="1:13" x14ac:dyDescent="0.25">
      <c r="A21" s="70" t="s">
        <v>112</v>
      </c>
      <c r="B21" s="70" t="s">
        <v>35</v>
      </c>
      <c r="C21" s="70">
        <v>1.008</v>
      </c>
      <c r="D21" s="70">
        <v>1.008</v>
      </c>
      <c r="E21" s="70">
        <v>1.008</v>
      </c>
      <c r="F21" s="70">
        <v>0</v>
      </c>
      <c r="G21" s="70">
        <v>1.008</v>
      </c>
      <c r="H21" s="70">
        <v>1</v>
      </c>
      <c r="I21" s="70">
        <v>0</v>
      </c>
      <c r="J21" s="70">
        <v>0</v>
      </c>
    </row>
    <row r="22" spans="1:13" x14ac:dyDescent="0.25">
      <c r="A22" s="70" t="s">
        <v>123</v>
      </c>
      <c r="B22" s="70" t="s">
        <v>35</v>
      </c>
      <c r="C22" s="70">
        <v>1.8089999999999999</v>
      </c>
      <c r="D22" s="70">
        <v>1.8089999999999999</v>
      </c>
      <c r="E22" s="70">
        <v>1.8089999999999999</v>
      </c>
      <c r="F22" s="70">
        <v>0</v>
      </c>
      <c r="G22" s="70">
        <v>1.8089999999999999</v>
      </c>
      <c r="H22" s="70">
        <v>1</v>
      </c>
      <c r="I22" s="70">
        <v>0</v>
      </c>
      <c r="J22" s="70">
        <v>0</v>
      </c>
    </row>
    <row r="23" spans="1:13" x14ac:dyDescent="0.25">
      <c r="A23" s="70" t="s">
        <v>112</v>
      </c>
      <c r="B23" s="70" t="s">
        <v>35</v>
      </c>
      <c r="C23" s="70">
        <v>1.8089999999999999</v>
      </c>
      <c r="D23" s="70">
        <v>1.8089999999999999</v>
      </c>
      <c r="E23" s="70">
        <v>1.8089999999999999</v>
      </c>
      <c r="F23" s="70">
        <v>0</v>
      </c>
      <c r="G23" s="70">
        <v>1.8089999999999999</v>
      </c>
      <c r="H23" s="70">
        <v>1</v>
      </c>
      <c r="I23" s="70">
        <v>0</v>
      </c>
      <c r="J23" s="70">
        <v>0</v>
      </c>
    </row>
    <row r="24" spans="1:13" x14ac:dyDescent="0.25">
      <c r="A24" s="70" t="s">
        <v>124</v>
      </c>
      <c r="B24" s="70" t="s">
        <v>35</v>
      </c>
      <c r="C24" s="70">
        <v>16.065000000000001</v>
      </c>
      <c r="D24" s="70">
        <v>16.065000000000001</v>
      </c>
      <c r="E24" s="70">
        <v>16.065000000000001</v>
      </c>
      <c r="F24" s="70">
        <v>0</v>
      </c>
      <c r="G24" s="70">
        <v>16.065000000000001</v>
      </c>
      <c r="H24" s="70">
        <v>1</v>
      </c>
      <c r="I24" s="70">
        <v>0</v>
      </c>
      <c r="J24" s="70">
        <v>0</v>
      </c>
    </row>
    <row r="25" spans="1:13" x14ac:dyDescent="0.25">
      <c r="A25" s="70" t="s">
        <v>112</v>
      </c>
      <c r="B25" s="70" t="s">
        <v>35</v>
      </c>
      <c r="C25" s="70">
        <v>16.065000000000001</v>
      </c>
      <c r="D25" s="70">
        <v>16.065000000000001</v>
      </c>
      <c r="E25" s="70">
        <v>16.065000000000001</v>
      </c>
      <c r="F25" s="70">
        <v>0</v>
      </c>
      <c r="G25" s="70">
        <v>16.065000000000001</v>
      </c>
      <c r="H25" s="70">
        <v>1</v>
      </c>
      <c r="I25" s="70">
        <v>0</v>
      </c>
      <c r="J25" s="70">
        <v>0</v>
      </c>
    </row>
    <row r="26" spans="1:13" x14ac:dyDescent="0.25">
      <c r="A26" s="70" t="s">
        <v>125</v>
      </c>
      <c r="B26" s="70" t="s">
        <v>35</v>
      </c>
      <c r="C26" s="70">
        <v>1.0129999999999999</v>
      </c>
      <c r="D26" s="70">
        <v>1.0129999999999999</v>
      </c>
      <c r="E26" s="70">
        <v>1.0129999999999999</v>
      </c>
      <c r="F26" s="70">
        <v>0</v>
      </c>
      <c r="G26" s="70">
        <v>1.0129999999999999</v>
      </c>
      <c r="H26" s="70">
        <v>1</v>
      </c>
      <c r="I26" s="70">
        <v>0</v>
      </c>
      <c r="J26" s="70">
        <v>0</v>
      </c>
      <c r="L26" s="26"/>
      <c r="M26" s="23"/>
    </row>
    <row r="27" spans="1:13" x14ac:dyDescent="0.25">
      <c r="A27" s="70" t="s">
        <v>112</v>
      </c>
      <c r="B27" s="70" t="s">
        <v>35</v>
      </c>
      <c r="C27" s="70">
        <v>1.0129999999999999</v>
      </c>
      <c r="D27" s="70">
        <v>1.0129999999999999</v>
      </c>
      <c r="E27" s="70">
        <v>1.0129999999999999</v>
      </c>
      <c r="F27" s="70">
        <v>0</v>
      </c>
      <c r="G27" s="70">
        <v>1.0129999999999999</v>
      </c>
      <c r="H27" s="70">
        <v>1</v>
      </c>
      <c r="I27" s="70">
        <v>0</v>
      </c>
      <c r="J27" s="70">
        <v>0</v>
      </c>
      <c r="L27" s="26"/>
      <c r="M27" s="23"/>
    </row>
    <row r="28" spans="1:13" x14ac:dyDescent="0.25">
      <c r="A28" s="70" t="s">
        <v>126</v>
      </c>
      <c r="B28" s="70" t="s">
        <v>35</v>
      </c>
      <c r="C28" s="70">
        <v>2.048</v>
      </c>
      <c r="D28" s="70">
        <v>2.048</v>
      </c>
      <c r="E28" s="70">
        <v>2.048</v>
      </c>
      <c r="F28" s="70">
        <v>0</v>
      </c>
      <c r="G28" s="70">
        <v>2.048</v>
      </c>
      <c r="H28" s="70">
        <v>1</v>
      </c>
      <c r="I28" s="70">
        <v>0</v>
      </c>
      <c r="J28" s="70">
        <v>0</v>
      </c>
      <c r="L28" s="26"/>
      <c r="M28" s="23"/>
    </row>
    <row r="29" spans="1:13" x14ac:dyDescent="0.25">
      <c r="A29" s="70" t="s">
        <v>112</v>
      </c>
      <c r="B29" s="70" t="s">
        <v>35</v>
      </c>
      <c r="C29" s="70">
        <v>2.048</v>
      </c>
      <c r="D29" s="70">
        <v>2.048</v>
      </c>
      <c r="E29" s="70">
        <v>2.048</v>
      </c>
      <c r="F29" s="70">
        <v>0</v>
      </c>
      <c r="G29" s="70">
        <v>2.048</v>
      </c>
      <c r="H29" s="70">
        <v>1</v>
      </c>
      <c r="I29" s="70">
        <v>0</v>
      </c>
      <c r="J29" s="70">
        <v>0</v>
      </c>
      <c r="L29" s="26"/>
      <c r="M29" s="23"/>
    </row>
    <row r="30" spans="1:13" x14ac:dyDescent="0.25">
      <c r="A30" s="70" t="s">
        <v>127</v>
      </c>
      <c r="B30" s="70" t="s">
        <v>35</v>
      </c>
      <c r="C30" s="70">
        <v>16.106999999999999</v>
      </c>
      <c r="D30" s="70">
        <v>16.106999999999999</v>
      </c>
      <c r="E30" s="70">
        <v>16.106999999999999</v>
      </c>
      <c r="F30" s="70">
        <v>0</v>
      </c>
      <c r="G30" s="70">
        <v>16.106999999999999</v>
      </c>
      <c r="H30" s="70">
        <v>1</v>
      </c>
      <c r="I30" s="70">
        <v>0</v>
      </c>
      <c r="J30" s="70">
        <v>0</v>
      </c>
      <c r="L30" s="26"/>
      <c r="M30" s="23"/>
    </row>
    <row r="31" spans="1:13" x14ac:dyDescent="0.25">
      <c r="A31" s="70" t="s">
        <v>112</v>
      </c>
      <c r="B31" s="70" t="s">
        <v>35</v>
      </c>
      <c r="C31" s="70">
        <v>16.106999999999999</v>
      </c>
      <c r="D31" s="70">
        <v>16.106999999999999</v>
      </c>
      <c r="E31" s="70">
        <v>16.106999999999999</v>
      </c>
      <c r="F31" s="70">
        <v>0</v>
      </c>
      <c r="G31" s="70">
        <v>16.106999999999999</v>
      </c>
      <c r="H31" s="70">
        <v>1</v>
      </c>
      <c r="I31" s="70">
        <v>0</v>
      </c>
      <c r="J31" s="70">
        <v>0</v>
      </c>
      <c r="L31" s="26"/>
      <c r="M31" s="23"/>
    </row>
    <row r="32" spans="1:13" x14ac:dyDescent="0.25">
      <c r="A32" s="70" t="s">
        <v>128</v>
      </c>
      <c r="B32" s="70" t="s">
        <v>35</v>
      </c>
      <c r="C32" s="70">
        <v>1.008</v>
      </c>
      <c r="D32" s="70">
        <v>1.008</v>
      </c>
      <c r="E32" s="70">
        <v>1.008</v>
      </c>
      <c r="F32" s="70">
        <v>0</v>
      </c>
      <c r="G32" s="70">
        <v>1.008</v>
      </c>
      <c r="H32" s="70">
        <v>1</v>
      </c>
      <c r="I32" s="70">
        <v>0</v>
      </c>
      <c r="J32" s="70">
        <v>0</v>
      </c>
      <c r="L32" s="26"/>
      <c r="M32" s="23"/>
    </row>
    <row r="33" spans="1:13" x14ac:dyDescent="0.25">
      <c r="A33" s="70" t="s">
        <v>112</v>
      </c>
      <c r="B33" s="70" t="s">
        <v>35</v>
      </c>
      <c r="C33" s="70">
        <v>1.008</v>
      </c>
      <c r="D33" s="70">
        <v>1.008</v>
      </c>
      <c r="E33" s="70">
        <v>1.008</v>
      </c>
      <c r="F33" s="70">
        <v>0</v>
      </c>
      <c r="G33" s="70">
        <v>1.008</v>
      </c>
      <c r="H33" s="70">
        <v>1</v>
      </c>
      <c r="I33" s="70">
        <v>0</v>
      </c>
      <c r="J33" s="70">
        <v>0</v>
      </c>
      <c r="L33" s="26"/>
      <c r="M33" s="23"/>
    </row>
    <row r="34" spans="1:13" x14ac:dyDescent="0.25">
      <c r="A34" s="70" t="s">
        <v>129</v>
      </c>
      <c r="B34" s="70" t="s">
        <v>35</v>
      </c>
      <c r="C34" s="70">
        <v>1.9910000000000001</v>
      </c>
      <c r="D34" s="70">
        <v>1.9910000000000001</v>
      </c>
      <c r="E34" s="70">
        <v>1.9910000000000001</v>
      </c>
      <c r="F34" s="70">
        <v>0</v>
      </c>
      <c r="G34" s="70">
        <v>1.9910000000000001</v>
      </c>
      <c r="H34" s="70">
        <v>1</v>
      </c>
      <c r="I34" s="70">
        <v>0</v>
      </c>
      <c r="J34" s="70">
        <v>0</v>
      </c>
      <c r="L34" s="26"/>
      <c r="M34" s="23"/>
    </row>
    <row r="35" spans="1:13" x14ac:dyDescent="0.25">
      <c r="A35" s="70" t="s">
        <v>112</v>
      </c>
      <c r="B35" s="70" t="s">
        <v>35</v>
      </c>
      <c r="C35" s="70">
        <v>1.9910000000000001</v>
      </c>
      <c r="D35" s="70">
        <v>1.9910000000000001</v>
      </c>
      <c r="E35" s="70">
        <v>1.9910000000000001</v>
      </c>
      <c r="F35" s="70">
        <v>0</v>
      </c>
      <c r="G35" s="70">
        <v>1.9910000000000001</v>
      </c>
      <c r="H35" s="70">
        <v>1</v>
      </c>
      <c r="I35" s="70">
        <v>0</v>
      </c>
      <c r="J35" s="70">
        <v>0</v>
      </c>
      <c r="L35" s="26"/>
      <c r="M35" s="23"/>
    </row>
    <row r="36" spans="1:13" x14ac:dyDescent="0.25">
      <c r="A36" s="70" t="s">
        <v>130</v>
      </c>
      <c r="B36" s="70" t="s">
        <v>35</v>
      </c>
      <c r="C36" s="70">
        <v>16.103999999999999</v>
      </c>
      <c r="D36" s="70">
        <v>16.103999999999999</v>
      </c>
      <c r="E36" s="70">
        <v>16.103999999999999</v>
      </c>
      <c r="F36" s="70">
        <v>0</v>
      </c>
      <c r="G36" s="70">
        <v>16.103999999999999</v>
      </c>
      <c r="H36" s="70">
        <v>1</v>
      </c>
      <c r="I36" s="70">
        <v>0</v>
      </c>
      <c r="J36" s="70">
        <v>0</v>
      </c>
      <c r="L36" s="26"/>
      <c r="M36" s="23"/>
    </row>
    <row r="37" spans="1:13" x14ac:dyDescent="0.25">
      <c r="A37" s="70" t="s">
        <v>112</v>
      </c>
      <c r="B37" s="70" t="s">
        <v>35</v>
      </c>
      <c r="C37" s="70">
        <v>16.103999999999999</v>
      </c>
      <c r="D37" s="70">
        <v>16.103999999999999</v>
      </c>
      <c r="E37" s="70">
        <v>16.103999999999999</v>
      </c>
      <c r="F37" s="70">
        <v>0</v>
      </c>
      <c r="G37" s="70">
        <v>16.103999999999999</v>
      </c>
      <c r="H37" s="70">
        <v>1</v>
      </c>
      <c r="I37" s="70">
        <v>0</v>
      </c>
      <c r="J37" s="70">
        <v>0</v>
      </c>
      <c r="L37" s="26"/>
      <c r="M37" s="23"/>
    </row>
    <row r="38" spans="1:13" x14ac:dyDescent="0.25">
      <c r="A38" s="70" t="s">
        <v>131</v>
      </c>
      <c r="B38" s="70" t="s">
        <v>35</v>
      </c>
      <c r="C38" s="70">
        <v>1.0049999999999999</v>
      </c>
      <c r="D38" s="70">
        <v>1.0049999999999999</v>
      </c>
      <c r="E38" s="70">
        <v>1.0049999999999999</v>
      </c>
      <c r="F38" s="70">
        <v>0</v>
      </c>
      <c r="G38" s="70">
        <v>1.0049999999999999</v>
      </c>
      <c r="H38" s="70">
        <v>1</v>
      </c>
      <c r="I38" s="70">
        <v>0</v>
      </c>
      <c r="J38" s="70">
        <v>0</v>
      </c>
      <c r="L38" s="26"/>
      <c r="M38" s="23"/>
    </row>
    <row r="39" spans="1:13" x14ac:dyDescent="0.25">
      <c r="A39" s="70" t="s">
        <v>112</v>
      </c>
      <c r="B39" s="70" t="s">
        <v>35</v>
      </c>
      <c r="C39" s="70">
        <v>1.0049999999999999</v>
      </c>
      <c r="D39" s="70">
        <v>1.0049999999999999</v>
      </c>
      <c r="E39" s="70">
        <v>1.0049999999999999</v>
      </c>
      <c r="F39" s="70">
        <v>0</v>
      </c>
      <c r="G39" s="70">
        <v>1.0049999999999999</v>
      </c>
      <c r="H39" s="70">
        <v>1</v>
      </c>
      <c r="I39" s="70">
        <v>0</v>
      </c>
      <c r="J39" s="70">
        <v>0</v>
      </c>
    </row>
    <row r="40" spans="1:13" x14ac:dyDescent="0.25">
      <c r="A40" s="70" t="s">
        <v>132</v>
      </c>
      <c r="B40" s="70" t="s">
        <v>35</v>
      </c>
      <c r="C40" s="70">
        <v>2.0150000000000001</v>
      </c>
      <c r="D40" s="70">
        <v>2.0150000000000001</v>
      </c>
      <c r="E40" s="70">
        <v>2.0150000000000001</v>
      </c>
      <c r="F40" s="70">
        <v>0</v>
      </c>
      <c r="G40" s="70">
        <v>2.0150000000000001</v>
      </c>
      <c r="H40" s="70">
        <v>1</v>
      </c>
      <c r="I40" s="70">
        <v>0</v>
      </c>
      <c r="J40" s="70">
        <v>0</v>
      </c>
    </row>
    <row r="41" spans="1:13" x14ac:dyDescent="0.25">
      <c r="A41" s="70" t="s">
        <v>112</v>
      </c>
      <c r="B41" s="70" t="s">
        <v>35</v>
      </c>
      <c r="C41" s="70">
        <v>2.0150000000000001</v>
      </c>
      <c r="D41" s="70">
        <v>2.0150000000000001</v>
      </c>
      <c r="E41" s="70">
        <v>2.0150000000000001</v>
      </c>
      <c r="F41" s="70">
        <v>0</v>
      </c>
      <c r="G41" s="70">
        <v>2.0150000000000001</v>
      </c>
      <c r="H41" s="70">
        <v>1</v>
      </c>
      <c r="I41" s="70">
        <v>0</v>
      </c>
      <c r="J41" s="70">
        <v>0</v>
      </c>
    </row>
    <row r="42" spans="1:13" x14ac:dyDescent="0.25">
      <c r="A42" s="70" t="s">
        <v>133</v>
      </c>
      <c r="B42" s="70" t="s">
        <v>35</v>
      </c>
      <c r="C42" s="70">
        <v>16.061</v>
      </c>
      <c r="D42" s="70">
        <v>16.061</v>
      </c>
      <c r="E42" s="70">
        <v>16.061</v>
      </c>
      <c r="F42" s="70">
        <v>0</v>
      </c>
      <c r="G42" s="70">
        <v>16.061</v>
      </c>
      <c r="H42" s="70">
        <v>1</v>
      </c>
      <c r="I42" s="70">
        <v>0</v>
      </c>
      <c r="J42" s="70">
        <v>0</v>
      </c>
    </row>
    <row r="43" spans="1:13" x14ac:dyDescent="0.25">
      <c r="A43" s="70" t="s">
        <v>112</v>
      </c>
      <c r="B43" s="70" t="s">
        <v>35</v>
      </c>
      <c r="C43" s="70">
        <v>16.061</v>
      </c>
      <c r="D43" s="70">
        <v>16.061</v>
      </c>
      <c r="E43" s="70">
        <v>16.061</v>
      </c>
      <c r="F43" s="70">
        <v>0</v>
      </c>
      <c r="G43" s="70">
        <v>16.061</v>
      </c>
      <c r="H43" s="70">
        <v>1</v>
      </c>
      <c r="I43" s="70">
        <v>0</v>
      </c>
      <c r="J43" s="70">
        <v>0</v>
      </c>
    </row>
    <row r="44" spans="1:13" x14ac:dyDescent="0.25">
      <c r="A44" s="70" t="s">
        <v>134</v>
      </c>
      <c r="B44" s="70" t="s">
        <v>35</v>
      </c>
      <c r="C44" s="70">
        <v>1.014</v>
      </c>
      <c r="D44" s="70">
        <v>1.014</v>
      </c>
      <c r="E44" s="70">
        <v>1.014</v>
      </c>
      <c r="F44" s="70">
        <v>0</v>
      </c>
      <c r="G44" s="70">
        <v>1.014</v>
      </c>
      <c r="H44" s="70">
        <v>1</v>
      </c>
      <c r="I44" s="70">
        <v>0</v>
      </c>
      <c r="J44" s="70">
        <v>0</v>
      </c>
    </row>
    <row r="45" spans="1:13" x14ac:dyDescent="0.25">
      <c r="A45" s="70" t="s">
        <v>112</v>
      </c>
      <c r="B45" s="70" t="s">
        <v>35</v>
      </c>
      <c r="C45" s="70">
        <v>1.014</v>
      </c>
      <c r="D45" s="70">
        <v>1.014</v>
      </c>
      <c r="E45" s="70">
        <v>1.014</v>
      </c>
      <c r="F45" s="70">
        <v>0</v>
      </c>
      <c r="G45" s="70">
        <v>1.014</v>
      </c>
      <c r="H45" s="70">
        <v>1</v>
      </c>
      <c r="I45" s="70">
        <v>0</v>
      </c>
      <c r="J45" s="70">
        <v>0</v>
      </c>
    </row>
    <row r="46" spans="1:13" x14ac:dyDescent="0.25">
      <c r="A46" s="70" t="s">
        <v>135</v>
      </c>
      <c r="B46" s="70" t="s">
        <v>35</v>
      </c>
      <c r="C46" s="70">
        <v>2.0529999999999999</v>
      </c>
      <c r="D46" s="70">
        <v>2.0529999999999999</v>
      </c>
      <c r="E46" s="70">
        <v>2.0529999999999999</v>
      </c>
      <c r="F46" s="70">
        <v>0</v>
      </c>
      <c r="G46" s="70">
        <v>2.0529999999999999</v>
      </c>
      <c r="H46" s="70">
        <v>1</v>
      </c>
      <c r="I46" s="70">
        <v>0</v>
      </c>
      <c r="J46" s="70">
        <v>0</v>
      </c>
    </row>
    <row r="47" spans="1:13" x14ac:dyDescent="0.25">
      <c r="A47" s="70" t="s">
        <v>112</v>
      </c>
      <c r="B47" s="70" t="s">
        <v>35</v>
      </c>
      <c r="C47" s="70">
        <v>2.0529999999999999</v>
      </c>
      <c r="D47" s="70">
        <v>2.0529999999999999</v>
      </c>
      <c r="E47" s="70">
        <v>2.0529999999999999</v>
      </c>
      <c r="F47" s="70">
        <v>0</v>
      </c>
      <c r="G47" s="70">
        <v>2.0529999999999999</v>
      </c>
      <c r="H47" s="70">
        <v>1</v>
      </c>
      <c r="I47" s="70">
        <v>0</v>
      </c>
      <c r="J47" s="70">
        <v>0</v>
      </c>
    </row>
    <row r="48" spans="1:13" x14ac:dyDescent="0.25">
      <c r="A48" s="70" t="s">
        <v>136</v>
      </c>
      <c r="B48" s="70" t="s">
        <v>35</v>
      </c>
      <c r="C48" s="70">
        <v>16.068999999999999</v>
      </c>
      <c r="D48" s="70">
        <v>16.068999999999999</v>
      </c>
      <c r="E48" s="70">
        <v>16.068999999999999</v>
      </c>
      <c r="F48" s="70">
        <v>0</v>
      </c>
      <c r="G48" s="70">
        <v>16.068999999999999</v>
      </c>
      <c r="H48" s="70">
        <v>1</v>
      </c>
      <c r="I48" s="70">
        <v>0</v>
      </c>
      <c r="J48" s="70">
        <v>0</v>
      </c>
    </row>
    <row r="49" spans="1:10" x14ac:dyDescent="0.25">
      <c r="A49" s="70" t="s">
        <v>112</v>
      </c>
      <c r="B49" s="70" t="s">
        <v>35</v>
      </c>
      <c r="C49" s="70">
        <v>16.068999999999999</v>
      </c>
      <c r="D49" s="70">
        <v>16.068999999999999</v>
      </c>
      <c r="E49" s="70">
        <v>16.068999999999999</v>
      </c>
      <c r="F49" s="70">
        <v>0</v>
      </c>
      <c r="G49" s="70">
        <v>16.068999999999999</v>
      </c>
      <c r="H49" s="70">
        <v>1</v>
      </c>
      <c r="I49" s="70">
        <v>0</v>
      </c>
      <c r="J49" s="70">
        <v>0</v>
      </c>
    </row>
    <row r="50" spans="1:10" x14ac:dyDescent="0.25">
      <c r="A50" s="70" t="s">
        <v>137</v>
      </c>
      <c r="B50" s="70" t="s">
        <v>35</v>
      </c>
      <c r="C50" s="70">
        <v>1.0149999999999999</v>
      </c>
      <c r="D50" s="70">
        <v>1.0149999999999999</v>
      </c>
      <c r="E50" s="70">
        <v>1.0149999999999999</v>
      </c>
      <c r="F50" s="70">
        <v>0</v>
      </c>
      <c r="G50" s="70">
        <v>1.0149999999999999</v>
      </c>
      <c r="H50" s="70">
        <v>1</v>
      </c>
      <c r="I50" s="70">
        <v>0</v>
      </c>
      <c r="J50" s="70">
        <v>0</v>
      </c>
    </row>
    <row r="51" spans="1:10" x14ac:dyDescent="0.25">
      <c r="A51" s="70" t="s">
        <v>112</v>
      </c>
      <c r="B51" s="70" t="s">
        <v>35</v>
      </c>
      <c r="C51" s="70">
        <v>1.0149999999999999</v>
      </c>
      <c r="D51" s="70">
        <v>1.0149999999999999</v>
      </c>
      <c r="E51" s="70">
        <v>1.0149999999999999</v>
      </c>
      <c r="F51" s="70">
        <v>0</v>
      </c>
      <c r="G51" s="70">
        <v>1.0149999999999999</v>
      </c>
      <c r="H51" s="70">
        <v>1</v>
      </c>
      <c r="I51" s="70">
        <v>0</v>
      </c>
      <c r="J51" s="70">
        <v>0</v>
      </c>
    </row>
    <row r="52" spans="1:10" x14ac:dyDescent="0.25">
      <c r="A52" s="70" t="s">
        <v>138</v>
      </c>
      <c r="B52" s="70" t="s">
        <v>35</v>
      </c>
      <c r="C52" s="70">
        <v>11.436999999999999</v>
      </c>
      <c r="D52" s="70">
        <v>11.436999999999999</v>
      </c>
      <c r="E52" s="70">
        <v>11.436999999999999</v>
      </c>
      <c r="F52" s="70">
        <v>0</v>
      </c>
      <c r="G52" s="70">
        <v>11.436999999999999</v>
      </c>
      <c r="H52" s="70">
        <v>1</v>
      </c>
      <c r="I52" s="70">
        <v>0</v>
      </c>
      <c r="J52" s="70">
        <v>0</v>
      </c>
    </row>
    <row r="53" spans="1:10" x14ac:dyDescent="0.25">
      <c r="A53" s="70" t="s">
        <v>112</v>
      </c>
      <c r="B53" s="70" t="s">
        <v>35</v>
      </c>
      <c r="C53" s="70">
        <v>11.436999999999999</v>
      </c>
      <c r="D53" s="70">
        <v>11.436999999999999</v>
      </c>
      <c r="E53" s="70">
        <v>11.436999999999999</v>
      </c>
      <c r="F53" s="70">
        <v>0</v>
      </c>
      <c r="G53" s="70">
        <v>11.436999999999999</v>
      </c>
      <c r="H53" s="70">
        <v>1</v>
      </c>
      <c r="I53" s="70">
        <v>0</v>
      </c>
      <c r="J53" s="70">
        <v>0</v>
      </c>
    </row>
    <row r="54" spans="1:10" x14ac:dyDescent="0.25">
      <c r="A54" s="70" t="s">
        <v>139</v>
      </c>
      <c r="B54" s="70" t="s">
        <v>35</v>
      </c>
      <c r="C54" s="70">
        <v>16.077000000000002</v>
      </c>
      <c r="D54" s="70">
        <v>16.077000000000002</v>
      </c>
      <c r="E54" s="70">
        <v>16.077000000000002</v>
      </c>
      <c r="F54" s="70">
        <v>0</v>
      </c>
      <c r="G54" s="70">
        <v>16.077000000000002</v>
      </c>
      <c r="H54" s="70">
        <v>1</v>
      </c>
      <c r="I54" s="70">
        <v>0</v>
      </c>
      <c r="J54" s="70">
        <v>0</v>
      </c>
    </row>
    <row r="55" spans="1:10" x14ac:dyDescent="0.25">
      <c r="A55" s="70" t="s">
        <v>112</v>
      </c>
      <c r="B55" s="70" t="s">
        <v>35</v>
      </c>
      <c r="C55" s="70">
        <v>16.077000000000002</v>
      </c>
      <c r="D55" s="70">
        <v>16.077000000000002</v>
      </c>
      <c r="E55" s="70">
        <v>16.077000000000002</v>
      </c>
      <c r="F55" s="70">
        <v>0</v>
      </c>
      <c r="G55" s="70">
        <v>16.077000000000002</v>
      </c>
      <c r="H55" s="70">
        <v>1</v>
      </c>
      <c r="I55" s="70">
        <v>0</v>
      </c>
      <c r="J55" s="70">
        <v>0</v>
      </c>
    </row>
    <row r="56" spans="1:10" x14ac:dyDescent="0.25">
      <c r="A56" s="70" t="s">
        <v>140</v>
      </c>
      <c r="B56" s="70" t="s">
        <v>35</v>
      </c>
      <c r="C56" s="70">
        <v>1.002</v>
      </c>
      <c r="D56" s="70">
        <v>1.002</v>
      </c>
      <c r="E56" s="70">
        <v>1.002</v>
      </c>
      <c r="F56" s="70">
        <v>0</v>
      </c>
      <c r="G56" s="70">
        <v>1.002</v>
      </c>
      <c r="H56" s="70">
        <v>1</v>
      </c>
      <c r="I56" s="70">
        <v>0</v>
      </c>
      <c r="J56" s="70">
        <v>0</v>
      </c>
    </row>
    <row r="57" spans="1:10" x14ac:dyDescent="0.25">
      <c r="A57" s="70" t="s">
        <v>112</v>
      </c>
      <c r="B57" s="70" t="s">
        <v>35</v>
      </c>
      <c r="C57" s="70">
        <v>1.002</v>
      </c>
      <c r="D57" s="70">
        <v>1.002</v>
      </c>
      <c r="E57" s="70">
        <v>1.002</v>
      </c>
      <c r="F57" s="70">
        <v>0</v>
      </c>
      <c r="G57" s="70">
        <v>1.002</v>
      </c>
      <c r="H57" s="70">
        <v>1</v>
      </c>
      <c r="I57" s="70">
        <v>0</v>
      </c>
      <c r="J57" s="70">
        <v>0</v>
      </c>
    </row>
    <row r="58" spans="1:10" x14ac:dyDescent="0.25">
      <c r="A58" s="70" t="s">
        <v>141</v>
      </c>
      <c r="B58" s="70" t="s">
        <v>35</v>
      </c>
      <c r="C58" s="70">
        <v>1.948</v>
      </c>
      <c r="D58" s="70">
        <v>1.948</v>
      </c>
      <c r="E58" s="70">
        <v>1.948</v>
      </c>
      <c r="F58" s="70">
        <v>0</v>
      </c>
      <c r="G58" s="70">
        <v>1.948</v>
      </c>
      <c r="H58" s="70">
        <v>1</v>
      </c>
      <c r="I58" s="70">
        <v>0</v>
      </c>
      <c r="J58" s="70">
        <v>0</v>
      </c>
    </row>
    <row r="59" spans="1:10" x14ac:dyDescent="0.25">
      <c r="A59" s="70" t="s">
        <v>112</v>
      </c>
      <c r="B59" s="70" t="s">
        <v>35</v>
      </c>
      <c r="C59" s="70">
        <v>1.948</v>
      </c>
      <c r="D59" s="70">
        <v>1.948</v>
      </c>
      <c r="E59" s="70">
        <v>1.948</v>
      </c>
      <c r="F59" s="70">
        <v>0</v>
      </c>
      <c r="G59" s="70">
        <v>1.948</v>
      </c>
      <c r="H59" s="70">
        <v>1</v>
      </c>
      <c r="I59" s="70">
        <v>0</v>
      </c>
      <c r="J59" s="70">
        <v>0</v>
      </c>
    </row>
    <row r="60" spans="1:10" x14ac:dyDescent="0.25">
      <c r="A60" s="70" t="s">
        <v>142</v>
      </c>
      <c r="B60" s="70" t="s">
        <v>35</v>
      </c>
      <c r="C60" s="70">
        <v>16.096</v>
      </c>
      <c r="D60" s="70">
        <v>16.096</v>
      </c>
      <c r="E60" s="70">
        <v>16.096</v>
      </c>
      <c r="F60" s="70">
        <v>0</v>
      </c>
      <c r="G60" s="70">
        <v>16.096</v>
      </c>
      <c r="H60" s="70">
        <v>1</v>
      </c>
      <c r="I60" s="70">
        <v>0</v>
      </c>
      <c r="J60" s="70">
        <v>0</v>
      </c>
    </row>
    <row r="61" spans="1:10" x14ac:dyDescent="0.25">
      <c r="A61" s="70" t="s">
        <v>112</v>
      </c>
      <c r="B61" s="70" t="s">
        <v>35</v>
      </c>
      <c r="C61" s="70">
        <v>16.096</v>
      </c>
      <c r="D61" s="70">
        <v>16.096</v>
      </c>
      <c r="E61" s="70">
        <v>16.096</v>
      </c>
      <c r="F61" s="70">
        <v>0</v>
      </c>
      <c r="G61" s="70">
        <v>16.096</v>
      </c>
      <c r="H61" s="70">
        <v>1</v>
      </c>
      <c r="I61" s="70">
        <v>0</v>
      </c>
      <c r="J61" s="70">
        <v>0</v>
      </c>
    </row>
    <row r="62" spans="1:10" x14ac:dyDescent="0.25">
      <c r="A62" s="70" t="s">
        <v>143</v>
      </c>
      <c r="B62" s="70" t="s">
        <v>35</v>
      </c>
      <c r="C62" s="70">
        <v>1.0069999999999999</v>
      </c>
      <c r="D62" s="70">
        <v>1.0069999999999999</v>
      </c>
      <c r="E62" s="70">
        <v>1.0069999999999999</v>
      </c>
      <c r="F62" s="70">
        <v>0</v>
      </c>
      <c r="G62" s="70">
        <v>1.0069999999999999</v>
      </c>
      <c r="H62" s="70">
        <v>1</v>
      </c>
      <c r="I62" s="70">
        <v>0</v>
      </c>
      <c r="J62" s="70">
        <v>0</v>
      </c>
    </row>
    <row r="63" spans="1:10" x14ac:dyDescent="0.25">
      <c r="A63" s="70" t="s">
        <v>112</v>
      </c>
      <c r="B63" s="70" t="s">
        <v>35</v>
      </c>
      <c r="C63" s="70">
        <v>1.0069999999999999</v>
      </c>
      <c r="D63" s="70">
        <v>1.0069999999999999</v>
      </c>
      <c r="E63" s="70">
        <v>1.0069999999999999</v>
      </c>
      <c r="F63" s="70">
        <v>0</v>
      </c>
      <c r="G63" s="70">
        <v>1.0069999999999999</v>
      </c>
      <c r="H63" s="70">
        <v>1</v>
      </c>
      <c r="I63" s="70">
        <v>0</v>
      </c>
      <c r="J63" s="70">
        <v>0</v>
      </c>
    </row>
    <row r="64" spans="1:10" x14ac:dyDescent="0.25">
      <c r="A64" s="70" t="s">
        <v>144</v>
      </c>
      <c r="B64" s="70" t="s">
        <v>35</v>
      </c>
      <c r="C64" s="70">
        <v>3.01</v>
      </c>
      <c r="D64" s="70">
        <v>3.01</v>
      </c>
      <c r="E64" s="70">
        <v>3.01</v>
      </c>
      <c r="F64" s="70">
        <v>0</v>
      </c>
      <c r="G64" s="70">
        <v>3.01</v>
      </c>
      <c r="H64" s="70">
        <v>1</v>
      </c>
      <c r="I64" s="70">
        <v>0</v>
      </c>
      <c r="J64" s="70">
        <v>0</v>
      </c>
    </row>
    <row r="65" spans="1:10" x14ac:dyDescent="0.25">
      <c r="A65" s="70" t="s">
        <v>112</v>
      </c>
      <c r="B65" s="70" t="s">
        <v>35</v>
      </c>
      <c r="C65" s="70">
        <v>3.01</v>
      </c>
      <c r="D65" s="70">
        <v>3.01</v>
      </c>
      <c r="E65" s="70">
        <v>3.01</v>
      </c>
      <c r="F65" s="70">
        <v>0</v>
      </c>
      <c r="G65" s="70">
        <v>3.01</v>
      </c>
      <c r="H65" s="70">
        <v>1</v>
      </c>
      <c r="I65" s="70">
        <v>0</v>
      </c>
      <c r="J65" s="70">
        <v>0</v>
      </c>
    </row>
    <row r="66" spans="1:10" x14ac:dyDescent="0.25">
      <c r="A66" s="70" t="s">
        <v>145</v>
      </c>
      <c r="B66" s="70" t="s">
        <v>35</v>
      </c>
      <c r="C66" s="70">
        <v>16.097999999999999</v>
      </c>
      <c r="D66" s="70">
        <v>16.097999999999999</v>
      </c>
      <c r="E66" s="70">
        <v>16.097999999999999</v>
      </c>
      <c r="F66" s="70">
        <v>0</v>
      </c>
      <c r="G66" s="70">
        <v>16.097999999999999</v>
      </c>
      <c r="H66" s="70">
        <v>1</v>
      </c>
      <c r="I66" s="70">
        <v>0</v>
      </c>
      <c r="J66" s="70">
        <v>0</v>
      </c>
    </row>
    <row r="67" spans="1:10" x14ac:dyDescent="0.25">
      <c r="A67" s="70" t="s">
        <v>112</v>
      </c>
      <c r="B67" s="70" t="s">
        <v>35</v>
      </c>
      <c r="C67" s="70">
        <v>16.097999999999999</v>
      </c>
      <c r="D67" s="70">
        <v>16.097999999999999</v>
      </c>
      <c r="E67" s="70">
        <v>16.097999999999999</v>
      </c>
      <c r="F67" s="70">
        <v>0</v>
      </c>
      <c r="G67" s="70">
        <v>16.097999999999999</v>
      </c>
      <c r="H67" s="70">
        <v>1</v>
      </c>
      <c r="I67" s="70">
        <v>0</v>
      </c>
      <c r="J67" s="70">
        <v>0</v>
      </c>
    </row>
    <row r="68" spans="1:10" x14ac:dyDescent="0.25">
      <c r="A68" s="70" t="s">
        <v>146</v>
      </c>
      <c r="B68" s="70" t="s">
        <v>35</v>
      </c>
      <c r="C68" s="70">
        <v>1.004</v>
      </c>
      <c r="D68" s="70">
        <v>1.004</v>
      </c>
      <c r="E68" s="70">
        <v>1.004</v>
      </c>
      <c r="F68" s="70">
        <v>0</v>
      </c>
      <c r="G68" s="70">
        <v>1.004</v>
      </c>
      <c r="H68" s="70">
        <v>1</v>
      </c>
      <c r="I68" s="70">
        <v>0</v>
      </c>
      <c r="J68" s="70">
        <v>0</v>
      </c>
    </row>
    <row r="69" spans="1:10" x14ac:dyDescent="0.25">
      <c r="A69" s="70" t="s">
        <v>112</v>
      </c>
      <c r="B69" s="70" t="s">
        <v>35</v>
      </c>
      <c r="C69" s="70">
        <v>1.004</v>
      </c>
      <c r="D69" s="70">
        <v>1.004</v>
      </c>
      <c r="E69" s="70">
        <v>1.004</v>
      </c>
      <c r="F69" s="70">
        <v>0</v>
      </c>
      <c r="G69" s="70">
        <v>1.004</v>
      </c>
      <c r="H69" s="70">
        <v>1</v>
      </c>
      <c r="I69" s="70">
        <v>0</v>
      </c>
      <c r="J69" s="70">
        <v>0</v>
      </c>
    </row>
    <row r="70" spans="1:10" x14ac:dyDescent="0.25">
      <c r="A70" s="70" t="s">
        <v>147</v>
      </c>
      <c r="B70" s="70" t="s">
        <v>35</v>
      </c>
      <c r="C70" s="70">
        <v>2.028</v>
      </c>
      <c r="D70" s="70">
        <v>2.028</v>
      </c>
      <c r="E70" s="70">
        <v>2.028</v>
      </c>
      <c r="F70" s="70">
        <v>0</v>
      </c>
      <c r="G70" s="70">
        <v>2.028</v>
      </c>
      <c r="H70" s="70">
        <v>1</v>
      </c>
      <c r="I70" s="70">
        <v>0</v>
      </c>
      <c r="J70" s="70">
        <v>0</v>
      </c>
    </row>
    <row r="71" spans="1:10" x14ac:dyDescent="0.25">
      <c r="A71" s="70" t="s">
        <v>112</v>
      </c>
      <c r="B71" s="70" t="s">
        <v>35</v>
      </c>
      <c r="C71" s="70">
        <v>2.028</v>
      </c>
      <c r="D71" s="70">
        <v>2.028</v>
      </c>
      <c r="E71" s="70">
        <v>2.028</v>
      </c>
      <c r="F71" s="70">
        <v>0</v>
      </c>
      <c r="G71" s="70">
        <v>2.028</v>
      </c>
      <c r="H71" s="70">
        <v>1</v>
      </c>
      <c r="I71" s="70">
        <v>0</v>
      </c>
      <c r="J71" s="70">
        <v>0</v>
      </c>
    </row>
    <row r="72" spans="1:10" x14ac:dyDescent="0.25">
      <c r="A72" s="70" t="s">
        <v>148</v>
      </c>
      <c r="B72" s="70" t="s">
        <v>35</v>
      </c>
      <c r="C72" s="70">
        <v>16.114999999999998</v>
      </c>
      <c r="D72" s="70">
        <v>16.114999999999998</v>
      </c>
      <c r="E72" s="70">
        <v>16.114999999999998</v>
      </c>
      <c r="F72" s="70">
        <v>0</v>
      </c>
      <c r="G72" s="70">
        <v>16.114999999999998</v>
      </c>
      <c r="H72" s="70">
        <v>1</v>
      </c>
      <c r="I72" s="70">
        <v>0</v>
      </c>
      <c r="J72" s="70">
        <v>0</v>
      </c>
    </row>
    <row r="73" spans="1:10" x14ac:dyDescent="0.25">
      <c r="A73" s="70" t="s">
        <v>112</v>
      </c>
      <c r="B73" s="70" t="s">
        <v>35</v>
      </c>
      <c r="C73" s="70">
        <v>16.114999999999998</v>
      </c>
      <c r="D73" s="70">
        <v>16.114999999999998</v>
      </c>
      <c r="E73" s="70">
        <v>16.114999999999998</v>
      </c>
      <c r="F73" s="70">
        <v>0</v>
      </c>
      <c r="G73" s="70">
        <v>16.114999999999998</v>
      </c>
      <c r="H73" s="70">
        <v>1</v>
      </c>
      <c r="I73" s="70">
        <v>0</v>
      </c>
      <c r="J73" s="70">
        <v>0</v>
      </c>
    </row>
    <row r="74" spans="1:10" x14ac:dyDescent="0.25">
      <c r="A74" s="70" t="s">
        <v>149</v>
      </c>
      <c r="B74" s="70" t="s">
        <v>35</v>
      </c>
      <c r="C74" s="70">
        <v>1.01</v>
      </c>
      <c r="D74" s="70">
        <v>1.01</v>
      </c>
      <c r="E74" s="70">
        <v>1.01</v>
      </c>
      <c r="F74" s="70">
        <v>0</v>
      </c>
      <c r="G74" s="70">
        <v>1.01</v>
      </c>
      <c r="H74" s="70">
        <v>1</v>
      </c>
      <c r="I74" s="70">
        <v>0</v>
      </c>
      <c r="J74" s="70">
        <v>0</v>
      </c>
    </row>
    <row r="75" spans="1:10" x14ac:dyDescent="0.25">
      <c r="A75" s="70" t="s">
        <v>112</v>
      </c>
      <c r="B75" s="70" t="s">
        <v>35</v>
      </c>
      <c r="C75" s="70">
        <v>1.01</v>
      </c>
      <c r="D75" s="70">
        <v>1.01</v>
      </c>
      <c r="E75" s="70">
        <v>1.01</v>
      </c>
      <c r="F75" s="70">
        <v>0</v>
      </c>
      <c r="G75" s="70">
        <v>1.01</v>
      </c>
      <c r="H75" s="70">
        <v>1</v>
      </c>
      <c r="I75" s="70">
        <v>0</v>
      </c>
      <c r="J75" s="70">
        <v>0</v>
      </c>
    </row>
    <row r="76" spans="1:10" x14ac:dyDescent="0.25">
      <c r="A76" s="70" t="s">
        <v>150</v>
      </c>
      <c r="B76" s="70" t="s">
        <v>35</v>
      </c>
      <c r="C76" s="70">
        <v>6.1639999999999997</v>
      </c>
      <c r="D76" s="70">
        <v>6.1639999999999997</v>
      </c>
      <c r="E76" s="70">
        <v>6.1639999999999997</v>
      </c>
      <c r="F76" s="70">
        <v>0</v>
      </c>
      <c r="G76" s="70">
        <v>6.1639999999999997</v>
      </c>
      <c r="H76" s="70">
        <v>1</v>
      </c>
      <c r="I76" s="70">
        <v>0</v>
      </c>
      <c r="J76" s="70">
        <v>0</v>
      </c>
    </row>
    <row r="77" spans="1:10" x14ac:dyDescent="0.25">
      <c r="A77" s="70" t="s">
        <v>112</v>
      </c>
      <c r="B77" s="70" t="s">
        <v>35</v>
      </c>
      <c r="C77" s="70">
        <v>6.1639999999999997</v>
      </c>
      <c r="D77" s="70">
        <v>6.1639999999999997</v>
      </c>
      <c r="E77" s="70">
        <v>6.1639999999999997</v>
      </c>
      <c r="F77" s="70">
        <v>0</v>
      </c>
      <c r="G77" s="70">
        <v>6.1639999999999997</v>
      </c>
      <c r="H77" s="70">
        <v>1</v>
      </c>
      <c r="I77" s="70">
        <v>0</v>
      </c>
      <c r="J77" s="70">
        <v>0</v>
      </c>
    </row>
    <row r="78" spans="1:10" x14ac:dyDescent="0.25">
      <c r="A78" s="70" t="s">
        <v>151</v>
      </c>
      <c r="B78" s="70" t="s">
        <v>35</v>
      </c>
      <c r="C78" s="70">
        <v>16.088999999999999</v>
      </c>
      <c r="D78" s="70">
        <v>16.088999999999999</v>
      </c>
      <c r="E78" s="70">
        <v>16.088999999999999</v>
      </c>
      <c r="F78" s="70">
        <v>0</v>
      </c>
      <c r="G78" s="70">
        <v>16.088999999999999</v>
      </c>
      <c r="H78" s="70">
        <v>1</v>
      </c>
      <c r="I78" s="70">
        <v>0</v>
      </c>
      <c r="J78" s="70">
        <v>0</v>
      </c>
    </row>
    <row r="79" spans="1:10" x14ac:dyDescent="0.25">
      <c r="A79" s="70" t="s">
        <v>112</v>
      </c>
      <c r="B79" s="70" t="s">
        <v>35</v>
      </c>
      <c r="C79" s="70">
        <v>16.088999999999999</v>
      </c>
      <c r="D79" s="70">
        <v>16.088999999999999</v>
      </c>
      <c r="E79" s="70">
        <v>16.088999999999999</v>
      </c>
      <c r="F79" s="70">
        <v>0</v>
      </c>
      <c r="G79" s="70">
        <v>16.088999999999999</v>
      </c>
      <c r="H79" s="70">
        <v>1</v>
      </c>
      <c r="I79" s="70">
        <v>0</v>
      </c>
      <c r="J79" s="70">
        <v>0</v>
      </c>
    </row>
    <row r="80" spans="1:10" x14ac:dyDescent="0.25">
      <c r="A80" s="70" t="s">
        <v>37</v>
      </c>
      <c r="B80" s="70" t="s">
        <v>35</v>
      </c>
      <c r="C80" s="70">
        <v>0.95699999999999996</v>
      </c>
      <c r="D80" s="70">
        <v>4.8099999999999996</v>
      </c>
      <c r="E80" s="70">
        <v>28.437999999999999</v>
      </c>
      <c r="F80" s="70">
        <v>5.3819999999999997</v>
      </c>
      <c r="G80" s="70">
        <v>11.266999999999999</v>
      </c>
      <c r="H80" s="70">
        <v>312</v>
      </c>
      <c r="I80" s="70">
        <v>0</v>
      </c>
      <c r="J80" s="70">
        <v>0</v>
      </c>
    </row>
    <row r="81" spans="1:10" x14ac:dyDescent="0.25">
      <c r="A81" s="70" t="s">
        <v>112</v>
      </c>
      <c r="B81" s="70" t="s">
        <v>35</v>
      </c>
      <c r="C81" s="70">
        <v>0.95699999999999996</v>
      </c>
      <c r="D81" s="70">
        <v>4.8099999999999996</v>
      </c>
      <c r="E81" s="70">
        <v>28.437999999999999</v>
      </c>
      <c r="F81" s="70">
        <v>0</v>
      </c>
      <c r="G81" s="70">
        <v>11.266999999999999</v>
      </c>
      <c r="H81" s="70" t="s">
        <v>152</v>
      </c>
      <c r="I81" s="70">
        <v>97</v>
      </c>
      <c r="J81" s="70">
        <v>0</v>
      </c>
    </row>
    <row r="82" spans="1:10" x14ac:dyDescent="0.25">
      <c r="A82" s="70" t="s">
        <v>63</v>
      </c>
      <c r="B82" s="70" t="s">
        <v>35</v>
      </c>
      <c r="C82" s="70">
        <v>0.53600000000000003</v>
      </c>
      <c r="D82" s="70">
        <v>0.74</v>
      </c>
      <c r="E82" s="70">
        <v>1.365</v>
      </c>
      <c r="F82" s="70">
        <v>0.21099999999999999</v>
      </c>
      <c r="G82" s="70">
        <v>1.1140000000000001</v>
      </c>
      <c r="H82" s="70">
        <v>79</v>
      </c>
      <c r="I82" s="70">
        <v>0</v>
      </c>
      <c r="J82" s="70">
        <v>0</v>
      </c>
    </row>
    <row r="83" spans="1:10" x14ac:dyDescent="0.25">
      <c r="A83" s="70" t="s">
        <v>112</v>
      </c>
      <c r="B83" s="70" t="s">
        <v>35</v>
      </c>
      <c r="C83" s="70">
        <v>0.53600000000000003</v>
      </c>
      <c r="D83" s="70">
        <v>0.74</v>
      </c>
      <c r="E83" s="70">
        <v>1.365</v>
      </c>
      <c r="F83" s="70">
        <v>0</v>
      </c>
      <c r="G83" s="70">
        <v>1.1140000000000001</v>
      </c>
      <c r="H83" s="70">
        <v>948</v>
      </c>
      <c r="I83" s="70">
        <v>0</v>
      </c>
      <c r="J83" s="70">
        <v>0</v>
      </c>
    </row>
    <row r="84" spans="1:10" x14ac:dyDescent="0.25">
      <c r="A84" s="70" t="s">
        <v>76</v>
      </c>
      <c r="B84" s="70" t="s">
        <v>35</v>
      </c>
      <c r="C84" s="70">
        <v>0</v>
      </c>
      <c r="D84" s="70">
        <v>2E-3</v>
      </c>
      <c r="E84" s="70">
        <v>3.0000000000000001E-3</v>
      </c>
      <c r="F84" s="70">
        <v>1E-3</v>
      </c>
      <c r="G84" s="70">
        <v>3.0000000000000001E-3</v>
      </c>
      <c r="H84" s="70">
        <v>14</v>
      </c>
      <c r="I84" s="70">
        <v>0</v>
      </c>
      <c r="J84" s="70">
        <v>0</v>
      </c>
    </row>
    <row r="85" spans="1:10" x14ac:dyDescent="0.25">
      <c r="A85" s="70" t="s">
        <v>112</v>
      </c>
      <c r="B85" s="70" t="s">
        <v>35</v>
      </c>
      <c r="C85" s="70">
        <v>0</v>
      </c>
      <c r="D85" s="70">
        <v>2E-3</v>
      </c>
      <c r="E85" s="70">
        <v>3.0000000000000001E-3</v>
      </c>
      <c r="F85" s="70">
        <v>0</v>
      </c>
      <c r="G85" s="70">
        <v>3.0000000000000001E-3</v>
      </c>
      <c r="H85" s="70">
        <v>164</v>
      </c>
      <c r="I85" s="70">
        <v>0</v>
      </c>
      <c r="J85" s="70">
        <v>0</v>
      </c>
    </row>
    <row r="86" spans="1:10" x14ac:dyDescent="0.25">
      <c r="A86" s="70" t="s">
        <v>74</v>
      </c>
      <c r="B86" s="70" t="s">
        <v>35</v>
      </c>
      <c r="C86" s="70">
        <v>1.0999999999999999E-2</v>
      </c>
      <c r="D86" s="70">
        <v>2.5000000000000001E-2</v>
      </c>
      <c r="E86" s="70">
        <v>4.9000000000000002E-2</v>
      </c>
      <c r="F86" s="70">
        <v>1.2E-2</v>
      </c>
      <c r="G86" s="70">
        <v>3.5999999999999997E-2</v>
      </c>
      <c r="H86" s="70">
        <v>13</v>
      </c>
      <c r="I86" s="70">
        <v>0</v>
      </c>
      <c r="J86" s="70">
        <v>0</v>
      </c>
    </row>
    <row r="87" spans="1:10" x14ac:dyDescent="0.25">
      <c r="A87" s="70" t="s">
        <v>112</v>
      </c>
      <c r="B87" s="70" t="s">
        <v>35</v>
      </c>
      <c r="C87" s="70">
        <v>1.0999999999999999E-2</v>
      </c>
      <c r="D87" s="70">
        <v>2.5000000000000001E-2</v>
      </c>
      <c r="E87" s="70">
        <v>4.9000000000000002E-2</v>
      </c>
      <c r="F87" s="70">
        <v>0</v>
      </c>
      <c r="G87" s="70">
        <v>3.5999999999999997E-2</v>
      </c>
      <c r="H87" s="70">
        <v>164</v>
      </c>
      <c r="I87" s="70">
        <v>0</v>
      </c>
      <c r="J87" s="70">
        <v>0</v>
      </c>
    </row>
    <row r="88" spans="1:10" x14ac:dyDescent="0.25">
      <c r="A88" s="70" t="s">
        <v>72</v>
      </c>
      <c r="B88" s="70" t="s">
        <v>35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10</v>
      </c>
      <c r="I88" s="70">
        <v>0</v>
      </c>
      <c r="J88" s="70">
        <v>0</v>
      </c>
    </row>
    <row r="89" spans="1:10" x14ac:dyDescent="0.25">
      <c r="A89" s="70" t="s">
        <v>112</v>
      </c>
      <c r="B89" s="70" t="s">
        <v>35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126</v>
      </c>
      <c r="I89" s="70">
        <v>0</v>
      </c>
      <c r="J89" s="70">
        <v>0</v>
      </c>
    </row>
    <row r="90" spans="1:10" x14ac:dyDescent="0.25">
      <c r="A90" s="70" t="s">
        <v>65</v>
      </c>
      <c r="B90" s="70" t="s">
        <v>35</v>
      </c>
      <c r="C90" s="70">
        <v>0</v>
      </c>
      <c r="D90" s="70">
        <v>0.10100000000000001</v>
      </c>
      <c r="E90" s="70">
        <v>0.47199999999999998</v>
      </c>
      <c r="F90" s="70">
        <v>0.186</v>
      </c>
      <c r="G90" s="70">
        <v>0.47</v>
      </c>
      <c r="H90" s="70">
        <v>13</v>
      </c>
      <c r="I90" s="70">
        <v>0</v>
      </c>
      <c r="J90" s="70">
        <v>0</v>
      </c>
    </row>
    <row r="91" spans="1:10" x14ac:dyDescent="0.25">
      <c r="A91" s="70" t="s">
        <v>112</v>
      </c>
      <c r="B91" s="70" t="s">
        <v>35</v>
      </c>
      <c r="C91" s="70">
        <v>0</v>
      </c>
      <c r="D91" s="70">
        <v>0.10100000000000001</v>
      </c>
      <c r="E91" s="70">
        <v>0.47199999999999998</v>
      </c>
      <c r="F91" s="70">
        <v>0</v>
      </c>
      <c r="G91" s="70">
        <v>0.47</v>
      </c>
      <c r="H91" s="70">
        <v>164</v>
      </c>
      <c r="I91" s="70">
        <v>0</v>
      </c>
      <c r="J91" s="70">
        <v>0</v>
      </c>
    </row>
    <row r="92" spans="1:10" x14ac:dyDescent="0.25">
      <c r="A92" s="70" t="s">
        <v>69</v>
      </c>
      <c r="B92" s="70" t="s">
        <v>35</v>
      </c>
      <c r="C92" s="70">
        <v>0.98</v>
      </c>
      <c r="D92" s="70">
        <v>1.012</v>
      </c>
      <c r="E92" s="70">
        <v>1.103</v>
      </c>
      <c r="F92" s="70">
        <v>0.03</v>
      </c>
      <c r="G92" s="70">
        <v>1.046</v>
      </c>
      <c r="H92" s="70">
        <v>20</v>
      </c>
      <c r="I92" s="70">
        <v>0</v>
      </c>
      <c r="J92" s="70">
        <v>0</v>
      </c>
    </row>
    <row r="93" spans="1:10" x14ac:dyDescent="0.25">
      <c r="A93" s="70" t="s">
        <v>112</v>
      </c>
      <c r="B93" s="70" t="s">
        <v>35</v>
      </c>
      <c r="C93" s="70">
        <v>0.98</v>
      </c>
      <c r="D93" s="70">
        <v>1.012</v>
      </c>
      <c r="E93" s="70">
        <v>1.103</v>
      </c>
      <c r="F93" s="70">
        <v>0</v>
      </c>
      <c r="G93" s="70">
        <v>1.046</v>
      </c>
      <c r="H93" s="70">
        <v>251</v>
      </c>
      <c r="I93" s="70">
        <v>1</v>
      </c>
      <c r="J93" s="70">
        <v>0</v>
      </c>
    </row>
    <row r="94" spans="1:10" x14ac:dyDescent="0.25">
      <c r="A94" s="70" t="s">
        <v>60</v>
      </c>
      <c r="B94" s="70" t="s">
        <v>35</v>
      </c>
      <c r="C94" s="70">
        <v>0.64800000000000002</v>
      </c>
      <c r="D94" s="70">
        <v>0.76400000000000001</v>
      </c>
      <c r="E94" s="70">
        <v>1.395</v>
      </c>
      <c r="F94" s="70">
        <v>0.13500000000000001</v>
      </c>
      <c r="G94" s="70">
        <v>0.95</v>
      </c>
      <c r="H94" s="70">
        <v>256</v>
      </c>
      <c r="I94" s="70">
        <v>0</v>
      </c>
      <c r="J94" s="70">
        <v>0</v>
      </c>
    </row>
    <row r="95" spans="1:10" x14ac:dyDescent="0.25">
      <c r="A95" s="70" t="s">
        <v>112</v>
      </c>
      <c r="B95" s="70" t="s">
        <v>35</v>
      </c>
      <c r="C95" s="70">
        <v>0.64800000000000002</v>
      </c>
      <c r="D95" s="70">
        <v>0.76400000000000001</v>
      </c>
      <c r="E95" s="70">
        <v>1.395</v>
      </c>
      <c r="F95" s="70">
        <v>0</v>
      </c>
      <c r="G95" s="70">
        <v>0.95</v>
      </c>
      <c r="H95" s="70" t="s">
        <v>153</v>
      </c>
      <c r="I95" s="70">
        <v>0</v>
      </c>
      <c r="J95" s="70">
        <v>0</v>
      </c>
    </row>
    <row r="96" spans="1:10" x14ac:dyDescent="0.25">
      <c r="A96" s="70" t="s">
        <v>75</v>
      </c>
      <c r="B96" s="70" t="s">
        <v>35</v>
      </c>
      <c r="C96" s="70">
        <v>6.0000000000000001E-3</v>
      </c>
      <c r="D96" s="70">
        <v>7.0000000000000001E-3</v>
      </c>
      <c r="E96" s="70">
        <v>1.2999999999999999E-2</v>
      </c>
      <c r="F96" s="70">
        <v>2E-3</v>
      </c>
      <c r="G96" s="70">
        <v>0.01</v>
      </c>
      <c r="H96" s="70">
        <v>14</v>
      </c>
      <c r="I96" s="70">
        <v>0</v>
      </c>
      <c r="J96" s="70">
        <v>0</v>
      </c>
    </row>
    <row r="97" spans="1:10" x14ac:dyDescent="0.25">
      <c r="A97" s="70" t="s">
        <v>112</v>
      </c>
      <c r="B97" s="70" t="s">
        <v>35</v>
      </c>
      <c r="C97" s="70">
        <v>6.0000000000000001E-3</v>
      </c>
      <c r="D97" s="70">
        <v>7.0000000000000001E-3</v>
      </c>
      <c r="E97" s="70">
        <v>1.2999999999999999E-2</v>
      </c>
      <c r="F97" s="70">
        <v>0</v>
      </c>
      <c r="G97" s="70">
        <v>0.01</v>
      </c>
      <c r="H97" s="70">
        <v>70</v>
      </c>
      <c r="I97" s="70">
        <v>94</v>
      </c>
      <c r="J97" s="70">
        <v>0</v>
      </c>
    </row>
    <row r="98" spans="1:10" x14ac:dyDescent="0.25">
      <c r="A98" s="70" t="s">
        <v>73</v>
      </c>
      <c r="B98" s="70" t="s">
        <v>35</v>
      </c>
      <c r="C98" s="70">
        <v>0.152</v>
      </c>
      <c r="D98" s="70">
        <v>0.156</v>
      </c>
      <c r="E98" s="70">
        <v>0.161</v>
      </c>
      <c r="F98" s="70">
        <v>3.0000000000000001E-3</v>
      </c>
      <c r="G98" s="70">
        <v>0.159</v>
      </c>
      <c r="H98" s="70">
        <v>14</v>
      </c>
      <c r="I98" s="70">
        <v>0</v>
      </c>
      <c r="J98" s="70">
        <v>0</v>
      </c>
    </row>
    <row r="99" spans="1:10" x14ac:dyDescent="0.25">
      <c r="A99" s="70" t="s">
        <v>112</v>
      </c>
      <c r="B99" s="70" t="s">
        <v>35</v>
      </c>
      <c r="C99" s="70">
        <v>0.152</v>
      </c>
      <c r="D99" s="70">
        <v>0.156</v>
      </c>
      <c r="E99" s="70">
        <v>0.161</v>
      </c>
      <c r="F99" s="70">
        <v>0</v>
      </c>
      <c r="G99" s="70">
        <v>0.159</v>
      </c>
      <c r="H99" s="70">
        <v>165</v>
      </c>
      <c r="I99" s="70">
        <v>0</v>
      </c>
      <c r="J99" s="70">
        <v>0</v>
      </c>
    </row>
    <row r="100" spans="1:10" x14ac:dyDescent="0.25">
      <c r="A100" s="70" t="s">
        <v>70</v>
      </c>
      <c r="B100" s="70" t="s">
        <v>35</v>
      </c>
      <c r="C100" s="70">
        <v>1.22</v>
      </c>
      <c r="D100" s="70">
        <v>1.262</v>
      </c>
      <c r="E100" s="70">
        <v>1.3080000000000001</v>
      </c>
      <c r="F100" s="70">
        <v>3.1E-2</v>
      </c>
      <c r="G100" s="70">
        <v>1.2969999999999999</v>
      </c>
      <c r="H100" s="70">
        <v>10</v>
      </c>
      <c r="I100" s="70">
        <v>0</v>
      </c>
      <c r="J100" s="70">
        <v>0</v>
      </c>
    </row>
    <row r="101" spans="1:10" x14ac:dyDescent="0.25">
      <c r="A101" s="70" t="s">
        <v>112</v>
      </c>
      <c r="B101" s="70" t="s">
        <v>35</v>
      </c>
      <c r="C101" s="70">
        <v>1.22</v>
      </c>
      <c r="D101" s="70">
        <v>1.262</v>
      </c>
      <c r="E101" s="70">
        <v>1.3080000000000001</v>
      </c>
      <c r="F101" s="70">
        <v>0</v>
      </c>
      <c r="G101" s="70">
        <v>1.2969999999999999</v>
      </c>
      <c r="H101" s="70">
        <v>127</v>
      </c>
      <c r="I101" s="70">
        <v>1</v>
      </c>
      <c r="J101" s="70">
        <v>0</v>
      </c>
    </row>
    <row r="102" spans="1:10" x14ac:dyDescent="0.25">
      <c r="A102" s="70" t="s">
        <v>66</v>
      </c>
      <c r="B102" s="70" t="s">
        <v>35</v>
      </c>
      <c r="C102" s="70">
        <v>0</v>
      </c>
      <c r="D102" s="70">
        <v>0.26600000000000001</v>
      </c>
      <c r="E102" s="70">
        <v>1.464</v>
      </c>
      <c r="F102" s="70">
        <v>0.503</v>
      </c>
      <c r="G102" s="70">
        <v>1.1559999999999999</v>
      </c>
      <c r="H102" s="70">
        <v>50</v>
      </c>
      <c r="I102" s="70">
        <v>0</v>
      </c>
      <c r="J102" s="70">
        <v>0</v>
      </c>
    </row>
    <row r="103" spans="1:10" x14ac:dyDescent="0.25">
      <c r="A103" s="70" t="s">
        <v>112</v>
      </c>
      <c r="B103" s="70" t="s">
        <v>35</v>
      </c>
      <c r="C103" s="70">
        <v>0</v>
      </c>
      <c r="D103" s="70">
        <v>0.26600000000000001</v>
      </c>
      <c r="E103" s="70">
        <v>1.464</v>
      </c>
      <c r="F103" s="70">
        <v>0</v>
      </c>
      <c r="G103" s="70">
        <v>1.1559999999999999</v>
      </c>
      <c r="H103" s="70">
        <v>600</v>
      </c>
      <c r="I103" s="70">
        <v>0</v>
      </c>
      <c r="J103" s="70">
        <v>0</v>
      </c>
    </row>
    <row r="104" spans="1:10" x14ac:dyDescent="0.25">
      <c r="A104" s="70" t="s">
        <v>58</v>
      </c>
      <c r="B104" s="70" t="s">
        <v>35</v>
      </c>
      <c r="C104" s="70">
        <v>0.93400000000000005</v>
      </c>
      <c r="D104" s="70">
        <v>1.022</v>
      </c>
      <c r="E104" s="70">
        <v>1.377</v>
      </c>
      <c r="F104" s="70">
        <v>0.10100000000000001</v>
      </c>
      <c r="G104" s="70">
        <v>1.1180000000000001</v>
      </c>
      <c r="H104" s="70">
        <v>17</v>
      </c>
      <c r="I104" s="70">
        <v>0</v>
      </c>
      <c r="J104" s="70">
        <v>0</v>
      </c>
    </row>
    <row r="105" spans="1:10" x14ac:dyDescent="0.25">
      <c r="A105" s="70" t="s">
        <v>112</v>
      </c>
      <c r="B105" s="70" t="s">
        <v>35</v>
      </c>
      <c r="C105" s="70">
        <v>0.93400000000000005</v>
      </c>
      <c r="D105" s="70">
        <v>1.022</v>
      </c>
      <c r="E105" s="70">
        <v>1.377</v>
      </c>
      <c r="F105" s="70">
        <v>0</v>
      </c>
      <c r="G105" s="70">
        <v>1.1180000000000001</v>
      </c>
      <c r="H105" s="70">
        <v>204</v>
      </c>
      <c r="I105" s="70">
        <v>0</v>
      </c>
      <c r="J105" s="70">
        <v>0</v>
      </c>
    </row>
    <row r="106" spans="1:10" x14ac:dyDescent="0.25">
      <c r="A106" s="70" t="s">
        <v>68</v>
      </c>
      <c r="B106" s="70" t="s">
        <v>35</v>
      </c>
      <c r="C106" s="70">
        <v>0.38400000000000001</v>
      </c>
      <c r="D106" s="70">
        <v>0.41199999999999998</v>
      </c>
      <c r="E106" s="70">
        <v>0.69899999999999995</v>
      </c>
      <c r="F106" s="70">
        <v>5.6000000000000001E-2</v>
      </c>
      <c r="G106" s="70">
        <v>0.435</v>
      </c>
      <c r="H106" s="70">
        <v>30</v>
      </c>
      <c r="I106" s="70">
        <v>0</v>
      </c>
      <c r="J106" s="70">
        <v>0</v>
      </c>
    </row>
    <row r="107" spans="1:10" x14ac:dyDescent="0.25">
      <c r="A107" s="70" t="s">
        <v>112</v>
      </c>
      <c r="B107" s="70" t="s">
        <v>35</v>
      </c>
      <c r="C107" s="70">
        <v>0.38400000000000001</v>
      </c>
      <c r="D107" s="70">
        <v>0.41199999999999998</v>
      </c>
      <c r="E107" s="70">
        <v>0.69899999999999995</v>
      </c>
      <c r="F107" s="70">
        <v>0</v>
      </c>
      <c r="G107" s="70">
        <v>0.435</v>
      </c>
      <c r="H107" s="70">
        <v>380</v>
      </c>
      <c r="I107" s="70">
        <v>0</v>
      </c>
      <c r="J107" s="70">
        <v>0</v>
      </c>
    </row>
    <row r="108" spans="1:10" x14ac:dyDescent="0.25">
      <c r="A108" s="70" t="s">
        <v>67</v>
      </c>
      <c r="B108" s="70" t="s">
        <v>35</v>
      </c>
      <c r="C108" s="70">
        <v>0.71099999999999997</v>
      </c>
      <c r="D108" s="70">
        <v>0.753</v>
      </c>
      <c r="E108" s="70">
        <v>1.141</v>
      </c>
      <c r="F108" s="70">
        <v>6.2E-2</v>
      </c>
      <c r="G108" s="70">
        <v>0.78400000000000003</v>
      </c>
      <c r="H108" s="70">
        <v>61</v>
      </c>
      <c r="I108" s="70">
        <v>0</v>
      </c>
      <c r="J108" s="70">
        <v>0</v>
      </c>
    </row>
    <row r="109" spans="1:10" x14ac:dyDescent="0.25">
      <c r="A109" s="70" t="s">
        <v>112</v>
      </c>
      <c r="B109" s="70" t="s">
        <v>35</v>
      </c>
      <c r="C109" s="70">
        <v>0.71099999999999997</v>
      </c>
      <c r="D109" s="70">
        <v>0.753</v>
      </c>
      <c r="E109" s="70">
        <v>1.141</v>
      </c>
      <c r="F109" s="70">
        <v>0</v>
      </c>
      <c r="G109" s="70">
        <v>0.78400000000000003</v>
      </c>
      <c r="H109" s="70">
        <v>718</v>
      </c>
      <c r="I109" s="70">
        <v>0</v>
      </c>
      <c r="J109" s="70">
        <v>0</v>
      </c>
    </row>
    <row r="110" spans="1:10" x14ac:dyDescent="0.25">
      <c r="A110" s="70" t="s">
        <v>61</v>
      </c>
      <c r="B110" s="70" t="s">
        <v>35</v>
      </c>
      <c r="C110" s="70">
        <v>0.53300000000000003</v>
      </c>
      <c r="D110" s="70">
        <v>0.71199999999999997</v>
      </c>
      <c r="E110" s="70">
        <v>0.94299999999999995</v>
      </c>
      <c r="F110" s="70">
        <v>7.3999999999999996E-2</v>
      </c>
      <c r="G110" s="70">
        <v>0.77200000000000002</v>
      </c>
      <c r="H110" s="70">
        <v>91</v>
      </c>
      <c r="I110" s="70">
        <v>0</v>
      </c>
      <c r="J110" s="70">
        <v>0</v>
      </c>
    </row>
    <row r="111" spans="1:10" x14ac:dyDescent="0.25">
      <c r="A111" s="70" t="s">
        <v>112</v>
      </c>
      <c r="B111" s="70" t="s">
        <v>35</v>
      </c>
      <c r="C111" s="70">
        <v>0.53300000000000003</v>
      </c>
      <c r="D111" s="70">
        <v>0.71199999999999997</v>
      </c>
      <c r="E111" s="70">
        <v>0.94299999999999995</v>
      </c>
      <c r="F111" s="70">
        <v>0</v>
      </c>
      <c r="G111" s="70">
        <v>0.77200000000000002</v>
      </c>
      <c r="H111" s="70" t="s">
        <v>154</v>
      </c>
      <c r="I111" s="70">
        <v>0</v>
      </c>
      <c r="J111" s="70">
        <v>0</v>
      </c>
    </row>
    <row r="112" spans="1:10" x14ac:dyDescent="0.25">
      <c r="A112" s="70" t="s">
        <v>57</v>
      </c>
      <c r="B112" s="70" t="s">
        <v>35</v>
      </c>
      <c r="C112" s="70">
        <v>0.309</v>
      </c>
      <c r="D112" s="70">
        <v>0.32</v>
      </c>
      <c r="E112" s="70">
        <v>0.34100000000000003</v>
      </c>
      <c r="F112" s="70">
        <v>8.9999999999999993E-3</v>
      </c>
      <c r="G112" s="70">
        <v>0.33400000000000002</v>
      </c>
      <c r="H112" s="70">
        <v>17</v>
      </c>
      <c r="I112" s="70">
        <v>0</v>
      </c>
      <c r="J112" s="70">
        <v>0</v>
      </c>
    </row>
    <row r="113" spans="1:10" x14ac:dyDescent="0.25">
      <c r="A113" s="70" t="s">
        <v>112</v>
      </c>
      <c r="B113" s="70" t="s">
        <v>35</v>
      </c>
      <c r="C113" s="70">
        <v>0.309</v>
      </c>
      <c r="D113" s="70">
        <v>0.32</v>
      </c>
      <c r="E113" s="70">
        <v>0.34100000000000003</v>
      </c>
      <c r="F113" s="70">
        <v>0</v>
      </c>
      <c r="G113" s="70">
        <v>0.33400000000000002</v>
      </c>
      <c r="H113" s="70">
        <v>204</v>
      </c>
      <c r="I113" s="70">
        <v>0</v>
      </c>
      <c r="J113" s="70">
        <v>0</v>
      </c>
    </row>
    <row r="114" spans="1:10" x14ac:dyDescent="0.25">
      <c r="A114" s="70" t="s">
        <v>56</v>
      </c>
      <c r="B114" s="70" t="s">
        <v>35</v>
      </c>
      <c r="C114" s="70">
        <v>0.93600000000000005</v>
      </c>
      <c r="D114" s="70">
        <v>1.371</v>
      </c>
      <c r="E114" s="70">
        <v>1.7809999999999999</v>
      </c>
      <c r="F114" s="70">
        <v>0.14299999999999999</v>
      </c>
      <c r="G114" s="70">
        <v>1.474</v>
      </c>
      <c r="H114" s="70">
        <v>312</v>
      </c>
      <c r="I114" s="70">
        <v>0</v>
      </c>
      <c r="J114" s="70">
        <v>0</v>
      </c>
    </row>
    <row r="115" spans="1:10" x14ac:dyDescent="0.25">
      <c r="A115" s="70" t="s">
        <v>112</v>
      </c>
      <c r="B115" s="70" t="s">
        <v>35</v>
      </c>
      <c r="C115" s="70">
        <v>0.93600000000000005</v>
      </c>
      <c r="D115" s="70">
        <v>1.371</v>
      </c>
      <c r="E115" s="70">
        <v>1.7809999999999999</v>
      </c>
      <c r="F115" s="70">
        <v>0</v>
      </c>
      <c r="G115" s="70">
        <v>1.474</v>
      </c>
      <c r="H115" s="70" t="s">
        <v>155</v>
      </c>
      <c r="I115" s="70">
        <v>0</v>
      </c>
      <c r="J115" s="70">
        <v>0</v>
      </c>
    </row>
    <row r="116" spans="1:10" x14ac:dyDescent="0.25">
      <c r="A116" s="70" t="s">
        <v>71</v>
      </c>
      <c r="B116" s="70" t="s">
        <v>35</v>
      </c>
      <c r="C116" s="70">
        <v>0.23499999999999999</v>
      </c>
      <c r="D116" s="70">
        <v>0.26400000000000001</v>
      </c>
      <c r="E116" s="70">
        <v>0.43099999999999999</v>
      </c>
      <c r="F116" s="70">
        <v>3.4000000000000002E-2</v>
      </c>
      <c r="G116" s="70">
        <v>0.29499999999999998</v>
      </c>
      <c r="H116" s="70">
        <v>43</v>
      </c>
      <c r="I116" s="70">
        <v>0</v>
      </c>
      <c r="J116" s="70">
        <v>0</v>
      </c>
    </row>
    <row r="117" spans="1:10" x14ac:dyDescent="0.25">
      <c r="A117" s="70" t="s">
        <v>112</v>
      </c>
      <c r="B117" s="70" t="s">
        <v>35</v>
      </c>
      <c r="C117" s="70">
        <v>0.23499999999999999</v>
      </c>
      <c r="D117" s="70">
        <v>0.26400000000000001</v>
      </c>
      <c r="E117" s="70">
        <v>0.43099999999999999</v>
      </c>
      <c r="F117" s="70">
        <v>0</v>
      </c>
      <c r="G117" s="70">
        <v>0.29499999999999998</v>
      </c>
      <c r="H117" s="70">
        <v>484</v>
      </c>
      <c r="I117" s="70">
        <v>0</v>
      </c>
      <c r="J117" s="70">
        <v>0</v>
      </c>
    </row>
    <row r="118" spans="1:10" x14ac:dyDescent="0.25">
      <c r="A118" s="70" t="s">
        <v>62</v>
      </c>
      <c r="B118" s="70" t="s">
        <v>35</v>
      </c>
      <c r="C118" s="70">
        <v>1.036</v>
      </c>
      <c r="D118" s="70">
        <v>1.526</v>
      </c>
      <c r="E118" s="70">
        <v>1.962</v>
      </c>
      <c r="F118" s="70">
        <v>0.23699999999999999</v>
      </c>
      <c r="G118" s="70">
        <v>1.804</v>
      </c>
      <c r="H118" s="70">
        <v>92</v>
      </c>
      <c r="I118" s="70">
        <v>0</v>
      </c>
      <c r="J118" s="70">
        <v>0</v>
      </c>
    </row>
    <row r="119" spans="1:10" x14ac:dyDescent="0.25">
      <c r="A119" s="70" t="s">
        <v>112</v>
      </c>
      <c r="B119" s="70" t="s">
        <v>35</v>
      </c>
      <c r="C119" s="70">
        <v>1.036</v>
      </c>
      <c r="D119" s="70">
        <v>1.526</v>
      </c>
      <c r="E119" s="70">
        <v>1.962</v>
      </c>
      <c r="F119" s="70">
        <v>0</v>
      </c>
      <c r="G119" s="70">
        <v>1.804</v>
      </c>
      <c r="H119" s="70" t="s">
        <v>154</v>
      </c>
      <c r="I119" s="70">
        <v>0</v>
      </c>
      <c r="J119" s="70">
        <v>0</v>
      </c>
    </row>
    <row r="120" spans="1:10" x14ac:dyDescent="0.25">
      <c r="A120" s="70" t="s">
        <v>97</v>
      </c>
      <c r="B120" s="70" t="s">
        <v>35</v>
      </c>
      <c r="C120" s="70">
        <v>0</v>
      </c>
      <c r="D120" s="70">
        <v>0.47299999999999998</v>
      </c>
      <c r="E120" s="70">
        <v>4.3239999999999998</v>
      </c>
      <c r="F120" s="70">
        <v>0.95</v>
      </c>
      <c r="G120" s="70">
        <v>1.9239999999999999</v>
      </c>
      <c r="H120" s="70">
        <v>50</v>
      </c>
      <c r="I120" s="70">
        <v>0</v>
      </c>
      <c r="J120" s="70">
        <v>0</v>
      </c>
    </row>
    <row r="121" spans="1:10" x14ac:dyDescent="0.25">
      <c r="A121" s="70" t="s">
        <v>112</v>
      </c>
      <c r="B121" s="70" t="s">
        <v>35</v>
      </c>
      <c r="C121" s="70">
        <v>0</v>
      </c>
      <c r="D121" s="70">
        <v>0.47299999999999998</v>
      </c>
      <c r="E121" s="70">
        <v>4.3239999999999998</v>
      </c>
      <c r="F121" s="70">
        <v>0</v>
      </c>
      <c r="G121" s="70">
        <v>1.9239999999999999</v>
      </c>
      <c r="H121" s="70">
        <v>600</v>
      </c>
      <c r="I121" s="70">
        <v>1</v>
      </c>
      <c r="J121" s="70">
        <v>0</v>
      </c>
    </row>
    <row r="122" spans="1:10" x14ac:dyDescent="0.25">
      <c r="A122" s="70" t="s">
        <v>64</v>
      </c>
      <c r="B122" s="70" t="s">
        <v>35</v>
      </c>
      <c r="C122" s="70">
        <v>0.32200000000000001</v>
      </c>
      <c r="D122" s="70">
        <v>0.40100000000000002</v>
      </c>
      <c r="E122" s="70">
        <v>0.745</v>
      </c>
      <c r="F122" s="70">
        <v>8.7999999999999995E-2</v>
      </c>
      <c r="G122" s="70">
        <v>0.52900000000000003</v>
      </c>
      <c r="H122" s="70">
        <v>63</v>
      </c>
      <c r="I122" s="70">
        <v>0</v>
      </c>
      <c r="J122" s="70">
        <v>0</v>
      </c>
    </row>
    <row r="123" spans="1:10" x14ac:dyDescent="0.25">
      <c r="A123" s="70" t="s">
        <v>112</v>
      </c>
      <c r="B123" s="70" t="s">
        <v>35</v>
      </c>
      <c r="C123" s="70">
        <v>0.32200000000000001</v>
      </c>
      <c r="D123" s="70">
        <v>0.40100000000000002</v>
      </c>
      <c r="E123" s="70">
        <v>0.745</v>
      </c>
      <c r="F123" s="70">
        <v>0</v>
      </c>
      <c r="G123" s="70">
        <v>0.52900000000000003</v>
      </c>
      <c r="H123" s="70">
        <v>765</v>
      </c>
      <c r="I123" s="70">
        <v>0</v>
      </c>
      <c r="J123" s="70">
        <v>0</v>
      </c>
    </row>
    <row r="124" spans="1:10" x14ac:dyDescent="0.25">
      <c r="A124" s="70" t="s">
        <v>59</v>
      </c>
      <c r="B124" s="70" t="s">
        <v>35</v>
      </c>
      <c r="C124" s="70">
        <v>0.379</v>
      </c>
      <c r="D124" s="70">
        <v>0.41099999999999998</v>
      </c>
      <c r="E124" s="70">
        <v>0.83699999999999997</v>
      </c>
      <c r="F124" s="70">
        <v>4.2000000000000003E-2</v>
      </c>
      <c r="G124" s="70">
        <v>0.435</v>
      </c>
      <c r="H124" s="70">
        <v>271</v>
      </c>
      <c r="I124" s="70">
        <v>0</v>
      </c>
      <c r="J124" s="70">
        <v>0</v>
      </c>
    </row>
    <row r="125" spans="1:10" x14ac:dyDescent="0.25">
      <c r="A125" s="70" t="s">
        <v>112</v>
      </c>
      <c r="B125" s="70" t="s">
        <v>35</v>
      </c>
      <c r="C125" s="70">
        <v>0.379</v>
      </c>
      <c r="D125" s="70">
        <v>0.41099999999999998</v>
      </c>
      <c r="E125" s="70">
        <v>0.83699999999999997</v>
      </c>
      <c r="F125" s="70">
        <v>0</v>
      </c>
      <c r="G125" s="70">
        <v>0.435</v>
      </c>
      <c r="H125" s="70" t="s">
        <v>156</v>
      </c>
      <c r="I125" s="70">
        <v>0</v>
      </c>
      <c r="J125" s="70">
        <v>0</v>
      </c>
    </row>
    <row r="126" spans="1:10" x14ac:dyDescent="0.25">
      <c r="A126" s="70" t="s">
        <v>77</v>
      </c>
      <c r="B126" s="70" t="s">
        <v>35</v>
      </c>
      <c r="C126" s="70">
        <v>20.245000000000001</v>
      </c>
      <c r="D126" s="70">
        <v>22.891999999999999</v>
      </c>
      <c r="E126" s="70">
        <v>23.337</v>
      </c>
      <c r="F126" s="70">
        <v>0.84799999999999998</v>
      </c>
      <c r="G126" s="70">
        <v>23.31</v>
      </c>
      <c r="H126" s="70">
        <v>13</v>
      </c>
      <c r="I126" s="70">
        <v>0</v>
      </c>
      <c r="J126" s="70">
        <v>0</v>
      </c>
    </row>
    <row r="127" spans="1:10" x14ac:dyDescent="0.25">
      <c r="A127" s="70" t="s">
        <v>112</v>
      </c>
      <c r="B127" s="70" t="s">
        <v>35</v>
      </c>
      <c r="C127" s="70">
        <v>20.245000000000001</v>
      </c>
      <c r="D127" s="70">
        <v>22.891999999999999</v>
      </c>
      <c r="E127" s="70">
        <v>23.337</v>
      </c>
      <c r="F127" s="70">
        <v>0</v>
      </c>
      <c r="G127" s="70">
        <v>23.31</v>
      </c>
      <c r="H127" s="70">
        <v>163</v>
      </c>
      <c r="I127" s="70">
        <v>0</v>
      </c>
      <c r="J127" s="70">
        <v>0</v>
      </c>
    </row>
    <row r="128" spans="1:10" x14ac:dyDescent="0.25">
      <c r="A128" s="70" t="s">
        <v>98</v>
      </c>
      <c r="B128" s="70" t="s">
        <v>35</v>
      </c>
      <c r="C128" s="70">
        <v>2.42</v>
      </c>
      <c r="D128" s="70">
        <v>2.59</v>
      </c>
      <c r="E128" s="70">
        <v>3.0750000000000002</v>
      </c>
      <c r="F128" s="70">
        <v>0.14299999999999999</v>
      </c>
      <c r="G128" s="70">
        <v>2.7970000000000002</v>
      </c>
      <c r="H128" s="70">
        <v>60</v>
      </c>
      <c r="I128" s="70">
        <v>0</v>
      </c>
      <c r="J128" s="70">
        <v>0</v>
      </c>
    </row>
    <row r="129" spans="1:10" x14ac:dyDescent="0.25">
      <c r="A129" s="70" t="s">
        <v>112</v>
      </c>
      <c r="B129" s="70" t="s">
        <v>35</v>
      </c>
      <c r="C129" s="70">
        <v>2.42</v>
      </c>
      <c r="D129" s="70">
        <v>2.59</v>
      </c>
      <c r="E129" s="70">
        <v>3.0750000000000002</v>
      </c>
      <c r="F129" s="70">
        <v>0</v>
      </c>
      <c r="G129" s="70">
        <v>2.7970000000000002</v>
      </c>
      <c r="H129" s="70">
        <v>721</v>
      </c>
      <c r="I129" s="70">
        <v>0</v>
      </c>
      <c r="J129" s="70">
        <v>0</v>
      </c>
    </row>
    <row r="130" spans="1:10" x14ac:dyDescent="0.25">
      <c r="A130" s="70" t="s">
        <v>99</v>
      </c>
      <c r="B130" s="70" t="s">
        <v>35</v>
      </c>
      <c r="C130" s="70">
        <v>2.714</v>
      </c>
      <c r="D130" s="70">
        <v>2.9009999999999998</v>
      </c>
      <c r="E130" s="70">
        <v>3.2890000000000001</v>
      </c>
      <c r="F130" s="70">
        <v>0.20899999999999999</v>
      </c>
      <c r="G130" s="70">
        <v>3.2269999999999999</v>
      </c>
      <c r="H130" s="70">
        <v>10</v>
      </c>
      <c r="I130" s="70">
        <v>0</v>
      </c>
      <c r="J130" s="70">
        <v>0</v>
      </c>
    </row>
    <row r="131" spans="1:10" x14ac:dyDescent="0.25">
      <c r="A131" s="70" t="s">
        <v>112</v>
      </c>
      <c r="B131" s="70" t="s">
        <v>35</v>
      </c>
      <c r="C131" s="70">
        <v>2.714</v>
      </c>
      <c r="D131" s="70">
        <v>2.9009999999999998</v>
      </c>
      <c r="E131" s="70">
        <v>3.2890000000000001</v>
      </c>
      <c r="F131" s="70">
        <v>0</v>
      </c>
      <c r="G131" s="70">
        <v>3.2269999999999999</v>
      </c>
      <c r="H131" s="70">
        <v>126</v>
      </c>
      <c r="I131" s="70">
        <v>0</v>
      </c>
      <c r="J131" s="70">
        <v>0</v>
      </c>
    </row>
    <row r="132" spans="1:10" x14ac:dyDescent="0.25">
      <c r="A132" s="70" t="s">
        <v>100</v>
      </c>
      <c r="B132" s="70" t="s">
        <v>35</v>
      </c>
      <c r="C132" s="70">
        <v>1.0960000000000001</v>
      </c>
      <c r="D132" s="70">
        <v>1.139</v>
      </c>
      <c r="E132" s="70">
        <v>1.1839999999999999</v>
      </c>
      <c r="F132" s="70">
        <v>2.3E-2</v>
      </c>
      <c r="G132" s="70">
        <v>1.17</v>
      </c>
      <c r="H132" s="70">
        <v>14</v>
      </c>
      <c r="I132" s="70">
        <v>0</v>
      </c>
      <c r="J132" s="70">
        <v>0</v>
      </c>
    </row>
    <row r="133" spans="1:10" x14ac:dyDescent="0.25">
      <c r="A133" s="70" t="s">
        <v>112</v>
      </c>
      <c r="B133" s="70" t="s">
        <v>35</v>
      </c>
      <c r="C133" s="70">
        <v>1.0960000000000001</v>
      </c>
      <c r="D133" s="70">
        <v>1.139</v>
      </c>
      <c r="E133" s="70">
        <v>1.1839999999999999</v>
      </c>
      <c r="F133" s="70">
        <v>0</v>
      </c>
      <c r="G133" s="70">
        <v>1.17</v>
      </c>
      <c r="H133" s="70">
        <v>165</v>
      </c>
      <c r="I133" s="70">
        <v>0</v>
      </c>
      <c r="J133" s="70">
        <v>0</v>
      </c>
    </row>
    <row r="134" spans="1:10" x14ac:dyDescent="0.25">
      <c r="A134" s="70" t="s">
        <v>101</v>
      </c>
      <c r="B134" s="70" t="s">
        <v>35</v>
      </c>
      <c r="C134" s="70">
        <v>0.95599999999999996</v>
      </c>
      <c r="D134" s="70">
        <v>1.014</v>
      </c>
      <c r="E134" s="70">
        <v>1.0669999999999999</v>
      </c>
      <c r="F134" s="70">
        <v>3.3000000000000002E-2</v>
      </c>
      <c r="G134" s="70">
        <v>1.056</v>
      </c>
      <c r="H134" s="70">
        <v>14</v>
      </c>
      <c r="I134" s="70">
        <v>0</v>
      </c>
      <c r="J134" s="70">
        <v>0</v>
      </c>
    </row>
    <row r="135" spans="1:10" x14ac:dyDescent="0.25">
      <c r="A135" s="70" t="s">
        <v>112</v>
      </c>
      <c r="B135" s="70" t="s">
        <v>35</v>
      </c>
      <c r="C135" s="70">
        <v>0.95599999999999996</v>
      </c>
      <c r="D135" s="70">
        <v>1.014</v>
      </c>
      <c r="E135" s="70">
        <v>1.0669999999999999</v>
      </c>
      <c r="F135" s="70">
        <v>0</v>
      </c>
      <c r="G135" s="70">
        <v>1.056</v>
      </c>
      <c r="H135" s="70">
        <v>70</v>
      </c>
      <c r="I135" s="70">
        <v>94</v>
      </c>
      <c r="J135" s="70">
        <v>0</v>
      </c>
    </row>
    <row r="136" spans="1:10" x14ac:dyDescent="0.25">
      <c r="A136" s="70" t="s">
        <v>102</v>
      </c>
      <c r="B136" s="70" t="s">
        <v>35</v>
      </c>
      <c r="C136" s="70">
        <v>23.33</v>
      </c>
      <c r="D136" s="70">
        <v>26.564</v>
      </c>
      <c r="E136" s="70">
        <v>27.437000000000001</v>
      </c>
      <c r="F136" s="70">
        <v>1.19</v>
      </c>
      <c r="G136" s="70">
        <v>27.388000000000002</v>
      </c>
      <c r="H136" s="70">
        <v>13</v>
      </c>
      <c r="I136" s="70">
        <v>0</v>
      </c>
      <c r="J136" s="70">
        <v>0</v>
      </c>
    </row>
    <row r="137" spans="1:10" x14ac:dyDescent="0.25">
      <c r="A137" s="70" t="s">
        <v>112</v>
      </c>
      <c r="B137" s="70" t="s">
        <v>35</v>
      </c>
      <c r="C137" s="70">
        <v>23.33</v>
      </c>
      <c r="D137" s="70">
        <v>26.564</v>
      </c>
      <c r="E137" s="70">
        <v>27.437000000000001</v>
      </c>
      <c r="F137" s="70">
        <v>0</v>
      </c>
      <c r="G137" s="70">
        <v>27.388000000000002</v>
      </c>
      <c r="H137" s="70">
        <v>163</v>
      </c>
      <c r="I137" s="70">
        <v>0</v>
      </c>
      <c r="J137" s="70">
        <v>0</v>
      </c>
    </row>
    <row r="138" spans="1:10" x14ac:dyDescent="0.25">
      <c r="A138" s="70" t="s">
        <v>103</v>
      </c>
      <c r="B138" s="70" t="s">
        <v>35</v>
      </c>
      <c r="C138" s="70">
        <v>2.83</v>
      </c>
      <c r="D138" s="70">
        <v>2.9340000000000002</v>
      </c>
      <c r="E138" s="70">
        <v>3.2530000000000001</v>
      </c>
      <c r="F138" s="70">
        <v>0.10199999999999999</v>
      </c>
      <c r="G138" s="70">
        <v>3.081</v>
      </c>
      <c r="H138" s="70">
        <v>17</v>
      </c>
      <c r="I138" s="70">
        <v>0</v>
      </c>
      <c r="J138" s="70">
        <v>0</v>
      </c>
    </row>
    <row r="139" spans="1:10" x14ac:dyDescent="0.25">
      <c r="A139" s="70" t="s">
        <v>112</v>
      </c>
      <c r="B139" s="70" t="s">
        <v>35</v>
      </c>
      <c r="C139" s="70">
        <v>2.83</v>
      </c>
      <c r="D139" s="70">
        <v>2.9340000000000002</v>
      </c>
      <c r="E139" s="70">
        <v>3.2530000000000001</v>
      </c>
      <c r="F139" s="70">
        <v>0</v>
      </c>
      <c r="G139" s="70">
        <v>3.081</v>
      </c>
      <c r="H139" s="70">
        <v>204</v>
      </c>
      <c r="I139" s="70">
        <v>0</v>
      </c>
      <c r="J139" s="70">
        <v>0</v>
      </c>
    </row>
    <row r="140" spans="1:10" x14ac:dyDescent="0.25">
      <c r="A140" s="70" t="s">
        <v>104</v>
      </c>
      <c r="B140" s="70" t="s">
        <v>35</v>
      </c>
      <c r="C140" s="70">
        <v>11.093</v>
      </c>
      <c r="D140" s="70">
        <v>11.843</v>
      </c>
      <c r="E140" s="70">
        <v>14.023999999999999</v>
      </c>
      <c r="F140" s="70">
        <v>0.76300000000000001</v>
      </c>
      <c r="G140" s="70">
        <v>13.176</v>
      </c>
      <c r="H140" s="70">
        <v>26</v>
      </c>
      <c r="I140" s="70">
        <v>0</v>
      </c>
      <c r="J140" s="70">
        <v>0</v>
      </c>
    </row>
    <row r="141" spans="1:10" x14ac:dyDescent="0.25">
      <c r="A141" s="70" t="s">
        <v>112</v>
      </c>
      <c r="B141" s="70" t="s">
        <v>35</v>
      </c>
      <c r="C141" s="70">
        <v>11.093</v>
      </c>
      <c r="D141" s="70">
        <v>11.843</v>
      </c>
      <c r="E141" s="70">
        <v>14.023999999999999</v>
      </c>
      <c r="F141" s="70">
        <v>0</v>
      </c>
      <c r="G141" s="70">
        <v>13.176</v>
      </c>
      <c r="H141" s="70">
        <v>316</v>
      </c>
      <c r="I141" s="70">
        <v>0</v>
      </c>
      <c r="J141" s="70">
        <v>0</v>
      </c>
    </row>
    <row r="142" spans="1:10" x14ac:dyDescent="0.25">
      <c r="A142" s="70" t="s">
        <v>105</v>
      </c>
      <c r="B142" s="70" t="s">
        <v>35</v>
      </c>
      <c r="C142" s="70">
        <v>2.7869999999999999</v>
      </c>
      <c r="D142" s="70">
        <v>3.17</v>
      </c>
      <c r="E142" s="70">
        <v>3.883</v>
      </c>
      <c r="F142" s="70">
        <v>0.41399999999999998</v>
      </c>
      <c r="G142" s="70">
        <v>3.8809999999999998</v>
      </c>
      <c r="H142" s="70">
        <v>13</v>
      </c>
      <c r="I142" s="70">
        <v>0</v>
      </c>
      <c r="J142" s="70">
        <v>0</v>
      </c>
    </row>
    <row r="143" spans="1:10" x14ac:dyDescent="0.25">
      <c r="A143" s="70" t="s">
        <v>112</v>
      </c>
      <c r="B143" s="70" t="s">
        <v>35</v>
      </c>
      <c r="C143" s="70">
        <v>2.7869999999999999</v>
      </c>
      <c r="D143" s="70">
        <v>3.17</v>
      </c>
      <c r="E143" s="70">
        <v>3.883</v>
      </c>
      <c r="F143" s="70">
        <v>0</v>
      </c>
      <c r="G143" s="70">
        <v>3.8809999999999998</v>
      </c>
      <c r="H143" s="70">
        <v>164</v>
      </c>
      <c r="I143" s="70">
        <v>0</v>
      </c>
      <c r="J143" s="70">
        <v>0</v>
      </c>
    </row>
    <row r="144" spans="1:10" x14ac:dyDescent="0.25">
      <c r="A144" s="70" t="s">
        <v>106</v>
      </c>
      <c r="B144" s="70" t="s">
        <v>35</v>
      </c>
      <c r="C144" s="70">
        <v>2.7170000000000001</v>
      </c>
      <c r="D144" s="70">
        <v>3.6829999999999998</v>
      </c>
      <c r="E144" s="70">
        <v>8.6120000000000001</v>
      </c>
      <c r="F144" s="70">
        <v>1.5640000000000001</v>
      </c>
      <c r="G144" s="70">
        <v>6.319</v>
      </c>
      <c r="H144" s="70">
        <v>50</v>
      </c>
      <c r="I144" s="70">
        <v>0</v>
      </c>
      <c r="J144" s="70">
        <v>0</v>
      </c>
    </row>
    <row r="145" spans="1:10" x14ac:dyDescent="0.25">
      <c r="A145" s="70" t="s">
        <v>112</v>
      </c>
      <c r="B145" s="70" t="s">
        <v>35</v>
      </c>
      <c r="C145" s="70">
        <v>2.7170000000000001</v>
      </c>
      <c r="D145" s="70">
        <v>3.6829999999999998</v>
      </c>
      <c r="E145" s="70">
        <v>8.6120000000000001</v>
      </c>
      <c r="F145" s="70">
        <v>0</v>
      </c>
      <c r="G145" s="70">
        <v>6.319</v>
      </c>
      <c r="H145" s="70">
        <v>600</v>
      </c>
      <c r="I145" s="70">
        <v>1</v>
      </c>
      <c r="J145" s="70">
        <v>0</v>
      </c>
    </row>
    <row r="146" spans="1:10" x14ac:dyDescent="0.25">
      <c r="A146" s="70" t="s">
        <v>107</v>
      </c>
      <c r="B146" s="70" t="s">
        <v>35</v>
      </c>
      <c r="C146" s="70">
        <v>3.1579999999999999</v>
      </c>
      <c r="D146" s="70">
        <v>3.359</v>
      </c>
      <c r="E146" s="70">
        <v>3.7229999999999999</v>
      </c>
      <c r="F146" s="70">
        <v>0.16</v>
      </c>
      <c r="G146" s="70">
        <v>3.637</v>
      </c>
      <c r="H146" s="70">
        <v>31</v>
      </c>
      <c r="I146" s="70">
        <v>0</v>
      </c>
      <c r="J146" s="70">
        <v>0</v>
      </c>
    </row>
    <row r="147" spans="1:10" x14ac:dyDescent="0.25">
      <c r="A147" s="70" t="s">
        <v>112</v>
      </c>
      <c r="B147" s="70" t="s">
        <v>35</v>
      </c>
      <c r="C147" s="70">
        <v>3.1579999999999999</v>
      </c>
      <c r="D147" s="70">
        <v>3.359</v>
      </c>
      <c r="E147" s="70">
        <v>3.7229999999999999</v>
      </c>
      <c r="F147" s="70">
        <v>0</v>
      </c>
      <c r="G147" s="70">
        <v>3.637</v>
      </c>
      <c r="H147" s="70">
        <v>338</v>
      </c>
      <c r="I147" s="70">
        <v>0</v>
      </c>
      <c r="J147" s="70">
        <v>0</v>
      </c>
    </row>
    <row r="148" spans="1:10" x14ac:dyDescent="0.25">
      <c r="A148" s="70" t="s">
        <v>108</v>
      </c>
      <c r="B148" s="70" t="s">
        <v>35</v>
      </c>
      <c r="C148" s="70">
        <v>4.4960000000000004</v>
      </c>
      <c r="D148" s="70">
        <v>4.7320000000000002</v>
      </c>
      <c r="E148" s="70">
        <v>5.0590000000000002</v>
      </c>
      <c r="F148" s="70">
        <v>0.15</v>
      </c>
      <c r="G148" s="70">
        <v>4.9630000000000001</v>
      </c>
      <c r="H148" s="70">
        <v>20</v>
      </c>
      <c r="I148" s="70">
        <v>0</v>
      </c>
      <c r="J148" s="70">
        <v>0</v>
      </c>
    </row>
    <row r="149" spans="1:10" x14ac:dyDescent="0.25">
      <c r="A149" s="70" t="s">
        <v>112</v>
      </c>
      <c r="B149" s="70" t="s">
        <v>35</v>
      </c>
      <c r="C149" s="70">
        <v>4.4960000000000004</v>
      </c>
      <c r="D149" s="70">
        <v>4.7320000000000002</v>
      </c>
      <c r="E149" s="70">
        <v>5.0590000000000002</v>
      </c>
      <c r="F149" s="70">
        <v>0</v>
      </c>
      <c r="G149" s="70">
        <v>4.9630000000000001</v>
      </c>
      <c r="H149" s="70">
        <v>251</v>
      </c>
      <c r="I149" s="70">
        <v>1</v>
      </c>
      <c r="J149" s="70">
        <v>0</v>
      </c>
    </row>
    <row r="150" spans="1:10" x14ac:dyDescent="0.25">
      <c r="A150" s="70" t="s">
        <v>109</v>
      </c>
      <c r="B150" s="70" t="s">
        <v>35</v>
      </c>
      <c r="C150" s="70">
        <v>4.7430000000000003</v>
      </c>
      <c r="D150" s="70">
        <v>4.9820000000000002</v>
      </c>
      <c r="E150" s="70">
        <v>5.2930000000000001</v>
      </c>
      <c r="F150" s="70">
        <v>0.152</v>
      </c>
      <c r="G150" s="70">
        <v>5.1619999999999999</v>
      </c>
      <c r="H150" s="70">
        <v>11</v>
      </c>
      <c r="I150" s="70">
        <v>0</v>
      </c>
      <c r="J150" s="70">
        <v>0</v>
      </c>
    </row>
    <row r="151" spans="1:10" x14ac:dyDescent="0.25">
      <c r="A151" s="70" t="s">
        <v>112</v>
      </c>
      <c r="B151" s="70" t="s">
        <v>35</v>
      </c>
      <c r="C151" s="70">
        <v>4.7430000000000003</v>
      </c>
      <c r="D151" s="70">
        <v>4.9820000000000002</v>
      </c>
      <c r="E151" s="70">
        <v>5.2930000000000001</v>
      </c>
      <c r="F151" s="70">
        <v>0</v>
      </c>
      <c r="G151" s="70">
        <v>5.1619999999999999</v>
      </c>
      <c r="H151" s="70">
        <v>127</v>
      </c>
      <c r="I151" s="70">
        <v>1</v>
      </c>
      <c r="J151" s="70">
        <v>0</v>
      </c>
    </row>
    <row r="152" spans="1:10" x14ac:dyDescent="0.25">
      <c r="A152" s="70" t="s">
        <v>110</v>
      </c>
      <c r="B152" s="70" t="s">
        <v>35</v>
      </c>
      <c r="C152" s="70">
        <v>2.6840000000000002</v>
      </c>
      <c r="D152" s="70">
        <v>2.907</v>
      </c>
      <c r="E152" s="70">
        <v>3.4369999999999998</v>
      </c>
      <c r="F152" s="70">
        <v>0.191</v>
      </c>
      <c r="G152" s="70">
        <v>3.1909999999999998</v>
      </c>
      <c r="H152" s="70">
        <v>33</v>
      </c>
      <c r="I152" s="70">
        <v>0</v>
      </c>
      <c r="J152" s="70">
        <v>0</v>
      </c>
    </row>
    <row r="153" spans="1:10" x14ac:dyDescent="0.25">
      <c r="A153" s="70" t="s">
        <v>112</v>
      </c>
      <c r="B153" s="70" t="s">
        <v>35</v>
      </c>
      <c r="C153" s="70">
        <v>2.6840000000000002</v>
      </c>
      <c r="D153" s="70">
        <v>2.907</v>
      </c>
      <c r="E153" s="70">
        <v>3.4369999999999998</v>
      </c>
      <c r="F153" s="70">
        <v>0</v>
      </c>
      <c r="G153" s="70">
        <v>3.1909999999999998</v>
      </c>
      <c r="H153" s="70">
        <v>358</v>
      </c>
      <c r="I153" s="70">
        <v>0</v>
      </c>
      <c r="J153" s="70">
        <v>0</v>
      </c>
    </row>
    <row r="154" spans="1:10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</row>
    <row r="155" spans="1:10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</row>
    <row r="156" spans="1:10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</row>
    <row r="157" spans="1:10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</row>
    <row r="158" spans="1:10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</row>
    <row r="159" spans="1:10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</row>
    <row r="160" spans="1:10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</row>
    <row r="161" spans="1:10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</row>
    <row r="162" spans="1:10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</row>
    <row r="163" spans="1:10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</row>
    <row r="164" spans="1:10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</row>
    <row r="165" spans="1:10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</row>
    <row r="166" spans="1:10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</row>
    <row r="167" spans="1:10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</row>
    <row r="168" spans="1:10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</row>
    <row r="169" spans="1:10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</row>
    <row r="170" spans="1:10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</row>
    <row r="171" spans="1:10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</row>
    <row r="172" spans="1:10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</row>
    <row r="173" spans="1:10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</row>
    <row r="174" spans="1:10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</row>
    <row r="175" spans="1:10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</row>
    <row r="176" spans="1:10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</row>
    <row r="177" spans="1:10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</row>
    <row r="178" spans="1:10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</row>
    <row r="179" spans="1:10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</row>
    <row r="180" spans="1:10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</row>
    <row r="181" spans="1:10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</row>
    <row r="182" spans="1:10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</row>
    <row r="183" spans="1:10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</row>
    <row r="184" spans="1:10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</row>
    <row r="185" spans="1:10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</row>
    <row r="186" spans="1:10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</row>
    <row r="187" spans="1:10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</row>
    <row r="188" spans="1:10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</row>
    <row r="189" spans="1:10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</row>
    <row r="190" spans="1:10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</row>
    <row r="191" spans="1:10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</row>
    <row r="192" spans="1:10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</row>
    <row r="193" spans="1:10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</row>
    <row r="194" spans="1:10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</row>
    <row r="195" spans="1:10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</row>
    <row r="196" spans="1:10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</row>
    <row r="197" spans="1:10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</row>
    <row r="198" spans="1:10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</row>
    <row r="199" spans="1:10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</row>
    <row r="200" spans="1:10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</row>
    <row r="201" spans="1:10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</row>
    <row r="202" spans="1:10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</row>
    <row r="203" spans="1:10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</row>
    <row r="204" spans="1:10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</row>
    <row r="205" spans="1:10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</row>
    <row r="206" spans="1:10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</row>
    <row r="207" spans="1:10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</row>
    <row r="208" spans="1:10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</row>
    <row r="209" spans="1:10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</row>
    <row r="210" spans="1:10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</row>
    <row r="211" spans="1:10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</row>
    <row r="212" spans="1:10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</row>
    <row r="213" spans="1:10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</row>
    <row r="214" spans="1:10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</row>
    <row r="215" spans="1:10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</row>
    <row r="216" spans="1:10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</row>
    <row r="217" spans="1:10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</row>
    <row r="218" spans="1:10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</row>
    <row r="219" spans="1:10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</row>
    <row r="220" spans="1:10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</row>
    <row r="221" spans="1:10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</row>
    <row r="222" spans="1:10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</row>
    <row r="223" spans="1:10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</row>
    <row r="224" spans="1:10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</row>
    <row r="225" spans="1:10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</row>
    <row r="226" spans="1:10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</row>
    <row r="227" spans="1:10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</row>
    <row r="228" spans="1:10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</row>
    <row r="229" spans="1:10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</row>
    <row r="230" spans="1:10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</row>
    <row r="231" spans="1:10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</row>
    <row r="232" spans="1:10" x14ac:dyDescent="0.25">
      <c r="A232" s="64"/>
      <c r="B232" s="64"/>
      <c r="C232" s="64"/>
      <c r="D232" s="64"/>
      <c r="E232" s="64"/>
      <c r="F232" s="64"/>
      <c r="G232" s="64"/>
      <c r="H232" s="64"/>
      <c r="I232" s="64"/>
      <c r="J232" s="64"/>
    </row>
    <row r="233" spans="1:10" x14ac:dyDescent="0.25">
      <c r="A233" s="64"/>
      <c r="B233" s="64"/>
      <c r="C233" s="64"/>
      <c r="D233" s="64"/>
      <c r="E233" s="64"/>
      <c r="F233" s="64"/>
      <c r="G233" s="64"/>
      <c r="H233" s="64"/>
      <c r="I233" s="64"/>
      <c r="J233" s="64"/>
    </row>
    <row r="234" spans="1:10" x14ac:dyDescent="0.25">
      <c r="A234" s="64"/>
      <c r="B234" s="64"/>
      <c r="C234" s="64"/>
      <c r="D234" s="64"/>
      <c r="E234" s="64"/>
      <c r="F234" s="64"/>
      <c r="G234" s="64"/>
      <c r="H234" s="64"/>
      <c r="I234" s="64"/>
      <c r="J234" s="64"/>
    </row>
    <row r="235" spans="1:10" x14ac:dyDescent="0.25">
      <c r="A235" s="64"/>
      <c r="B235" s="64"/>
      <c r="C235" s="64"/>
      <c r="D235" s="64"/>
      <c r="E235" s="64"/>
      <c r="F235" s="64"/>
      <c r="G235" s="64"/>
      <c r="H235" s="64"/>
      <c r="I235" s="64"/>
      <c r="J235" s="64"/>
    </row>
    <row r="236" spans="1:10" x14ac:dyDescent="0.25">
      <c r="A236" s="63"/>
      <c r="B236" s="63"/>
      <c r="C236" s="63"/>
      <c r="D236" s="63"/>
      <c r="E236" s="63"/>
      <c r="F236" s="63"/>
      <c r="G236" s="63"/>
      <c r="H236" s="63"/>
      <c r="I236" s="63"/>
      <c r="J236" s="63"/>
    </row>
    <row r="237" spans="1:10" x14ac:dyDescent="0.25">
      <c r="A237" s="63"/>
      <c r="B237" s="63"/>
      <c r="C237" s="63"/>
      <c r="D237" s="63"/>
      <c r="E237" s="63"/>
      <c r="F237" s="63"/>
      <c r="G237" s="63"/>
      <c r="H237" s="63"/>
      <c r="I237" s="63"/>
      <c r="J237" s="63"/>
    </row>
    <row r="238" spans="1:10" x14ac:dyDescent="0.25">
      <c r="A238" s="63"/>
      <c r="B238" s="63"/>
      <c r="C238" s="63"/>
      <c r="D238" s="63"/>
      <c r="E238" s="63"/>
      <c r="F238" s="63"/>
      <c r="G238" s="63"/>
      <c r="H238" s="63"/>
      <c r="I238" s="63"/>
      <c r="J238" s="63"/>
    </row>
    <row r="239" spans="1:10" x14ac:dyDescent="0.25">
      <c r="A239" s="63"/>
      <c r="B239" s="63"/>
      <c r="C239" s="63"/>
      <c r="D239" s="63"/>
      <c r="E239" s="63"/>
      <c r="F239" s="63"/>
      <c r="G239" s="63"/>
      <c r="H239" s="63"/>
      <c r="I239" s="63"/>
      <c r="J239" s="63"/>
    </row>
  </sheetData>
  <sortState xmlns:xlrd2="http://schemas.microsoft.com/office/spreadsheetml/2017/richdata2" ref="A2:J153">
    <sortCondition ref="A1:A1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BEBE-86B7-4DE8-9A09-18694AE5F404}">
  <dimension ref="A1:J239"/>
  <sheetViews>
    <sheetView workbookViewId="0">
      <selection activeCell="M14" sqref="M14"/>
    </sheetView>
  </sheetViews>
  <sheetFormatPr defaultRowHeight="15" x14ac:dyDescent="0.25"/>
  <sheetData>
    <row r="1" spans="1:10" x14ac:dyDescent="0.25">
      <c r="A1" s="77" t="s">
        <v>1</v>
      </c>
      <c r="B1" s="77" t="s">
        <v>29</v>
      </c>
      <c r="C1" s="77" t="s">
        <v>30</v>
      </c>
      <c r="D1" s="77" t="s">
        <v>31</v>
      </c>
      <c r="E1" s="77" t="s">
        <v>32</v>
      </c>
      <c r="F1" s="77" t="s">
        <v>33</v>
      </c>
      <c r="G1" s="77" t="s">
        <v>34</v>
      </c>
      <c r="H1" s="77" t="s">
        <v>2</v>
      </c>
      <c r="I1" s="77" t="s">
        <v>3</v>
      </c>
      <c r="J1" s="77" t="s">
        <v>4</v>
      </c>
    </row>
    <row r="2" spans="1:10" x14ac:dyDescent="0.25">
      <c r="A2" s="77" t="s">
        <v>157</v>
      </c>
      <c r="B2" s="77" t="s">
        <v>35</v>
      </c>
      <c r="C2" s="77">
        <v>1.0089999999999999</v>
      </c>
      <c r="D2" s="77">
        <v>1.0089999999999999</v>
      </c>
      <c r="E2" s="77">
        <v>1.0089999999999999</v>
      </c>
      <c r="F2" s="77">
        <v>0</v>
      </c>
      <c r="G2" s="77">
        <v>1.0089999999999999</v>
      </c>
      <c r="H2" s="77">
        <v>1</v>
      </c>
      <c r="I2" s="77">
        <v>0</v>
      </c>
      <c r="J2" s="77">
        <v>0</v>
      </c>
    </row>
    <row r="3" spans="1:10" x14ac:dyDescent="0.25">
      <c r="A3" s="77" t="s">
        <v>112</v>
      </c>
      <c r="B3" s="77" t="s">
        <v>35</v>
      </c>
      <c r="C3" s="77">
        <v>1.0089999999999999</v>
      </c>
      <c r="D3" s="77">
        <v>1.0089999999999999</v>
      </c>
      <c r="E3" s="77">
        <v>1.0089999999999999</v>
      </c>
      <c r="F3" s="77">
        <v>0</v>
      </c>
      <c r="G3" s="77">
        <v>1.0089999999999999</v>
      </c>
      <c r="H3" s="77">
        <v>1</v>
      </c>
      <c r="I3" s="77">
        <v>0</v>
      </c>
      <c r="J3" s="77">
        <v>0</v>
      </c>
    </row>
    <row r="4" spans="1:10" x14ac:dyDescent="0.25">
      <c r="A4" s="77" t="s">
        <v>158</v>
      </c>
      <c r="B4" s="77" t="s">
        <v>35</v>
      </c>
      <c r="C4" s="77">
        <v>2.1739999999999999</v>
      </c>
      <c r="D4" s="77">
        <v>2.1739999999999999</v>
      </c>
      <c r="E4" s="77">
        <v>2.1739999999999999</v>
      </c>
      <c r="F4" s="77">
        <v>0</v>
      </c>
      <c r="G4" s="77">
        <v>2.1739999999999999</v>
      </c>
      <c r="H4" s="77">
        <v>1</v>
      </c>
      <c r="I4" s="77">
        <v>0</v>
      </c>
      <c r="J4" s="77">
        <v>0</v>
      </c>
    </row>
    <row r="5" spans="1:10" x14ac:dyDescent="0.25">
      <c r="A5" s="77" t="s">
        <v>112</v>
      </c>
      <c r="B5" s="77" t="s">
        <v>35</v>
      </c>
      <c r="C5" s="77">
        <v>2.1739999999999999</v>
      </c>
      <c r="D5" s="77">
        <v>2.1739999999999999</v>
      </c>
      <c r="E5" s="77">
        <v>2.1739999999999999</v>
      </c>
      <c r="F5" s="77">
        <v>0</v>
      </c>
      <c r="G5" s="77">
        <v>2.1739999999999999</v>
      </c>
      <c r="H5" s="77">
        <v>1</v>
      </c>
      <c r="I5" s="77">
        <v>0</v>
      </c>
      <c r="J5" s="77">
        <v>0</v>
      </c>
    </row>
    <row r="6" spans="1:10" x14ac:dyDescent="0.25">
      <c r="A6" s="77" t="s">
        <v>159</v>
      </c>
      <c r="B6" s="77" t="s">
        <v>35</v>
      </c>
      <c r="C6" s="77">
        <v>16.077999999999999</v>
      </c>
      <c r="D6" s="77">
        <v>16.077999999999999</v>
      </c>
      <c r="E6" s="77">
        <v>16.077999999999999</v>
      </c>
      <c r="F6" s="77">
        <v>0</v>
      </c>
      <c r="G6" s="77">
        <v>16.077999999999999</v>
      </c>
      <c r="H6" s="77">
        <v>1</v>
      </c>
      <c r="I6" s="77">
        <v>0</v>
      </c>
      <c r="J6" s="77">
        <v>0</v>
      </c>
    </row>
    <row r="7" spans="1:10" x14ac:dyDescent="0.25">
      <c r="A7" s="77" t="s">
        <v>112</v>
      </c>
      <c r="B7" s="77" t="s">
        <v>35</v>
      </c>
      <c r="C7" s="77">
        <v>16.077999999999999</v>
      </c>
      <c r="D7" s="77">
        <v>16.077999999999999</v>
      </c>
      <c r="E7" s="77">
        <v>16.077999999999999</v>
      </c>
      <c r="F7" s="77">
        <v>0</v>
      </c>
      <c r="G7" s="77">
        <v>16.077999999999999</v>
      </c>
      <c r="H7" s="77">
        <v>1</v>
      </c>
      <c r="I7" s="77">
        <v>0</v>
      </c>
      <c r="J7" s="77">
        <v>0</v>
      </c>
    </row>
    <row r="8" spans="1:10" x14ac:dyDescent="0.25">
      <c r="A8" s="77" t="s">
        <v>160</v>
      </c>
      <c r="B8" s="77" t="s">
        <v>35</v>
      </c>
      <c r="C8" s="77">
        <v>1.008</v>
      </c>
      <c r="D8" s="77">
        <v>1.008</v>
      </c>
      <c r="E8" s="77">
        <v>1.008</v>
      </c>
      <c r="F8" s="77">
        <v>0</v>
      </c>
      <c r="G8" s="77">
        <v>1.008</v>
      </c>
      <c r="H8" s="77">
        <v>1</v>
      </c>
      <c r="I8" s="77">
        <v>0</v>
      </c>
      <c r="J8" s="77">
        <v>0</v>
      </c>
    </row>
    <row r="9" spans="1:10" x14ac:dyDescent="0.25">
      <c r="A9" s="77" t="s">
        <v>112</v>
      </c>
      <c r="B9" s="77" t="s">
        <v>35</v>
      </c>
      <c r="C9" s="77">
        <v>1.008</v>
      </c>
      <c r="D9" s="77">
        <v>1.008</v>
      </c>
      <c r="E9" s="77">
        <v>1.008</v>
      </c>
      <c r="F9" s="77">
        <v>0</v>
      </c>
      <c r="G9" s="77">
        <v>1.008</v>
      </c>
      <c r="H9" s="77">
        <v>1</v>
      </c>
      <c r="I9" s="77">
        <v>0</v>
      </c>
      <c r="J9" s="77">
        <v>0</v>
      </c>
    </row>
    <row r="10" spans="1:10" x14ac:dyDescent="0.25">
      <c r="A10" s="77" t="s">
        <v>161</v>
      </c>
      <c r="B10" s="77" t="s">
        <v>35</v>
      </c>
      <c r="C10" s="77">
        <v>1.968</v>
      </c>
      <c r="D10" s="77">
        <v>1.968</v>
      </c>
      <c r="E10" s="77">
        <v>1.968</v>
      </c>
      <c r="F10" s="77">
        <v>0</v>
      </c>
      <c r="G10" s="77">
        <v>1.968</v>
      </c>
      <c r="H10" s="77">
        <v>1</v>
      </c>
      <c r="I10" s="77">
        <v>0</v>
      </c>
      <c r="J10" s="77">
        <v>0</v>
      </c>
    </row>
    <row r="11" spans="1:10" x14ac:dyDescent="0.25">
      <c r="A11" s="77" t="s">
        <v>112</v>
      </c>
      <c r="B11" s="77" t="s">
        <v>35</v>
      </c>
      <c r="C11" s="77">
        <v>1.968</v>
      </c>
      <c r="D11" s="77">
        <v>1.968</v>
      </c>
      <c r="E11" s="77">
        <v>1.968</v>
      </c>
      <c r="F11" s="77">
        <v>0</v>
      </c>
      <c r="G11" s="77">
        <v>1.968</v>
      </c>
      <c r="H11" s="77">
        <v>1</v>
      </c>
      <c r="I11" s="77">
        <v>0</v>
      </c>
      <c r="J11" s="77">
        <v>0</v>
      </c>
    </row>
    <row r="12" spans="1:10" x14ac:dyDescent="0.25">
      <c r="A12" s="77" t="s">
        <v>162</v>
      </c>
      <c r="B12" s="77" t="s">
        <v>35</v>
      </c>
      <c r="C12" s="77">
        <v>16.094999999999999</v>
      </c>
      <c r="D12" s="77">
        <v>16.094999999999999</v>
      </c>
      <c r="E12" s="77">
        <v>16.094999999999999</v>
      </c>
      <c r="F12" s="77">
        <v>0</v>
      </c>
      <c r="G12" s="77">
        <v>16.094999999999999</v>
      </c>
      <c r="H12" s="77">
        <v>1</v>
      </c>
      <c r="I12" s="77">
        <v>0</v>
      </c>
      <c r="J12" s="77">
        <v>0</v>
      </c>
    </row>
    <row r="13" spans="1:10" x14ac:dyDescent="0.25">
      <c r="A13" s="77" t="s">
        <v>112</v>
      </c>
      <c r="B13" s="77" t="s">
        <v>35</v>
      </c>
      <c r="C13" s="77">
        <v>16.094999999999999</v>
      </c>
      <c r="D13" s="77">
        <v>16.094999999999999</v>
      </c>
      <c r="E13" s="77">
        <v>16.094999999999999</v>
      </c>
      <c r="F13" s="77">
        <v>0</v>
      </c>
      <c r="G13" s="77">
        <v>16.094999999999999</v>
      </c>
      <c r="H13" s="77">
        <v>1</v>
      </c>
      <c r="I13" s="77">
        <v>0</v>
      </c>
      <c r="J13" s="77">
        <v>0</v>
      </c>
    </row>
    <row r="14" spans="1:10" x14ac:dyDescent="0.25">
      <c r="A14" s="77" t="s">
        <v>163</v>
      </c>
      <c r="B14" s="77" t="s">
        <v>35</v>
      </c>
      <c r="C14" s="77">
        <v>1.0029999999999999</v>
      </c>
      <c r="D14" s="77">
        <v>1.0029999999999999</v>
      </c>
      <c r="E14" s="77">
        <v>1.0029999999999999</v>
      </c>
      <c r="F14" s="77">
        <v>0</v>
      </c>
      <c r="G14" s="77">
        <v>1.0029999999999999</v>
      </c>
      <c r="H14" s="77">
        <v>1</v>
      </c>
      <c r="I14" s="77">
        <v>0</v>
      </c>
      <c r="J14" s="77">
        <v>0</v>
      </c>
    </row>
    <row r="15" spans="1:10" x14ac:dyDescent="0.25">
      <c r="A15" s="77" t="s">
        <v>112</v>
      </c>
      <c r="B15" s="77" t="s">
        <v>35</v>
      </c>
      <c r="C15" s="77">
        <v>1.0029999999999999</v>
      </c>
      <c r="D15" s="77">
        <v>1.0029999999999999</v>
      </c>
      <c r="E15" s="77">
        <v>1.0029999999999999</v>
      </c>
      <c r="F15" s="77">
        <v>0</v>
      </c>
      <c r="G15" s="77">
        <v>1.0029999999999999</v>
      </c>
      <c r="H15" s="77">
        <v>1</v>
      </c>
      <c r="I15" s="77">
        <v>0</v>
      </c>
      <c r="J15" s="77">
        <v>0</v>
      </c>
    </row>
    <row r="16" spans="1:10" x14ac:dyDescent="0.25">
      <c r="A16" s="77" t="s">
        <v>164</v>
      </c>
      <c r="B16" s="77" t="s">
        <v>35</v>
      </c>
      <c r="C16" s="77">
        <v>2.0150000000000001</v>
      </c>
      <c r="D16" s="77">
        <v>2.0150000000000001</v>
      </c>
      <c r="E16" s="77">
        <v>2.0150000000000001</v>
      </c>
      <c r="F16" s="77">
        <v>0</v>
      </c>
      <c r="G16" s="77">
        <v>2.0150000000000001</v>
      </c>
      <c r="H16" s="77">
        <v>1</v>
      </c>
      <c r="I16" s="77">
        <v>0</v>
      </c>
      <c r="J16" s="77">
        <v>0</v>
      </c>
    </row>
    <row r="17" spans="1:10" x14ac:dyDescent="0.25">
      <c r="A17" s="77" t="s">
        <v>112</v>
      </c>
      <c r="B17" s="77" t="s">
        <v>35</v>
      </c>
      <c r="C17" s="77">
        <v>2.0150000000000001</v>
      </c>
      <c r="D17" s="77">
        <v>2.0150000000000001</v>
      </c>
      <c r="E17" s="77">
        <v>2.0150000000000001</v>
      </c>
      <c r="F17" s="77">
        <v>0</v>
      </c>
      <c r="G17" s="77">
        <v>2.0150000000000001</v>
      </c>
      <c r="H17" s="77">
        <v>1</v>
      </c>
      <c r="I17" s="77">
        <v>0</v>
      </c>
      <c r="J17" s="77">
        <v>0</v>
      </c>
    </row>
    <row r="18" spans="1:10" x14ac:dyDescent="0.25">
      <c r="A18" s="77" t="s">
        <v>165</v>
      </c>
      <c r="B18" s="77" t="s">
        <v>35</v>
      </c>
      <c r="C18" s="77">
        <v>16.085000000000001</v>
      </c>
      <c r="D18" s="77">
        <v>16.085000000000001</v>
      </c>
      <c r="E18" s="77">
        <v>16.085000000000001</v>
      </c>
      <c r="F18" s="77">
        <v>0</v>
      </c>
      <c r="G18" s="77">
        <v>16.085000000000001</v>
      </c>
      <c r="H18" s="77">
        <v>1</v>
      </c>
      <c r="I18" s="77">
        <v>0</v>
      </c>
      <c r="J18" s="77">
        <v>0</v>
      </c>
    </row>
    <row r="19" spans="1:10" x14ac:dyDescent="0.25">
      <c r="A19" s="77" t="s">
        <v>112</v>
      </c>
      <c r="B19" s="77" t="s">
        <v>35</v>
      </c>
      <c r="C19" s="77">
        <v>16.085000000000001</v>
      </c>
      <c r="D19" s="77">
        <v>16.085000000000001</v>
      </c>
      <c r="E19" s="77">
        <v>16.085000000000001</v>
      </c>
      <c r="F19" s="77">
        <v>0</v>
      </c>
      <c r="G19" s="77">
        <v>16.085000000000001</v>
      </c>
      <c r="H19" s="77">
        <v>1</v>
      </c>
      <c r="I19" s="77">
        <v>0</v>
      </c>
      <c r="J19" s="77">
        <v>0</v>
      </c>
    </row>
    <row r="20" spans="1:10" x14ac:dyDescent="0.25">
      <c r="A20" s="77" t="s">
        <v>166</v>
      </c>
      <c r="B20" s="77" t="s">
        <v>35</v>
      </c>
      <c r="C20" s="77">
        <v>1.0089999999999999</v>
      </c>
      <c r="D20" s="77">
        <v>1.0089999999999999</v>
      </c>
      <c r="E20" s="77">
        <v>1.0089999999999999</v>
      </c>
      <c r="F20" s="77">
        <v>0</v>
      </c>
      <c r="G20" s="77">
        <v>1.0089999999999999</v>
      </c>
      <c r="H20" s="77">
        <v>1</v>
      </c>
      <c r="I20" s="77">
        <v>0</v>
      </c>
      <c r="J20" s="77">
        <v>0</v>
      </c>
    </row>
    <row r="21" spans="1:10" x14ac:dyDescent="0.25">
      <c r="A21" s="77" t="s">
        <v>112</v>
      </c>
      <c r="B21" s="77" t="s">
        <v>35</v>
      </c>
      <c r="C21" s="77">
        <v>1.0089999999999999</v>
      </c>
      <c r="D21" s="77">
        <v>1.0089999999999999</v>
      </c>
      <c r="E21" s="77">
        <v>1.0089999999999999</v>
      </c>
      <c r="F21" s="77">
        <v>0</v>
      </c>
      <c r="G21" s="77">
        <v>1.0089999999999999</v>
      </c>
      <c r="H21" s="77">
        <v>1</v>
      </c>
      <c r="I21" s="77">
        <v>0</v>
      </c>
      <c r="J21" s="77">
        <v>0</v>
      </c>
    </row>
    <row r="22" spans="1:10" x14ac:dyDescent="0.25">
      <c r="A22" s="77" t="s">
        <v>167</v>
      </c>
      <c r="B22" s="77" t="s">
        <v>35</v>
      </c>
      <c r="C22" s="77">
        <v>3.9009999999999998</v>
      </c>
      <c r="D22" s="77">
        <v>3.9009999999999998</v>
      </c>
      <c r="E22" s="77">
        <v>3.9009999999999998</v>
      </c>
      <c r="F22" s="77">
        <v>0</v>
      </c>
      <c r="G22" s="77">
        <v>3.9009999999999998</v>
      </c>
      <c r="H22" s="77">
        <v>1</v>
      </c>
      <c r="I22" s="77">
        <v>0</v>
      </c>
      <c r="J22" s="77">
        <v>0</v>
      </c>
    </row>
    <row r="23" spans="1:10" x14ac:dyDescent="0.25">
      <c r="A23" s="77" t="s">
        <v>112</v>
      </c>
      <c r="B23" s="77" t="s">
        <v>35</v>
      </c>
      <c r="C23" s="77">
        <v>3.9009999999999998</v>
      </c>
      <c r="D23" s="77">
        <v>3.9009999999999998</v>
      </c>
      <c r="E23" s="77">
        <v>3.9009999999999998</v>
      </c>
      <c r="F23" s="77">
        <v>0</v>
      </c>
      <c r="G23" s="77">
        <v>3.9009999999999998</v>
      </c>
      <c r="H23" s="77">
        <v>1</v>
      </c>
      <c r="I23" s="77">
        <v>0</v>
      </c>
      <c r="J23" s="77">
        <v>0</v>
      </c>
    </row>
    <row r="24" spans="1:10" x14ac:dyDescent="0.25">
      <c r="A24" s="77" t="s">
        <v>168</v>
      </c>
      <c r="B24" s="77" t="s">
        <v>35</v>
      </c>
      <c r="C24" s="77">
        <v>15.074</v>
      </c>
      <c r="D24" s="77">
        <v>15.074</v>
      </c>
      <c r="E24" s="77">
        <v>15.074</v>
      </c>
      <c r="F24" s="77">
        <v>0</v>
      </c>
      <c r="G24" s="77">
        <v>15.074</v>
      </c>
      <c r="H24" s="77">
        <v>1</v>
      </c>
      <c r="I24" s="77">
        <v>0</v>
      </c>
      <c r="J24" s="77">
        <v>0</v>
      </c>
    </row>
    <row r="25" spans="1:10" x14ac:dyDescent="0.25">
      <c r="A25" s="77" t="s">
        <v>112</v>
      </c>
      <c r="B25" s="77" t="s">
        <v>35</v>
      </c>
      <c r="C25" s="77">
        <v>15.074</v>
      </c>
      <c r="D25" s="77">
        <v>15.074</v>
      </c>
      <c r="E25" s="77">
        <v>15.074</v>
      </c>
      <c r="F25" s="77">
        <v>0</v>
      </c>
      <c r="G25" s="77">
        <v>15.074</v>
      </c>
      <c r="H25" s="77">
        <v>1</v>
      </c>
      <c r="I25" s="77">
        <v>0</v>
      </c>
      <c r="J25" s="77">
        <v>0</v>
      </c>
    </row>
    <row r="26" spans="1:10" x14ac:dyDescent="0.25">
      <c r="A26" s="77" t="s">
        <v>169</v>
      </c>
      <c r="B26" s="77" t="s">
        <v>35</v>
      </c>
      <c r="C26" s="77">
        <v>1.0049999999999999</v>
      </c>
      <c r="D26" s="77">
        <v>1.0049999999999999</v>
      </c>
      <c r="E26" s="77">
        <v>1.0049999999999999</v>
      </c>
      <c r="F26" s="77">
        <v>0</v>
      </c>
      <c r="G26" s="77">
        <v>1.0049999999999999</v>
      </c>
      <c r="H26" s="77">
        <v>1</v>
      </c>
      <c r="I26" s="77">
        <v>0</v>
      </c>
      <c r="J26" s="77">
        <v>0</v>
      </c>
    </row>
    <row r="27" spans="1:10" x14ac:dyDescent="0.25">
      <c r="A27" s="77" t="s">
        <v>112</v>
      </c>
      <c r="B27" s="77" t="s">
        <v>35</v>
      </c>
      <c r="C27" s="77">
        <v>1.0049999999999999</v>
      </c>
      <c r="D27" s="77">
        <v>1.0049999999999999</v>
      </c>
      <c r="E27" s="77">
        <v>1.0049999999999999</v>
      </c>
      <c r="F27" s="77">
        <v>0</v>
      </c>
      <c r="G27" s="77">
        <v>1.0049999999999999</v>
      </c>
      <c r="H27" s="77">
        <v>1</v>
      </c>
      <c r="I27" s="77">
        <v>0</v>
      </c>
      <c r="J27" s="77">
        <v>0</v>
      </c>
    </row>
    <row r="28" spans="1:10" x14ac:dyDescent="0.25">
      <c r="A28" s="77" t="s">
        <v>170</v>
      </c>
      <c r="B28" s="77" t="s">
        <v>35</v>
      </c>
      <c r="C28" s="77">
        <v>2.0379999999999998</v>
      </c>
      <c r="D28" s="77">
        <v>2.0379999999999998</v>
      </c>
      <c r="E28" s="77">
        <v>2.0379999999999998</v>
      </c>
      <c r="F28" s="77">
        <v>0</v>
      </c>
      <c r="G28" s="77">
        <v>2.0379999999999998</v>
      </c>
      <c r="H28" s="77">
        <v>1</v>
      </c>
      <c r="I28" s="77">
        <v>0</v>
      </c>
      <c r="J28" s="77">
        <v>0</v>
      </c>
    </row>
    <row r="29" spans="1:10" x14ac:dyDescent="0.25">
      <c r="A29" s="77" t="s">
        <v>112</v>
      </c>
      <c r="B29" s="77" t="s">
        <v>35</v>
      </c>
      <c r="C29" s="77">
        <v>2.0379999999999998</v>
      </c>
      <c r="D29" s="77">
        <v>2.0379999999999998</v>
      </c>
      <c r="E29" s="77">
        <v>2.0379999999999998</v>
      </c>
      <c r="F29" s="77">
        <v>0</v>
      </c>
      <c r="G29" s="77">
        <v>2.0379999999999998</v>
      </c>
      <c r="H29" s="77">
        <v>1</v>
      </c>
      <c r="I29" s="77">
        <v>0</v>
      </c>
      <c r="J29" s="77">
        <v>0</v>
      </c>
    </row>
    <row r="30" spans="1:10" x14ac:dyDescent="0.25">
      <c r="A30" s="77" t="s">
        <v>171</v>
      </c>
      <c r="B30" s="77" t="s">
        <v>35</v>
      </c>
      <c r="C30" s="77">
        <v>16.081</v>
      </c>
      <c r="D30" s="77">
        <v>16.081</v>
      </c>
      <c r="E30" s="77">
        <v>16.081</v>
      </c>
      <c r="F30" s="77">
        <v>0</v>
      </c>
      <c r="G30" s="77">
        <v>16.081</v>
      </c>
      <c r="H30" s="77">
        <v>1</v>
      </c>
      <c r="I30" s="77">
        <v>0</v>
      </c>
      <c r="J30" s="77">
        <v>0</v>
      </c>
    </row>
    <row r="31" spans="1:10" x14ac:dyDescent="0.25">
      <c r="A31" s="77" t="s">
        <v>112</v>
      </c>
      <c r="B31" s="77" t="s">
        <v>35</v>
      </c>
      <c r="C31" s="77">
        <v>16.081</v>
      </c>
      <c r="D31" s="77">
        <v>16.081</v>
      </c>
      <c r="E31" s="77">
        <v>16.081</v>
      </c>
      <c r="F31" s="77">
        <v>0</v>
      </c>
      <c r="G31" s="77">
        <v>16.081</v>
      </c>
      <c r="H31" s="77">
        <v>1</v>
      </c>
      <c r="I31" s="77">
        <v>0</v>
      </c>
      <c r="J31" s="77">
        <v>0</v>
      </c>
    </row>
    <row r="32" spans="1:10" x14ac:dyDescent="0.25">
      <c r="A32" s="77" t="s">
        <v>172</v>
      </c>
      <c r="B32" s="77" t="s">
        <v>35</v>
      </c>
      <c r="C32" s="77">
        <v>1.002</v>
      </c>
      <c r="D32" s="77">
        <v>1.002</v>
      </c>
      <c r="E32" s="77">
        <v>1.002</v>
      </c>
      <c r="F32" s="77">
        <v>0</v>
      </c>
      <c r="G32" s="77">
        <v>1.002</v>
      </c>
      <c r="H32" s="77">
        <v>1</v>
      </c>
      <c r="I32" s="77">
        <v>0</v>
      </c>
      <c r="J32" s="77">
        <v>0</v>
      </c>
    </row>
    <row r="33" spans="1:10" x14ac:dyDescent="0.25">
      <c r="A33" s="77" t="s">
        <v>112</v>
      </c>
      <c r="B33" s="77" t="s">
        <v>35</v>
      </c>
      <c r="C33" s="77">
        <v>1.002</v>
      </c>
      <c r="D33" s="77">
        <v>1.002</v>
      </c>
      <c r="E33" s="77">
        <v>1.002</v>
      </c>
      <c r="F33" s="77">
        <v>0</v>
      </c>
      <c r="G33" s="77">
        <v>1.002</v>
      </c>
      <c r="H33" s="77">
        <v>1</v>
      </c>
      <c r="I33" s="77">
        <v>0</v>
      </c>
      <c r="J33" s="77">
        <v>0</v>
      </c>
    </row>
    <row r="34" spans="1:10" x14ac:dyDescent="0.25">
      <c r="A34" s="77" t="s">
        <v>173</v>
      </c>
      <c r="B34" s="77" t="s">
        <v>35</v>
      </c>
      <c r="C34" s="77">
        <v>1.9690000000000001</v>
      </c>
      <c r="D34" s="77">
        <v>1.9690000000000001</v>
      </c>
      <c r="E34" s="77">
        <v>1.9690000000000001</v>
      </c>
      <c r="F34" s="77">
        <v>0</v>
      </c>
      <c r="G34" s="77">
        <v>1.9690000000000001</v>
      </c>
      <c r="H34" s="77">
        <v>1</v>
      </c>
      <c r="I34" s="77">
        <v>0</v>
      </c>
      <c r="J34" s="77">
        <v>0</v>
      </c>
    </row>
    <row r="35" spans="1:10" x14ac:dyDescent="0.25">
      <c r="A35" s="77" t="s">
        <v>112</v>
      </c>
      <c r="B35" s="77" t="s">
        <v>35</v>
      </c>
      <c r="C35" s="77">
        <v>1.9690000000000001</v>
      </c>
      <c r="D35" s="77">
        <v>1.9690000000000001</v>
      </c>
      <c r="E35" s="77">
        <v>1.9690000000000001</v>
      </c>
      <c r="F35" s="77">
        <v>0</v>
      </c>
      <c r="G35" s="77">
        <v>1.9690000000000001</v>
      </c>
      <c r="H35" s="77">
        <v>1</v>
      </c>
      <c r="I35" s="77">
        <v>0</v>
      </c>
      <c r="J35" s="77">
        <v>0</v>
      </c>
    </row>
    <row r="36" spans="1:10" x14ac:dyDescent="0.25">
      <c r="A36" s="77" t="s">
        <v>174</v>
      </c>
      <c r="B36" s="77" t="s">
        <v>35</v>
      </c>
      <c r="C36" s="77">
        <v>16.094999999999999</v>
      </c>
      <c r="D36" s="77">
        <v>16.094999999999999</v>
      </c>
      <c r="E36" s="77">
        <v>16.094999999999999</v>
      </c>
      <c r="F36" s="77">
        <v>0</v>
      </c>
      <c r="G36" s="77">
        <v>16.094999999999999</v>
      </c>
      <c r="H36" s="77">
        <v>1</v>
      </c>
      <c r="I36" s="77">
        <v>0</v>
      </c>
      <c r="J36" s="77">
        <v>0</v>
      </c>
    </row>
    <row r="37" spans="1:10" x14ac:dyDescent="0.25">
      <c r="A37" s="77" t="s">
        <v>112</v>
      </c>
      <c r="B37" s="77" t="s">
        <v>35</v>
      </c>
      <c r="C37" s="77">
        <v>16.094999999999999</v>
      </c>
      <c r="D37" s="77">
        <v>16.094999999999999</v>
      </c>
      <c r="E37" s="77">
        <v>16.094999999999999</v>
      </c>
      <c r="F37" s="77">
        <v>0</v>
      </c>
      <c r="G37" s="77">
        <v>16.094999999999999</v>
      </c>
      <c r="H37" s="77">
        <v>1</v>
      </c>
      <c r="I37" s="77">
        <v>0</v>
      </c>
      <c r="J37" s="77">
        <v>0</v>
      </c>
    </row>
    <row r="38" spans="1:10" x14ac:dyDescent="0.25">
      <c r="A38" s="77" t="s">
        <v>175</v>
      </c>
      <c r="B38" s="77" t="s">
        <v>35</v>
      </c>
      <c r="C38" s="77">
        <v>1.0009999999999999</v>
      </c>
      <c r="D38" s="77">
        <v>1.0009999999999999</v>
      </c>
      <c r="E38" s="77">
        <v>1.0009999999999999</v>
      </c>
      <c r="F38" s="77">
        <v>0</v>
      </c>
      <c r="G38" s="77">
        <v>1.0009999999999999</v>
      </c>
      <c r="H38" s="77">
        <v>1</v>
      </c>
      <c r="I38" s="77">
        <v>0</v>
      </c>
      <c r="J38" s="77">
        <v>0</v>
      </c>
    </row>
    <row r="39" spans="1:10" x14ac:dyDescent="0.25">
      <c r="A39" s="77" t="s">
        <v>112</v>
      </c>
      <c r="B39" s="77" t="s">
        <v>35</v>
      </c>
      <c r="C39" s="77">
        <v>1.0009999999999999</v>
      </c>
      <c r="D39" s="77">
        <v>1.0009999999999999</v>
      </c>
      <c r="E39" s="77">
        <v>1.0009999999999999</v>
      </c>
      <c r="F39" s="77">
        <v>0</v>
      </c>
      <c r="G39" s="77">
        <v>1.0009999999999999</v>
      </c>
      <c r="H39" s="77">
        <v>1</v>
      </c>
      <c r="I39" s="77">
        <v>0</v>
      </c>
      <c r="J39" s="77">
        <v>0</v>
      </c>
    </row>
    <row r="40" spans="1:10" x14ac:dyDescent="0.25">
      <c r="A40" s="77" t="s">
        <v>176</v>
      </c>
      <c r="B40" s="77" t="s">
        <v>35</v>
      </c>
      <c r="C40" s="77">
        <v>1.8959999999999999</v>
      </c>
      <c r="D40" s="77">
        <v>1.8959999999999999</v>
      </c>
      <c r="E40" s="77">
        <v>1.8959999999999999</v>
      </c>
      <c r="F40" s="77">
        <v>0</v>
      </c>
      <c r="G40" s="77">
        <v>1.8959999999999999</v>
      </c>
      <c r="H40" s="77">
        <v>1</v>
      </c>
      <c r="I40" s="77">
        <v>0</v>
      </c>
      <c r="J40" s="77">
        <v>0</v>
      </c>
    </row>
    <row r="41" spans="1:10" x14ac:dyDescent="0.25">
      <c r="A41" s="77" t="s">
        <v>112</v>
      </c>
      <c r="B41" s="77" t="s">
        <v>35</v>
      </c>
      <c r="C41" s="77">
        <v>1.8959999999999999</v>
      </c>
      <c r="D41" s="77">
        <v>1.8959999999999999</v>
      </c>
      <c r="E41" s="77">
        <v>1.8959999999999999</v>
      </c>
      <c r="F41" s="77">
        <v>0</v>
      </c>
      <c r="G41" s="77">
        <v>1.8959999999999999</v>
      </c>
      <c r="H41" s="77">
        <v>1</v>
      </c>
      <c r="I41" s="77">
        <v>0</v>
      </c>
      <c r="J41" s="77">
        <v>0</v>
      </c>
    </row>
    <row r="42" spans="1:10" x14ac:dyDescent="0.25">
      <c r="A42" s="77" t="s">
        <v>177</v>
      </c>
      <c r="B42" s="77" t="s">
        <v>35</v>
      </c>
      <c r="C42" s="77">
        <v>16.114999999999998</v>
      </c>
      <c r="D42" s="77">
        <v>16.114999999999998</v>
      </c>
      <c r="E42" s="77">
        <v>16.114999999999998</v>
      </c>
      <c r="F42" s="77">
        <v>0</v>
      </c>
      <c r="G42" s="77">
        <v>16.114999999999998</v>
      </c>
      <c r="H42" s="77">
        <v>1</v>
      </c>
      <c r="I42" s="77">
        <v>0</v>
      </c>
      <c r="J42" s="77">
        <v>0</v>
      </c>
    </row>
    <row r="43" spans="1:10" x14ac:dyDescent="0.25">
      <c r="A43" s="77" t="s">
        <v>112</v>
      </c>
      <c r="B43" s="77" t="s">
        <v>35</v>
      </c>
      <c r="C43" s="77">
        <v>16.114999999999998</v>
      </c>
      <c r="D43" s="77">
        <v>16.114999999999998</v>
      </c>
      <c r="E43" s="77">
        <v>16.114999999999998</v>
      </c>
      <c r="F43" s="77">
        <v>0</v>
      </c>
      <c r="G43" s="77">
        <v>16.114999999999998</v>
      </c>
      <c r="H43" s="77">
        <v>1</v>
      </c>
      <c r="I43" s="77">
        <v>0</v>
      </c>
      <c r="J43" s="77">
        <v>0</v>
      </c>
    </row>
    <row r="44" spans="1:10" x14ac:dyDescent="0.25">
      <c r="A44" s="77" t="s">
        <v>178</v>
      </c>
      <c r="B44" s="77" t="s">
        <v>35</v>
      </c>
      <c r="C44" s="77">
        <v>1.01</v>
      </c>
      <c r="D44" s="77">
        <v>1.01</v>
      </c>
      <c r="E44" s="77">
        <v>1.01</v>
      </c>
      <c r="F44" s="77">
        <v>0</v>
      </c>
      <c r="G44" s="77">
        <v>1.01</v>
      </c>
      <c r="H44" s="77">
        <v>1</v>
      </c>
      <c r="I44" s="77">
        <v>0</v>
      </c>
      <c r="J44" s="77">
        <v>0</v>
      </c>
    </row>
    <row r="45" spans="1:10" x14ac:dyDescent="0.25">
      <c r="A45" s="77" t="s">
        <v>112</v>
      </c>
      <c r="B45" s="77" t="s">
        <v>35</v>
      </c>
      <c r="C45" s="77">
        <v>1.01</v>
      </c>
      <c r="D45" s="77">
        <v>1.01</v>
      </c>
      <c r="E45" s="77">
        <v>1.01</v>
      </c>
      <c r="F45" s="77">
        <v>0</v>
      </c>
      <c r="G45" s="77">
        <v>1.01</v>
      </c>
      <c r="H45" s="77">
        <v>1</v>
      </c>
      <c r="I45" s="77">
        <v>0</v>
      </c>
      <c r="J45" s="77">
        <v>0</v>
      </c>
    </row>
    <row r="46" spans="1:10" x14ac:dyDescent="0.25">
      <c r="A46" s="77" t="s">
        <v>179</v>
      </c>
      <c r="B46" s="77" t="s">
        <v>35</v>
      </c>
      <c r="C46" s="77">
        <v>1.9259999999999999</v>
      </c>
      <c r="D46" s="77">
        <v>1.9259999999999999</v>
      </c>
      <c r="E46" s="77">
        <v>1.9259999999999999</v>
      </c>
      <c r="F46" s="77">
        <v>0</v>
      </c>
      <c r="G46" s="77">
        <v>1.9259999999999999</v>
      </c>
      <c r="H46" s="77">
        <v>1</v>
      </c>
      <c r="I46" s="77">
        <v>0</v>
      </c>
      <c r="J46" s="77">
        <v>0</v>
      </c>
    </row>
    <row r="47" spans="1:10" x14ac:dyDescent="0.25">
      <c r="A47" s="77" t="s">
        <v>112</v>
      </c>
      <c r="B47" s="77" t="s">
        <v>35</v>
      </c>
      <c r="C47" s="77">
        <v>1.9259999999999999</v>
      </c>
      <c r="D47" s="77">
        <v>1.9259999999999999</v>
      </c>
      <c r="E47" s="77">
        <v>1.9259999999999999</v>
      </c>
      <c r="F47" s="77">
        <v>0</v>
      </c>
      <c r="G47" s="77">
        <v>1.9259999999999999</v>
      </c>
      <c r="H47" s="77">
        <v>1</v>
      </c>
      <c r="I47" s="77">
        <v>0</v>
      </c>
      <c r="J47" s="77">
        <v>0</v>
      </c>
    </row>
    <row r="48" spans="1:10" x14ac:dyDescent="0.25">
      <c r="A48" s="77" t="s">
        <v>180</v>
      </c>
      <c r="B48" s="77" t="s">
        <v>35</v>
      </c>
      <c r="C48" s="77">
        <v>16.09</v>
      </c>
      <c r="D48" s="77">
        <v>16.09</v>
      </c>
      <c r="E48" s="77">
        <v>16.09</v>
      </c>
      <c r="F48" s="77">
        <v>0</v>
      </c>
      <c r="G48" s="77">
        <v>16.09</v>
      </c>
      <c r="H48" s="77">
        <v>1</v>
      </c>
      <c r="I48" s="77">
        <v>0</v>
      </c>
      <c r="J48" s="77">
        <v>0</v>
      </c>
    </row>
    <row r="49" spans="1:10" x14ac:dyDescent="0.25">
      <c r="A49" s="77" t="s">
        <v>112</v>
      </c>
      <c r="B49" s="77" t="s">
        <v>35</v>
      </c>
      <c r="C49" s="77">
        <v>16.09</v>
      </c>
      <c r="D49" s="77">
        <v>16.09</v>
      </c>
      <c r="E49" s="77">
        <v>16.09</v>
      </c>
      <c r="F49" s="77">
        <v>0</v>
      </c>
      <c r="G49" s="77">
        <v>16.09</v>
      </c>
      <c r="H49" s="77">
        <v>1</v>
      </c>
      <c r="I49" s="77">
        <v>0</v>
      </c>
      <c r="J49" s="77">
        <v>0</v>
      </c>
    </row>
    <row r="50" spans="1:10" x14ac:dyDescent="0.25">
      <c r="A50" s="77" t="s">
        <v>181</v>
      </c>
      <c r="B50" s="77" t="s">
        <v>35</v>
      </c>
      <c r="C50" s="77">
        <v>1</v>
      </c>
      <c r="D50" s="77">
        <v>1</v>
      </c>
      <c r="E50" s="77">
        <v>1</v>
      </c>
      <c r="F50" s="77">
        <v>0</v>
      </c>
      <c r="G50" s="77">
        <v>1</v>
      </c>
      <c r="H50" s="77">
        <v>1</v>
      </c>
      <c r="I50" s="77">
        <v>0</v>
      </c>
      <c r="J50" s="77">
        <v>0</v>
      </c>
    </row>
    <row r="51" spans="1:10" x14ac:dyDescent="0.25">
      <c r="A51" s="77" t="s">
        <v>112</v>
      </c>
      <c r="B51" s="77" t="s">
        <v>35</v>
      </c>
      <c r="C51" s="77">
        <v>1</v>
      </c>
      <c r="D51" s="77">
        <v>1</v>
      </c>
      <c r="E51" s="77">
        <v>1</v>
      </c>
      <c r="F51" s="77">
        <v>0</v>
      </c>
      <c r="G51" s="77">
        <v>1</v>
      </c>
      <c r="H51" s="77">
        <v>1</v>
      </c>
      <c r="I51" s="77">
        <v>0</v>
      </c>
      <c r="J51" s="77">
        <v>0</v>
      </c>
    </row>
    <row r="52" spans="1:10" x14ac:dyDescent="0.25">
      <c r="A52" s="77" t="s">
        <v>182</v>
      </c>
      <c r="B52" s="77" t="s">
        <v>35</v>
      </c>
      <c r="C52" s="77">
        <v>1.984</v>
      </c>
      <c r="D52" s="77">
        <v>1.984</v>
      </c>
      <c r="E52" s="77">
        <v>1.984</v>
      </c>
      <c r="F52" s="77">
        <v>0</v>
      </c>
      <c r="G52" s="77">
        <v>1.984</v>
      </c>
      <c r="H52" s="77">
        <v>1</v>
      </c>
      <c r="I52" s="77">
        <v>0</v>
      </c>
      <c r="J52" s="77">
        <v>0</v>
      </c>
    </row>
    <row r="53" spans="1:10" x14ac:dyDescent="0.25">
      <c r="A53" s="77" t="s">
        <v>112</v>
      </c>
      <c r="B53" s="77" t="s">
        <v>35</v>
      </c>
      <c r="C53" s="77">
        <v>1.984</v>
      </c>
      <c r="D53" s="77">
        <v>1.984</v>
      </c>
      <c r="E53" s="77">
        <v>1.984</v>
      </c>
      <c r="F53" s="77">
        <v>0</v>
      </c>
      <c r="G53" s="77">
        <v>1.984</v>
      </c>
      <c r="H53" s="77">
        <v>1</v>
      </c>
      <c r="I53" s="77">
        <v>0</v>
      </c>
      <c r="J53" s="77">
        <v>0</v>
      </c>
    </row>
    <row r="54" spans="1:10" x14ac:dyDescent="0.25">
      <c r="A54" s="77" t="s">
        <v>183</v>
      </c>
      <c r="B54" s="77" t="s">
        <v>35</v>
      </c>
      <c r="C54" s="77">
        <v>16.094000000000001</v>
      </c>
      <c r="D54" s="77">
        <v>16.094000000000001</v>
      </c>
      <c r="E54" s="77">
        <v>16.094000000000001</v>
      </c>
      <c r="F54" s="77">
        <v>0</v>
      </c>
      <c r="G54" s="77">
        <v>16.094000000000001</v>
      </c>
      <c r="H54" s="77">
        <v>1</v>
      </c>
      <c r="I54" s="77">
        <v>0</v>
      </c>
      <c r="J54" s="77">
        <v>0</v>
      </c>
    </row>
    <row r="55" spans="1:10" x14ac:dyDescent="0.25">
      <c r="A55" s="77" t="s">
        <v>112</v>
      </c>
      <c r="B55" s="77" t="s">
        <v>35</v>
      </c>
      <c r="C55" s="77">
        <v>16.094000000000001</v>
      </c>
      <c r="D55" s="77">
        <v>16.094000000000001</v>
      </c>
      <c r="E55" s="77">
        <v>16.094000000000001</v>
      </c>
      <c r="F55" s="77">
        <v>0</v>
      </c>
      <c r="G55" s="77">
        <v>16.094000000000001</v>
      </c>
      <c r="H55" s="77">
        <v>1</v>
      </c>
      <c r="I55" s="77">
        <v>0</v>
      </c>
      <c r="J55" s="77">
        <v>0</v>
      </c>
    </row>
    <row r="56" spans="1:10" x14ac:dyDescent="0.25">
      <c r="A56" s="77" t="s">
        <v>184</v>
      </c>
      <c r="B56" s="77" t="s">
        <v>35</v>
      </c>
      <c r="C56" s="77">
        <v>1</v>
      </c>
      <c r="D56" s="77">
        <v>1</v>
      </c>
      <c r="E56" s="77">
        <v>1</v>
      </c>
      <c r="F56" s="77">
        <v>0</v>
      </c>
      <c r="G56" s="77">
        <v>1</v>
      </c>
      <c r="H56" s="77">
        <v>1</v>
      </c>
      <c r="I56" s="77">
        <v>0</v>
      </c>
      <c r="J56" s="77">
        <v>0</v>
      </c>
    </row>
    <row r="57" spans="1:10" x14ac:dyDescent="0.25">
      <c r="A57" s="77" t="s">
        <v>112</v>
      </c>
      <c r="B57" s="77" t="s">
        <v>35</v>
      </c>
      <c r="C57" s="77">
        <v>1</v>
      </c>
      <c r="D57" s="77">
        <v>1</v>
      </c>
      <c r="E57" s="77">
        <v>1</v>
      </c>
      <c r="F57" s="77">
        <v>0</v>
      </c>
      <c r="G57" s="77">
        <v>1</v>
      </c>
      <c r="H57" s="77">
        <v>1</v>
      </c>
      <c r="I57" s="77">
        <v>0</v>
      </c>
      <c r="J57" s="77">
        <v>0</v>
      </c>
    </row>
    <row r="58" spans="1:10" x14ac:dyDescent="0.25">
      <c r="A58" s="77" t="s">
        <v>185</v>
      </c>
      <c r="B58" s="77" t="s">
        <v>35</v>
      </c>
      <c r="C58" s="77">
        <v>2.4169999999999998</v>
      </c>
      <c r="D58" s="77">
        <v>2.4169999999999998</v>
      </c>
      <c r="E58" s="77">
        <v>2.4169999999999998</v>
      </c>
      <c r="F58" s="77">
        <v>0</v>
      </c>
      <c r="G58" s="77">
        <v>2.4169999999999998</v>
      </c>
      <c r="H58" s="77">
        <v>1</v>
      </c>
      <c r="I58" s="77">
        <v>0</v>
      </c>
      <c r="J58" s="77">
        <v>0</v>
      </c>
    </row>
    <row r="59" spans="1:10" x14ac:dyDescent="0.25">
      <c r="A59" s="77" t="s">
        <v>112</v>
      </c>
      <c r="B59" s="77" t="s">
        <v>35</v>
      </c>
      <c r="C59" s="77">
        <v>2.4169999999999998</v>
      </c>
      <c r="D59" s="77">
        <v>2.4169999999999998</v>
      </c>
      <c r="E59" s="77">
        <v>2.4169999999999998</v>
      </c>
      <c r="F59" s="77">
        <v>0</v>
      </c>
      <c r="G59" s="77">
        <v>2.4169999999999998</v>
      </c>
      <c r="H59" s="77">
        <v>1</v>
      </c>
      <c r="I59" s="77">
        <v>0</v>
      </c>
      <c r="J59" s="77">
        <v>0</v>
      </c>
    </row>
    <row r="60" spans="1:10" x14ac:dyDescent="0.25">
      <c r="A60" s="77" t="s">
        <v>186</v>
      </c>
      <c r="B60" s="77" t="s">
        <v>35</v>
      </c>
      <c r="C60" s="77">
        <v>16.111999999999998</v>
      </c>
      <c r="D60" s="77">
        <v>16.111999999999998</v>
      </c>
      <c r="E60" s="77">
        <v>16.111999999999998</v>
      </c>
      <c r="F60" s="77">
        <v>0</v>
      </c>
      <c r="G60" s="77">
        <v>16.111999999999998</v>
      </c>
      <c r="H60" s="77">
        <v>1</v>
      </c>
      <c r="I60" s="77">
        <v>0</v>
      </c>
      <c r="J60" s="77">
        <v>0</v>
      </c>
    </row>
    <row r="61" spans="1:10" x14ac:dyDescent="0.25">
      <c r="A61" s="77" t="s">
        <v>112</v>
      </c>
      <c r="B61" s="77" t="s">
        <v>35</v>
      </c>
      <c r="C61" s="77">
        <v>16.111999999999998</v>
      </c>
      <c r="D61" s="77">
        <v>16.111999999999998</v>
      </c>
      <c r="E61" s="77">
        <v>16.111999999999998</v>
      </c>
      <c r="F61" s="77">
        <v>0</v>
      </c>
      <c r="G61" s="77">
        <v>16.111999999999998</v>
      </c>
      <c r="H61" s="77">
        <v>1</v>
      </c>
      <c r="I61" s="77">
        <v>0</v>
      </c>
      <c r="J61" s="77">
        <v>0</v>
      </c>
    </row>
    <row r="62" spans="1:10" x14ac:dyDescent="0.25">
      <c r="A62" s="77" t="s">
        <v>187</v>
      </c>
      <c r="B62" s="77" t="s">
        <v>35</v>
      </c>
      <c r="C62" s="77">
        <v>1.002</v>
      </c>
      <c r="D62" s="77">
        <v>1.002</v>
      </c>
      <c r="E62" s="77">
        <v>1.002</v>
      </c>
      <c r="F62" s="77">
        <v>0</v>
      </c>
      <c r="G62" s="77">
        <v>1.002</v>
      </c>
      <c r="H62" s="77">
        <v>1</v>
      </c>
      <c r="I62" s="77">
        <v>0</v>
      </c>
      <c r="J62" s="77">
        <v>0</v>
      </c>
    </row>
    <row r="63" spans="1:10" x14ac:dyDescent="0.25">
      <c r="A63" s="77" t="s">
        <v>112</v>
      </c>
      <c r="B63" s="77" t="s">
        <v>35</v>
      </c>
      <c r="C63" s="77">
        <v>1.002</v>
      </c>
      <c r="D63" s="77">
        <v>1.002</v>
      </c>
      <c r="E63" s="77">
        <v>1.002</v>
      </c>
      <c r="F63" s="77">
        <v>0</v>
      </c>
      <c r="G63" s="77">
        <v>1.002</v>
      </c>
      <c r="H63" s="77">
        <v>1</v>
      </c>
      <c r="I63" s="77">
        <v>0</v>
      </c>
      <c r="J63" s="77">
        <v>0</v>
      </c>
    </row>
    <row r="64" spans="1:10" x14ac:dyDescent="0.25">
      <c r="A64" s="77" t="s">
        <v>188</v>
      </c>
      <c r="B64" s="77" t="s">
        <v>35</v>
      </c>
      <c r="C64" s="77">
        <v>1.9650000000000001</v>
      </c>
      <c r="D64" s="77">
        <v>1.9650000000000001</v>
      </c>
      <c r="E64" s="77">
        <v>1.9650000000000001</v>
      </c>
      <c r="F64" s="77">
        <v>0</v>
      </c>
      <c r="G64" s="77">
        <v>1.9650000000000001</v>
      </c>
      <c r="H64" s="77">
        <v>1</v>
      </c>
      <c r="I64" s="77">
        <v>0</v>
      </c>
      <c r="J64" s="77">
        <v>0</v>
      </c>
    </row>
    <row r="65" spans="1:10" x14ac:dyDescent="0.25">
      <c r="A65" s="77" t="s">
        <v>112</v>
      </c>
      <c r="B65" s="77" t="s">
        <v>35</v>
      </c>
      <c r="C65" s="77">
        <v>1.9650000000000001</v>
      </c>
      <c r="D65" s="77">
        <v>1.9650000000000001</v>
      </c>
      <c r="E65" s="77">
        <v>1.9650000000000001</v>
      </c>
      <c r="F65" s="77">
        <v>0</v>
      </c>
      <c r="G65" s="77">
        <v>1.9650000000000001</v>
      </c>
      <c r="H65" s="77">
        <v>1</v>
      </c>
      <c r="I65" s="77">
        <v>0</v>
      </c>
      <c r="J65" s="77">
        <v>0</v>
      </c>
    </row>
    <row r="66" spans="1:10" x14ac:dyDescent="0.25">
      <c r="A66" s="77" t="s">
        <v>189</v>
      </c>
      <c r="B66" s="77" t="s">
        <v>35</v>
      </c>
      <c r="C66" s="77">
        <v>15.08</v>
      </c>
      <c r="D66" s="77">
        <v>15.08</v>
      </c>
      <c r="E66" s="77">
        <v>15.08</v>
      </c>
      <c r="F66" s="77">
        <v>0</v>
      </c>
      <c r="G66" s="77">
        <v>15.08</v>
      </c>
      <c r="H66" s="77">
        <v>1</v>
      </c>
      <c r="I66" s="77">
        <v>0</v>
      </c>
      <c r="J66" s="77">
        <v>0</v>
      </c>
    </row>
    <row r="67" spans="1:10" x14ac:dyDescent="0.25">
      <c r="A67" s="77" t="s">
        <v>112</v>
      </c>
      <c r="B67" s="77" t="s">
        <v>35</v>
      </c>
      <c r="C67" s="77">
        <v>15.08</v>
      </c>
      <c r="D67" s="77">
        <v>15.08</v>
      </c>
      <c r="E67" s="77">
        <v>15.08</v>
      </c>
      <c r="F67" s="77">
        <v>0</v>
      </c>
      <c r="G67" s="77">
        <v>15.08</v>
      </c>
      <c r="H67" s="77">
        <v>1</v>
      </c>
      <c r="I67" s="77">
        <v>0</v>
      </c>
      <c r="J67" s="77">
        <v>0</v>
      </c>
    </row>
    <row r="68" spans="1:10" x14ac:dyDescent="0.25">
      <c r="A68" s="77" t="s">
        <v>190</v>
      </c>
      <c r="B68" s="77" t="s">
        <v>35</v>
      </c>
      <c r="C68" s="77">
        <v>1.01</v>
      </c>
      <c r="D68" s="77">
        <v>1.01</v>
      </c>
      <c r="E68" s="77">
        <v>1.01</v>
      </c>
      <c r="F68" s="77">
        <v>0</v>
      </c>
      <c r="G68" s="77">
        <v>1.01</v>
      </c>
      <c r="H68" s="77">
        <v>1</v>
      </c>
      <c r="I68" s="77">
        <v>0</v>
      </c>
      <c r="J68" s="77">
        <v>0</v>
      </c>
    </row>
    <row r="69" spans="1:10" x14ac:dyDescent="0.25">
      <c r="A69" s="77" t="s">
        <v>112</v>
      </c>
      <c r="B69" s="77" t="s">
        <v>35</v>
      </c>
      <c r="C69" s="77">
        <v>1.01</v>
      </c>
      <c r="D69" s="77">
        <v>1.01</v>
      </c>
      <c r="E69" s="77">
        <v>1.01</v>
      </c>
      <c r="F69" s="77">
        <v>0</v>
      </c>
      <c r="G69" s="77">
        <v>1.01</v>
      </c>
      <c r="H69" s="77">
        <v>1</v>
      </c>
      <c r="I69" s="77">
        <v>0</v>
      </c>
      <c r="J69" s="77">
        <v>0</v>
      </c>
    </row>
    <row r="70" spans="1:10" x14ac:dyDescent="0.25">
      <c r="A70" s="77" t="s">
        <v>191</v>
      </c>
      <c r="B70" s="77" t="s">
        <v>35</v>
      </c>
      <c r="C70" s="77">
        <v>2.0920000000000001</v>
      </c>
      <c r="D70" s="77">
        <v>2.0920000000000001</v>
      </c>
      <c r="E70" s="77">
        <v>2.0920000000000001</v>
      </c>
      <c r="F70" s="77">
        <v>0</v>
      </c>
      <c r="G70" s="77">
        <v>2.0920000000000001</v>
      </c>
      <c r="H70" s="77">
        <v>1</v>
      </c>
      <c r="I70" s="77">
        <v>0</v>
      </c>
      <c r="J70" s="77">
        <v>0</v>
      </c>
    </row>
    <row r="71" spans="1:10" x14ac:dyDescent="0.25">
      <c r="A71" s="77" t="s">
        <v>112</v>
      </c>
      <c r="B71" s="77" t="s">
        <v>35</v>
      </c>
      <c r="C71" s="77">
        <v>2.0920000000000001</v>
      </c>
      <c r="D71" s="77">
        <v>2.0920000000000001</v>
      </c>
      <c r="E71" s="77">
        <v>2.0920000000000001</v>
      </c>
      <c r="F71" s="77">
        <v>0</v>
      </c>
      <c r="G71" s="77">
        <v>2.0920000000000001</v>
      </c>
      <c r="H71" s="77">
        <v>1</v>
      </c>
      <c r="I71" s="77">
        <v>0</v>
      </c>
      <c r="J71" s="77">
        <v>0</v>
      </c>
    </row>
    <row r="72" spans="1:10" x14ac:dyDescent="0.25">
      <c r="A72" s="77" t="s">
        <v>192</v>
      </c>
      <c r="B72" s="77" t="s">
        <v>35</v>
      </c>
      <c r="C72" s="77">
        <v>15.055</v>
      </c>
      <c r="D72" s="77">
        <v>15.055</v>
      </c>
      <c r="E72" s="77">
        <v>15.055</v>
      </c>
      <c r="F72" s="77">
        <v>0</v>
      </c>
      <c r="G72" s="77">
        <v>15.055</v>
      </c>
      <c r="H72" s="77">
        <v>1</v>
      </c>
      <c r="I72" s="77">
        <v>0</v>
      </c>
      <c r="J72" s="77">
        <v>0</v>
      </c>
    </row>
    <row r="73" spans="1:10" x14ac:dyDescent="0.25">
      <c r="A73" s="77" t="s">
        <v>112</v>
      </c>
      <c r="B73" s="77" t="s">
        <v>35</v>
      </c>
      <c r="C73" s="77">
        <v>15.055</v>
      </c>
      <c r="D73" s="77">
        <v>15.055</v>
      </c>
      <c r="E73" s="77">
        <v>15.055</v>
      </c>
      <c r="F73" s="77">
        <v>0</v>
      </c>
      <c r="G73" s="77">
        <v>15.055</v>
      </c>
      <c r="H73" s="77">
        <v>1</v>
      </c>
      <c r="I73" s="77">
        <v>0</v>
      </c>
      <c r="J73" s="77">
        <v>0</v>
      </c>
    </row>
    <row r="74" spans="1:10" x14ac:dyDescent="0.25">
      <c r="A74" s="77" t="s">
        <v>193</v>
      </c>
      <c r="B74" s="77" t="s">
        <v>35</v>
      </c>
      <c r="C74" s="77">
        <v>1.008</v>
      </c>
      <c r="D74" s="77">
        <v>1.008</v>
      </c>
      <c r="E74" s="77">
        <v>1.008</v>
      </c>
      <c r="F74" s="77">
        <v>0</v>
      </c>
      <c r="G74" s="77">
        <v>1.008</v>
      </c>
      <c r="H74" s="77">
        <v>1</v>
      </c>
      <c r="I74" s="77">
        <v>0</v>
      </c>
      <c r="J74" s="77">
        <v>0</v>
      </c>
    </row>
    <row r="75" spans="1:10" x14ac:dyDescent="0.25">
      <c r="A75" s="77" t="s">
        <v>112</v>
      </c>
      <c r="B75" s="77" t="s">
        <v>35</v>
      </c>
      <c r="C75" s="77">
        <v>1.008</v>
      </c>
      <c r="D75" s="77">
        <v>1.008</v>
      </c>
      <c r="E75" s="77">
        <v>1.008</v>
      </c>
      <c r="F75" s="77">
        <v>0</v>
      </c>
      <c r="G75" s="77">
        <v>1.008</v>
      </c>
      <c r="H75" s="77">
        <v>1</v>
      </c>
      <c r="I75" s="77">
        <v>0</v>
      </c>
      <c r="J75" s="77">
        <v>0</v>
      </c>
    </row>
    <row r="76" spans="1:10" x14ac:dyDescent="0.25">
      <c r="A76" s="77" t="s">
        <v>194</v>
      </c>
      <c r="B76" s="77" t="s">
        <v>35</v>
      </c>
      <c r="C76" s="77">
        <v>1.948</v>
      </c>
      <c r="D76" s="77">
        <v>1.948</v>
      </c>
      <c r="E76" s="77">
        <v>1.948</v>
      </c>
      <c r="F76" s="77">
        <v>0</v>
      </c>
      <c r="G76" s="77">
        <v>1.948</v>
      </c>
      <c r="H76" s="77">
        <v>1</v>
      </c>
      <c r="I76" s="77">
        <v>0</v>
      </c>
      <c r="J76" s="77">
        <v>0</v>
      </c>
    </row>
    <row r="77" spans="1:10" x14ac:dyDescent="0.25">
      <c r="A77" s="77" t="s">
        <v>112</v>
      </c>
      <c r="B77" s="77" t="s">
        <v>35</v>
      </c>
      <c r="C77" s="77">
        <v>1.948</v>
      </c>
      <c r="D77" s="77">
        <v>1.948</v>
      </c>
      <c r="E77" s="77">
        <v>1.948</v>
      </c>
      <c r="F77" s="77">
        <v>0</v>
      </c>
      <c r="G77" s="77">
        <v>1.948</v>
      </c>
      <c r="H77" s="77">
        <v>1</v>
      </c>
      <c r="I77" s="77">
        <v>0</v>
      </c>
      <c r="J77" s="77">
        <v>0</v>
      </c>
    </row>
    <row r="78" spans="1:10" x14ac:dyDescent="0.25">
      <c r="A78" s="77" t="s">
        <v>195</v>
      </c>
      <c r="B78" s="77" t="s">
        <v>35</v>
      </c>
      <c r="C78" s="77">
        <v>16.065000000000001</v>
      </c>
      <c r="D78" s="77">
        <v>16.065000000000001</v>
      </c>
      <c r="E78" s="77">
        <v>16.065000000000001</v>
      </c>
      <c r="F78" s="77">
        <v>0</v>
      </c>
      <c r="G78" s="77">
        <v>16.065000000000001</v>
      </c>
      <c r="H78" s="77">
        <v>1</v>
      </c>
      <c r="I78" s="77">
        <v>0</v>
      </c>
      <c r="J78" s="77">
        <v>0</v>
      </c>
    </row>
    <row r="79" spans="1:10" x14ac:dyDescent="0.25">
      <c r="A79" s="77" t="s">
        <v>112</v>
      </c>
      <c r="B79" s="77" t="s">
        <v>35</v>
      </c>
      <c r="C79" s="77">
        <v>16.065000000000001</v>
      </c>
      <c r="D79" s="77">
        <v>16.065000000000001</v>
      </c>
      <c r="E79" s="77">
        <v>16.065000000000001</v>
      </c>
      <c r="F79" s="77">
        <v>0</v>
      </c>
      <c r="G79" s="77">
        <v>16.065000000000001</v>
      </c>
      <c r="H79" s="77">
        <v>1</v>
      </c>
      <c r="I79" s="77">
        <v>0</v>
      </c>
      <c r="J79" s="77">
        <v>0</v>
      </c>
    </row>
    <row r="80" spans="1:10" x14ac:dyDescent="0.25">
      <c r="A80" s="77" t="s">
        <v>196</v>
      </c>
      <c r="B80" s="77" t="s">
        <v>35</v>
      </c>
      <c r="C80" s="77">
        <v>1</v>
      </c>
      <c r="D80" s="77">
        <v>1</v>
      </c>
      <c r="E80" s="77">
        <v>1</v>
      </c>
      <c r="F80" s="77">
        <v>0</v>
      </c>
      <c r="G80" s="77">
        <v>1</v>
      </c>
      <c r="H80" s="77">
        <v>1</v>
      </c>
      <c r="I80" s="77">
        <v>0</v>
      </c>
      <c r="J80" s="77">
        <v>0</v>
      </c>
    </row>
    <row r="81" spans="1:10" x14ac:dyDescent="0.25">
      <c r="A81" s="77" t="s">
        <v>112</v>
      </c>
      <c r="B81" s="77" t="s">
        <v>35</v>
      </c>
      <c r="C81" s="77">
        <v>1</v>
      </c>
      <c r="D81" s="77">
        <v>1</v>
      </c>
      <c r="E81" s="77">
        <v>1</v>
      </c>
      <c r="F81" s="77">
        <v>0</v>
      </c>
      <c r="G81" s="77">
        <v>1</v>
      </c>
      <c r="H81" s="77">
        <v>1</v>
      </c>
      <c r="I81" s="77">
        <v>0</v>
      </c>
      <c r="J81" s="77">
        <v>0</v>
      </c>
    </row>
    <row r="82" spans="1:10" x14ac:dyDescent="0.25">
      <c r="A82" s="77" t="s">
        <v>197</v>
      </c>
      <c r="B82" s="77" t="s">
        <v>35</v>
      </c>
      <c r="C82" s="77">
        <v>1.9510000000000001</v>
      </c>
      <c r="D82" s="77">
        <v>1.9510000000000001</v>
      </c>
      <c r="E82" s="77">
        <v>1.9510000000000001</v>
      </c>
      <c r="F82" s="77">
        <v>0</v>
      </c>
      <c r="G82" s="77">
        <v>1.9510000000000001</v>
      </c>
      <c r="H82" s="77">
        <v>1</v>
      </c>
      <c r="I82" s="77">
        <v>0</v>
      </c>
      <c r="J82" s="77">
        <v>0</v>
      </c>
    </row>
    <row r="83" spans="1:10" x14ac:dyDescent="0.25">
      <c r="A83" s="77" t="s">
        <v>112</v>
      </c>
      <c r="B83" s="77" t="s">
        <v>35</v>
      </c>
      <c r="C83" s="77">
        <v>1.9510000000000001</v>
      </c>
      <c r="D83" s="77">
        <v>1.9510000000000001</v>
      </c>
      <c r="E83" s="77">
        <v>1.9510000000000001</v>
      </c>
      <c r="F83" s="77">
        <v>0</v>
      </c>
      <c r="G83" s="77">
        <v>1.9510000000000001</v>
      </c>
      <c r="H83" s="77">
        <v>1</v>
      </c>
      <c r="I83" s="77">
        <v>0</v>
      </c>
      <c r="J83" s="77">
        <v>0</v>
      </c>
    </row>
    <row r="84" spans="1:10" x14ac:dyDescent="0.25">
      <c r="A84" s="77" t="s">
        <v>198</v>
      </c>
      <c r="B84" s="77" t="s">
        <v>35</v>
      </c>
      <c r="C84" s="77">
        <v>16.074999999999999</v>
      </c>
      <c r="D84" s="77">
        <v>16.074999999999999</v>
      </c>
      <c r="E84" s="77">
        <v>16.074999999999999</v>
      </c>
      <c r="F84" s="77">
        <v>0</v>
      </c>
      <c r="G84" s="77">
        <v>16.074999999999999</v>
      </c>
      <c r="H84" s="77">
        <v>1</v>
      </c>
      <c r="I84" s="77">
        <v>0</v>
      </c>
      <c r="J84" s="77">
        <v>0</v>
      </c>
    </row>
    <row r="85" spans="1:10" x14ac:dyDescent="0.25">
      <c r="A85" s="77" t="s">
        <v>112</v>
      </c>
      <c r="B85" s="77" t="s">
        <v>35</v>
      </c>
      <c r="C85" s="77">
        <v>16.074999999999999</v>
      </c>
      <c r="D85" s="77">
        <v>16.074999999999999</v>
      </c>
      <c r="E85" s="77">
        <v>16.074999999999999</v>
      </c>
      <c r="F85" s="77">
        <v>0</v>
      </c>
      <c r="G85" s="77">
        <v>16.074999999999999</v>
      </c>
      <c r="H85" s="77">
        <v>1</v>
      </c>
      <c r="I85" s="77">
        <v>0</v>
      </c>
      <c r="J85" s="77">
        <v>0</v>
      </c>
    </row>
    <row r="86" spans="1:10" x14ac:dyDescent="0.25">
      <c r="A86" s="77" t="s">
        <v>199</v>
      </c>
      <c r="B86" s="77" t="s">
        <v>35</v>
      </c>
      <c r="C86" s="77">
        <v>16.065999999999999</v>
      </c>
      <c r="D86" s="77">
        <v>16.065999999999999</v>
      </c>
      <c r="E86" s="77">
        <v>16.065999999999999</v>
      </c>
      <c r="F86" s="77">
        <v>0</v>
      </c>
      <c r="G86" s="77">
        <v>16.065999999999999</v>
      </c>
      <c r="H86" s="77">
        <v>1</v>
      </c>
      <c r="I86" s="77">
        <v>0</v>
      </c>
      <c r="J86" s="77">
        <v>0</v>
      </c>
    </row>
    <row r="87" spans="1:10" x14ac:dyDescent="0.25">
      <c r="A87" s="77" t="s">
        <v>112</v>
      </c>
      <c r="B87" s="77" t="s">
        <v>35</v>
      </c>
      <c r="C87" s="77">
        <v>16.065999999999999</v>
      </c>
      <c r="D87" s="77">
        <v>16.065999999999999</v>
      </c>
      <c r="E87" s="77">
        <v>16.065999999999999</v>
      </c>
      <c r="F87" s="77">
        <v>0</v>
      </c>
      <c r="G87" s="77">
        <v>16.065999999999999</v>
      </c>
      <c r="H87" s="77">
        <v>1</v>
      </c>
      <c r="I87" s="77">
        <v>0</v>
      </c>
      <c r="J87" s="77">
        <v>0</v>
      </c>
    </row>
    <row r="88" spans="1:10" x14ac:dyDescent="0.25">
      <c r="A88" s="77" t="s">
        <v>200</v>
      </c>
      <c r="B88" s="77" t="s">
        <v>35</v>
      </c>
      <c r="C88" s="77">
        <v>1.004</v>
      </c>
      <c r="D88" s="77">
        <v>1.004</v>
      </c>
      <c r="E88" s="77">
        <v>1.004</v>
      </c>
      <c r="F88" s="77">
        <v>0</v>
      </c>
      <c r="G88" s="77">
        <v>1.004</v>
      </c>
      <c r="H88" s="77">
        <v>1</v>
      </c>
      <c r="I88" s="77">
        <v>0</v>
      </c>
      <c r="J88" s="77">
        <v>0</v>
      </c>
    </row>
    <row r="89" spans="1:10" x14ac:dyDescent="0.25">
      <c r="A89" s="77" t="s">
        <v>112</v>
      </c>
      <c r="B89" s="77" t="s">
        <v>35</v>
      </c>
      <c r="C89" s="77">
        <v>1.004</v>
      </c>
      <c r="D89" s="77">
        <v>1.004</v>
      </c>
      <c r="E89" s="77">
        <v>1.004</v>
      </c>
      <c r="F89" s="77">
        <v>0</v>
      </c>
      <c r="G89" s="77">
        <v>1.004</v>
      </c>
      <c r="H89" s="77">
        <v>1</v>
      </c>
      <c r="I89" s="77">
        <v>0</v>
      </c>
      <c r="J89" s="77">
        <v>0</v>
      </c>
    </row>
    <row r="90" spans="1:10" x14ac:dyDescent="0.25">
      <c r="A90" s="77" t="s">
        <v>201</v>
      </c>
      <c r="B90" s="77" t="s">
        <v>35</v>
      </c>
      <c r="C90" s="77">
        <v>1.9379999999999999</v>
      </c>
      <c r="D90" s="77">
        <v>1.9379999999999999</v>
      </c>
      <c r="E90" s="77">
        <v>1.9379999999999999</v>
      </c>
      <c r="F90" s="77">
        <v>0</v>
      </c>
      <c r="G90" s="77">
        <v>1.9379999999999999</v>
      </c>
      <c r="H90" s="77">
        <v>1</v>
      </c>
      <c r="I90" s="77">
        <v>0</v>
      </c>
      <c r="J90" s="77">
        <v>0</v>
      </c>
    </row>
    <row r="91" spans="1:10" x14ac:dyDescent="0.25">
      <c r="A91" s="77" t="s">
        <v>112</v>
      </c>
      <c r="B91" s="77" t="s">
        <v>35</v>
      </c>
      <c r="C91" s="77">
        <v>1.9379999999999999</v>
      </c>
      <c r="D91" s="77">
        <v>1.9379999999999999</v>
      </c>
      <c r="E91" s="77">
        <v>1.9379999999999999</v>
      </c>
      <c r="F91" s="77">
        <v>0</v>
      </c>
      <c r="G91" s="77">
        <v>1.9379999999999999</v>
      </c>
      <c r="H91" s="77">
        <v>1</v>
      </c>
      <c r="I91" s="77">
        <v>0</v>
      </c>
      <c r="J91" s="77">
        <v>0</v>
      </c>
    </row>
    <row r="92" spans="1:10" x14ac:dyDescent="0.25">
      <c r="A92" s="77" t="s">
        <v>202</v>
      </c>
      <c r="B92" s="77" t="s">
        <v>35</v>
      </c>
      <c r="C92" s="77">
        <v>16.09</v>
      </c>
      <c r="D92" s="77">
        <v>16.09</v>
      </c>
      <c r="E92" s="77">
        <v>16.09</v>
      </c>
      <c r="F92" s="77">
        <v>0</v>
      </c>
      <c r="G92" s="77">
        <v>16.09</v>
      </c>
      <c r="H92" s="77">
        <v>1</v>
      </c>
      <c r="I92" s="77">
        <v>0</v>
      </c>
      <c r="J92" s="77">
        <v>0</v>
      </c>
    </row>
    <row r="93" spans="1:10" x14ac:dyDescent="0.25">
      <c r="A93" s="77" t="s">
        <v>112</v>
      </c>
      <c r="B93" s="77" t="s">
        <v>35</v>
      </c>
      <c r="C93" s="77">
        <v>16.09</v>
      </c>
      <c r="D93" s="77">
        <v>16.09</v>
      </c>
      <c r="E93" s="77">
        <v>16.09</v>
      </c>
      <c r="F93" s="77">
        <v>0</v>
      </c>
      <c r="G93" s="77">
        <v>16.09</v>
      </c>
      <c r="H93" s="77">
        <v>1</v>
      </c>
      <c r="I93" s="77">
        <v>0</v>
      </c>
      <c r="J93" s="77">
        <v>0</v>
      </c>
    </row>
    <row r="94" spans="1:10" x14ac:dyDescent="0.25">
      <c r="A94" s="77" t="s">
        <v>203</v>
      </c>
      <c r="B94" s="77" t="s">
        <v>35</v>
      </c>
      <c r="C94" s="77">
        <v>1.0069999999999999</v>
      </c>
      <c r="D94" s="77">
        <v>1.0069999999999999</v>
      </c>
      <c r="E94" s="77">
        <v>1.0069999999999999</v>
      </c>
      <c r="F94" s="77">
        <v>0</v>
      </c>
      <c r="G94" s="77">
        <v>1.0069999999999999</v>
      </c>
      <c r="H94" s="77">
        <v>1</v>
      </c>
      <c r="I94" s="77">
        <v>0</v>
      </c>
      <c r="J94" s="77">
        <v>0</v>
      </c>
    </row>
    <row r="95" spans="1:10" x14ac:dyDescent="0.25">
      <c r="A95" s="77" t="s">
        <v>112</v>
      </c>
      <c r="B95" s="77" t="s">
        <v>35</v>
      </c>
      <c r="C95" s="77">
        <v>1.0069999999999999</v>
      </c>
      <c r="D95" s="77">
        <v>1.0069999999999999</v>
      </c>
      <c r="E95" s="77">
        <v>1.0069999999999999</v>
      </c>
      <c r="F95" s="77">
        <v>0</v>
      </c>
      <c r="G95" s="77">
        <v>1.0069999999999999</v>
      </c>
      <c r="H95" s="77">
        <v>1</v>
      </c>
      <c r="I95" s="77">
        <v>0</v>
      </c>
      <c r="J95" s="77">
        <v>0</v>
      </c>
    </row>
    <row r="96" spans="1:10" x14ac:dyDescent="0.25">
      <c r="A96" s="77" t="s">
        <v>204</v>
      </c>
      <c r="B96" s="77" t="s">
        <v>35</v>
      </c>
      <c r="C96" s="77">
        <v>1.9750000000000001</v>
      </c>
      <c r="D96" s="77">
        <v>1.9750000000000001</v>
      </c>
      <c r="E96" s="77">
        <v>1.9750000000000001</v>
      </c>
      <c r="F96" s="77">
        <v>0</v>
      </c>
      <c r="G96" s="77">
        <v>1.9750000000000001</v>
      </c>
      <c r="H96" s="77">
        <v>1</v>
      </c>
      <c r="I96" s="77">
        <v>0</v>
      </c>
      <c r="J96" s="77">
        <v>0</v>
      </c>
    </row>
    <row r="97" spans="1:10" x14ac:dyDescent="0.25">
      <c r="A97" s="77" t="s">
        <v>112</v>
      </c>
      <c r="B97" s="77" t="s">
        <v>35</v>
      </c>
      <c r="C97" s="77">
        <v>1.9750000000000001</v>
      </c>
      <c r="D97" s="77">
        <v>1.9750000000000001</v>
      </c>
      <c r="E97" s="77">
        <v>1.9750000000000001</v>
      </c>
      <c r="F97" s="77">
        <v>0</v>
      </c>
      <c r="G97" s="77">
        <v>1.9750000000000001</v>
      </c>
      <c r="H97" s="77">
        <v>1</v>
      </c>
      <c r="I97" s="77">
        <v>0</v>
      </c>
      <c r="J97" s="77">
        <v>0</v>
      </c>
    </row>
    <row r="98" spans="1:10" x14ac:dyDescent="0.25">
      <c r="A98" s="77" t="s">
        <v>205</v>
      </c>
      <c r="B98" s="77" t="s">
        <v>35</v>
      </c>
      <c r="C98" s="77">
        <v>16.114000000000001</v>
      </c>
      <c r="D98" s="77">
        <v>16.114000000000001</v>
      </c>
      <c r="E98" s="77">
        <v>16.114000000000001</v>
      </c>
      <c r="F98" s="77">
        <v>0</v>
      </c>
      <c r="G98" s="77">
        <v>16.114000000000001</v>
      </c>
      <c r="H98" s="77">
        <v>1</v>
      </c>
      <c r="I98" s="77">
        <v>0</v>
      </c>
      <c r="J98" s="77">
        <v>0</v>
      </c>
    </row>
    <row r="99" spans="1:10" x14ac:dyDescent="0.25">
      <c r="A99" s="77" t="s">
        <v>112</v>
      </c>
      <c r="B99" s="77" t="s">
        <v>35</v>
      </c>
      <c r="C99" s="77">
        <v>16.114000000000001</v>
      </c>
      <c r="D99" s="77">
        <v>16.114000000000001</v>
      </c>
      <c r="E99" s="77">
        <v>16.114000000000001</v>
      </c>
      <c r="F99" s="77">
        <v>0</v>
      </c>
      <c r="G99" s="77">
        <v>16.114000000000001</v>
      </c>
      <c r="H99" s="77">
        <v>1</v>
      </c>
      <c r="I99" s="77">
        <v>0</v>
      </c>
      <c r="J99" s="77">
        <v>0</v>
      </c>
    </row>
    <row r="100" spans="1:10" x14ac:dyDescent="0.25">
      <c r="A100" s="77" t="s">
        <v>206</v>
      </c>
      <c r="B100" s="77" t="s">
        <v>35</v>
      </c>
      <c r="C100" s="77">
        <v>1.0029999999999999</v>
      </c>
      <c r="D100" s="77">
        <v>1.0029999999999999</v>
      </c>
      <c r="E100" s="77">
        <v>1.0029999999999999</v>
      </c>
      <c r="F100" s="77">
        <v>0</v>
      </c>
      <c r="G100" s="77">
        <v>1.0029999999999999</v>
      </c>
      <c r="H100" s="77">
        <v>1</v>
      </c>
      <c r="I100" s="77">
        <v>0</v>
      </c>
      <c r="J100" s="77">
        <v>0</v>
      </c>
    </row>
    <row r="101" spans="1:10" x14ac:dyDescent="0.25">
      <c r="A101" s="77" t="s">
        <v>112</v>
      </c>
      <c r="B101" s="77" t="s">
        <v>35</v>
      </c>
      <c r="C101" s="77">
        <v>1.0029999999999999</v>
      </c>
      <c r="D101" s="77">
        <v>1.0029999999999999</v>
      </c>
      <c r="E101" s="77">
        <v>1.0029999999999999</v>
      </c>
      <c r="F101" s="77">
        <v>0</v>
      </c>
      <c r="G101" s="77">
        <v>1.0029999999999999</v>
      </c>
      <c r="H101" s="77">
        <v>1</v>
      </c>
      <c r="I101" s="77">
        <v>0</v>
      </c>
      <c r="J101" s="77">
        <v>0</v>
      </c>
    </row>
    <row r="102" spans="1:10" x14ac:dyDescent="0.25">
      <c r="A102" s="77" t="s">
        <v>207</v>
      </c>
      <c r="B102" s="77" t="s">
        <v>35</v>
      </c>
      <c r="C102" s="77">
        <v>1.9139999999999999</v>
      </c>
      <c r="D102" s="77">
        <v>1.9139999999999999</v>
      </c>
      <c r="E102" s="77">
        <v>1.9139999999999999</v>
      </c>
      <c r="F102" s="77">
        <v>0</v>
      </c>
      <c r="G102" s="77">
        <v>1.9139999999999999</v>
      </c>
      <c r="H102" s="77">
        <v>1</v>
      </c>
      <c r="I102" s="77">
        <v>0</v>
      </c>
      <c r="J102" s="77">
        <v>0</v>
      </c>
    </row>
    <row r="103" spans="1:10" x14ac:dyDescent="0.25">
      <c r="A103" s="77" t="s">
        <v>112</v>
      </c>
      <c r="B103" s="77" t="s">
        <v>35</v>
      </c>
      <c r="C103" s="77">
        <v>1.9139999999999999</v>
      </c>
      <c r="D103" s="77">
        <v>1.9139999999999999</v>
      </c>
      <c r="E103" s="77">
        <v>1.9139999999999999</v>
      </c>
      <c r="F103" s="77">
        <v>0</v>
      </c>
      <c r="G103" s="77">
        <v>1.9139999999999999</v>
      </c>
      <c r="H103" s="77">
        <v>1</v>
      </c>
      <c r="I103" s="77">
        <v>0</v>
      </c>
      <c r="J103" s="77">
        <v>0</v>
      </c>
    </row>
    <row r="104" spans="1:10" x14ac:dyDescent="0.25">
      <c r="A104" s="77" t="s">
        <v>208</v>
      </c>
      <c r="B104" s="77" t="s">
        <v>35</v>
      </c>
      <c r="C104" s="77">
        <v>16.076000000000001</v>
      </c>
      <c r="D104" s="77">
        <v>16.076000000000001</v>
      </c>
      <c r="E104" s="77">
        <v>16.076000000000001</v>
      </c>
      <c r="F104" s="77">
        <v>0</v>
      </c>
      <c r="G104" s="77">
        <v>16.076000000000001</v>
      </c>
      <c r="H104" s="77">
        <v>1</v>
      </c>
      <c r="I104" s="77">
        <v>0</v>
      </c>
      <c r="J104" s="77">
        <v>0</v>
      </c>
    </row>
    <row r="105" spans="1:10" x14ac:dyDescent="0.25">
      <c r="A105" s="77" t="s">
        <v>112</v>
      </c>
      <c r="B105" s="77" t="s">
        <v>35</v>
      </c>
      <c r="C105" s="77">
        <v>16.076000000000001</v>
      </c>
      <c r="D105" s="77">
        <v>16.076000000000001</v>
      </c>
      <c r="E105" s="77">
        <v>16.076000000000001</v>
      </c>
      <c r="F105" s="77">
        <v>0</v>
      </c>
      <c r="G105" s="77">
        <v>16.076000000000001</v>
      </c>
      <c r="H105" s="77">
        <v>1</v>
      </c>
      <c r="I105" s="77">
        <v>0</v>
      </c>
      <c r="J105" s="77">
        <v>0</v>
      </c>
    </row>
    <row r="106" spans="1:10" x14ac:dyDescent="0.25">
      <c r="A106" s="77" t="s">
        <v>209</v>
      </c>
      <c r="B106" s="77" t="s">
        <v>35</v>
      </c>
      <c r="C106" s="77">
        <v>1.004</v>
      </c>
      <c r="D106" s="77">
        <v>1.004</v>
      </c>
      <c r="E106" s="77">
        <v>1.004</v>
      </c>
      <c r="F106" s="77">
        <v>0</v>
      </c>
      <c r="G106" s="77">
        <v>1.004</v>
      </c>
      <c r="H106" s="77">
        <v>1</v>
      </c>
      <c r="I106" s="77">
        <v>0</v>
      </c>
      <c r="J106" s="77">
        <v>0</v>
      </c>
    </row>
    <row r="107" spans="1:10" x14ac:dyDescent="0.25">
      <c r="A107" s="77" t="s">
        <v>112</v>
      </c>
      <c r="B107" s="77" t="s">
        <v>35</v>
      </c>
      <c r="C107" s="77">
        <v>1.004</v>
      </c>
      <c r="D107" s="77">
        <v>1.004</v>
      </c>
      <c r="E107" s="77">
        <v>1.004</v>
      </c>
      <c r="F107" s="77">
        <v>0</v>
      </c>
      <c r="G107" s="77">
        <v>1.004</v>
      </c>
      <c r="H107" s="77">
        <v>1</v>
      </c>
      <c r="I107" s="77">
        <v>0</v>
      </c>
      <c r="J107" s="77">
        <v>0</v>
      </c>
    </row>
    <row r="108" spans="1:10" x14ac:dyDescent="0.25">
      <c r="A108" s="77" t="s">
        <v>210</v>
      </c>
      <c r="B108" s="77" t="s">
        <v>35</v>
      </c>
      <c r="C108" s="77">
        <v>2.0110000000000001</v>
      </c>
      <c r="D108" s="77">
        <v>2.0110000000000001</v>
      </c>
      <c r="E108" s="77">
        <v>2.0110000000000001</v>
      </c>
      <c r="F108" s="77">
        <v>0</v>
      </c>
      <c r="G108" s="77">
        <v>2.0110000000000001</v>
      </c>
      <c r="H108" s="77">
        <v>1</v>
      </c>
      <c r="I108" s="77">
        <v>0</v>
      </c>
      <c r="J108" s="77">
        <v>0</v>
      </c>
    </row>
    <row r="109" spans="1:10" x14ac:dyDescent="0.25">
      <c r="A109" s="77" t="s">
        <v>112</v>
      </c>
      <c r="B109" s="77" t="s">
        <v>35</v>
      </c>
      <c r="C109" s="77">
        <v>2.0110000000000001</v>
      </c>
      <c r="D109" s="77">
        <v>2.0110000000000001</v>
      </c>
      <c r="E109" s="77">
        <v>2.0110000000000001</v>
      </c>
      <c r="F109" s="77">
        <v>0</v>
      </c>
      <c r="G109" s="77">
        <v>2.0110000000000001</v>
      </c>
      <c r="H109" s="77">
        <v>1</v>
      </c>
      <c r="I109" s="77">
        <v>0</v>
      </c>
      <c r="J109" s="77">
        <v>0</v>
      </c>
    </row>
    <row r="110" spans="1:10" x14ac:dyDescent="0.25">
      <c r="A110" s="77" t="s">
        <v>211</v>
      </c>
      <c r="B110" s="77" t="s">
        <v>35</v>
      </c>
      <c r="C110" s="77">
        <v>16.064</v>
      </c>
      <c r="D110" s="77">
        <v>16.064</v>
      </c>
      <c r="E110" s="77">
        <v>16.064</v>
      </c>
      <c r="F110" s="77">
        <v>0</v>
      </c>
      <c r="G110" s="77">
        <v>16.064</v>
      </c>
      <c r="H110" s="77">
        <v>1</v>
      </c>
      <c r="I110" s="77">
        <v>0</v>
      </c>
      <c r="J110" s="77">
        <v>0</v>
      </c>
    </row>
    <row r="111" spans="1:10" x14ac:dyDescent="0.25">
      <c r="A111" s="77" t="s">
        <v>112</v>
      </c>
      <c r="B111" s="77" t="s">
        <v>35</v>
      </c>
      <c r="C111" s="77">
        <v>16.064</v>
      </c>
      <c r="D111" s="77">
        <v>16.064</v>
      </c>
      <c r="E111" s="77">
        <v>16.064</v>
      </c>
      <c r="F111" s="77">
        <v>0</v>
      </c>
      <c r="G111" s="77">
        <v>16.064</v>
      </c>
      <c r="H111" s="77">
        <v>1</v>
      </c>
      <c r="I111" s="77">
        <v>0</v>
      </c>
      <c r="J111" s="77">
        <v>0</v>
      </c>
    </row>
    <row r="112" spans="1:10" x14ac:dyDescent="0.25">
      <c r="A112" s="77" t="s">
        <v>212</v>
      </c>
      <c r="B112" s="77" t="s">
        <v>35</v>
      </c>
      <c r="C112" s="77">
        <v>1.0009999999999999</v>
      </c>
      <c r="D112" s="77">
        <v>1.0009999999999999</v>
      </c>
      <c r="E112" s="77">
        <v>1.0009999999999999</v>
      </c>
      <c r="F112" s="77">
        <v>0</v>
      </c>
      <c r="G112" s="77">
        <v>1.0009999999999999</v>
      </c>
      <c r="H112" s="77">
        <v>1</v>
      </c>
      <c r="I112" s="77">
        <v>0</v>
      </c>
      <c r="J112" s="77">
        <v>0</v>
      </c>
    </row>
    <row r="113" spans="1:10" x14ac:dyDescent="0.25">
      <c r="A113" s="77" t="s">
        <v>112</v>
      </c>
      <c r="B113" s="77" t="s">
        <v>35</v>
      </c>
      <c r="C113" s="77">
        <v>1.0009999999999999</v>
      </c>
      <c r="D113" s="77">
        <v>1.0009999999999999</v>
      </c>
      <c r="E113" s="77">
        <v>1.0009999999999999</v>
      </c>
      <c r="F113" s="77">
        <v>0</v>
      </c>
      <c r="G113" s="77">
        <v>1.0009999999999999</v>
      </c>
      <c r="H113" s="77">
        <v>1</v>
      </c>
      <c r="I113" s="77">
        <v>0</v>
      </c>
      <c r="J113" s="77">
        <v>0</v>
      </c>
    </row>
    <row r="114" spans="1:10" x14ac:dyDescent="0.25">
      <c r="A114" s="77" t="s">
        <v>213</v>
      </c>
      <c r="B114" s="77" t="s">
        <v>35</v>
      </c>
      <c r="C114" s="77">
        <v>1.8939999999999999</v>
      </c>
      <c r="D114" s="77">
        <v>1.8939999999999999</v>
      </c>
      <c r="E114" s="77">
        <v>1.8939999999999999</v>
      </c>
      <c r="F114" s="77">
        <v>0</v>
      </c>
      <c r="G114" s="77">
        <v>1.8939999999999999</v>
      </c>
      <c r="H114" s="77">
        <v>1</v>
      </c>
      <c r="I114" s="77">
        <v>0</v>
      </c>
      <c r="J114" s="77">
        <v>0</v>
      </c>
    </row>
    <row r="115" spans="1:10" x14ac:dyDescent="0.25">
      <c r="A115" s="77" t="s">
        <v>112</v>
      </c>
      <c r="B115" s="77" t="s">
        <v>35</v>
      </c>
      <c r="C115" s="77">
        <v>1.8939999999999999</v>
      </c>
      <c r="D115" s="77">
        <v>1.8939999999999999</v>
      </c>
      <c r="E115" s="77">
        <v>1.8939999999999999</v>
      </c>
      <c r="F115" s="77">
        <v>0</v>
      </c>
      <c r="G115" s="77">
        <v>1.8939999999999999</v>
      </c>
      <c r="H115" s="77">
        <v>1</v>
      </c>
      <c r="I115" s="77">
        <v>0</v>
      </c>
      <c r="J115" s="77">
        <v>0</v>
      </c>
    </row>
    <row r="116" spans="1:10" x14ac:dyDescent="0.25">
      <c r="A116" s="77" t="s">
        <v>214</v>
      </c>
      <c r="B116" s="77" t="s">
        <v>35</v>
      </c>
      <c r="C116" s="77">
        <v>16.093</v>
      </c>
      <c r="D116" s="77">
        <v>16.093</v>
      </c>
      <c r="E116" s="77">
        <v>16.093</v>
      </c>
      <c r="F116" s="77">
        <v>0</v>
      </c>
      <c r="G116" s="77">
        <v>16.093</v>
      </c>
      <c r="H116" s="77">
        <v>1</v>
      </c>
      <c r="I116" s="77">
        <v>0</v>
      </c>
      <c r="J116" s="77">
        <v>0</v>
      </c>
    </row>
    <row r="117" spans="1:10" x14ac:dyDescent="0.25">
      <c r="A117" s="77" t="s">
        <v>112</v>
      </c>
      <c r="B117" s="77" t="s">
        <v>35</v>
      </c>
      <c r="C117" s="77">
        <v>16.093</v>
      </c>
      <c r="D117" s="77">
        <v>16.093</v>
      </c>
      <c r="E117" s="77">
        <v>16.093</v>
      </c>
      <c r="F117" s="77">
        <v>0</v>
      </c>
      <c r="G117" s="77">
        <v>16.093</v>
      </c>
      <c r="H117" s="77">
        <v>1</v>
      </c>
      <c r="I117" s="77">
        <v>0</v>
      </c>
      <c r="J117" s="77">
        <v>0</v>
      </c>
    </row>
    <row r="118" spans="1:10" x14ac:dyDescent="0.25">
      <c r="A118" s="77" t="s">
        <v>215</v>
      </c>
      <c r="B118" s="77" t="s">
        <v>35</v>
      </c>
      <c r="C118" s="77">
        <v>1.01</v>
      </c>
      <c r="D118" s="77">
        <v>1.01</v>
      </c>
      <c r="E118" s="77">
        <v>1.01</v>
      </c>
      <c r="F118" s="77">
        <v>0</v>
      </c>
      <c r="G118" s="77">
        <v>1.01</v>
      </c>
      <c r="H118" s="77">
        <v>1</v>
      </c>
      <c r="I118" s="77">
        <v>0</v>
      </c>
      <c r="J118" s="77">
        <v>0</v>
      </c>
    </row>
    <row r="119" spans="1:10" x14ac:dyDescent="0.25">
      <c r="A119" s="77" t="s">
        <v>112</v>
      </c>
      <c r="B119" s="77" t="s">
        <v>35</v>
      </c>
      <c r="C119" s="77">
        <v>1.01</v>
      </c>
      <c r="D119" s="77">
        <v>1.01</v>
      </c>
      <c r="E119" s="77">
        <v>1.01</v>
      </c>
      <c r="F119" s="77">
        <v>0</v>
      </c>
      <c r="G119" s="77">
        <v>1.01</v>
      </c>
      <c r="H119" s="77">
        <v>1</v>
      </c>
      <c r="I119" s="77">
        <v>0</v>
      </c>
      <c r="J119" s="77">
        <v>0</v>
      </c>
    </row>
    <row r="120" spans="1:10" x14ac:dyDescent="0.25">
      <c r="A120" s="77" t="s">
        <v>216</v>
      </c>
      <c r="B120" s="77" t="s">
        <v>35</v>
      </c>
      <c r="C120" s="77">
        <v>1.956</v>
      </c>
      <c r="D120" s="77">
        <v>1.956</v>
      </c>
      <c r="E120" s="77">
        <v>1.956</v>
      </c>
      <c r="F120" s="77">
        <v>0</v>
      </c>
      <c r="G120" s="77">
        <v>1.956</v>
      </c>
      <c r="H120" s="77">
        <v>1</v>
      </c>
      <c r="I120" s="77">
        <v>0</v>
      </c>
      <c r="J120" s="77">
        <v>0</v>
      </c>
    </row>
    <row r="121" spans="1:10" x14ac:dyDescent="0.25">
      <c r="A121" s="77" t="s">
        <v>112</v>
      </c>
      <c r="B121" s="77" t="s">
        <v>35</v>
      </c>
      <c r="C121" s="77">
        <v>1.956</v>
      </c>
      <c r="D121" s="77">
        <v>1.956</v>
      </c>
      <c r="E121" s="77">
        <v>1.956</v>
      </c>
      <c r="F121" s="77">
        <v>0</v>
      </c>
      <c r="G121" s="77">
        <v>1.956</v>
      </c>
      <c r="H121" s="77">
        <v>1</v>
      </c>
      <c r="I121" s="77">
        <v>0</v>
      </c>
      <c r="J121" s="77">
        <v>0</v>
      </c>
    </row>
    <row r="122" spans="1:10" x14ac:dyDescent="0.25">
      <c r="A122" s="77" t="s">
        <v>217</v>
      </c>
      <c r="B122" s="77" t="s">
        <v>35</v>
      </c>
      <c r="C122" s="77">
        <v>16.102</v>
      </c>
      <c r="D122" s="77">
        <v>16.102</v>
      </c>
      <c r="E122" s="77">
        <v>16.102</v>
      </c>
      <c r="F122" s="77">
        <v>0</v>
      </c>
      <c r="G122" s="77">
        <v>16.102</v>
      </c>
      <c r="H122" s="77">
        <v>1</v>
      </c>
      <c r="I122" s="77">
        <v>0</v>
      </c>
      <c r="J122" s="77">
        <v>0</v>
      </c>
    </row>
    <row r="123" spans="1:10" x14ac:dyDescent="0.25">
      <c r="A123" s="77" t="s">
        <v>112</v>
      </c>
      <c r="B123" s="77" t="s">
        <v>35</v>
      </c>
      <c r="C123" s="77">
        <v>16.102</v>
      </c>
      <c r="D123" s="77">
        <v>16.102</v>
      </c>
      <c r="E123" s="77">
        <v>16.102</v>
      </c>
      <c r="F123" s="77">
        <v>0</v>
      </c>
      <c r="G123" s="77">
        <v>16.102</v>
      </c>
      <c r="H123" s="77">
        <v>1</v>
      </c>
      <c r="I123" s="77">
        <v>0</v>
      </c>
      <c r="J123" s="77">
        <v>0</v>
      </c>
    </row>
    <row r="124" spans="1:10" x14ac:dyDescent="0.25">
      <c r="A124" s="77" t="s">
        <v>218</v>
      </c>
      <c r="B124" s="77" t="s">
        <v>35</v>
      </c>
      <c r="C124" s="77">
        <v>1.008</v>
      </c>
      <c r="D124" s="77">
        <v>1.008</v>
      </c>
      <c r="E124" s="77">
        <v>1.008</v>
      </c>
      <c r="F124" s="77">
        <v>0</v>
      </c>
      <c r="G124" s="77">
        <v>1.008</v>
      </c>
      <c r="H124" s="77">
        <v>1</v>
      </c>
      <c r="I124" s="77">
        <v>0</v>
      </c>
      <c r="J124" s="77">
        <v>0</v>
      </c>
    </row>
    <row r="125" spans="1:10" x14ac:dyDescent="0.25">
      <c r="A125" s="77" t="s">
        <v>112</v>
      </c>
      <c r="B125" s="77" t="s">
        <v>35</v>
      </c>
      <c r="C125" s="77">
        <v>1.008</v>
      </c>
      <c r="D125" s="77">
        <v>1.008</v>
      </c>
      <c r="E125" s="77">
        <v>1.008</v>
      </c>
      <c r="F125" s="77">
        <v>0</v>
      </c>
      <c r="G125" s="77">
        <v>1.008</v>
      </c>
      <c r="H125" s="77">
        <v>1</v>
      </c>
      <c r="I125" s="77">
        <v>0</v>
      </c>
      <c r="J125" s="77">
        <v>0</v>
      </c>
    </row>
    <row r="126" spans="1:10" x14ac:dyDescent="0.25">
      <c r="A126" s="77" t="s">
        <v>219</v>
      </c>
      <c r="B126" s="77" t="s">
        <v>35</v>
      </c>
      <c r="C126" s="77">
        <v>1.9610000000000001</v>
      </c>
      <c r="D126" s="77">
        <v>1.9610000000000001</v>
      </c>
      <c r="E126" s="77">
        <v>1.9610000000000001</v>
      </c>
      <c r="F126" s="77">
        <v>0</v>
      </c>
      <c r="G126" s="77">
        <v>1.9610000000000001</v>
      </c>
      <c r="H126" s="77">
        <v>1</v>
      </c>
      <c r="I126" s="77">
        <v>0</v>
      </c>
      <c r="J126" s="77">
        <v>0</v>
      </c>
    </row>
    <row r="127" spans="1:10" x14ac:dyDescent="0.25">
      <c r="A127" s="77" t="s">
        <v>112</v>
      </c>
      <c r="B127" s="77" t="s">
        <v>35</v>
      </c>
      <c r="C127" s="77">
        <v>1.9610000000000001</v>
      </c>
      <c r="D127" s="77">
        <v>1.9610000000000001</v>
      </c>
      <c r="E127" s="77">
        <v>1.9610000000000001</v>
      </c>
      <c r="F127" s="77">
        <v>0</v>
      </c>
      <c r="G127" s="77">
        <v>1.9610000000000001</v>
      </c>
      <c r="H127" s="77">
        <v>1</v>
      </c>
      <c r="I127" s="77">
        <v>0</v>
      </c>
      <c r="J127" s="77">
        <v>0</v>
      </c>
    </row>
    <row r="128" spans="1:10" x14ac:dyDescent="0.25">
      <c r="A128" s="77" t="s">
        <v>220</v>
      </c>
      <c r="B128" s="77" t="s">
        <v>35</v>
      </c>
      <c r="C128" s="77">
        <v>16.065000000000001</v>
      </c>
      <c r="D128" s="77">
        <v>16.065000000000001</v>
      </c>
      <c r="E128" s="77">
        <v>16.065000000000001</v>
      </c>
      <c r="F128" s="77">
        <v>0</v>
      </c>
      <c r="G128" s="77">
        <v>16.065000000000001</v>
      </c>
      <c r="H128" s="77">
        <v>1</v>
      </c>
      <c r="I128" s="77">
        <v>0</v>
      </c>
      <c r="J128" s="77">
        <v>0</v>
      </c>
    </row>
    <row r="129" spans="1:10" x14ac:dyDescent="0.25">
      <c r="A129" s="77" t="s">
        <v>112</v>
      </c>
      <c r="B129" s="77" t="s">
        <v>35</v>
      </c>
      <c r="C129" s="77">
        <v>16.065000000000001</v>
      </c>
      <c r="D129" s="77">
        <v>16.065000000000001</v>
      </c>
      <c r="E129" s="77">
        <v>16.065000000000001</v>
      </c>
      <c r="F129" s="77">
        <v>0</v>
      </c>
      <c r="G129" s="77">
        <v>16.065000000000001</v>
      </c>
      <c r="H129" s="77">
        <v>1</v>
      </c>
      <c r="I129" s="77">
        <v>0</v>
      </c>
      <c r="J129" s="77">
        <v>0</v>
      </c>
    </row>
    <row r="130" spans="1:10" x14ac:dyDescent="0.25">
      <c r="A130" s="77" t="s">
        <v>221</v>
      </c>
      <c r="B130" s="77" t="s">
        <v>35</v>
      </c>
      <c r="C130" s="77">
        <v>1.0189999999999999</v>
      </c>
      <c r="D130" s="77">
        <v>1.0189999999999999</v>
      </c>
      <c r="E130" s="77">
        <v>1.0189999999999999</v>
      </c>
      <c r="F130" s="77">
        <v>0</v>
      </c>
      <c r="G130" s="77">
        <v>1.0189999999999999</v>
      </c>
      <c r="H130" s="77">
        <v>1</v>
      </c>
      <c r="I130" s="77">
        <v>0</v>
      </c>
      <c r="J130" s="77">
        <v>0</v>
      </c>
    </row>
    <row r="131" spans="1:10" x14ac:dyDescent="0.25">
      <c r="A131" s="77" t="s">
        <v>112</v>
      </c>
      <c r="B131" s="77" t="s">
        <v>35</v>
      </c>
      <c r="C131" s="77">
        <v>1.0189999999999999</v>
      </c>
      <c r="D131" s="77">
        <v>1.0189999999999999</v>
      </c>
      <c r="E131" s="77">
        <v>1.0189999999999999</v>
      </c>
      <c r="F131" s="77">
        <v>0</v>
      </c>
      <c r="G131" s="77">
        <v>1.0189999999999999</v>
      </c>
      <c r="H131" s="77">
        <v>1</v>
      </c>
      <c r="I131" s="77">
        <v>0</v>
      </c>
      <c r="J131" s="77">
        <v>0</v>
      </c>
    </row>
    <row r="132" spans="1:10" x14ac:dyDescent="0.25">
      <c r="A132" s="77" t="s">
        <v>222</v>
      </c>
      <c r="B132" s="77" t="s">
        <v>35</v>
      </c>
      <c r="C132" s="77">
        <v>1.952</v>
      </c>
      <c r="D132" s="77">
        <v>1.952</v>
      </c>
      <c r="E132" s="77">
        <v>1.952</v>
      </c>
      <c r="F132" s="77">
        <v>0</v>
      </c>
      <c r="G132" s="77">
        <v>1.952</v>
      </c>
      <c r="H132" s="77">
        <v>1</v>
      </c>
      <c r="I132" s="77">
        <v>0</v>
      </c>
      <c r="J132" s="77">
        <v>0</v>
      </c>
    </row>
    <row r="133" spans="1:10" x14ac:dyDescent="0.25">
      <c r="A133" s="77" t="s">
        <v>112</v>
      </c>
      <c r="B133" s="77" t="s">
        <v>35</v>
      </c>
      <c r="C133" s="77">
        <v>1.952</v>
      </c>
      <c r="D133" s="77">
        <v>1.952</v>
      </c>
      <c r="E133" s="77">
        <v>1.952</v>
      </c>
      <c r="F133" s="77">
        <v>0</v>
      </c>
      <c r="G133" s="77">
        <v>1.952</v>
      </c>
      <c r="H133" s="77">
        <v>1</v>
      </c>
      <c r="I133" s="77">
        <v>0</v>
      </c>
      <c r="J133" s="77">
        <v>0</v>
      </c>
    </row>
    <row r="134" spans="1:10" x14ac:dyDescent="0.25">
      <c r="A134" s="77" t="s">
        <v>223</v>
      </c>
      <c r="B134" s="77" t="s">
        <v>35</v>
      </c>
      <c r="C134" s="77">
        <v>16.085999999999999</v>
      </c>
      <c r="D134" s="77">
        <v>16.085999999999999</v>
      </c>
      <c r="E134" s="77">
        <v>16.085999999999999</v>
      </c>
      <c r="F134" s="77">
        <v>0</v>
      </c>
      <c r="G134" s="77">
        <v>16.085999999999999</v>
      </c>
      <c r="H134" s="77">
        <v>1</v>
      </c>
      <c r="I134" s="77">
        <v>0</v>
      </c>
      <c r="J134" s="77">
        <v>0</v>
      </c>
    </row>
    <row r="135" spans="1:10" x14ac:dyDescent="0.25">
      <c r="A135" s="77" t="s">
        <v>112</v>
      </c>
      <c r="B135" s="77" t="s">
        <v>35</v>
      </c>
      <c r="C135" s="77">
        <v>16.085999999999999</v>
      </c>
      <c r="D135" s="77">
        <v>16.085999999999999</v>
      </c>
      <c r="E135" s="77">
        <v>16.085999999999999</v>
      </c>
      <c r="F135" s="77">
        <v>0</v>
      </c>
      <c r="G135" s="77">
        <v>16.085999999999999</v>
      </c>
      <c r="H135" s="77">
        <v>1</v>
      </c>
      <c r="I135" s="77">
        <v>0</v>
      </c>
      <c r="J135" s="77">
        <v>0</v>
      </c>
    </row>
    <row r="136" spans="1:10" x14ac:dyDescent="0.25">
      <c r="A136" s="77" t="s">
        <v>224</v>
      </c>
      <c r="B136" s="77" t="s">
        <v>35</v>
      </c>
      <c r="C136" s="77">
        <v>1.0069999999999999</v>
      </c>
      <c r="D136" s="77">
        <v>1.0069999999999999</v>
      </c>
      <c r="E136" s="77">
        <v>1.0069999999999999</v>
      </c>
      <c r="F136" s="77">
        <v>0</v>
      </c>
      <c r="G136" s="77">
        <v>1.0069999999999999</v>
      </c>
      <c r="H136" s="77">
        <v>1</v>
      </c>
      <c r="I136" s="77">
        <v>0</v>
      </c>
      <c r="J136" s="77">
        <v>0</v>
      </c>
    </row>
    <row r="137" spans="1:10" x14ac:dyDescent="0.25">
      <c r="A137" s="77" t="s">
        <v>112</v>
      </c>
      <c r="B137" s="77" t="s">
        <v>35</v>
      </c>
      <c r="C137" s="77">
        <v>1.0069999999999999</v>
      </c>
      <c r="D137" s="77">
        <v>1.0069999999999999</v>
      </c>
      <c r="E137" s="77">
        <v>1.0069999999999999</v>
      </c>
      <c r="F137" s="77">
        <v>0</v>
      </c>
      <c r="G137" s="77">
        <v>1.0069999999999999</v>
      </c>
      <c r="H137" s="77">
        <v>1</v>
      </c>
      <c r="I137" s="77">
        <v>0</v>
      </c>
      <c r="J137" s="77">
        <v>0</v>
      </c>
    </row>
    <row r="138" spans="1:10" x14ac:dyDescent="0.25">
      <c r="A138" s="77" t="s">
        <v>225</v>
      </c>
      <c r="B138" s="77" t="s">
        <v>35</v>
      </c>
      <c r="C138" s="77">
        <v>1.9530000000000001</v>
      </c>
      <c r="D138" s="77">
        <v>1.9530000000000001</v>
      </c>
      <c r="E138" s="77">
        <v>1.9530000000000001</v>
      </c>
      <c r="F138" s="77">
        <v>0</v>
      </c>
      <c r="G138" s="77">
        <v>1.9530000000000001</v>
      </c>
      <c r="H138" s="77">
        <v>1</v>
      </c>
      <c r="I138" s="77">
        <v>0</v>
      </c>
      <c r="J138" s="77">
        <v>0</v>
      </c>
    </row>
    <row r="139" spans="1:10" x14ac:dyDescent="0.25">
      <c r="A139" s="77" t="s">
        <v>112</v>
      </c>
      <c r="B139" s="77" t="s">
        <v>35</v>
      </c>
      <c r="C139" s="77">
        <v>1.9530000000000001</v>
      </c>
      <c r="D139" s="77">
        <v>1.9530000000000001</v>
      </c>
      <c r="E139" s="77">
        <v>1.9530000000000001</v>
      </c>
      <c r="F139" s="77">
        <v>0</v>
      </c>
      <c r="G139" s="77">
        <v>1.9530000000000001</v>
      </c>
      <c r="H139" s="77">
        <v>1</v>
      </c>
      <c r="I139" s="77">
        <v>0</v>
      </c>
      <c r="J139" s="77">
        <v>0</v>
      </c>
    </row>
    <row r="140" spans="1:10" x14ac:dyDescent="0.25">
      <c r="A140" s="77" t="s">
        <v>226</v>
      </c>
      <c r="B140" s="77" t="s">
        <v>35</v>
      </c>
      <c r="C140" s="77">
        <v>15.111000000000001</v>
      </c>
      <c r="D140" s="77">
        <v>15.111000000000001</v>
      </c>
      <c r="E140" s="77">
        <v>15.111000000000001</v>
      </c>
      <c r="F140" s="77">
        <v>0</v>
      </c>
      <c r="G140" s="77">
        <v>15.111000000000001</v>
      </c>
      <c r="H140" s="77">
        <v>1</v>
      </c>
      <c r="I140" s="77">
        <v>0</v>
      </c>
      <c r="J140" s="77">
        <v>0</v>
      </c>
    </row>
    <row r="141" spans="1:10" x14ac:dyDescent="0.25">
      <c r="A141" s="77" t="s">
        <v>112</v>
      </c>
      <c r="B141" s="77" t="s">
        <v>35</v>
      </c>
      <c r="C141" s="77">
        <v>15.111000000000001</v>
      </c>
      <c r="D141" s="77">
        <v>15.111000000000001</v>
      </c>
      <c r="E141" s="77">
        <v>15.111000000000001</v>
      </c>
      <c r="F141" s="77">
        <v>0</v>
      </c>
      <c r="G141" s="77">
        <v>15.111000000000001</v>
      </c>
      <c r="H141" s="77">
        <v>1</v>
      </c>
      <c r="I141" s="77">
        <v>0</v>
      </c>
      <c r="J141" s="77">
        <v>0</v>
      </c>
    </row>
    <row r="142" spans="1:10" x14ac:dyDescent="0.25">
      <c r="A142" s="77" t="s">
        <v>227</v>
      </c>
      <c r="B142" s="77" t="s">
        <v>35</v>
      </c>
      <c r="C142" s="77">
        <v>1.008</v>
      </c>
      <c r="D142" s="77">
        <v>1.008</v>
      </c>
      <c r="E142" s="77">
        <v>1.008</v>
      </c>
      <c r="F142" s="77">
        <v>0</v>
      </c>
      <c r="G142" s="77">
        <v>1.008</v>
      </c>
      <c r="H142" s="77">
        <v>1</v>
      </c>
      <c r="I142" s="77">
        <v>0</v>
      </c>
      <c r="J142" s="77">
        <v>0</v>
      </c>
    </row>
    <row r="143" spans="1:10" x14ac:dyDescent="0.25">
      <c r="A143" s="77" t="s">
        <v>112</v>
      </c>
      <c r="B143" s="77" t="s">
        <v>35</v>
      </c>
      <c r="C143" s="77">
        <v>1.008</v>
      </c>
      <c r="D143" s="77">
        <v>1.008</v>
      </c>
      <c r="E143" s="77">
        <v>1.008</v>
      </c>
      <c r="F143" s="77">
        <v>0</v>
      </c>
      <c r="G143" s="77">
        <v>1.008</v>
      </c>
      <c r="H143" s="77">
        <v>1</v>
      </c>
      <c r="I143" s="77">
        <v>0</v>
      </c>
      <c r="J143" s="77">
        <v>0</v>
      </c>
    </row>
    <row r="144" spans="1:10" x14ac:dyDescent="0.25">
      <c r="A144" s="77" t="s">
        <v>228</v>
      </c>
      <c r="B144" s="77" t="s">
        <v>35</v>
      </c>
      <c r="C144" s="77">
        <v>2.02</v>
      </c>
      <c r="D144" s="77">
        <v>2.02</v>
      </c>
      <c r="E144" s="77">
        <v>2.02</v>
      </c>
      <c r="F144" s="77">
        <v>0</v>
      </c>
      <c r="G144" s="77">
        <v>2.02</v>
      </c>
      <c r="H144" s="77">
        <v>1</v>
      </c>
      <c r="I144" s="77">
        <v>0</v>
      </c>
      <c r="J144" s="77">
        <v>0</v>
      </c>
    </row>
    <row r="145" spans="1:10" x14ac:dyDescent="0.25">
      <c r="A145" s="77" t="s">
        <v>112</v>
      </c>
      <c r="B145" s="77" t="s">
        <v>35</v>
      </c>
      <c r="C145" s="77">
        <v>2.02</v>
      </c>
      <c r="D145" s="77">
        <v>2.02</v>
      </c>
      <c r="E145" s="77">
        <v>2.02</v>
      </c>
      <c r="F145" s="77">
        <v>0</v>
      </c>
      <c r="G145" s="77">
        <v>2.02</v>
      </c>
      <c r="H145" s="77">
        <v>1</v>
      </c>
      <c r="I145" s="77">
        <v>0</v>
      </c>
      <c r="J145" s="77">
        <v>0</v>
      </c>
    </row>
    <row r="146" spans="1:10" x14ac:dyDescent="0.25">
      <c r="A146" s="77" t="s">
        <v>229</v>
      </c>
      <c r="B146" s="77" t="s">
        <v>35</v>
      </c>
      <c r="C146" s="77">
        <v>16.085000000000001</v>
      </c>
      <c r="D146" s="77">
        <v>16.085000000000001</v>
      </c>
      <c r="E146" s="77">
        <v>16.085000000000001</v>
      </c>
      <c r="F146" s="77">
        <v>0</v>
      </c>
      <c r="G146" s="77">
        <v>16.085000000000001</v>
      </c>
      <c r="H146" s="77">
        <v>1</v>
      </c>
      <c r="I146" s="77">
        <v>0</v>
      </c>
      <c r="J146" s="77">
        <v>0</v>
      </c>
    </row>
    <row r="147" spans="1:10" x14ac:dyDescent="0.25">
      <c r="A147" s="77" t="s">
        <v>112</v>
      </c>
      <c r="B147" s="77" t="s">
        <v>35</v>
      </c>
      <c r="C147" s="77">
        <v>16.085000000000001</v>
      </c>
      <c r="D147" s="77">
        <v>16.085000000000001</v>
      </c>
      <c r="E147" s="77">
        <v>16.085000000000001</v>
      </c>
      <c r="F147" s="77">
        <v>0</v>
      </c>
      <c r="G147" s="77">
        <v>16.085000000000001</v>
      </c>
      <c r="H147" s="77">
        <v>1</v>
      </c>
      <c r="I147" s="77">
        <v>0</v>
      </c>
      <c r="J147" s="77">
        <v>0</v>
      </c>
    </row>
    <row r="148" spans="1:10" x14ac:dyDescent="0.25">
      <c r="A148" s="77" t="s">
        <v>230</v>
      </c>
      <c r="B148" s="77" t="s">
        <v>35</v>
      </c>
      <c r="C148" s="77">
        <v>1.0049999999999999</v>
      </c>
      <c r="D148" s="77">
        <v>1.0049999999999999</v>
      </c>
      <c r="E148" s="77">
        <v>1.0049999999999999</v>
      </c>
      <c r="F148" s="77">
        <v>0</v>
      </c>
      <c r="G148" s="77">
        <v>1.0049999999999999</v>
      </c>
      <c r="H148" s="77">
        <v>1</v>
      </c>
      <c r="I148" s="77">
        <v>0</v>
      </c>
      <c r="J148" s="77">
        <v>0</v>
      </c>
    </row>
    <row r="149" spans="1:10" x14ac:dyDescent="0.25">
      <c r="A149" s="77" t="s">
        <v>112</v>
      </c>
      <c r="B149" s="77" t="s">
        <v>35</v>
      </c>
      <c r="C149" s="77">
        <v>1.0049999999999999</v>
      </c>
      <c r="D149" s="77">
        <v>1.0049999999999999</v>
      </c>
      <c r="E149" s="77">
        <v>1.0049999999999999</v>
      </c>
      <c r="F149" s="77">
        <v>0</v>
      </c>
      <c r="G149" s="77">
        <v>1.0049999999999999</v>
      </c>
      <c r="H149" s="77">
        <v>1</v>
      </c>
      <c r="I149" s="77">
        <v>0</v>
      </c>
      <c r="J149" s="77">
        <v>0</v>
      </c>
    </row>
    <row r="150" spans="1:10" x14ac:dyDescent="0.25">
      <c r="A150" s="77" t="s">
        <v>231</v>
      </c>
      <c r="B150" s="77" t="s">
        <v>35</v>
      </c>
      <c r="C150" s="77">
        <v>2.0209999999999999</v>
      </c>
      <c r="D150" s="77">
        <v>2.0209999999999999</v>
      </c>
      <c r="E150" s="77">
        <v>2.0209999999999999</v>
      </c>
      <c r="F150" s="77">
        <v>0</v>
      </c>
      <c r="G150" s="77">
        <v>2.0209999999999999</v>
      </c>
      <c r="H150" s="77">
        <v>1</v>
      </c>
      <c r="I150" s="77">
        <v>0</v>
      </c>
      <c r="J150" s="77">
        <v>0</v>
      </c>
    </row>
    <row r="151" spans="1:10" x14ac:dyDescent="0.25">
      <c r="A151" s="77" t="s">
        <v>112</v>
      </c>
      <c r="B151" s="77" t="s">
        <v>35</v>
      </c>
      <c r="C151" s="77">
        <v>2.0209999999999999</v>
      </c>
      <c r="D151" s="77">
        <v>2.0209999999999999</v>
      </c>
      <c r="E151" s="77">
        <v>2.0209999999999999</v>
      </c>
      <c r="F151" s="77">
        <v>0</v>
      </c>
      <c r="G151" s="77">
        <v>2.0209999999999999</v>
      </c>
      <c r="H151" s="77">
        <v>1</v>
      </c>
      <c r="I151" s="77">
        <v>0</v>
      </c>
      <c r="J151" s="77">
        <v>0</v>
      </c>
    </row>
    <row r="152" spans="1:10" x14ac:dyDescent="0.25">
      <c r="A152" s="77" t="s">
        <v>232</v>
      </c>
      <c r="B152" s="77" t="s">
        <v>35</v>
      </c>
      <c r="C152" s="77">
        <v>15.093</v>
      </c>
      <c r="D152" s="77">
        <v>15.093</v>
      </c>
      <c r="E152" s="77">
        <v>15.093</v>
      </c>
      <c r="F152" s="77">
        <v>0</v>
      </c>
      <c r="G152" s="77">
        <v>15.093</v>
      </c>
      <c r="H152" s="77">
        <v>1</v>
      </c>
      <c r="I152" s="77">
        <v>0</v>
      </c>
      <c r="J152" s="77">
        <v>0</v>
      </c>
    </row>
    <row r="153" spans="1:10" x14ac:dyDescent="0.25">
      <c r="A153" s="77" t="s">
        <v>112</v>
      </c>
      <c r="B153" s="77" t="s">
        <v>35</v>
      </c>
      <c r="C153" s="77">
        <v>15.093</v>
      </c>
      <c r="D153" s="77">
        <v>15.093</v>
      </c>
      <c r="E153" s="77">
        <v>15.093</v>
      </c>
      <c r="F153" s="77">
        <v>0</v>
      </c>
      <c r="G153" s="77">
        <v>15.093</v>
      </c>
      <c r="H153" s="77">
        <v>1</v>
      </c>
      <c r="I153" s="77">
        <v>0</v>
      </c>
      <c r="J153" s="77">
        <v>0</v>
      </c>
    </row>
    <row r="154" spans="1:10" x14ac:dyDescent="0.25">
      <c r="A154" s="77" t="s">
        <v>233</v>
      </c>
      <c r="B154" s="77" t="s">
        <v>35</v>
      </c>
      <c r="C154" s="77">
        <v>1.0029999999999999</v>
      </c>
      <c r="D154" s="77">
        <v>1.0029999999999999</v>
      </c>
      <c r="E154" s="77">
        <v>1.0029999999999999</v>
      </c>
      <c r="F154" s="77">
        <v>0</v>
      </c>
      <c r="G154" s="77">
        <v>1.0029999999999999</v>
      </c>
      <c r="H154" s="77">
        <v>1</v>
      </c>
      <c r="I154" s="77">
        <v>0</v>
      </c>
      <c r="J154" s="77">
        <v>0</v>
      </c>
    </row>
    <row r="155" spans="1:10" x14ac:dyDescent="0.25">
      <c r="A155" s="77" t="s">
        <v>112</v>
      </c>
      <c r="B155" s="77" t="s">
        <v>35</v>
      </c>
      <c r="C155" s="77">
        <v>1.0029999999999999</v>
      </c>
      <c r="D155" s="77">
        <v>1.0029999999999999</v>
      </c>
      <c r="E155" s="77">
        <v>1.0029999999999999</v>
      </c>
      <c r="F155" s="77">
        <v>0</v>
      </c>
      <c r="G155" s="77">
        <v>1.0029999999999999</v>
      </c>
      <c r="H155" s="77">
        <v>1</v>
      </c>
      <c r="I155" s="77">
        <v>0</v>
      </c>
      <c r="J155" s="77">
        <v>0</v>
      </c>
    </row>
    <row r="156" spans="1:10" x14ac:dyDescent="0.25">
      <c r="A156" s="77" t="s">
        <v>234</v>
      </c>
      <c r="B156" s="77" t="s">
        <v>35</v>
      </c>
      <c r="C156" s="77">
        <v>1.9379999999999999</v>
      </c>
      <c r="D156" s="77">
        <v>1.9379999999999999</v>
      </c>
      <c r="E156" s="77">
        <v>1.9379999999999999</v>
      </c>
      <c r="F156" s="77">
        <v>0</v>
      </c>
      <c r="G156" s="77">
        <v>1.9379999999999999</v>
      </c>
      <c r="H156" s="77">
        <v>1</v>
      </c>
      <c r="I156" s="77">
        <v>0</v>
      </c>
      <c r="J156" s="77">
        <v>0</v>
      </c>
    </row>
    <row r="157" spans="1:10" x14ac:dyDescent="0.25">
      <c r="A157" s="77" t="s">
        <v>112</v>
      </c>
      <c r="B157" s="77" t="s">
        <v>35</v>
      </c>
      <c r="C157" s="77">
        <v>1.9379999999999999</v>
      </c>
      <c r="D157" s="77">
        <v>1.9379999999999999</v>
      </c>
      <c r="E157" s="77">
        <v>1.9379999999999999</v>
      </c>
      <c r="F157" s="77">
        <v>0</v>
      </c>
      <c r="G157" s="77">
        <v>1.9379999999999999</v>
      </c>
      <c r="H157" s="77">
        <v>1</v>
      </c>
      <c r="I157" s="77">
        <v>0</v>
      </c>
      <c r="J157" s="77">
        <v>0</v>
      </c>
    </row>
    <row r="158" spans="1:10" x14ac:dyDescent="0.25">
      <c r="A158" s="77" t="s">
        <v>235</v>
      </c>
      <c r="B158" s="77" t="s">
        <v>35</v>
      </c>
      <c r="C158" s="77">
        <v>16.074999999999999</v>
      </c>
      <c r="D158" s="77">
        <v>16.074999999999999</v>
      </c>
      <c r="E158" s="77">
        <v>16.074999999999999</v>
      </c>
      <c r="F158" s="77">
        <v>0</v>
      </c>
      <c r="G158" s="77">
        <v>16.074999999999999</v>
      </c>
      <c r="H158" s="77">
        <v>1</v>
      </c>
      <c r="I158" s="77">
        <v>0</v>
      </c>
      <c r="J158" s="77">
        <v>0</v>
      </c>
    </row>
    <row r="159" spans="1:10" x14ac:dyDescent="0.25">
      <c r="A159" s="77" t="s">
        <v>112</v>
      </c>
      <c r="B159" s="77" t="s">
        <v>35</v>
      </c>
      <c r="C159" s="77">
        <v>16.074999999999999</v>
      </c>
      <c r="D159" s="77">
        <v>16.074999999999999</v>
      </c>
      <c r="E159" s="77">
        <v>16.074999999999999</v>
      </c>
      <c r="F159" s="77">
        <v>0</v>
      </c>
      <c r="G159" s="77">
        <v>16.074999999999999</v>
      </c>
      <c r="H159" s="77">
        <v>1</v>
      </c>
      <c r="I159" s="77">
        <v>0</v>
      </c>
      <c r="J159" s="77">
        <v>0</v>
      </c>
    </row>
    <row r="160" spans="1:10" x14ac:dyDescent="0.25">
      <c r="A160" s="77" t="s">
        <v>236</v>
      </c>
      <c r="B160" s="77" t="s">
        <v>35</v>
      </c>
      <c r="C160" s="77">
        <v>1.01</v>
      </c>
      <c r="D160" s="77">
        <v>1.01</v>
      </c>
      <c r="E160" s="77">
        <v>1.01</v>
      </c>
      <c r="F160" s="77">
        <v>0</v>
      </c>
      <c r="G160" s="77">
        <v>1.01</v>
      </c>
      <c r="H160" s="77">
        <v>1</v>
      </c>
      <c r="I160" s="77">
        <v>0</v>
      </c>
      <c r="J160" s="77">
        <v>0</v>
      </c>
    </row>
    <row r="161" spans="1:10" x14ac:dyDescent="0.25">
      <c r="A161" s="77" t="s">
        <v>112</v>
      </c>
      <c r="B161" s="77" t="s">
        <v>35</v>
      </c>
      <c r="C161" s="77">
        <v>1.01</v>
      </c>
      <c r="D161" s="77">
        <v>1.01</v>
      </c>
      <c r="E161" s="77">
        <v>1.01</v>
      </c>
      <c r="F161" s="77">
        <v>0</v>
      </c>
      <c r="G161" s="77">
        <v>1.01</v>
      </c>
      <c r="H161" s="77">
        <v>1</v>
      </c>
      <c r="I161" s="77">
        <v>0</v>
      </c>
      <c r="J161" s="77">
        <v>0</v>
      </c>
    </row>
    <row r="162" spans="1:10" x14ac:dyDescent="0.25">
      <c r="A162" s="77" t="s">
        <v>237</v>
      </c>
      <c r="B162" s="77" t="s">
        <v>35</v>
      </c>
      <c r="C162" s="77">
        <v>2.2290000000000001</v>
      </c>
      <c r="D162" s="77">
        <v>2.2290000000000001</v>
      </c>
      <c r="E162" s="77">
        <v>2.2290000000000001</v>
      </c>
      <c r="F162" s="77">
        <v>0</v>
      </c>
      <c r="G162" s="77">
        <v>2.2290000000000001</v>
      </c>
      <c r="H162" s="77">
        <v>1</v>
      </c>
      <c r="I162" s="77">
        <v>0</v>
      </c>
      <c r="J162" s="77">
        <v>0</v>
      </c>
    </row>
    <row r="163" spans="1:10" x14ac:dyDescent="0.25">
      <c r="A163" s="77" t="s">
        <v>112</v>
      </c>
      <c r="B163" s="77" t="s">
        <v>35</v>
      </c>
      <c r="C163" s="77">
        <v>2.2290000000000001</v>
      </c>
      <c r="D163" s="77">
        <v>2.2290000000000001</v>
      </c>
      <c r="E163" s="77">
        <v>2.2290000000000001</v>
      </c>
      <c r="F163" s="77">
        <v>0</v>
      </c>
      <c r="G163" s="77">
        <v>2.2290000000000001</v>
      </c>
      <c r="H163" s="77">
        <v>1</v>
      </c>
      <c r="I163" s="77">
        <v>0</v>
      </c>
      <c r="J163" s="77">
        <v>0</v>
      </c>
    </row>
    <row r="164" spans="1:10" x14ac:dyDescent="0.25">
      <c r="A164" s="77" t="s">
        <v>238</v>
      </c>
      <c r="B164" s="77" t="s">
        <v>35</v>
      </c>
      <c r="C164" s="77">
        <v>15.042999999999999</v>
      </c>
      <c r="D164" s="77">
        <v>15.042999999999999</v>
      </c>
      <c r="E164" s="77">
        <v>15.042999999999999</v>
      </c>
      <c r="F164" s="77">
        <v>0</v>
      </c>
      <c r="G164" s="77">
        <v>15.042999999999999</v>
      </c>
      <c r="H164" s="77">
        <v>1</v>
      </c>
      <c r="I164" s="77">
        <v>0</v>
      </c>
      <c r="J164" s="77">
        <v>0</v>
      </c>
    </row>
    <row r="165" spans="1:10" x14ac:dyDescent="0.25">
      <c r="A165" s="77" t="s">
        <v>112</v>
      </c>
      <c r="B165" s="77" t="s">
        <v>35</v>
      </c>
      <c r="C165" s="77">
        <v>15.042999999999999</v>
      </c>
      <c r="D165" s="77">
        <v>15.042999999999999</v>
      </c>
      <c r="E165" s="77">
        <v>15.042999999999999</v>
      </c>
      <c r="F165" s="77">
        <v>0</v>
      </c>
      <c r="G165" s="77">
        <v>15.042999999999999</v>
      </c>
      <c r="H165" s="77">
        <v>1</v>
      </c>
      <c r="I165" s="77">
        <v>0</v>
      </c>
      <c r="J165" s="77">
        <v>0</v>
      </c>
    </row>
    <row r="166" spans="1:10" x14ac:dyDescent="0.25">
      <c r="A166" s="77" t="s">
        <v>37</v>
      </c>
      <c r="B166" s="77" t="s">
        <v>35</v>
      </c>
      <c r="C166" s="77">
        <v>0.98599999999999999</v>
      </c>
      <c r="D166" s="77">
        <v>5.024</v>
      </c>
      <c r="E166" s="77">
        <v>28.440999999999999</v>
      </c>
      <c r="F166" s="77">
        <v>5.3920000000000003</v>
      </c>
      <c r="G166" s="77">
        <v>11.746</v>
      </c>
      <c r="H166" s="77">
        <v>624</v>
      </c>
      <c r="I166" s="77">
        <v>0</v>
      </c>
      <c r="J166" s="77">
        <v>0</v>
      </c>
    </row>
    <row r="167" spans="1:10" x14ac:dyDescent="0.25">
      <c r="A167" s="77" t="s">
        <v>112</v>
      </c>
      <c r="B167" s="77" t="s">
        <v>35</v>
      </c>
      <c r="C167" s="77">
        <v>0.98599999999999999</v>
      </c>
      <c r="D167" s="77">
        <v>5.024</v>
      </c>
      <c r="E167" s="77">
        <v>28.440999999999999</v>
      </c>
      <c r="F167" s="77">
        <v>0</v>
      </c>
      <c r="G167" s="77">
        <v>11.746</v>
      </c>
      <c r="H167" s="77" t="s">
        <v>152</v>
      </c>
      <c r="I167" s="77">
        <v>97</v>
      </c>
      <c r="J167" s="77">
        <v>0</v>
      </c>
    </row>
    <row r="168" spans="1:10" x14ac:dyDescent="0.25">
      <c r="A168" s="77" t="s">
        <v>63</v>
      </c>
      <c r="B168" s="77" t="s">
        <v>35</v>
      </c>
      <c r="C168" s="77">
        <v>0.54800000000000004</v>
      </c>
      <c r="D168" s="77">
        <v>0.68</v>
      </c>
      <c r="E168" s="77">
        <v>1.139</v>
      </c>
      <c r="F168" s="77">
        <v>0.123</v>
      </c>
      <c r="G168" s="77">
        <v>0.86299999999999999</v>
      </c>
      <c r="H168" s="77">
        <v>157</v>
      </c>
      <c r="I168" s="77">
        <v>0</v>
      </c>
      <c r="J168" s="77">
        <v>0</v>
      </c>
    </row>
    <row r="169" spans="1:10" x14ac:dyDescent="0.25">
      <c r="A169" s="77" t="s">
        <v>112</v>
      </c>
      <c r="B169" s="77" t="s">
        <v>35</v>
      </c>
      <c r="C169" s="77">
        <v>0.54800000000000004</v>
      </c>
      <c r="D169" s="77">
        <v>0.68</v>
      </c>
      <c r="E169" s="77">
        <v>1.139</v>
      </c>
      <c r="F169" s="77">
        <v>0</v>
      </c>
      <c r="G169" s="77">
        <v>0.86299999999999999</v>
      </c>
      <c r="H169" s="77">
        <v>948</v>
      </c>
      <c r="I169" s="77">
        <v>0</v>
      </c>
      <c r="J169" s="77">
        <v>0</v>
      </c>
    </row>
    <row r="170" spans="1:10" x14ac:dyDescent="0.25">
      <c r="A170" s="77" t="s">
        <v>76</v>
      </c>
      <c r="B170" s="77" t="s">
        <v>35</v>
      </c>
      <c r="C170" s="77">
        <v>1E-3</v>
      </c>
      <c r="D170" s="77">
        <v>2E-3</v>
      </c>
      <c r="E170" s="77">
        <v>3.0000000000000001E-3</v>
      </c>
      <c r="F170" s="77">
        <v>0</v>
      </c>
      <c r="G170" s="77">
        <v>2E-3</v>
      </c>
      <c r="H170" s="77">
        <v>26</v>
      </c>
      <c r="I170" s="77">
        <v>0</v>
      </c>
      <c r="J170" s="77">
        <v>0</v>
      </c>
    </row>
    <row r="171" spans="1:10" x14ac:dyDescent="0.25">
      <c r="A171" s="77" t="s">
        <v>112</v>
      </c>
      <c r="B171" s="77" t="s">
        <v>35</v>
      </c>
      <c r="C171" s="77">
        <v>1E-3</v>
      </c>
      <c r="D171" s="77">
        <v>2E-3</v>
      </c>
      <c r="E171" s="77">
        <v>3.0000000000000001E-3</v>
      </c>
      <c r="F171" s="77">
        <v>0</v>
      </c>
      <c r="G171" s="77">
        <v>2E-3</v>
      </c>
      <c r="H171" s="77">
        <v>164</v>
      </c>
      <c r="I171" s="77">
        <v>0</v>
      </c>
      <c r="J171" s="77">
        <v>0</v>
      </c>
    </row>
    <row r="172" spans="1:10" x14ac:dyDescent="0.25">
      <c r="A172" s="77" t="s">
        <v>74</v>
      </c>
      <c r="B172" s="77" t="s">
        <v>35</v>
      </c>
      <c r="C172" s="77">
        <v>1.0999999999999999E-2</v>
      </c>
      <c r="D172" s="77">
        <v>2.8000000000000001E-2</v>
      </c>
      <c r="E172" s="77">
        <v>3.9E-2</v>
      </c>
      <c r="F172" s="77">
        <v>6.0000000000000001E-3</v>
      </c>
      <c r="G172" s="77">
        <v>3.4000000000000002E-2</v>
      </c>
      <c r="H172" s="77">
        <v>27</v>
      </c>
      <c r="I172" s="77">
        <v>0</v>
      </c>
      <c r="J172" s="77">
        <v>0</v>
      </c>
    </row>
    <row r="173" spans="1:10" x14ac:dyDescent="0.25">
      <c r="A173" s="77" t="s">
        <v>112</v>
      </c>
      <c r="B173" s="77" t="s">
        <v>35</v>
      </c>
      <c r="C173" s="77">
        <v>1.0999999999999999E-2</v>
      </c>
      <c r="D173" s="77">
        <v>2.8000000000000001E-2</v>
      </c>
      <c r="E173" s="77">
        <v>3.9E-2</v>
      </c>
      <c r="F173" s="77">
        <v>0</v>
      </c>
      <c r="G173" s="77">
        <v>3.4000000000000002E-2</v>
      </c>
      <c r="H173" s="77">
        <v>164</v>
      </c>
      <c r="I173" s="77">
        <v>0</v>
      </c>
      <c r="J173" s="77">
        <v>0</v>
      </c>
    </row>
    <row r="174" spans="1:10" x14ac:dyDescent="0.25">
      <c r="A174" s="77" t="s">
        <v>72</v>
      </c>
      <c r="B174" s="77" t="s">
        <v>35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20</v>
      </c>
      <c r="I174" s="77">
        <v>0</v>
      </c>
      <c r="J174" s="77">
        <v>0</v>
      </c>
    </row>
    <row r="175" spans="1:10" x14ac:dyDescent="0.25">
      <c r="A175" s="77" t="s">
        <v>112</v>
      </c>
      <c r="B175" s="77" t="s">
        <v>35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126</v>
      </c>
      <c r="I175" s="77">
        <v>0</v>
      </c>
      <c r="J175" s="77">
        <v>0</v>
      </c>
    </row>
    <row r="176" spans="1:10" x14ac:dyDescent="0.25">
      <c r="A176" s="77" t="s">
        <v>65</v>
      </c>
      <c r="B176" s="77" t="s">
        <v>35</v>
      </c>
      <c r="C176" s="77">
        <v>0</v>
      </c>
      <c r="D176" s="77">
        <v>6.4000000000000001E-2</v>
      </c>
      <c r="E176" s="77">
        <v>0.47699999999999998</v>
      </c>
      <c r="F176" s="77">
        <v>0.154</v>
      </c>
      <c r="G176" s="77">
        <v>0.41699999999999998</v>
      </c>
      <c r="H176" s="77">
        <v>27</v>
      </c>
      <c r="I176" s="77">
        <v>0</v>
      </c>
      <c r="J176" s="77">
        <v>0</v>
      </c>
    </row>
    <row r="177" spans="1:10" x14ac:dyDescent="0.25">
      <c r="A177" s="77" t="s">
        <v>112</v>
      </c>
      <c r="B177" s="77" t="s">
        <v>35</v>
      </c>
      <c r="C177" s="77">
        <v>0</v>
      </c>
      <c r="D177" s="77">
        <v>6.4000000000000001E-2</v>
      </c>
      <c r="E177" s="77">
        <v>0.47699999999999998</v>
      </c>
      <c r="F177" s="77">
        <v>0</v>
      </c>
      <c r="G177" s="77">
        <v>0.41699999999999998</v>
      </c>
      <c r="H177" s="77">
        <v>164</v>
      </c>
      <c r="I177" s="77">
        <v>0</v>
      </c>
      <c r="J177" s="77">
        <v>0</v>
      </c>
    </row>
    <row r="178" spans="1:10" x14ac:dyDescent="0.25">
      <c r="A178" s="77" t="s">
        <v>69</v>
      </c>
      <c r="B178" s="77" t="s">
        <v>35</v>
      </c>
      <c r="C178" s="77">
        <v>0.97799999999999998</v>
      </c>
      <c r="D178" s="77">
        <v>1.0369999999999999</v>
      </c>
      <c r="E178" s="77">
        <v>1.339</v>
      </c>
      <c r="F178" s="77">
        <v>5.7000000000000002E-2</v>
      </c>
      <c r="G178" s="77">
        <v>1.0640000000000001</v>
      </c>
      <c r="H178" s="77">
        <v>41</v>
      </c>
      <c r="I178" s="77">
        <v>0</v>
      </c>
      <c r="J178" s="77">
        <v>0</v>
      </c>
    </row>
    <row r="179" spans="1:10" x14ac:dyDescent="0.25">
      <c r="A179" s="77" t="s">
        <v>112</v>
      </c>
      <c r="B179" s="77" t="s">
        <v>35</v>
      </c>
      <c r="C179" s="77">
        <v>0.97799999999999998</v>
      </c>
      <c r="D179" s="77">
        <v>1.0369999999999999</v>
      </c>
      <c r="E179" s="77">
        <v>1.339</v>
      </c>
      <c r="F179" s="77">
        <v>0</v>
      </c>
      <c r="G179" s="77">
        <v>1.0640000000000001</v>
      </c>
      <c r="H179" s="77">
        <v>251</v>
      </c>
      <c r="I179" s="77">
        <v>1</v>
      </c>
      <c r="J179" s="77">
        <v>0</v>
      </c>
    </row>
    <row r="180" spans="1:10" x14ac:dyDescent="0.25">
      <c r="A180" s="77" t="s">
        <v>60</v>
      </c>
      <c r="B180" s="77" t="s">
        <v>35</v>
      </c>
      <c r="C180" s="77">
        <v>0.65700000000000003</v>
      </c>
      <c r="D180" s="77">
        <v>0.83499999999999996</v>
      </c>
      <c r="E180" s="77">
        <v>2.8109999999999999</v>
      </c>
      <c r="F180" s="77">
        <v>0.218</v>
      </c>
      <c r="G180" s="77">
        <v>1.0569999999999999</v>
      </c>
      <c r="H180" s="77">
        <v>510</v>
      </c>
      <c r="I180" s="77">
        <v>0</v>
      </c>
      <c r="J180" s="77">
        <v>0</v>
      </c>
    </row>
    <row r="181" spans="1:10" x14ac:dyDescent="0.25">
      <c r="A181" s="77" t="s">
        <v>112</v>
      </c>
      <c r="B181" s="77" t="s">
        <v>35</v>
      </c>
      <c r="C181" s="77">
        <v>0.65700000000000003</v>
      </c>
      <c r="D181" s="77">
        <v>0.83499999999999996</v>
      </c>
      <c r="E181" s="77">
        <v>2.8109999999999999</v>
      </c>
      <c r="F181" s="77">
        <v>0</v>
      </c>
      <c r="G181" s="77">
        <v>1.0569999999999999</v>
      </c>
      <c r="H181" s="77" t="s">
        <v>153</v>
      </c>
      <c r="I181" s="77">
        <v>0</v>
      </c>
      <c r="J181" s="77">
        <v>0</v>
      </c>
    </row>
    <row r="182" spans="1:10" x14ac:dyDescent="0.25">
      <c r="A182" s="77" t="s">
        <v>75</v>
      </c>
      <c r="B182" s="77" t="s">
        <v>35</v>
      </c>
      <c r="C182" s="77">
        <v>5.0000000000000001E-3</v>
      </c>
      <c r="D182" s="77">
        <v>8.0000000000000002E-3</v>
      </c>
      <c r="E182" s="77">
        <v>3.7999999999999999E-2</v>
      </c>
      <c r="F182" s="77">
        <v>6.0000000000000001E-3</v>
      </c>
      <c r="G182" s="77">
        <v>8.0000000000000002E-3</v>
      </c>
      <c r="H182" s="77">
        <v>26</v>
      </c>
      <c r="I182" s="77">
        <v>0</v>
      </c>
      <c r="J182" s="77">
        <v>0</v>
      </c>
    </row>
    <row r="183" spans="1:10" x14ac:dyDescent="0.25">
      <c r="A183" s="77" t="s">
        <v>112</v>
      </c>
      <c r="B183" s="77" t="s">
        <v>35</v>
      </c>
      <c r="C183" s="77">
        <v>5.0000000000000001E-3</v>
      </c>
      <c r="D183" s="77">
        <v>8.0000000000000002E-3</v>
      </c>
      <c r="E183" s="77">
        <v>3.7999999999999999E-2</v>
      </c>
      <c r="F183" s="77">
        <v>0</v>
      </c>
      <c r="G183" s="77">
        <v>8.0000000000000002E-3</v>
      </c>
      <c r="H183" s="77">
        <v>70</v>
      </c>
      <c r="I183" s="77">
        <v>94</v>
      </c>
      <c r="J183" s="77">
        <v>0</v>
      </c>
    </row>
    <row r="184" spans="1:10" x14ac:dyDescent="0.25">
      <c r="A184" s="77" t="s">
        <v>73</v>
      </c>
      <c r="B184" s="77" t="s">
        <v>35</v>
      </c>
      <c r="C184" s="77">
        <v>0.14899999999999999</v>
      </c>
      <c r="D184" s="77">
        <v>0.155</v>
      </c>
      <c r="E184" s="77">
        <v>0.16</v>
      </c>
      <c r="F184" s="77">
        <v>4.0000000000000001E-3</v>
      </c>
      <c r="G184" s="77">
        <v>0.159</v>
      </c>
      <c r="H184" s="77">
        <v>26</v>
      </c>
      <c r="I184" s="77">
        <v>0</v>
      </c>
      <c r="J184" s="77">
        <v>0</v>
      </c>
    </row>
    <row r="185" spans="1:10" x14ac:dyDescent="0.25">
      <c r="A185" s="77" t="s">
        <v>112</v>
      </c>
      <c r="B185" s="77" t="s">
        <v>35</v>
      </c>
      <c r="C185" s="77">
        <v>0.14899999999999999</v>
      </c>
      <c r="D185" s="77">
        <v>0.155</v>
      </c>
      <c r="E185" s="77">
        <v>0.16</v>
      </c>
      <c r="F185" s="77">
        <v>0</v>
      </c>
      <c r="G185" s="77">
        <v>0.159</v>
      </c>
      <c r="H185" s="77">
        <v>165</v>
      </c>
      <c r="I185" s="77">
        <v>0</v>
      </c>
      <c r="J185" s="77">
        <v>0</v>
      </c>
    </row>
    <row r="186" spans="1:10" x14ac:dyDescent="0.25">
      <c r="A186" s="77" t="s">
        <v>70</v>
      </c>
      <c r="B186" s="77" t="s">
        <v>35</v>
      </c>
      <c r="C186" s="77">
        <v>1.2649999999999999</v>
      </c>
      <c r="D186" s="77">
        <v>1.3819999999999999</v>
      </c>
      <c r="E186" s="77">
        <v>1.5660000000000001</v>
      </c>
      <c r="F186" s="77">
        <v>8.6999999999999994E-2</v>
      </c>
      <c r="G186" s="77">
        <v>1.514</v>
      </c>
      <c r="H186" s="77">
        <v>20</v>
      </c>
      <c r="I186" s="77">
        <v>0</v>
      </c>
      <c r="J186" s="77">
        <v>0</v>
      </c>
    </row>
    <row r="187" spans="1:10" x14ac:dyDescent="0.25">
      <c r="A187" s="77" t="s">
        <v>112</v>
      </c>
      <c r="B187" s="77" t="s">
        <v>35</v>
      </c>
      <c r="C187" s="77">
        <v>1.2649999999999999</v>
      </c>
      <c r="D187" s="77">
        <v>1.3819999999999999</v>
      </c>
      <c r="E187" s="77">
        <v>1.5660000000000001</v>
      </c>
      <c r="F187" s="77">
        <v>0</v>
      </c>
      <c r="G187" s="77">
        <v>1.514</v>
      </c>
      <c r="H187" s="77">
        <v>127</v>
      </c>
      <c r="I187" s="77">
        <v>1</v>
      </c>
      <c r="J187" s="77">
        <v>0</v>
      </c>
    </row>
    <row r="188" spans="1:10" x14ac:dyDescent="0.25">
      <c r="A188" s="77" t="s">
        <v>66</v>
      </c>
      <c r="B188" s="77" t="s">
        <v>35</v>
      </c>
      <c r="C188" s="77">
        <v>0</v>
      </c>
      <c r="D188" s="77">
        <v>0.35099999999999998</v>
      </c>
      <c r="E188" s="77">
        <v>1.9</v>
      </c>
      <c r="F188" s="77">
        <v>0.61899999999999999</v>
      </c>
      <c r="G188" s="77">
        <v>1.389</v>
      </c>
      <c r="H188" s="77">
        <v>100</v>
      </c>
      <c r="I188" s="77">
        <v>0</v>
      </c>
      <c r="J188" s="77">
        <v>0</v>
      </c>
    </row>
    <row r="189" spans="1:10" x14ac:dyDescent="0.25">
      <c r="A189" s="77" t="s">
        <v>112</v>
      </c>
      <c r="B189" s="77" t="s">
        <v>35</v>
      </c>
      <c r="C189" s="77">
        <v>0</v>
      </c>
      <c r="D189" s="77">
        <v>0.35099999999999998</v>
      </c>
      <c r="E189" s="77">
        <v>1.9</v>
      </c>
      <c r="F189" s="77">
        <v>0</v>
      </c>
      <c r="G189" s="77">
        <v>1.389</v>
      </c>
      <c r="H189" s="77">
        <v>600</v>
      </c>
      <c r="I189" s="77">
        <v>0</v>
      </c>
      <c r="J189" s="77">
        <v>0</v>
      </c>
    </row>
    <row r="190" spans="1:10" x14ac:dyDescent="0.25">
      <c r="A190" s="77" t="s">
        <v>58</v>
      </c>
      <c r="B190" s="77" t="s">
        <v>35</v>
      </c>
      <c r="C190" s="77">
        <v>0.92700000000000005</v>
      </c>
      <c r="D190" s="77">
        <v>1.0580000000000001</v>
      </c>
      <c r="E190" s="77">
        <v>1.7</v>
      </c>
      <c r="F190" s="77">
        <v>0.154</v>
      </c>
      <c r="G190" s="77">
        <v>1.169</v>
      </c>
      <c r="H190" s="77">
        <v>34</v>
      </c>
      <c r="I190" s="77">
        <v>0</v>
      </c>
      <c r="J190" s="77">
        <v>0</v>
      </c>
    </row>
    <row r="191" spans="1:10" x14ac:dyDescent="0.25">
      <c r="A191" s="77" t="s">
        <v>112</v>
      </c>
      <c r="B191" s="77" t="s">
        <v>35</v>
      </c>
      <c r="C191" s="77">
        <v>0.92700000000000005</v>
      </c>
      <c r="D191" s="77">
        <v>1.0580000000000001</v>
      </c>
      <c r="E191" s="77">
        <v>1.7</v>
      </c>
      <c r="F191" s="77">
        <v>0</v>
      </c>
      <c r="G191" s="77">
        <v>1.169</v>
      </c>
      <c r="H191" s="77">
        <v>204</v>
      </c>
      <c r="I191" s="77">
        <v>0</v>
      </c>
      <c r="J191" s="77">
        <v>0</v>
      </c>
    </row>
    <row r="192" spans="1:10" x14ac:dyDescent="0.25">
      <c r="A192" s="77" t="s">
        <v>68</v>
      </c>
      <c r="B192" s="77" t="s">
        <v>35</v>
      </c>
      <c r="C192" s="77">
        <v>0.38200000000000001</v>
      </c>
      <c r="D192" s="77">
        <v>0.41199999999999998</v>
      </c>
      <c r="E192" s="77">
        <v>0.56699999999999995</v>
      </c>
      <c r="F192" s="77">
        <v>0.03</v>
      </c>
      <c r="G192" s="77">
        <v>0.45600000000000002</v>
      </c>
      <c r="H192" s="77">
        <v>61</v>
      </c>
      <c r="I192" s="77">
        <v>0</v>
      </c>
      <c r="J192" s="77">
        <v>0</v>
      </c>
    </row>
    <row r="193" spans="1:10" x14ac:dyDescent="0.25">
      <c r="A193" s="77" t="s">
        <v>112</v>
      </c>
      <c r="B193" s="77" t="s">
        <v>35</v>
      </c>
      <c r="C193" s="77">
        <v>0.38200000000000001</v>
      </c>
      <c r="D193" s="77">
        <v>0.41199999999999998</v>
      </c>
      <c r="E193" s="77">
        <v>0.56699999999999995</v>
      </c>
      <c r="F193" s="77">
        <v>0</v>
      </c>
      <c r="G193" s="77">
        <v>0.45600000000000002</v>
      </c>
      <c r="H193" s="77">
        <v>380</v>
      </c>
      <c r="I193" s="77">
        <v>0</v>
      </c>
      <c r="J193" s="77">
        <v>0</v>
      </c>
    </row>
    <row r="194" spans="1:10" x14ac:dyDescent="0.25">
      <c r="A194" s="77" t="s">
        <v>67</v>
      </c>
      <c r="B194" s="77" t="s">
        <v>35</v>
      </c>
      <c r="C194" s="77">
        <v>0.70199999999999996</v>
      </c>
      <c r="D194" s="77">
        <v>0.77600000000000002</v>
      </c>
      <c r="E194" s="77">
        <v>0.98399999999999999</v>
      </c>
      <c r="F194" s="77">
        <v>5.1999999999999998E-2</v>
      </c>
      <c r="G194" s="77">
        <v>0.85</v>
      </c>
      <c r="H194" s="77">
        <v>125</v>
      </c>
      <c r="I194" s="77">
        <v>0</v>
      </c>
      <c r="J194" s="77">
        <v>0</v>
      </c>
    </row>
    <row r="195" spans="1:10" x14ac:dyDescent="0.25">
      <c r="A195" s="77" t="s">
        <v>112</v>
      </c>
      <c r="B195" s="77" t="s">
        <v>35</v>
      </c>
      <c r="C195" s="77">
        <v>0.70199999999999996</v>
      </c>
      <c r="D195" s="77">
        <v>0.77600000000000002</v>
      </c>
      <c r="E195" s="77">
        <v>0.98399999999999999</v>
      </c>
      <c r="F195" s="77">
        <v>0</v>
      </c>
      <c r="G195" s="77">
        <v>0.85</v>
      </c>
      <c r="H195" s="77">
        <v>718</v>
      </c>
      <c r="I195" s="77">
        <v>0</v>
      </c>
      <c r="J195" s="77">
        <v>0</v>
      </c>
    </row>
    <row r="196" spans="1:10" x14ac:dyDescent="0.25">
      <c r="A196" s="77" t="s">
        <v>61</v>
      </c>
      <c r="B196" s="77" t="s">
        <v>35</v>
      </c>
      <c r="C196" s="77">
        <v>0.52400000000000002</v>
      </c>
      <c r="D196" s="77">
        <v>0.72799999999999998</v>
      </c>
      <c r="E196" s="77">
        <v>1.2130000000000001</v>
      </c>
      <c r="F196" s="77">
        <v>9.4E-2</v>
      </c>
      <c r="G196" s="77">
        <v>0.80400000000000005</v>
      </c>
      <c r="H196" s="77">
        <v>184</v>
      </c>
      <c r="I196" s="77">
        <v>0</v>
      </c>
      <c r="J196" s="77">
        <v>0</v>
      </c>
    </row>
    <row r="197" spans="1:10" x14ac:dyDescent="0.25">
      <c r="A197" s="77" t="s">
        <v>112</v>
      </c>
      <c r="B197" s="77" t="s">
        <v>35</v>
      </c>
      <c r="C197" s="77">
        <v>0.52400000000000002</v>
      </c>
      <c r="D197" s="77">
        <v>0.72799999999999998</v>
      </c>
      <c r="E197" s="77">
        <v>1.2130000000000001</v>
      </c>
      <c r="F197" s="77">
        <v>0</v>
      </c>
      <c r="G197" s="77">
        <v>0.80400000000000005</v>
      </c>
      <c r="H197" s="77" t="s">
        <v>154</v>
      </c>
      <c r="I197" s="77">
        <v>0</v>
      </c>
      <c r="J197" s="77">
        <v>0</v>
      </c>
    </row>
    <row r="198" spans="1:10" x14ac:dyDescent="0.25">
      <c r="A198" s="77" t="s">
        <v>57</v>
      </c>
      <c r="B198" s="77" t="s">
        <v>35</v>
      </c>
      <c r="C198" s="77">
        <v>0.30199999999999999</v>
      </c>
      <c r="D198" s="77">
        <v>0.32100000000000001</v>
      </c>
      <c r="E198" s="77">
        <v>0.35199999999999998</v>
      </c>
      <c r="F198" s="77">
        <v>0.01</v>
      </c>
      <c r="G198" s="77">
        <v>0.33200000000000002</v>
      </c>
      <c r="H198" s="77">
        <v>34</v>
      </c>
      <c r="I198" s="77">
        <v>0</v>
      </c>
      <c r="J198" s="77">
        <v>0</v>
      </c>
    </row>
    <row r="199" spans="1:10" x14ac:dyDescent="0.25">
      <c r="A199" s="77" t="s">
        <v>112</v>
      </c>
      <c r="B199" s="77" t="s">
        <v>35</v>
      </c>
      <c r="C199" s="77">
        <v>0.30199999999999999</v>
      </c>
      <c r="D199" s="77">
        <v>0.32100000000000001</v>
      </c>
      <c r="E199" s="77">
        <v>0.35199999999999998</v>
      </c>
      <c r="F199" s="77">
        <v>0</v>
      </c>
      <c r="G199" s="77">
        <v>0.33200000000000002</v>
      </c>
      <c r="H199" s="77">
        <v>204</v>
      </c>
      <c r="I199" s="77">
        <v>0</v>
      </c>
      <c r="J199" s="77">
        <v>0</v>
      </c>
    </row>
    <row r="200" spans="1:10" x14ac:dyDescent="0.25">
      <c r="A200" s="77" t="s">
        <v>56</v>
      </c>
      <c r="B200" s="77" t="s">
        <v>35</v>
      </c>
      <c r="C200" s="77">
        <v>0.93200000000000005</v>
      </c>
      <c r="D200" s="77">
        <v>1.409</v>
      </c>
      <c r="E200" s="77">
        <v>2.1739999999999999</v>
      </c>
      <c r="F200" s="77">
        <v>0.16700000000000001</v>
      </c>
      <c r="G200" s="77">
        <v>1.542</v>
      </c>
      <c r="H200" s="77">
        <v>621</v>
      </c>
      <c r="I200" s="77">
        <v>0</v>
      </c>
      <c r="J200" s="77">
        <v>0</v>
      </c>
    </row>
    <row r="201" spans="1:10" x14ac:dyDescent="0.25">
      <c r="A201" s="77" t="s">
        <v>112</v>
      </c>
      <c r="B201" s="77" t="s">
        <v>35</v>
      </c>
      <c r="C201" s="77">
        <v>0.93200000000000005</v>
      </c>
      <c r="D201" s="77">
        <v>1.409</v>
      </c>
      <c r="E201" s="77">
        <v>2.1739999999999999</v>
      </c>
      <c r="F201" s="77">
        <v>0</v>
      </c>
      <c r="G201" s="77">
        <v>1.542</v>
      </c>
      <c r="H201" s="77" t="s">
        <v>155</v>
      </c>
      <c r="I201" s="77">
        <v>0</v>
      </c>
      <c r="J201" s="77">
        <v>0</v>
      </c>
    </row>
    <row r="202" spans="1:10" x14ac:dyDescent="0.25">
      <c r="A202" s="77" t="s">
        <v>71</v>
      </c>
      <c r="B202" s="77" t="s">
        <v>35</v>
      </c>
      <c r="C202" s="77">
        <v>0.23899999999999999</v>
      </c>
      <c r="D202" s="77">
        <v>0.28999999999999998</v>
      </c>
      <c r="E202" s="77">
        <v>0.76700000000000002</v>
      </c>
      <c r="F202" s="77">
        <v>7.0000000000000007E-2</v>
      </c>
      <c r="G202" s="77">
        <v>0.34499999999999997</v>
      </c>
      <c r="H202" s="77">
        <v>87</v>
      </c>
      <c r="I202" s="77">
        <v>0</v>
      </c>
      <c r="J202" s="77">
        <v>0</v>
      </c>
    </row>
    <row r="203" spans="1:10" x14ac:dyDescent="0.25">
      <c r="A203" s="77" t="s">
        <v>112</v>
      </c>
      <c r="B203" s="77" t="s">
        <v>35</v>
      </c>
      <c r="C203" s="77">
        <v>0.23899999999999999</v>
      </c>
      <c r="D203" s="77">
        <v>0.28999999999999998</v>
      </c>
      <c r="E203" s="77">
        <v>0.76700000000000002</v>
      </c>
      <c r="F203" s="77">
        <v>0</v>
      </c>
      <c r="G203" s="77">
        <v>0.34499999999999997</v>
      </c>
      <c r="H203" s="77">
        <v>484</v>
      </c>
      <c r="I203" s="77">
        <v>0</v>
      </c>
      <c r="J203" s="77">
        <v>0</v>
      </c>
    </row>
    <row r="204" spans="1:10" x14ac:dyDescent="0.25">
      <c r="A204" s="77" t="s">
        <v>62</v>
      </c>
      <c r="B204" s="77" t="s">
        <v>35</v>
      </c>
      <c r="C204" s="77">
        <v>1.0329999999999999</v>
      </c>
      <c r="D204" s="77">
        <v>1.5620000000000001</v>
      </c>
      <c r="E204" s="77">
        <v>2.2349999999999999</v>
      </c>
      <c r="F204" s="77">
        <v>0.25900000000000001</v>
      </c>
      <c r="G204" s="77">
        <v>1.865</v>
      </c>
      <c r="H204" s="77">
        <v>183</v>
      </c>
      <c r="I204" s="77">
        <v>0</v>
      </c>
      <c r="J204" s="77">
        <v>0</v>
      </c>
    </row>
    <row r="205" spans="1:10" x14ac:dyDescent="0.25">
      <c r="A205" s="77" t="s">
        <v>112</v>
      </c>
      <c r="B205" s="77" t="s">
        <v>35</v>
      </c>
      <c r="C205" s="77">
        <v>1.0329999999999999</v>
      </c>
      <c r="D205" s="77">
        <v>1.5620000000000001</v>
      </c>
      <c r="E205" s="77">
        <v>2.2349999999999999</v>
      </c>
      <c r="F205" s="77">
        <v>0</v>
      </c>
      <c r="G205" s="77">
        <v>1.865</v>
      </c>
      <c r="H205" s="77" t="s">
        <v>154</v>
      </c>
      <c r="I205" s="77">
        <v>0</v>
      </c>
      <c r="J205" s="77">
        <v>0</v>
      </c>
    </row>
    <row r="206" spans="1:10" x14ac:dyDescent="0.25">
      <c r="A206" s="77" t="s">
        <v>97</v>
      </c>
      <c r="B206" s="77" t="s">
        <v>35</v>
      </c>
      <c r="C206" s="77">
        <v>0</v>
      </c>
      <c r="D206" s="77">
        <v>0.52300000000000002</v>
      </c>
      <c r="E206" s="77">
        <v>2.7280000000000002</v>
      </c>
      <c r="F206" s="77">
        <v>0.91400000000000003</v>
      </c>
      <c r="G206" s="77">
        <v>2.0699999999999998</v>
      </c>
      <c r="H206" s="77">
        <v>100</v>
      </c>
      <c r="I206" s="77">
        <v>0</v>
      </c>
      <c r="J206" s="77">
        <v>0</v>
      </c>
    </row>
    <row r="207" spans="1:10" x14ac:dyDescent="0.25">
      <c r="A207" s="77" t="s">
        <v>112</v>
      </c>
      <c r="B207" s="77" t="s">
        <v>35</v>
      </c>
      <c r="C207" s="77">
        <v>0</v>
      </c>
      <c r="D207" s="77">
        <v>0.52300000000000002</v>
      </c>
      <c r="E207" s="77">
        <v>2.7280000000000002</v>
      </c>
      <c r="F207" s="77">
        <v>0</v>
      </c>
      <c r="G207" s="77">
        <v>2.0699999999999998</v>
      </c>
      <c r="H207" s="77">
        <v>600</v>
      </c>
      <c r="I207" s="77">
        <v>1</v>
      </c>
      <c r="J207" s="77">
        <v>0</v>
      </c>
    </row>
    <row r="208" spans="1:10" x14ac:dyDescent="0.25">
      <c r="A208" s="77" t="s">
        <v>64</v>
      </c>
      <c r="B208" s="77" t="s">
        <v>35</v>
      </c>
      <c r="C208" s="77">
        <v>0.32600000000000001</v>
      </c>
      <c r="D208" s="77">
        <v>0.48599999999999999</v>
      </c>
      <c r="E208" s="77">
        <v>1.1739999999999999</v>
      </c>
      <c r="F208" s="77">
        <v>0.188</v>
      </c>
      <c r="G208" s="77">
        <v>0.74099999999999999</v>
      </c>
      <c r="H208" s="77">
        <v>127</v>
      </c>
      <c r="I208" s="77">
        <v>0</v>
      </c>
      <c r="J208" s="77">
        <v>0</v>
      </c>
    </row>
    <row r="209" spans="1:10" x14ac:dyDescent="0.25">
      <c r="A209" s="77" t="s">
        <v>112</v>
      </c>
      <c r="B209" s="77" t="s">
        <v>35</v>
      </c>
      <c r="C209" s="77">
        <v>0.32600000000000001</v>
      </c>
      <c r="D209" s="77">
        <v>0.48599999999999999</v>
      </c>
      <c r="E209" s="77">
        <v>1.1739999999999999</v>
      </c>
      <c r="F209" s="77">
        <v>0</v>
      </c>
      <c r="G209" s="77">
        <v>0.74099999999999999</v>
      </c>
      <c r="H209" s="77">
        <v>765</v>
      </c>
      <c r="I209" s="77">
        <v>0</v>
      </c>
      <c r="J209" s="77">
        <v>0</v>
      </c>
    </row>
    <row r="210" spans="1:10" x14ac:dyDescent="0.25">
      <c r="A210" s="77" t="s">
        <v>59</v>
      </c>
      <c r="B210" s="77" t="s">
        <v>35</v>
      </c>
      <c r="C210" s="77">
        <v>0.38100000000000001</v>
      </c>
      <c r="D210" s="77">
        <v>0.442</v>
      </c>
      <c r="E210" s="77">
        <v>1.054</v>
      </c>
      <c r="F210" s="77">
        <v>7.2999999999999995E-2</v>
      </c>
      <c r="G210" s="77">
        <v>0.50600000000000001</v>
      </c>
      <c r="H210" s="77">
        <v>545</v>
      </c>
      <c r="I210" s="77">
        <v>0</v>
      </c>
      <c r="J210" s="77">
        <v>0</v>
      </c>
    </row>
    <row r="211" spans="1:10" x14ac:dyDescent="0.25">
      <c r="A211" s="77" t="s">
        <v>112</v>
      </c>
      <c r="B211" s="77" t="s">
        <v>35</v>
      </c>
      <c r="C211" s="77">
        <v>0.38100000000000001</v>
      </c>
      <c r="D211" s="77">
        <v>0.442</v>
      </c>
      <c r="E211" s="77">
        <v>1.054</v>
      </c>
      <c r="F211" s="77">
        <v>0</v>
      </c>
      <c r="G211" s="77">
        <v>0.50600000000000001</v>
      </c>
      <c r="H211" s="77" t="s">
        <v>156</v>
      </c>
      <c r="I211" s="77">
        <v>0</v>
      </c>
      <c r="J211" s="77">
        <v>0</v>
      </c>
    </row>
    <row r="212" spans="1:10" x14ac:dyDescent="0.25">
      <c r="A212" s="77" t="s">
        <v>77</v>
      </c>
      <c r="B212" s="77" t="s">
        <v>35</v>
      </c>
      <c r="C212" s="77">
        <v>19.094000000000001</v>
      </c>
      <c r="D212" s="77">
        <v>22.308</v>
      </c>
      <c r="E212" s="77">
        <v>23.318999999999999</v>
      </c>
      <c r="F212" s="77">
        <v>1.605</v>
      </c>
      <c r="G212" s="77">
        <v>23.29</v>
      </c>
      <c r="H212" s="77">
        <v>27</v>
      </c>
      <c r="I212" s="77">
        <v>0</v>
      </c>
      <c r="J212" s="77">
        <v>0</v>
      </c>
    </row>
    <row r="213" spans="1:10" x14ac:dyDescent="0.25">
      <c r="A213" s="77" t="s">
        <v>112</v>
      </c>
      <c r="B213" s="77" t="s">
        <v>35</v>
      </c>
      <c r="C213" s="77">
        <v>19.094000000000001</v>
      </c>
      <c r="D213" s="77">
        <v>22.308</v>
      </c>
      <c r="E213" s="77">
        <v>23.318999999999999</v>
      </c>
      <c r="F213" s="77">
        <v>0</v>
      </c>
      <c r="G213" s="77">
        <v>23.29</v>
      </c>
      <c r="H213" s="77">
        <v>163</v>
      </c>
      <c r="I213" s="77">
        <v>0</v>
      </c>
      <c r="J213" s="77">
        <v>0</v>
      </c>
    </row>
    <row r="214" spans="1:10" x14ac:dyDescent="0.25">
      <c r="A214" s="77" t="s">
        <v>98</v>
      </c>
      <c r="B214" s="77" t="s">
        <v>35</v>
      </c>
      <c r="C214" s="77">
        <v>2.4329999999999998</v>
      </c>
      <c r="D214" s="77">
        <v>2.6909999999999998</v>
      </c>
      <c r="E214" s="77">
        <v>3.4390000000000001</v>
      </c>
      <c r="F214" s="77">
        <v>0.17</v>
      </c>
      <c r="G214" s="77">
        <v>2.855</v>
      </c>
      <c r="H214" s="77">
        <v>120</v>
      </c>
      <c r="I214" s="77">
        <v>0</v>
      </c>
      <c r="J214" s="77">
        <v>0</v>
      </c>
    </row>
    <row r="215" spans="1:10" x14ac:dyDescent="0.25">
      <c r="A215" s="77" t="s">
        <v>112</v>
      </c>
      <c r="B215" s="77" t="s">
        <v>35</v>
      </c>
      <c r="C215" s="77">
        <v>2.4329999999999998</v>
      </c>
      <c r="D215" s="77">
        <v>2.6909999999999998</v>
      </c>
      <c r="E215" s="77">
        <v>3.4390000000000001</v>
      </c>
      <c r="F215" s="77">
        <v>0</v>
      </c>
      <c r="G215" s="77">
        <v>2.855</v>
      </c>
      <c r="H215" s="77">
        <v>721</v>
      </c>
      <c r="I215" s="77">
        <v>0</v>
      </c>
      <c r="J215" s="77">
        <v>0</v>
      </c>
    </row>
    <row r="216" spans="1:10" x14ac:dyDescent="0.25">
      <c r="A216" s="77" t="s">
        <v>99</v>
      </c>
      <c r="B216" s="77" t="s">
        <v>35</v>
      </c>
      <c r="C216" s="77">
        <v>2.7589999999999999</v>
      </c>
      <c r="D216" s="77">
        <v>3.1230000000000002</v>
      </c>
      <c r="E216" s="77">
        <v>3.7130000000000001</v>
      </c>
      <c r="F216" s="77">
        <v>0.26500000000000001</v>
      </c>
      <c r="G216" s="77">
        <v>3.4359999999999999</v>
      </c>
      <c r="H216" s="77">
        <v>20</v>
      </c>
      <c r="I216" s="77">
        <v>0</v>
      </c>
      <c r="J216" s="77">
        <v>0</v>
      </c>
    </row>
    <row r="217" spans="1:10" x14ac:dyDescent="0.25">
      <c r="A217" s="77" t="s">
        <v>112</v>
      </c>
      <c r="B217" s="77" t="s">
        <v>35</v>
      </c>
      <c r="C217" s="77">
        <v>2.7589999999999999</v>
      </c>
      <c r="D217" s="77">
        <v>3.1230000000000002</v>
      </c>
      <c r="E217" s="77">
        <v>3.7130000000000001</v>
      </c>
      <c r="F217" s="77">
        <v>0</v>
      </c>
      <c r="G217" s="77">
        <v>3.4359999999999999</v>
      </c>
      <c r="H217" s="77">
        <v>126</v>
      </c>
      <c r="I217" s="77">
        <v>0</v>
      </c>
      <c r="J217" s="77">
        <v>0</v>
      </c>
    </row>
    <row r="218" spans="1:10" x14ac:dyDescent="0.25">
      <c r="A218" s="77" t="s">
        <v>100</v>
      </c>
      <c r="B218" s="77" t="s">
        <v>35</v>
      </c>
      <c r="C218" s="77">
        <v>1.081</v>
      </c>
      <c r="D218" s="77">
        <v>1.1299999999999999</v>
      </c>
      <c r="E218" s="77">
        <v>1.1719999999999999</v>
      </c>
      <c r="F218" s="77">
        <v>2.3E-2</v>
      </c>
      <c r="G218" s="77">
        <v>1.163</v>
      </c>
      <c r="H218" s="77">
        <v>26</v>
      </c>
      <c r="I218" s="77">
        <v>0</v>
      </c>
      <c r="J218" s="77">
        <v>0</v>
      </c>
    </row>
    <row r="219" spans="1:10" x14ac:dyDescent="0.25">
      <c r="A219" s="77" t="s">
        <v>112</v>
      </c>
      <c r="B219" s="77" t="s">
        <v>35</v>
      </c>
      <c r="C219" s="77">
        <v>1.081</v>
      </c>
      <c r="D219" s="77">
        <v>1.1299999999999999</v>
      </c>
      <c r="E219" s="77">
        <v>1.1719999999999999</v>
      </c>
      <c r="F219" s="77">
        <v>0</v>
      </c>
      <c r="G219" s="77">
        <v>1.163</v>
      </c>
      <c r="H219" s="77">
        <v>165</v>
      </c>
      <c r="I219" s="77">
        <v>0</v>
      </c>
      <c r="J219" s="77">
        <v>0</v>
      </c>
    </row>
    <row r="220" spans="1:10" x14ac:dyDescent="0.25">
      <c r="A220" s="77" t="s">
        <v>101</v>
      </c>
      <c r="B220" s="77" t="s">
        <v>35</v>
      </c>
      <c r="C220" s="77">
        <v>0.98599999999999999</v>
      </c>
      <c r="D220" s="77">
        <v>1.0229999999999999</v>
      </c>
      <c r="E220" s="77">
        <v>1.075</v>
      </c>
      <c r="F220" s="77">
        <v>2.1000000000000001E-2</v>
      </c>
      <c r="G220" s="77">
        <v>1.046</v>
      </c>
      <c r="H220" s="77">
        <v>26</v>
      </c>
      <c r="I220" s="77">
        <v>0</v>
      </c>
      <c r="J220" s="77">
        <v>0</v>
      </c>
    </row>
    <row r="221" spans="1:10" x14ac:dyDescent="0.25">
      <c r="A221" s="77" t="s">
        <v>112</v>
      </c>
      <c r="B221" s="77" t="s">
        <v>35</v>
      </c>
      <c r="C221" s="77">
        <v>0.98599999999999999</v>
      </c>
      <c r="D221" s="77">
        <v>1.0229999999999999</v>
      </c>
      <c r="E221" s="77">
        <v>1.075</v>
      </c>
      <c r="F221" s="77">
        <v>0</v>
      </c>
      <c r="G221" s="77">
        <v>1.046</v>
      </c>
      <c r="H221" s="77">
        <v>70</v>
      </c>
      <c r="I221" s="77">
        <v>94</v>
      </c>
      <c r="J221" s="77">
        <v>0</v>
      </c>
    </row>
    <row r="222" spans="1:10" x14ac:dyDescent="0.25">
      <c r="A222" s="77" t="s">
        <v>102</v>
      </c>
      <c r="B222" s="77" t="s">
        <v>35</v>
      </c>
      <c r="C222" s="77">
        <v>22.143000000000001</v>
      </c>
      <c r="D222" s="77">
        <v>26.108000000000001</v>
      </c>
      <c r="E222" s="77">
        <v>27.439</v>
      </c>
      <c r="F222" s="77">
        <v>2.0230000000000001</v>
      </c>
      <c r="G222" s="77">
        <v>27.375</v>
      </c>
      <c r="H222" s="77">
        <v>27</v>
      </c>
      <c r="I222" s="77">
        <v>0</v>
      </c>
      <c r="J222" s="77">
        <v>0</v>
      </c>
    </row>
    <row r="223" spans="1:10" x14ac:dyDescent="0.25">
      <c r="A223" s="77" t="s">
        <v>112</v>
      </c>
      <c r="B223" s="77" t="s">
        <v>35</v>
      </c>
      <c r="C223" s="77">
        <v>22.143000000000001</v>
      </c>
      <c r="D223" s="77">
        <v>26.108000000000001</v>
      </c>
      <c r="E223" s="77">
        <v>27.439</v>
      </c>
      <c r="F223" s="77">
        <v>0</v>
      </c>
      <c r="G223" s="77">
        <v>27.375</v>
      </c>
      <c r="H223" s="77">
        <v>163</v>
      </c>
      <c r="I223" s="77">
        <v>0</v>
      </c>
      <c r="J223" s="77">
        <v>0</v>
      </c>
    </row>
    <row r="224" spans="1:10" x14ac:dyDescent="0.25">
      <c r="A224" s="77" t="s">
        <v>103</v>
      </c>
      <c r="B224" s="77" t="s">
        <v>35</v>
      </c>
      <c r="C224" s="77">
        <v>2.7850000000000001</v>
      </c>
      <c r="D224" s="77">
        <v>3.0510000000000002</v>
      </c>
      <c r="E224" s="77">
        <v>3.8029999999999999</v>
      </c>
      <c r="F224" s="77">
        <v>0.23200000000000001</v>
      </c>
      <c r="G224" s="77">
        <v>3.383</v>
      </c>
      <c r="H224" s="77">
        <v>34</v>
      </c>
      <c r="I224" s="77">
        <v>0</v>
      </c>
      <c r="J224" s="77">
        <v>0</v>
      </c>
    </row>
    <row r="225" spans="1:10" x14ac:dyDescent="0.25">
      <c r="A225" s="77" t="s">
        <v>112</v>
      </c>
      <c r="B225" s="77" t="s">
        <v>35</v>
      </c>
      <c r="C225" s="77">
        <v>2.7850000000000001</v>
      </c>
      <c r="D225" s="77">
        <v>3.0510000000000002</v>
      </c>
      <c r="E225" s="77">
        <v>3.8029999999999999</v>
      </c>
      <c r="F225" s="77">
        <v>0</v>
      </c>
      <c r="G225" s="77">
        <v>3.383</v>
      </c>
      <c r="H225" s="77">
        <v>204</v>
      </c>
      <c r="I225" s="77">
        <v>0</v>
      </c>
      <c r="J225" s="77">
        <v>0</v>
      </c>
    </row>
    <row r="226" spans="1:10" x14ac:dyDescent="0.25">
      <c r="A226" s="77" t="s">
        <v>104</v>
      </c>
      <c r="B226" s="77" t="s">
        <v>35</v>
      </c>
      <c r="C226" s="77">
        <v>11.249000000000001</v>
      </c>
      <c r="D226" s="77">
        <v>11.993</v>
      </c>
      <c r="E226" s="77">
        <v>14.432</v>
      </c>
      <c r="F226" s="77">
        <v>0.52600000000000002</v>
      </c>
      <c r="G226" s="77">
        <v>12.433999999999999</v>
      </c>
      <c r="H226" s="77">
        <v>52</v>
      </c>
      <c r="I226" s="77">
        <v>0</v>
      </c>
      <c r="J226" s="77">
        <v>0</v>
      </c>
    </row>
    <row r="227" spans="1:10" x14ac:dyDescent="0.25">
      <c r="A227" s="77" t="s">
        <v>112</v>
      </c>
      <c r="B227" s="77" t="s">
        <v>35</v>
      </c>
      <c r="C227" s="77">
        <v>11.249000000000001</v>
      </c>
      <c r="D227" s="77">
        <v>11.993</v>
      </c>
      <c r="E227" s="77">
        <v>14.432</v>
      </c>
      <c r="F227" s="77">
        <v>0</v>
      </c>
      <c r="G227" s="77">
        <v>12.433999999999999</v>
      </c>
      <c r="H227" s="77">
        <v>316</v>
      </c>
      <c r="I227" s="77">
        <v>0</v>
      </c>
      <c r="J227" s="77">
        <v>0</v>
      </c>
    </row>
    <row r="228" spans="1:10" x14ac:dyDescent="0.25">
      <c r="A228" s="77" t="s">
        <v>105</v>
      </c>
      <c r="B228" s="77" t="s">
        <v>35</v>
      </c>
      <c r="C228" s="77">
        <v>2.93</v>
      </c>
      <c r="D228" s="77">
        <v>3.2320000000000002</v>
      </c>
      <c r="E228" s="77">
        <v>3.81</v>
      </c>
      <c r="F228" s="77">
        <v>0.22500000000000001</v>
      </c>
      <c r="G228" s="77">
        <v>3.62</v>
      </c>
      <c r="H228" s="77">
        <v>27</v>
      </c>
      <c r="I228" s="77">
        <v>0</v>
      </c>
      <c r="J228" s="77">
        <v>0</v>
      </c>
    </row>
    <row r="229" spans="1:10" x14ac:dyDescent="0.25">
      <c r="A229" s="77" t="s">
        <v>112</v>
      </c>
      <c r="B229" s="77" t="s">
        <v>35</v>
      </c>
      <c r="C229" s="77">
        <v>2.93</v>
      </c>
      <c r="D229" s="77">
        <v>3.2320000000000002</v>
      </c>
      <c r="E229" s="77">
        <v>3.81</v>
      </c>
      <c r="F229" s="77">
        <v>0</v>
      </c>
      <c r="G229" s="77">
        <v>3.62</v>
      </c>
      <c r="H229" s="77">
        <v>164</v>
      </c>
      <c r="I229" s="77">
        <v>0</v>
      </c>
      <c r="J229" s="77">
        <v>0</v>
      </c>
    </row>
    <row r="230" spans="1:10" x14ac:dyDescent="0.25">
      <c r="A230" s="77" t="s">
        <v>106</v>
      </c>
      <c r="B230" s="77" t="s">
        <v>35</v>
      </c>
      <c r="C230" s="77">
        <v>2.7490000000000001</v>
      </c>
      <c r="D230" s="77">
        <v>4.1100000000000003</v>
      </c>
      <c r="E230" s="77">
        <v>9.1890000000000001</v>
      </c>
      <c r="F230" s="77">
        <v>1.798</v>
      </c>
      <c r="G230" s="77">
        <v>7.23</v>
      </c>
      <c r="H230" s="77">
        <v>100</v>
      </c>
      <c r="I230" s="77">
        <v>0</v>
      </c>
      <c r="J230" s="77">
        <v>0</v>
      </c>
    </row>
    <row r="231" spans="1:10" x14ac:dyDescent="0.25">
      <c r="A231" s="77" t="s">
        <v>112</v>
      </c>
      <c r="B231" s="77" t="s">
        <v>35</v>
      </c>
      <c r="C231" s="77">
        <v>2.7490000000000001</v>
      </c>
      <c r="D231" s="77">
        <v>4.1100000000000003</v>
      </c>
      <c r="E231" s="77">
        <v>9.1890000000000001</v>
      </c>
      <c r="F231" s="77">
        <v>0</v>
      </c>
      <c r="G231" s="77">
        <v>7.23</v>
      </c>
      <c r="H231" s="77">
        <v>600</v>
      </c>
      <c r="I231" s="77">
        <v>1</v>
      </c>
      <c r="J231" s="77">
        <v>0</v>
      </c>
    </row>
    <row r="232" spans="1:10" x14ac:dyDescent="0.25">
      <c r="A232" s="77" t="s">
        <v>107</v>
      </c>
      <c r="B232" s="77" t="s">
        <v>35</v>
      </c>
      <c r="C232" s="77">
        <v>3.153</v>
      </c>
      <c r="D232" s="77">
        <v>3.4750000000000001</v>
      </c>
      <c r="E232" s="77">
        <v>4.0259999999999998</v>
      </c>
      <c r="F232" s="77">
        <v>0.23</v>
      </c>
      <c r="G232" s="77">
        <v>3.8809999999999998</v>
      </c>
      <c r="H232" s="77">
        <v>64</v>
      </c>
      <c r="I232" s="77">
        <v>0</v>
      </c>
      <c r="J232" s="77">
        <v>0</v>
      </c>
    </row>
    <row r="233" spans="1:10" x14ac:dyDescent="0.25">
      <c r="A233" s="77" t="s">
        <v>112</v>
      </c>
      <c r="B233" s="77" t="s">
        <v>35</v>
      </c>
      <c r="C233" s="77">
        <v>3.153</v>
      </c>
      <c r="D233" s="77">
        <v>3.4750000000000001</v>
      </c>
      <c r="E233" s="77">
        <v>4.0259999999999998</v>
      </c>
      <c r="F233" s="77">
        <v>0</v>
      </c>
      <c r="G233" s="77">
        <v>3.8809999999999998</v>
      </c>
      <c r="H233" s="77">
        <v>338</v>
      </c>
      <c r="I233" s="77">
        <v>0</v>
      </c>
      <c r="J233" s="77">
        <v>0</v>
      </c>
    </row>
    <row r="234" spans="1:10" x14ac:dyDescent="0.25">
      <c r="A234" s="77" t="s">
        <v>108</v>
      </c>
      <c r="B234" s="77" t="s">
        <v>35</v>
      </c>
      <c r="C234" s="77">
        <v>4.6070000000000002</v>
      </c>
      <c r="D234" s="77">
        <v>4.9489999999999998</v>
      </c>
      <c r="E234" s="77">
        <v>6.3360000000000003</v>
      </c>
      <c r="F234" s="77">
        <v>0.30499999999999999</v>
      </c>
      <c r="G234" s="77">
        <v>5.2279999999999998</v>
      </c>
      <c r="H234" s="77">
        <v>41</v>
      </c>
      <c r="I234" s="77">
        <v>0</v>
      </c>
      <c r="J234" s="77">
        <v>0</v>
      </c>
    </row>
    <row r="235" spans="1:10" x14ac:dyDescent="0.25">
      <c r="A235" s="77" t="s">
        <v>112</v>
      </c>
      <c r="B235" s="77" t="s">
        <v>35</v>
      </c>
      <c r="C235" s="77">
        <v>4.6070000000000002</v>
      </c>
      <c r="D235" s="77">
        <v>4.9489999999999998</v>
      </c>
      <c r="E235" s="77">
        <v>6.3360000000000003</v>
      </c>
      <c r="F235" s="77">
        <v>0</v>
      </c>
      <c r="G235" s="77">
        <v>5.2279999999999998</v>
      </c>
      <c r="H235" s="77">
        <v>251</v>
      </c>
      <c r="I235" s="77">
        <v>1</v>
      </c>
      <c r="J235" s="77">
        <v>0</v>
      </c>
    </row>
    <row r="236" spans="1:10" x14ac:dyDescent="0.25">
      <c r="A236" s="77" t="s">
        <v>109</v>
      </c>
      <c r="B236" s="77" t="s">
        <v>35</v>
      </c>
      <c r="C236" s="77">
        <v>4.9530000000000003</v>
      </c>
      <c r="D236" s="77">
        <v>5.7809999999999997</v>
      </c>
      <c r="E236" s="77">
        <v>6.9219999999999997</v>
      </c>
      <c r="F236" s="77">
        <v>0.58199999999999996</v>
      </c>
      <c r="G236" s="77">
        <v>6.5739999999999998</v>
      </c>
      <c r="H236" s="77">
        <v>20</v>
      </c>
      <c r="I236" s="77">
        <v>0</v>
      </c>
      <c r="J236" s="77">
        <v>0</v>
      </c>
    </row>
    <row r="237" spans="1:10" x14ac:dyDescent="0.25">
      <c r="A237" s="77" t="s">
        <v>112</v>
      </c>
      <c r="B237" s="77" t="s">
        <v>35</v>
      </c>
      <c r="C237" s="77">
        <v>4.9530000000000003</v>
      </c>
      <c r="D237" s="77">
        <v>5.7809999999999997</v>
      </c>
      <c r="E237" s="77">
        <v>6.9219999999999997</v>
      </c>
      <c r="F237" s="77">
        <v>0</v>
      </c>
      <c r="G237" s="77">
        <v>6.5739999999999998</v>
      </c>
      <c r="H237" s="77">
        <v>127</v>
      </c>
      <c r="I237" s="77">
        <v>1</v>
      </c>
      <c r="J237" s="77">
        <v>0</v>
      </c>
    </row>
    <row r="238" spans="1:10" x14ac:dyDescent="0.25">
      <c r="A238" s="77" t="s">
        <v>110</v>
      </c>
      <c r="B238" s="77" t="s">
        <v>35</v>
      </c>
      <c r="C238" s="77">
        <v>2.7240000000000002</v>
      </c>
      <c r="D238" s="77">
        <v>3.0259999999999998</v>
      </c>
      <c r="E238" s="77">
        <v>3.65</v>
      </c>
      <c r="F238" s="77">
        <v>0.219</v>
      </c>
      <c r="G238" s="77">
        <v>3.3730000000000002</v>
      </c>
      <c r="H238" s="77">
        <v>67</v>
      </c>
      <c r="I238" s="77">
        <v>0</v>
      </c>
      <c r="J238" s="77">
        <v>0</v>
      </c>
    </row>
    <row r="239" spans="1:10" x14ac:dyDescent="0.25">
      <c r="A239" s="77" t="s">
        <v>112</v>
      </c>
      <c r="B239" s="77" t="s">
        <v>35</v>
      </c>
      <c r="C239" s="77">
        <v>2.7240000000000002</v>
      </c>
      <c r="D239" s="77">
        <v>3.0259999999999998</v>
      </c>
      <c r="E239" s="77">
        <v>3.65</v>
      </c>
      <c r="F239" s="77">
        <v>0</v>
      </c>
      <c r="G239" s="77">
        <v>3.3730000000000002</v>
      </c>
      <c r="H239" s="77">
        <v>358</v>
      </c>
      <c r="I239" s="77">
        <v>0</v>
      </c>
      <c r="J239" s="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8951-239E-4B5B-8325-84ADC6EB7C2F}">
  <dimension ref="A1:J311"/>
  <sheetViews>
    <sheetView topLeftCell="A214" workbookViewId="0">
      <selection activeCell="N270" sqref="N270"/>
    </sheetView>
  </sheetViews>
  <sheetFormatPr defaultRowHeight="15" x14ac:dyDescent="0.25"/>
  <sheetData>
    <row r="1" spans="1:10" x14ac:dyDescent="0.25">
      <c r="A1" s="78" t="s">
        <v>1</v>
      </c>
      <c r="B1" s="78" t="s">
        <v>29</v>
      </c>
      <c r="C1" s="78" t="s">
        <v>30</v>
      </c>
      <c r="D1" s="78" t="s">
        <v>31</v>
      </c>
      <c r="E1" s="78" t="s">
        <v>32</v>
      </c>
      <c r="F1" s="78" t="s">
        <v>33</v>
      </c>
      <c r="G1" s="78" t="s">
        <v>34</v>
      </c>
      <c r="H1" s="78" t="s">
        <v>2</v>
      </c>
      <c r="I1" s="78" t="s">
        <v>3</v>
      </c>
      <c r="J1" s="78" t="s">
        <v>4</v>
      </c>
    </row>
    <row r="2" spans="1:10" x14ac:dyDescent="0.25">
      <c r="A2" s="78" t="s">
        <v>239</v>
      </c>
      <c r="B2" s="78" t="s">
        <v>35</v>
      </c>
      <c r="C2" s="78">
        <v>16.045000000000002</v>
      </c>
      <c r="D2" s="78">
        <v>16.045000000000002</v>
      </c>
      <c r="E2" s="78">
        <v>16.045000000000002</v>
      </c>
      <c r="F2" s="78">
        <v>0</v>
      </c>
      <c r="G2" s="78">
        <v>16.045000000000002</v>
      </c>
      <c r="H2" s="78">
        <v>1</v>
      </c>
      <c r="I2" s="78">
        <v>0</v>
      </c>
      <c r="J2" s="78">
        <v>0</v>
      </c>
    </row>
    <row r="3" spans="1:10" x14ac:dyDescent="0.25">
      <c r="A3" s="78" t="s">
        <v>112</v>
      </c>
      <c r="B3" s="78" t="s">
        <v>35</v>
      </c>
      <c r="C3" s="78">
        <v>16.045000000000002</v>
      </c>
      <c r="D3" s="78">
        <v>16.045000000000002</v>
      </c>
      <c r="E3" s="78">
        <v>16.045000000000002</v>
      </c>
      <c r="F3" s="78">
        <v>0</v>
      </c>
      <c r="G3" s="78">
        <v>16.045000000000002</v>
      </c>
      <c r="H3" s="78">
        <v>1</v>
      </c>
      <c r="I3" s="78">
        <v>0</v>
      </c>
      <c r="J3" s="78">
        <v>0</v>
      </c>
    </row>
    <row r="4" spans="1:10" x14ac:dyDescent="0.25">
      <c r="A4" s="78" t="s">
        <v>240</v>
      </c>
      <c r="B4" s="78" t="s">
        <v>35</v>
      </c>
      <c r="C4" s="78">
        <v>1.0069999999999999</v>
      </c>
      <c r="D4" s="78">
        <v>1.0069999999999999</v>
      </c>
      <c r="E4" s="78">
        <v>1.0069999999999999</v>
      </c>
      <c r="F4" s="78">
        <v>0</v>
      </c>
      <c r="G4" s="78">
        <v>1.0069999999999999</v>
      </c>
      <c r="H4" s="78">
        <v>1</v>
      </c>
      <c r="I4" s="78">
        <v>0</v>
      </c>
      <c r="J4" s="78">
        <v>0</v>
      </c>
    </row>
    <row r="5" spans="1:10" x14ac:dyDescent="0.25">
      <c r="A5" s="78" t="s">
        <v>112</v>
      </c>
      <c r="B5" s="78" t="s">
        <v>35</v>
      </c>
      <c r="C5" s="78">
        <v>1.0069999999999999</v>
      </c>
      <c r="D5" s="78">
        <v>1.0069999999999999</v>
      </c>
      <c r="E5" s="78">
        <v>1.0069999999999999</v>
      </c>
      <c r="F5" s="78">
        <v>0</v>
      </c>
      <c r="G5" s="78">
        <v>1.0069999999999999</v>
      </c>
      <c r="H5" s="78">
        <v>1</v>
      </c>
      <c r="I5" s="78">
        <v>0</v>
      </c>
      <c r="J5" s="78">
        <v>0</v>
      </c>
    </row>
    <row r="6" spans="1:10" x14ac:dyDescent="0.25">
      <c r="A6" s="78" t="s">
        <v>241</v>
      </c>
      <c r="B6" s="78" t="s">
        <v>35</v>
      </c>
      <c r="C6" s="78">
        <v>1.978</v>
      </c>
      <c r="D6" s="78">
        <v>1.978</v>
      </c>
      <c r="E6" s="78">
        <v>1.978</v>
      </c>
      <c r="F6" s="78">
        <v>0</v>
      </c>
      <c r="G6" s="78">
        <v>1.978</v>
      </c>
      <c r="H6" s="78">
        <v>1</v>
      </c>
      <c r="I6" s="78">
        <v>0</v>
      </c>
      <c r="J6" s="78">
        <v>0</v>
      </c>
    </row>
    <row r="7" spans="1:10" x14ac:dyDescent="0.25">
      <c r="A7" s="78" t="s">
        <v>112</v>
      </c>
      <c r="B7" s="78" t="s">
        <v>35</v>
      </c>
      <c r="C7" s="78">
        <v>1.978</v>
      </c>
      <c r="D7" s="78">
        <v>1.978</v>
      </c>
      <c r="E7" s="78">
        <v>1.978</v>
      </c>
      <c r="F7" s="78">
        <v>0</v>
      </c>
      <c r="G7" s="78">
        <v>1.978</v>
      </c>
      <c r="H7" s="78">
        <v>1</v>
      </c>
      <c r="I7" s="78">
        <v>0</v>
      </c>
      <c r="J7" s="78">
        <v>0</v>
      </c>
    </row>
    <row r="8" spans="1:10" x14ac:dyDescent="0.25">
      <c r="A8" s="78" t="s">
        <v>242</v>
      </c>
      <c r="B8" s="78" t="s">
        <v>35</v>
      </c>
      <c r="C8" s="78">
        <v>15.054</v>
      </c>
      <c r="D8" s="78">
        <v>15.054</v>
      </c>
      <c r="E8" s="78">
        <v>15.054</v>
      </c>
      <c r="F8" s="78">
        <v>0</v>
      </c>
      <c r="G8" s="78">
        <v>15.054</v>
      </c>
      <c r="H8" s="78">
        <v>1</v>
      </c>
      <c r="I8" s="78">
        <v>0</v>
      </c>
      <c r="J8" s="78">
        <v>0</v>
      </c>
    </row>
    <row r="9" spans="1:10" x14ac:dyDescent="0.25">
      <c r="A9" s="78" t="s">
        <v>112</v>
      </c>
      <c r="B9" s="78" t="s">
        <v>35</v>
      </c>
      <c r="C9" s="78">
        <v>15.054</v>
      </c>
      <c r="D9" s="78">
        <v>15.054</v>
      </c>
      <c r="E9" s="78">
        <v>15.054</v>
      </c>
      <c r="F9" s="78">
        <v>0</v>
      </c>
      <c r="G9" s="78">
        <v>15.054</v>
      </c>
      <c r="H9" s="78">
        <v>1</v>
      </c>
      <c r="I9" s="78">
        <v>0</v>
      </c>
      <c r="J9" s="78">
        <v>0</v>
      </c>
    </row>
    <row r="10" spans="1:10" x14ac:dyDescent="0.25">
      <c r="A10" s="78" t="s">
        <v>243</v>
      </c>
      <c r="B10" s="78" t="s">
        <v>35</v>
      </c>
      <c r="C10" s="78">
        <v>1.0049999999999999</v>
      </c>
      <c r="D10" s="78">
        <v>1.0049999999999999</v>
      </c>
      <c r="E10" s="78">
        <v>1.0049999999999999</v>
      </c>
      <c r="F10" s="78">
        <v>0</v>
      </c>
      <c r="G10" s="78">
        <v>1.0049999999999999</v>
      </c>
      <c r="H10" s="78">
        <v>1</v>
      </c>
      <c r="I10" s="78">
        <v>0</v>
      </c>
      <c r="J10" s="78">
        <v>0</v>
      </c>
    </row>
    <row r="11" spans="1:10" x14ac:dyDescent="0.25">
      <c r="A11" s="78" t="s">
        <v>112</v>
      </c>
      <c r="B11" s="78" t="s">
        <v>35</v>
      </c>
      <c r="C11" s="78">
        <v>1.0049999999999999</v>
      </c>
      <c r="D11" s="78">
        <v>1.0049999999999999</v>
      </c>
      <c r="E11" s="78">
        <v>1.0049999999999999</v>
      </c>
      <c r="F11" s="78">
        <v>0</v>
      </c>
      <c r="G11" s="78">
        <v>1.0049999999999999</v>
      </c>
      <c r="H11" s="78">
        <v>1</v>
      </c>
      <c r="I11" s="78">
        <v>0</v>
      </c>
      <c r="J11" s="78">
        <v>0</v>
      </c>
    </row>
    <row r="12" spans="1:10" x14ac:dyDescent="0.25">
      <c r="A12" s="78" t="s">
        <v>244</v>
      </c>
      <c r="B12" s="78" t="s">
        <v>35</v>
      </c>
      <c r="C12" s="78">
        <v>1.9159999999999999</v>
      </c>
      <c r="D12" s="78">
        <v>1.9159999999999999</v>
      </c>
      <c r="E12" s="78">
        <v>1.9159999999999999</v>
      </c>
      <c r="F12" s="78">
        <v>0</v>
      </c>
      <c r="G12" s="78">
        <v>1.9159999999999999</v>
      </c>
      <c r="H12" s="78">
        <v>1</v>
      </c>
      <c r="I12" s="78">
        <v>0</v>
      </c>
      <c r="J12" s="78">
        <v>0</v>
      </c>
    </row>
    <row r="13" spans="1:10" x14ac:dyDescent="0.25">
      <c r="A13" s="78" t="s">
        <v>112</v>
      </c>
      <c r="B13" s="78" t="s">
        <v>35</v>
      </c>
      <c r="C13" s="78">
        <v>1.9159999999999999</v>
      </c>
      <c r="D13" s="78">
        <v>1.9159999999999999</v>
      </c>
      <c r="E13" s="78">
        <v>1.9159999999999999</v>
      </c>
      <c r="F13" s="78">
        <v>0</v>
      </c>
      <c r="G13" s="78">
        <v>1.9159999999999999</v>
      </c>
      <c r="H13" s="78">
        <v>1</v>
      </c>
      <c r="I13" s="78">
        <v>0</v>
      </c>
      <c r="J13" s="78">
        <v>0</v>
      </c>
    </row>
    <row r="14" spans="1:10" x14ac:dyDescent="0.25">
      <c r="A14" s="78" t="s">
        <v>245</v>
      </c>
      <c r="B14" s="78" t="s">
        <v>35</v>
      </c>
      <c r="C14" s="78">
        <v>16.062000000000001</v>
      </c>
      <c r="D14" s="78">
        <v>16.062000000000001</v>
      </c>
      <c r="E14" s="78">
        <v>16.062000000000001</v>
      </c>
      <c r="F14" s="78">
        <v>0</v>
      </c>
      <c r="G14" s="78">
        <v>16.062000000000001</v>
      </c>
      <c r="H14" s="78">
        <v>1</v>
      </c>
      <c r="I14" s="78">
        <v>0</v>
      </c>
      <c r="J14" s="78">
        <v>0</v>
      </c>
    </row>
    <row r="15" spans="1:10" x14ac:dyDescent="0.25">
      <c r="A15" s="78" t="s">
        <v>112</v>
      </c>
      <c r="B15" s="78" t="s">
        <v>35</v>
      </c>
      <c r="C15" s="78">
        <v>16.062000000000001</v>
      </c>
      <c r="D15" s="78">
        <v>16.062000000000001</v>
      </c>
      <c r="E15" s="78">
        <v>16.062000000000001</v>
      </c>
      <c r="F15" s="78">
        <v>0</v>
      </c>
      <c r="G15" s="78">
        <v>16.062000000000001</v>
      </c>
      <c r="H15" s="78">
        <v>1</v>
      </c>
      <c r="I15" s="78">
        <v>0</v>
      </c>
      <c r="J15" s="78">
        <v>0</v>
      </c>
    </row>
    <row r="16" spans="1:10" x14ac:dyDescent="0.25">
      <c r="A16" s="78" t="s">
        <v>246</v>
      </c>
      <c r="B16" s="78" t="s">
        <v>35</v>
      </c>
      <c r="C16" s="78">
        <v>1.0029999999999999</v>
      </c>
      <c r="D16" s="78">
        <v>1.0029999999999999</v>
      </c>
      <c r="E16" s="78">
        <v>1.0029999999999999</v>
      </c>
      <c r="F16" s="78">
        <v>0</v>
      </c>
      <c r="G16" s="78">
        <v>1.0029999999999999</v>
      </c>
      <c r="H16" s="78">
        <v>1</v>
      </c>
      <c r="I16" s="78">
        <v>0</v>
      </c>
      <c r="J16" s="78">
        <v>0</v>
      </c>
    </row>
    <row r="17" spans="1:10" x14ac:dyDescent="0.25">
      <c r="A17" s="78" t="s">
        <v>112</v>
      </c>
      <c r="B17" s="78" t="s">
        <v>35</v>
      </c>
      <c r="C17" s="78">
        <v>1.0029999999999999</v>
      </c>
      <c r="D17" s="78">
        <v>1.0029999999999999</v>
      </c>
      <c r="E17" s="78">
        <v>1.0029999999999999</v>
      </c>
      <c r="F17" s="78">
        <v>0</v>
      </c>
      <c r="G17" s="78">
        <v>1.0029999999999999</v>
      </c>
      <c r="H17" s="78">
        <v>1</v>
      </c>
      <c r="I17" s="78">
        <v>0</v>
      </c>
      <c r="J17" s="78">
        <v>0</v>
      </c>
    </row>
    <row r="18" spans="1:10" x14ac:dyDescent="0.25">
      <c r="A18" s="78" t="s">
        <v>247</v>
      </c>
      <c r="B18" s="78" t="s">
        <v>35</v>
      </c>
      <c r="C18" s="78">
        <v>2.048</v>
      </c>
      <c r="D18" s="78">
        <v>2.048</v>
      </c>
      <c r="E18" s="78">
        <v>2.048</v>
      </c>
      <c r="F18" s="78">
        <v>0</v>
      </c>
      <c r="G18" s="78">
        <v>2.048</v>
      </c>
      <c r="H18" s="78">
        <v>1</v>
      </c>
      <c r="I18" s="78">
        <v>0</v>
      </c>
      <c r="J18" s="78">
        <v>0</v>
      </c>
    </row>
    <row r="19" spans="1:10" x14ac:dyDescent="0.25">
      <c r="A19" s="78" t="s">
        <v>112</v>
      </c>
      <c r="B19" s="78" t="s">
        <v>35</v>
      </c>
      <c r="C19" s="78">
        <v>2.048</v>
      </c>
      <c r="D19" s="78">
        <v>2.048</v>
      </c>
      <c r="E19" s="78">
        <v>2.048</v>
      </c>
      <c r="F19" s="78">
        <v>0</v>
      </c>
      <c r="G19" s="78">
        <v>2.048</v>
      </c>
      <c r="H19" s="78">
        <v>1</v>
      </c>
      <c r="I19" s="78">
        <v>0</v>
      </c>
      <c r="J19" s="78">
        <v>0</v>
      </c>
    </row>
    <row r="20" spans="1:10" x14ac:dyDescent="0.25">
      <c r="A20" s="78" t="s">
        <v>248</v>
      </c>
      <c r="B20" s="78" t="s">
        <v>35</v>
      </c>
      <c r="C20" s="78">
        <v>16.088000000000001</v>
      </c>
      <c r="D20" s="78">
        <v>16.088000000000001</v>
      </c>
      <c r="E20" s="78">
        <v>16.088000000000001</v>
      </c>
      <c r="F20" s="78">
        <v>0</v>
      </c>
      <c r="G20" s="78">
        <v>16.088000000000001</v>
      </c>
      <c r="H20" s="78">
        <v>1</v>
      </c>
      <c r="I20" s="78">
        <v>0</v>
      </c>
      <c r="J20" s="78">
        <v>0</v>
      </c>
    </row>
    <row r="21" spans="1:10" x14ac:dyDescent="0.25">
      <c r="A21" s="78" t="s">
        <v>112</v>
      </c>
      <c r="B21" s="78" t="s">
        <v>35</v>
      </c>
      <c r="C21" s="78">
        <v>16.088000000000001</v>
      </c>
      <c r="D21" s="78">
        <v>16.088000000000001</v>
      </c>
      <c r="E21" s="78">
        <v>16.088000000000001</v>
      </c>
      <c r="F21" s="78">
        <v>0</v>
      </c>
      <c r="G21" s="78">
        <v>16.088000000000001</v>
      </c>
      <c r="H21" s="78">
        <v>1</v>
      </c>
      <c r="I21" s="78">
        <v>0</v>
      </c>
      <c r="J21" s="78">
        <v>0</v>
      </c>
    </row>
    <row r="22" spans="1:10" x14ac:dyDescent="0.25">
      <c r="A22" s="78" t="s">
        <v>249</v>
      </c>
      <c r="B22" s="78" t="s">
        <v>35</v>
      </c>
      <c r="C22" s="78">
        <v>1.004</v>
      </c>
      <c r="D22" s="78">
        <v>1.004</v>
      </c>
      <c r="E22" s="78">
        <v>1.004</v>
      </c>
      <c r="F22" s="78">
        <v>0</v>
      </c>
      <c r="G22" s="78">
        <v>1.004</v>
      </c>
      <c r="H22" s="78">
        <v>1</v>
      </c>
      <c r="I22" s="78">
        <v>0</v>
      </c>
      <c r="J22" s="78">
        <v>0</v>
      </c>
    </row>
    <row r="23" spans="1:10" x14ac:dyDescent="0.25">
      <c r="A23" s="78" t="s">
        <v>112</v>
      </c>
      <c r="B23" s="78" t="s">
        <v>35</v>
      </c>
      <c r="C23" s="78">
        <v>1.004</v>
      </c>
      <c r="D23" s="78">
        <v>1.004</v>
      </c>
      <c r="E23" s="78">
        <v>1.004</v>
      </c>
      <c r="F23" s="78">
        <v>0</v>
      </c>
      <c r="G23" s="78">
        <v>1.004</v>
      </c>
      <c r="H23" s="78">
        <v>1</v>
      </c>
      <c r="I23" s="78">
        <v>0</v>
      </c>
      <c r="J23" s="78">
        <v>0</v>
      </c>
    </row>
    <row r="24" spans="1:10" x14ac:dyDescent="0.25">
      <c r="A24" s="78" t="s">
        <v>250</v>
      </c>
      <c r="B24" s="78" t="s">
        <v>35</v>
      </c>
      <c r="C24" s="78">
        <v>2.0329999999999999</v>
      </c>
      <c r="D24" s="78">
        <v>2.0329999999999999</v>
      </c>
      <c r="E24" s="78">
        <v>2.0329999999999999</v>
      </c>
      <c r="F24" s="78">
        <v>0</v>
      </c>
      <c r="G24" s="78">
        <v>2.0329999999999999</v>
      </c>
      <c r="H24" s="78">
        <v>1</v>
      </c>
      <c r="I24" s="78">
        <v>0</v>
      </c>
      <c r="J24" s="78">
        <v>0</v>
      </c>
    </row>
    <row r="25" spans="1:10" x14ac:dyDescent="0.25">
      <c r="A25" s="78" t="s">
        <v>112</v>
      </c>
      <c r="B25" s="78" t="s">
        <v>35</v>
      </c>
      <c r="C25" s="78">
        <v>2.0329999999999999</v>
      </c>
      <c r="D25" s="78">
        <v>2.0329999999999999</v>
      </c>
      <c r="E25" s="78">
        <v>2.0329999999999999</v>
      </c>
      <c r="F25" s="78">
        <v>0</v>
      </c>
      <c r="G25" s="78">
        <v>2.0329999999999999</v>
      </c>
      <c r="H25" s="78">
        <v>1</v>
      </c>
      <c r="I25" s="78">
        <v>0</v>
      </c>
      <c r="J25" s="78">
        <v>0</v>
      </c>
    </row>
    <row r="26" spans="1:10" x14ac:dyDescent="0.25">
      <c r="A26" s="78" t="s">
        <v>251</v>
      </c>
      <c r="B26" s="78" t="s">
        <v>35</v>
      </c>
      <c r="C26" s="78">
        <v>16.067</v>
      </c>
      <c r="D26" s="78">
        <v>16.067</v>
      </c>
      <c r="E26" s="78">
        <v>16.067</v>
      </c>
      <c r="F26" s="78">
        <v>0</v>
      </c>
      <c r="G26" s="78">
        <v>16.067</v>
      </c>
      <c r="H26" s="78">
        <v>1</v>
      </c>
      <c r="I26" s="78">
        <v>0</v>
      </c>
      <c r="J26" s="78">
        <v>0</v>
      </c>
    </row>
    <row r="27" spans="1:10" x14ac:dyDescent="0.25">
      <c r="A27" s="78" t="s">
        <v>112</v>
      </c>
      <c r="B27" s="78" t="s">
        <v>35</v>
      </c>
      <c r="C27" s="78">
        <v>16.067</v>
      </c>
      <c r="D27" s="78">
        <v>16.067</v>
      </c>
      <c r="E27" s="78">
        <v>16.067</v>
      </c>
      <c r="F27" s="78">
        <v>0</v>
      </c>
      <c r="G27" s="78">
        <v>16.067</v>
      </c>
      <c r="H27" s="78">
        <v>1</v>
      </c>
      <c r="I27" s="78">
        <v>0</v>
      </c>
      <c r="J27" s="78">
        <v>0</v>
      </c>
    </row>
    <row r="28" spans="1:10" x14ac:dyDescent="0.25">
      <c r="A28" s="78" t="s">
        <v>252</v>
      </c>
      <c r="B28" s="78" t="s">
        <v>35</v>
      </c>
      <c r="C28" s="78">
        <v>1.004</v>
      </c>
      <c r="D28" s="78">
        <v>1.004</v>
      </c>
      <c r="E28" s="78">
        <v>1.004</v>
      </c>
      <c r="F28" s="78">
        <v>0</v>
      </c>
      <c r="G28" s="78">
        <v>1.004</v>
      </c>
      <c r="H28" s="78">
        <v>1</v>
      </c>
      <c r="I28" s="78">
        <v>0</v>
      </c>
      <c r="J28" s="78">
        <v>0</v>
      </c>
    </row>
    <row r="29" spans="1:10" x14ac:dyDescent="0.25">
      <c r="A29" s="78" t="s">
        <v>112</v>
      </c>
      <c r="B29" s="78" t="s">
        <v>35</v>
      </c>
      <c r="C29" s="78">
        <v>1.004</v>
      </c>
      <c r="D29" s="78">
        <v>1.004</v>
      </c>
      <c r="E29" s="78">
        <v>1.004</v>
      </c>
      <c r="F29" s="78">
        <v>0</v>
      </c>
      <c r="G29" s="78">
        <v>1.004</v>
      </c>
      <c r="H29" s="78">
        <v>1</v>
      </c>
      <c r="I29" s="78">
        <v>0</v>
      </c>
      <c r="J29" s="78">
        <v>0</v>
      </c>
    </row>
    <row r="30" spans="1:10" x14ac:dyDescent="0.25">
      <c r="A30" s="78" t="s">
        <v>253</v>
      </c>
      <c r="B30" s="78" t="s">
        <v>35</v>
      </c>
      <c r="C30" s="78">
        <v>2.0430000000000001</v>
      </c>
      <c r="D30" s="78">
        <v>2.0430000000000001</v>
      </c>
      <c r="E30" s="78">
        <v>2.0430000000000001</v>
      </c>
      <c r="F30" s="78">
        <v>0</v>
      </c>
      <c r="G30" s="78">
        <v>2.0430000000000001</v>
      </c>
      <c r="H30" s="78">
        <v>1</v>
      </c>
      <c r="I30" s="78">
        <v>0</v>
      </c>
      <c r="J30" s="78">
        <v>0</v>
      </c>
    </row>
    <row r="31" spans="1:10" x14ac:dyDescent="0.25">
      <c r="A31" s="78" t="s">
        <v>112</v>
      </c>
      <c r="B31" s="78" t="s">
        <v>35</v>
      </c>
      <c r="C31" s="78">
        <v>2.0430000000000001</v>
      </c>
      <c r="D31" s="78">
        <v>2.0430000000000001</v>
      </c>
      <c r="E31" s="78">
        <v>2.0430000000000001</v>
      </c>
      <c r="F31" s="78">
        <v>0</v>
      </c>
      <c r="G31" s="78">
        <v>2.0430000000000001</v>
      </c>
      <c r="H31" s="78">
        <v>1</v>
      </c>
      <c r="I31" s="78">
        <v>0</v>
      </c>
      <c r="J31" s="78">
        <v>0</v>
      </c>
    </row>
    <row r="32" spans="1:10" x14ac:dyDescent="0.25">
      <c r="A32" s="78" t="s">
        <v>254</v>
      </c>
      <c r="B32" s="78" t="s">
        <v>35</v>
      </c>
      <c r="C32" s="78">
        <v>15.108000000000001</v>
      </c>
      <c r="D32" s="78">
        <v>15.108000000000001</v>
      </c>
      <c r="E32" s="78">
        <v>15.108000000000001</v>
      </c>
      <c r="F32" s="78">
        <v>0</v>
      </c>
      <c r="G32" s="78">
        <v>15.108000000000001</v>
      </c>
      <c r="H32" s="78">
        <v>1</v>
      </c>
      <c r="I32" s="78">
        <v>0</v>
      </c>
      <c r="J32" s="78">
        <v>0</v>
      </c>
    </row>
    <row r="33" spans="1:10" x14ac:dyDescent="0.25">
      <c r="A33" s="78" t="s">
        <v>112</v>
      </c>
      <c r="B33" s="78" t="s">
        <v>35</v>
      </c>
      <c r="C33" s="78">
        <v>15.108000000000001</v>
      </c>
      <c r="D33" s="78">
        <v>15.108000000000001</v>
      </c>
      <c r="E33" s="78">
        <v>15.108000000000001</v>
      </c>
      <c r="F33" s="78">
        <v>0</v>
      </c>
      <c r="G33" s="78">
        <v>15.108000000000001</v>
      </c>
      <c r="H33" s="78">
        <v>1</v>
      </c>
      <c r="I33" s="78">
        <v>0</v>
      </c>
      <c r="J33" s="78">
        <v>0</v>
      </c>
    </row>
    <row r="34" spans="1:10" x14ac:dyDescent="0.25">
      <c r="A34" s="78" t="s">
        <v>255</v>
      </c>
      <c r="B34" s="78" t="s">
        <v>35</v>
      </c>
      <c r="C34" s="78">
        <v>1.0109999999999999</v>
      </c>
      <c r="D34" s="78">
        <v>1.0109999999999999</v>
      </c>
      <c r="E34" s="78">
        <v>1.0109999999999999</v>
      </c>
      <c r="F34" s="78">
        <v>0</v>
      </c>
      <c r="G34" s="78">
        <v>1.0109999999999999</v>
      </c>
      <c r="H34" s="78">
        <v>1</v>
      </c>
      <c r="I34" s="78">
        <v>0</v>
      </c>
      <c r="J34" s="78">
        <v>0</v>
      </c>
    </row>
    <row r="35" spans="1:10" x14ac:dyDescent="0.25">
      <c r="A35" s="78" t="s">
        <v>112</v>
      </c>
      <c r="B35" s="78" t="s">
        <v>35</v>
      </c>
      <c r="C35" s="78">
        <v>1.0109999999999999</v>
      </c>
      <c r="D35" s="78">
        <v>1.0109999999999999</v>
      </c>
      <c r="E35" s="78">
        <v>1.0109999999999999</v>
      </c>
      <c r="F35" s="78">
        <v>0</v>
      </c>
      <c r="G35" s="78">
        <v>1.0109999999999999</v>
      </c>
      <c r="H35" s="78">
        <v>1</v>
      </c>
      <c r="I35" s="78">
        <v>0</v>
      </c>
      <c r="J35" s="78">
        <v>0</v>
      </c>
    </row>
    <row r="36" spans="1:10" x14ac:dyDescent="0.25">
      <c r="A36" s="78" t="s">
        <v>256</v>
      </c>
      <c r="B36" s="78" t="s">
        <v>35</v>
      </c>
      <c r="C36" s="78">
        <v>2.0169999999999999</v>
      </c>
      <c r="D36" s="78">
        <v>2.0169999999999999</v>
      </c>
      <c r="E36" s="78">
        <v>2.0169999999999999</v>
      </c>
      <c r="F36" s="78">
        <v>0</v>
      </c>
      <c r="G36" s="78">
        <v>2.0169999999999999</v>
      </c>
      <c r="H36" s="78">
        <v>1</v>
      </c>
      <c r="I36" s="78">
        <v>0</v>
      </c>
      <c r="J36" s="78">
        <v>0</v>
      </c>
    </row>
    <row r="37" spans="1:10" x14ac:dyDescent="0.25">
      <c r="A37" s="78" t="s">
        <v>112</v>
      </c>
      <c r="B37" s="78" t="s">
        <v>35</v>
      </c>
      <c r="C37" s="78">
        <v>2.0169999999999999</v>
      </c>
      <c r="D37" s="78">
        <v>2.0169999999999999</v>
      </c>
      <c r="E37" s="78">
        <v>2.0169999999999999</v>
      </c>
      <c r="F37" s="78">
        <v>0</v>
      </c>
      <c r="G37" s="78">
        <v>2.0169999999999999</v>
      </c>
      <c r="H37" s="78">
        <v>1</v>
      </c>
      <c r="I37" s="78">
        <v>0</v>
      </c>
      <c r="J37" s="78">
        <v>0</v>
      </c>
    </row>
    <row r="38" spans="1:10" x14ac:dyDescent="0.25">
      <c r="A38" s="78" t="s">
        <v>257</v>
      </c>
      <c r="B38" s="78" t="s">
        <v>35</v>
      </c>
      <c r="C38" s="78">
        <v>16.094999999999999</v>
      </c>
      <c r="D38" s="78">
        <v>16.094999999999999</v>
      </c>
      <c r="E38" s="78">
        <v>16.094999999999999</v>
      </c>
      <c r="F38" s="78">
        <v>0</v>
      </c>
      <c r="G38" s="78">
        <v>16.094999999999999</v>
      </c>
      <c r="H38" s="78">
        <v>1</v>
      </c>
      <c r="I38" s="78">
        <v>0</v>
      </c>
      <c r="J38" s="78">
        <v>0</v>
      </c>
    </row>
    <row r="39" spans="1:10" x14ac:dyDescent="0.25">
      <c r="A39" s="78" t="s">
        <v>112</v>
      </c>
      <c r="B39" s="78" t="s">
        <v>35</v>
      </c>
      <c r="C39" s="78">
        <v>16.094999999999999</v>
      </c>
      <c r="D39" s="78">
        <v>16.094999999999999</v>
      </c>
      <c r="E39" s="78">
        <v>16.094999999999999</v>
      </c>
      <c r="F39" s="78">
        <v>0</v>
      </c>
      <c r="G39" s="78">
        <v>16.094999999999999</v>
      </c>
      <c r="H39" s="78">
        <v>1</v>
      </c>
      <c r="I39" s="78">
        <v>0</v>
      </c>
      <c r="J39" s="78">
        <v>0</v>
      </c>
    </row>
    <row r="40" spans="1:10" x14ac:dyDescent="0.25">
      <c r="A40" s="78" t="s">
        <v>258</v>
      </c>
      <c r="B40" s="78" t="s">
        <v>35</v>
      </c>
      <c r="C40" s="78">
        <v>1.004</v>
      </c>
      <c r="D40" s="78">
        <v>1.004</v>
      </c>
      <c r="E40" s="78">
        <v>1.004</v>
      </c>
      <c r="F40" s="78">
        <v>0</v>
      </c>
      <c r="G40" s="78">
        <v>1.004</v>
      </c>
      <c r="H40" s="78">
        <v>1</v>
      </c>
      <c r="I40" s="78">
        <v>0</v>
      </c>
      <c r="J40" s="78">
        <v>0</v>
      </c>
    </row>
    <row r="41" spans="1:10" x14ac:dyDescent="0.25">
      <c r="A41" s="78" t="s">
        <v>112</v>
      </c>
      <c r="B41" s="78" t="s">
        <v>35</v>
      </c>
      <c r="C41" s="78">
        <v>1.004</v>
      </c>
      <c r="D41" s="78">
        <v>1.004</v>
      </c>
      <c r="E41" s="78">
        <v>1.004</v>
      </c>
      <c r="F41" s="78">
        <v>0</v>
      </c>
      <c r="G41" s="78">
        <v>1.004</v>
      </c>
      <c r="H41" s="78">
        <v>1</v>
      </c>
      <c r="I41" s="78">
        <v>0</v>
      </c>
      <c r="J41" s="78">
        <v>0</v>
      </c>
    </row>
    <row r="42" spans="1:10" x14ac:dyDescent="0.25">
      <c r="A42" s="78" t="s">
        <v>259</v>
      </c>
      <c r="B42" s="78" t="s">
        <v>35</v>
      </c>
      <c r="C42" s="78">
        <v>2.0329999999999999</v>
      </c>
      <c r="D42" s="78">
        <v>2.0329999999999999</v>
      </c>
      <c r="E42" s="78">
        <v>2.0329999999999999</v>
      </c>
      <c r="F42" s="78">
        <v>0</v>
      </c>
      <c r="G42" s="78">
        <v>2.0329999999999999</v>
      </c>
      <c r="H42" s="78">
        <v>1</v>
      </c>
      <c r="I42" s="78">
        <v>0</v>
      </c>
      <c r="J42" s="78">
        <v>0</v>
      </c>
    </row>
    <row r="43" spans="1:10" x14ac:dyDescent="0.25">
      <c r="A43" s="78" t="s">
        <v>112</v>
      </c>
      <c r="B43" s="78" t="s">
        <v>35</v>
      </c>
      <c r="C43" s="78">
        <v>2.0329999999999999</v>
      </c>
      <c r="D43" s="78">
        <v>2.0329999999999999</v>
      </c>
      <c r="E43" s="78">
        <v>2.0329999999999999</v>
      </c>
      <c r="F43" s="78">
        <v>0</v>
      </c>
      <c r="G43" s="78">
        <v>2.0329999999999999</v>
      </c>
      <c r="H43" s="78">
        <v>1</v>
      </c>
      <c r="I43" s="78">
        <v>0</v>
      </c>
      <c r="J43" s="78">
        <v>0</v>
      </c>
    </row>
    <row r="44" spans="1:10" x14ac:dyDescent="0.25">
      <c r="A44" s="78" t="s">
        <v>260</v>
      </c>
      <c r="B44" s="78" t="s">
        <v>35</v>
      </c>
      <c r="C44" s="78">
        <v>16.038</v>
      </c>
      <c r="D44" s="78">
        <v>16.038</v>
      </c>
      <c r="E44" s="78">
        <v>16.038</v>
      </c>
      <c r="F44" s="78">
        <v>0</v>
      </c>
      <c r="G44" s="78">
        <v>16.038</v>
      </c>
      <c r="H44" s="78">
        <v>1</v>
      </c>
      <c r="I44" s="78">
        <v>0</v>
      </c>
      <c r="J44" s="78">
        <v>0</v>
      </c>
    </row>
    <row r="45" spans="1:10" x14ac:dyDescent="0.25">
      <c r="A45" s="78" t="s">
        <v>112</v>
      </c>
      <c r="B45" s="78" t="s">
        <v>35</v>
      </c>
      <c r="C45" s="78">
        <v>16.038</v>
      </c>
      <c r="D45" s="78">
        <v>16.038</v>
      </c>
      <c r="E45" s="78">
        <v>16.038</v>
      </c>
      <c r="F45" s="78">
        <v>0</v>
      </c>
      <c r="G45" s="78">
        <v>16.038</v>
      </c>
      <c r="H45" s="78">
        <v>1</v>
      </c>
      <c r="I45" s="78">
        <v>0</v>
      </c>
      <c r="J45" s="78">
        <v>0</v>
      </c>
    </row>
    <row r="46" spans="1:10" x14ac:dyDescent="0.25">
      <c r="A46" s="78" t="s">
        <v>261</v>
      </c>
      <c r="B46" s="78" t="s">
        <v>35</v>
      </c>
      <c r="C46" s="78">
        <v>1.002</v>
      </c>
      <c r="D46" s="78">
        <v>1.002</v>
      </c>
      <c r="E46" s="78">
        <v>1.002</v>
      </c>
      <c r="F46" s="78">
        <v>0</v>
      </c>
      <c r="G46" s="78">
        <v>1.002</v>
      </c>
      <c r="H46" s="78">
        <v>1</v>
      </c>
      <c r="I46" s="78">
        <v>0</v>
      </c>
      <c r="J46" s="78">
        <v>0</v>
      </c>
    </row>
    <row r="47" spans="1:10" x14ac:dyDescent="0.25">
      <c r="A47" s="78" t="s">
        <v>112</v>
      </c>
      <c r="B47" s="78" t="s">
        <v>35</v>
      </c>
      <c r="C47" s="78">
        <v>1.002</v>
      </c>
      <c r="D47" s="78">
        <v>1.002</v>
      </c>
      <c r="E47" s="78">
        <v>1.002</v>
      </c>
      <c r="F47" s="78">
        <v>0</v>
      </c>
      <c r="G47" s="78">
        <v>1.002</v>
      </c>
      <c r="H47" s="78">
        <v>1</v>
      </c>
      <c r="I47" s="78">
        <v>0</v>
      </c>
      <c r="J47" s="78">
        <v>0</v>
      </c>
    </row>
    <row r="48" spans="1:10" x14ac:dyDescent="0.25">
      <c r="A48" s="78" t="s">
        <v>262</v>
      </c>
      <c r="B48" s="78" t="s">
        <v>35</v>
      </c>
      <c r="C48" s="78">
        <v>2.0270000000000001</v>
      </c>
      <c r="D48" s="78">
        <v>2.0270000000000001</v>
      </c>
      <c r="E48" s="78">
        <v>2.0270000000000001</v>
      </c>
      <c r="F48" s="78">
        <v>0</v>
      </c>
      <c r="G48" s="78">
        <v>2.0270000000000001</v>
      </c>
      <c r="H48" s="78">
        <v>1</v>
      </c>
      <c r="I48" s="78">
        <v>0</v>
      </c>
      <c r="J48" s="78">
        <v>0</v>
      </c>
    </row>
    <row r="49" spans="1:10" x14ac:dyDescent="0.25">
      <c r="A49" s="78" t="s">
        <v>112</v>
      </c>
      <c r="B49" s="78" t="s">
        <v>35</v>
      </c>
      <c r="C49" s="78">
        <v>2.0270000000000001</v>
      </c>
      <c r="D49" s="78">
        <v>2.0270000000000001</v>
      </c>
      <c r="E49" s="78">
        <v>2.0270000000000001</v>
      </c>
      <c r="F49" s="78">
        <v>0</v>
      </c>
      <c r="G49" s="78">
        <v>2.0270000000000001</v>
      </c>
      <c r="H49" s="78">
        <v>1</v>
      </c>
      <c r="I49" s="78">
        <v>0</v>
      </c>
      <c r="J49" s="78">
        <v>0</v>
      </c>
    </row>
    <row r="50" spans="1:10" x14ac:dyDescent="0.25">
      <c r="A50" s="78" t="s">
        <v>263</v>
      </c>
      <c r="B50" s="78" t="s">
        <v>35</v>
      </c>
      <c r="C50" s="78">
        <v>16.132999999999999</v>
      </c>
      <c r="D50" s="78">
        <v>16.132999999999999</v>
      </c>
      <c r="E50" s="78">
        <v>16.132999999999999</v>
      </c>
      <c r="F50" s="78">
        <v>0</v>
      </c>
      <c r="G50" s="78">
        <v>16.132999999999999</v>
      </c>
      <c r="H50" s="78">
        <v>1</v>
      </c>
      <c r="I50" s="78">
        <v>0</v>
      </c>
      <c r="J50" s="78">
        <v>0</v>
      </c>
    </row>
    <row r="51" spans="1:10" x14ac:dyDescent="0.25">
      <c r="A51" s="78" t="s">
        <v>112</v>
      </c>
      <c r="B51" s="78" t="s">
        <v>35</v>
      </c>
      <c r="C51" s="78">
        <v>16.132999999999999</v>
      </c>
      <c r="D51" s="78">
        <v>16.132999999999999</v>
      </c>
      <c r="E51" s="78">
        <v>16.132999999999999</v>
      </c>
      <c r="F51" s="78">
        <v>0</v>
      </c>
      <c r="G51" s="78">
        <v>16.132999999999999</v>
      </c>
      <c r="H51" s="78">
        <v>1</v>
      </c>
      <c r="I51" s="78">
        <v>0</v>
      </c>
      <c r="J51" s="78">
        <v>0</v>
      </c>
    </row>
    <row r="52" spans="1:10" x14ac:dyDescent="0.25">
      <c r="A52" s="78" t="s">
        <v>264</v>
      </c>
      <c r="B52" s="78" t="s">
        <v>35</v>
      </c>
      <c r="C52" s="78">
        <v>1.0069999999999999</v>
      </c>
      <c r="D52" s="78">
        <v>1.0069999999999999</v>
      </c>
      <c r="E52" s="78">
        <v>1.0069999999999999</v>
      </c>
      <c r="F52" s="78">
        <v>0</v>
      </c>
      <c r="G52" s="78">
        <v>1.0069999999999999</v>
      </c>
      <c r="H52" s="78">
        <v>1</v>
      </c>
      <c r="I52" s="78">
        <v>0</v>
      </c>
      <c r="J52" s="78">
        <v>0</v>
      </c>
    </row>
    <row r="53" spans="1:10" x14ac:dyDescent="0.25">
      <c r="A53" s="78" t="s">
        <v>112</v>
      </c>
      <c r="B53" s="78" t="s">
        <v>35</v>
      </c>
      <c r="C53" s="78">
        <v>1.0069999999999999</v>
      </c>
      <c r="D53" s="78">
        <v>1.0069999999999999</v>
      </c>
      <c r="E53" s="78">
        <v>1.0069999999999999</v>
      </c>
      <c r="F53" s="78">
        <v>0</v>
      </c>
      <c r="G53" s="78">
        <v>1.0069999999999999</v>
      </c>
      <c r="H53" s="78">
        <v>1</v>
      </c>
      <c r="I53" s="78">
        <v>0</v>
      </c>
      <c r="J53" s="78">
        <v>0</v>
      </c>
    </row>
    <row r="54" spans="1:10" x14ac:dyDescent="0.25">
      <c r="A54" s="78" t="s">
        <v>265</v>
      </c>
      <c r="B54" s="78" t="s">
        <v>35</v>
      </c>
      <c r="C54" s="78">
        <v>1.962</v>
      </c>
      <c r="D54" s="78">
        <v>1.962</v>
      </c>
      <c r="E54" s="78">
        <v>1.962</v>
      </c>
      <c r="F54" s="78">
        <v>0</v>
      </c>
      <c r="G54" s="78">
        <v>1.962</v>
      </c>
      <c r="H54" s="78">
        <v>1</v>
      </c>
      <c r="I54" s="78">
        <v>0</v>
      </c>
      <c r="J54" s="78">
        <v>0</v>
      </c>
    </row>
    <row r="55" spans="1:10" x14ac:dyDescent="0.25">
      <c r="A55" s="78" t="s">
        <v>112</v>
      </c>
      <c r="B55" s="78" t="s">
        <v>35</v>
      </c>
      <c r="C55" s="78">
        <v>1.962</v>
      </c>
      <c r="D55" s="78">
        <v>1.962</v>
      </c>
      <c r="E55" s="78">
        <v>1.962</v>
      </c>
      <c r="F55" s="78">
        <v>0</v>
      </c>
      <c r="G55" s="78">
        <v>1.962</v>
      </c>
      <c r="H55" s="78">
        <v>1</v>
      </c>
      <c r="I55" s="78">
        <v>0</v>
      </c>
      <c r="J55" s="78">
        <v>0</v>
      </c>
    </row>
    <row r="56" spans="1:10" x14ac:dyDescent="0.25">
      <c r="A56" s="78" t="s">
        <v>266</v>
      </c>
      <c r="B56" s="78" t="s">
        <v>35</v>
      </c>
      <c r="C56" s="78">
        <v>16.099</v>
      </c>
      <c r="D56" s="78">
        <v>16.099</v>
      </c>
      <c r="E56" s="78">
        <v>16.099</v>
      </c>
      <c r="F56" s="78">
        <v>0</v>
      </c>
      <c r="G56" s="78">
        <v>16.099</v>
      </c>
      <c r="H56" s="78">
        <v>1</v>
      </c>
      <c r="I56" s="78">
        <v>0</v>
      </c>
      <c r="J56" s="78">
        <v>0</v>
      </c>
    </row>
    <row r="57" spans="1:10" x14ac:dyDescent="0.25">
      <c r="A57" s="78" t="s">
        <v>112</v>
      </c>
      <c r="B57" s="78" t="s">
        <v>35</v>
      </c>
      <c r="C57" s="78">
        <v>16.099</v>
      </c>
      <c r="D57" s="78">
        <v>16.099</v>
      </c>
      <c r="E57" s="78">
        <v>16.099</v>
      </c>
      <c r="F57" s="78">
        <v>0</v>
      </c>
      <c r="G57" s="78">
        <v>16.099</v>
      </c>
      <c r="H57" s="78">
        <v>1</v>
      </c>
      <c r="I57" s="78">
        <v>0</v>
      </c>
      <c r="J57" s="78">
        <v>0</v>
      </c>
    </row>
    <row r="58" spans="1:10" x14ac:dyDescent="0.25">
      <c r="A58" s="78" t="s">
        <v>267</v>
      </c>
      <c r="B58" s="78" t="s">
        <v>35</v>
      </c>
      <c r="C58" s="78">
        <v>1.006</v>
      </c>
      <c r="D58" s="78">
        <v>1.006</v>
      </c>
      <c r="E58" s="78">
        <v>1.006</v>
      </c>
      <c r="F58" s="78">
        <v>0</v>
      </c>
      <c r="G58" s="78">
        <v>1.006</v>
      </c>
      <c r="H58" s="78">
        <v>1</v>
      </c>
      <c r="I58" s="78">
        <v>0</v>
      </c>
      <c r="J58" s="78">
        <v>0</v>
      </c>
    </row>
    <row r="59" spans="1:10" x14ac:dyDescent="0.25">
      <c r="A59" s="78" t="s">
        <v>112</v>
      </c>
      <c r="B59" s="78" t="s">
        <v>35</v>
      </c>
      <c r="C59" s="78">
        <v>1.006</v>
      </c>
      <c r="D59" s="78">
        <v>1.006</v>
      </c>
      <c r="E59" s="78">
        <v>1.006</v>
      </c>
      <c r="F59" s="78">
        <v>0</v>
      </c>
      <c r="G59" s="78">
        <v>1.006</v>
      </c>
      <c r="H59" s="78">
        <v>1</v>
      </c>
      <c r="I59" s="78">
        <v>0</v>
      </c>
      <c r="J59" s="78">
        <v>0</v>
      </c>
    </row>
    <row r="60" spans="1:10" x14ac:dyDescent="0.25">
      <c r="A60" s="78" t="s">
        <v>268</v>
      </c>
      <c r="B60" s="78" t="s">
        <v>35</v>
      </c>
      <c r="C60" s="78">
        <v>1.9950000000000001</v>
      </c>
      <c r="D60" s="78">
        <v>1.9950000000000001</v>
      </c>
      <c r="E60" s="78">
        <v>1.9950000000000001</v>
      </c>
      <c r="F60" s="78">
        <v>0</v>
      </c>
      <c r="G60" s="78">
        <v>1.9950000000000001</v>
      </c>
      <c r="H60" s="78">
        <v>1</v>
      </c>
      <c r="I60" s="78">
        <v>0</v>
      </c>
      <c r="J60" s="78">
        <v>0</v>
      </c>
    </row>
    <row r="61" spans="1:10" x14ac:dyDescent="0.25">
      <c r="A61" s="78" t="s">
        <v>112</v>
      </c>
      <c r="B61" s="78" t="s">
        <v>35</v>
      </c>
      <c r="C61" s="78">
        <v>1.9950000000000001</v>
      </c>
      <c r="D61" s="78">
        <v>1.9950000000000001</v>
      </c>
      <c r="E61" s="78">
        <v>1.9950000000000001</v>
      </c>
      <c r="F61" s="78">
        <v>0</v>
      </c>
      <c r="G61" s="78">
        <v>1.9950000000000001</v>
      </c>
      <c r="H61" s="78">
        <v>1</v>
      </c>
      <c r="I61" s="78">
        <v>0</v>
      </c>
      <c r="J61" s="78">
        <v>0</v>
      </c>
    </row>
    <row r="62" spans="1:10" x14ac:dyDescent="0.25">
      <c r="A62" s="78" t="s">
        <v>269</v>
      </c>
      <c r="B62" s="78" t="s">
        <v>35</v>
      </c>
      <c r="C62" s="78">
        <v>16.068000000000001</v>
      </c>
      <c r="D62" s="78">
        <v>16.068000000000001</v>
      </c>
      <c r="E62" s="78">
        <v>16.068000000000001</v>
      </c>
      <c r="F62" s="78">
        <v>0</v>
      </c>
      <c r="G62" s="78">
        <v>16.068000000000001</v>
      </c>
      <c r="H62" s="78">
        <v>1</v>
      </c>
      <c r="I62" s="78">
        <v>0</v>
      </c>
      <c r="J62" s="78">
        <v>0</v>
      </c>
    </row>
    <row r="63" spans="1:10" x14ac:dyDescent="0.25">
      <c r="A63" s="78" t="s">
        <v>112</v>
      </c>
      <c r="B63" s="78" t="s">
        <v>35</v>
      </c>
      <c r="C63" s="78">
        <v>16.068000000000001</v>
      </c>
      <c r="D63" s="78">
        <v>16.068000000000001</v>
      </c>
      <c r="E63" s="78">
        <v>16.068000000000001</v>
      </c>
      <c r="F63" s="78">
        <v>0</v>
      </c>
      <c r="G63" s="78">
        <v>16.068000000000001</v>
      </c>
      <c r="H63" s="78">
        <v>1</v>
      </c>
      <c r="I63" s="78">
        <v>0</v>
      </c>
      <c r="J63" s="78">
        <v>0</v>
      </c>
    </row>
    <row r="64" spans="1:10" x14ac:dyDescent="0.25">
      <c r="A64" s="78" t="s">
        <v>270</v>
      </c>
      <c r="B64" s="78" t="s">
        <v>35</v>
      </c>
      <c r="C64" s="78">
        <v>1.01</v>
      </c>
      <c r="D64" s="78">
        <v>1.01</v>
      </c>
      <c r="E64" s="78">
        <v>1.01</v>
      </c>
      <c r="F64" s="78">
        <v>0</v>
      </c>
      <c r="G64" s="78">
        <v>1.01</v>
      </c>
      <c r="H64" s="78">
        <v>1</v>
      </c>
      <c r="I64" s="78">
        <v>0</v>
      </c>
      <c r="J64" s="78">
        <v>0</v>
      </c>
    </row>
    <row r="65" spans="1:10" x14ac:dyDescent="0.25">
      <c r="A65" s="78" t="s">
        <v>112</v>
      </c>
      <c r="B65" s="78" t="s">
        <v>35</v>
      </c>
      <c r="C65" s="78">
        <v>1.01</v>
      </c>
      <c r="D65" s="78">
        <v>1.01</v>
      </c>
      <c r="E65" s="78">
        <v>1.01</v>
      </c>
      <c r="F65" s="78">
        <v>0</v>
      </c>
      <c r="G65" s="78">
        <v>1.01</v>
      </c>
      <c r="H65" s="78">
        <v>1</v>
      </c>
      <c r="I65" s="78">
        <v>0</v>
      </c>
      <c r="J65" s="78">
        <v>0</v>
      </c>
    </row>
    <row r="66" spans="1:10" x14ac:dyDescent="0.25">
      <c r="A66" s="78" t="s">
        <v>271</v>
      </c>
      <c r="B66" s="78" t="s">
        <v>35</v>
      </c>
      <c r="C66" s="78">
        <v>1.96</v>
      </c>
      <c r="D66" s="78">
        <v>1.96</v>
      </c>
      <c r="E66" s="78">
        <v>1.96</v>
      </c>
      <c r="F66" s="78">
        <v>0</v>
      </c>
      <c r="G66" s="78">
        <v>1.96</v>
      </c>
      <c r="H66" s="78">
        <v>1</v>
      </c>
      <c r="I66" s="78">
        <v>0</v>
      </c>
      <c r="J66" s="78">
        <v>0</v>
      </c>
    </row>
    <row r="67" spans="1:10" x14ac:dyDescent="0.25">
      <c r="A67" s="78" t="s">
        <v>112</v>
      </c>
      <c r="B67" s="78" t="s">
        <v>35</v>
      </c>
      <c r="C67" s="78">
        <v>1.96</v>
      </c>
      <c r="D67" s="78">
        <v>1.96</v>
      </c>
      <c r="E67" s="78">
        <v>1.96</v>
      </c>
      <c r="F67" s="78">
        <v>0</v>
      </c>
      <c r="G67" s="78">
        <v>1.96</v>
      </c>
      <c r="H67" s="78">
        <v>1</v>
      </c>
      <c r="I67" s="78">
        <v>0</v>
      </c>
      <c r="J67" s="78">
        <v>0</v>
      </c>
    </row>
    <row r="68" spans="1:10" x14ac:dyDescent="0.25">
      <c r="A68" s="78" t="s">
        <v>272</v>
      </c>
      <c r="B68" s="78" t="s">
        <v>35</v>
      </c>
      <c r="C68" s="78">
        <v>16.164999999999999</v>
      </c>
      <c r="D68" s="78">
        <v>16.164999999999999</v>
      </c>
      <c r="E68" s="78">
        <v>16.164999999999999</v>
      </c>
      <c r="F68" s="78">
        <v>0</v>
      </c>
      <c r="G68" s="78">
        <v>16.164999999999999</v>
      </c>
      <c r="H68" s="78">
        <v>1</v>
      </c>
      <c r="I68" s="78">
        <v>0</v>
      </c>
      <c r="J68" s="78">
        <v>0</v>
      </c>
    </row>
    <row r="69" spans="1:10" x14ac:dyDescent="0.25">
      <c r="A69" s="78" t="s">
        <v>112</v>
      </c>
      <c r="B69" s="78" t="s">
        <v>35</v>
      </c>
      <c r="C69" s="78">
        <v>16.164999999999999</v>
      </c>
      <c r="D69" s="78">
        <v>16.164999999999999</v>
      </c>
      <c r="E69" s="78">
        <v>16.164999999999999</v>
      </c>
      <c r="F69" s="78">
        <v>0</v>
      </c>
      <c r="G69" s="78">
        <v>16.164999999999999</v>
      </c>
      <c r="H69" s="78">
        <v>1</v>
      </c>
      <c r="I69" s="78">
        <v>0</v>
      </c>
      <c r="J69" s="78">
        <v>0</v>
      </c>
    </row>
    <row r="70" spans="1:10" x14ac:dyDescent="0.25">
      <c r="A70" s="78" t="s">
        <v>273</v>
      </c>
      <c r="B70" s="78" t="s">
        <v>35</v>
      </c>
      <c r="C70" s="78">
        <v>1.0089999999999999</v>
      </c>
      <c r="D70" s="78">
        <v>1.0089999999999999</v>
      </c>
      <c r="E70" s="78">
        <v>1.0089999999999999</v>
      </c>
      <c r="F70" s="78">
        <v>0</v>
      </c>
      <c r="G70" s="78">
        <v>1.0089999999999999</v>
      </c>
      <c r="H70" s="78">
        <v>1</v>
      </c>
      <c r="I70" s="78">
        <v>0</v>
      </c>
      <c r="J70" s="78">
        <v>0</v>
      </c>
    </row>
    <row r="71" spans="1:10" x14ac:dyDescent="0.25">
      <c r="A71" s="78" t="s">
        <v>112</v>
      </c>
      <c r="B71" s="78" t="s">
        <v>35</v>
      </c>
      <c r="C71" s="78">
        <v>1.0089999999999999</v>
      </c>
      <c r="D71" s="78">
        <v>1.0089999999999999</v>
      </c>
      <c r="E71" s="78">
        <v>1.0089999999999999</v>
      </c>
      <c r="F71" s="78">
        <v>0</v>
      </c>
      <c r="G71" s="78">
        <v>1.0089999999999999</v>
      </c>
      <c r="H71" s="78">
        <v>1</v>
      </c>
      <c r="I71" s="78">
        <v>0</v>
      </c>
      <c r="J71" s="78">
        <v>0</v>
      </c>
    </row>
    <row r="72" spans="1:10" x14ac:dyDescent="0.25">
      <c r="A72" s="78" t="s">
        <v>274</v>
      </c>
      <c r="B72" s="78" t="s">
        <v>35</v>
      </c>
      <c r="C72" s="78">
        <v>1.968</v>
      </c>
      <c r="D72" s="78">
        <v>1.968</v>
      </c>
      <c r="E72" s="78">
        <v>1.968</v>
      </c>
      <c r="F72" s="78">
        <v>0</v>
      </c>
      <c r="G72" s="78">
        <v>1.968</v>
      </c>
      <c r="H72" s="78">
        <v>1</v>
      </c>
      <c r="I72" s="78">
        <v>0</v>
      </c>
      <c r="J72" s="78">
        <v>0</v>
      </c>
    </row>
    <row r="73" spans="1:10" x14ac:dyDescent="0.25">
      <c r="A73" s="78" t="s">
        <v>112</v>
      </c>
      <c r="B73" s="78" t="s">
        <v>35</v>
      </c>
      <c r="C73" s="78">
        <v>1.968</v>
      </c>
      <c r="D73" s="78">
        <v>1.968</v>
      </c>
      <c r="E73" s="78">
        <v>1.968</v>
      </c>
      <c r="F73" s="78">
        <v>0</v>
      </c>
      <c r="G73" s="78">
        <v>1.968</v>
      </c>
      <c r="H73" s="78">
        <v>1</v>
      </c>
      <c r="I73" s="78">
        <v>0</v>
      </c>
      <c r="J73" s="78">
        <v>0</v>
      </c>
    </row>
    <row r="74" spans="1:10" x14ac:dyDescent="0.25">
      <c r="A74" s="78" t="s">
        <v>275</v>
      </c>
      <c r="B74" s="78" t="s">
        <v>35</v>
      </c>
      <c r="C74" s="78">
        <v>15.108000000000001</v>
      </c>
      <c r="D74" s="78">
        <v>15.108000000000001</v>
      </c>
      <c r="E74" s="78">
        <v>15.108000000000001</v>
      </c>
      <c r="F74" s="78">
        <v>0</v>
      </c>
      <c r="G74" s="78">
        <v>15.108000000000001</v>
      </c>
      <c r="H74" s="78">
        <v>1</v>
      </c>
      <c r="I74" s="78">
        <v>0</v>
      </c>
      <c r="J74" s="78">
        <v>0</v>
      </c>
    </row>
    <row r="75" spans="1:10" x14ac:dyDescent="0.25">
      <c r="A75" s="78" t="s">
        <v>112</v>
      </c>
      <c r="B75" s="78" t="s">
        <v>35</v>
      </c>
      <c r="C75" s="78">
        <v>15.108000000000001</v>
      </c>
      <c r="D75" s="78">
        <v>15.108000000000001</v>
      </c>
      <c r="E75" s="78">
        <v>15.108000000000001</v>
      </c>
      <c r="F75" s="78">
        <v>0</v>
      </c>
      <c r="G75" s="78">
        <v>15.108000000000001</v>
      </c>
      <c r="H75" s="78">
        <v>1</v>
      </c>
      <c r="I75" s="78">
        <v>0</v>
      </c>
      <c r="J75" s="78">
        <v>0</v>
      </c>
    </row>
    <row r="76" spans="1:10" x14ac:dyDescent="0.25">
      <c r="A76" s="78" t="s">
        <v>276</v>
      </c>
      <c r="B76" s="78" t="s">
        <v>35</v>
      </c>
      <c r="C76" s="78">
        <v>1.0089999999999999</v>
      </c>
      <c r="D76" s="78">
        <v>1.0089999999999999</v>
      </c>
      <c r="E76" s="78">
        <v>1.0089999999999999</v>
      </c>
      <c r="F76" s="78">
        <v>0</v>
      </c>
      <c r="G76" s="78">
        <v>1.0089999999999999</v>
      </c>
      <c r="H76" s="78">
        <v>1</v>
      </c>
      <c r="I76" s="78">
        <v>0</v>
      </c>
      <c r="J76" s="78">
        <v>0</v>
      </c>
    </row>
    <row r="77" spans="1:10" x14ac:dyDescent="0.25">
      <c r="A77" s="78" t="s">
        <v>112</v>
      </c>
      <c r="B77" s="78" t="s">
        <v>35</v>
      </c>
      <c r="C77" s="78">
        <v>1.0089999999999999</v>
      </c>
      <c r="D77" s="78">
        <v>1.0089999999999999</v>
      </c>
      <c r="E77" s="78">
        <v>1.0089999999999999</v>
      </c>
      <c r="F77" s="78">
        <v>0</v>
      </c>
      <c r="G77" s="78">
        <v>1.0089999999999999</v>
      </c>
      <c r="H77" s="78">
        <v>1</v>
      </c>
      <c r="I77" s="78">
        <v>0</v>
      </c>
      <c r="J77" s="78">
        <v>0</v>
      </c>
    </row>
    <row r="78" spans="1:10" x14ac:dyDescent="0.25">
      <c r="A78" s="78" t="s">
        <v>277</v>
      </c>
      <c r="B78" s="78" t="s">
        <v>35</v>
      </c>
      <c r="C78" s="78">
        <v>1.9610000000000001</v>
      </c>
      <c r="D78" s="78">
        <v>1.9610000000000001</v>
      </c>
      <c r="E78" s="78">
        <v>1.9610000000000001</v>
      </c>
      <c r="F78" s="78">
        <v>0</v>
      </c>
      <c r="G78" s="78">
        <v>1.9610000000000001</v>
      </c>
      <c r="H78" s="78">
        <v>1</v>
      </c>
      <c r="I78" s="78">
        <v>0</v>
      </c>
      <c r="J78" s="78">
        <v>0</v>
      </c>
    </row>
    <row r="79" spans="1:10" x14ac:dyDescent="0.25">
      <c r="A79" s="78" t="s">
        <v>112</v>
      </c>
      <c r="B79" s="78" t="s">
        <v>35</v>
      </c>
      <c r="C79" s="78">
        <v>1.9610000000000001</v>
      </c>
      <c r="D79" s="78">
        <v>1.9610000000000001</v>
      </c>
      <c r="E79" s="78">
        <v>1.9610000000000001</v>
      </c>
      <c r="F79" s="78">
        <v>0</v>
      </c>
      <c r="G79" s="78">
        <v>1.9610000000000001</v>
      </c>
      <c r="H79" s="78">
        <v>1</v>
      </c>
      <c r="I79" s="78">
        <v>0</v>
      </c>
      <c r="J79" s="78">
        <v>0</v>
      </c>
    </row>
    <row r="80" spans="1:10" x14ac:dyDescent="0.25">
      <c r="A80" s="78" t="s">
        <v>278</v>
      </c>
      <c r="B80" s="78" t="s">
        <v>35</v>
      </c>
      <c r="C80" s="78">
        <v>16.088000000000001</v>
      </c>
      <c r="D80" s="78">
        <v>16.088000000000001</v>
      </c>
      <c r="E80" s="78">
        <v>16.088000000000001</v>
      </c>
      <c r="F80" s="78">
        <v>0</v>
      </c>
      <c r="G80" s="78">
        <v>16.088000000000001</v>
      </c>
      <c r="H80" s="78">
        <v>1</v>
      </c>
      <c r="I80" s="78">
        <v>0</v>
      </c>
      <c r="J80" s="78">
        <v>0</v>
      </c>
    </row>
    <row r="81" spans="1:10" x14ac:dyDescent="0.25">
      <c r="A81" s="78" t="s">
        <v>112</v>
      </c>
      <c r="B81" s="78" t="s">
        <v>35</v>
      </c>
      <c r="C81" s="78">
        <v>16.088000000000001</v>
      </c>
      <c r="D81" s="78">
        <v>16.088000000000001</v>
      </c>
      <c r="E81" s="78">
        <v>16.088000000000001</v>
      </c>
      <c r="F81" s="78">
        <v>0</v>
      </c>
      <c r="G81" s="78">
        <v>16.088000000000001</v>
      </c>
      <c r="H81" s="78">
        <v>1</v>
      </c>
      <c r="I81" s="78">
        <v>0</v>
      </c>
      <c r="J81" s="78">
        <v>0</v>
      </c>
    </row>
    <row r="82" spans="1:10" x14ac:dyDescent="0.25">
      <c r="A82" s="78" t="s">
        <v>279</v>
      </c>
      <c r="B82" s="78" t="s">
        <v>35</v>
      </c>
      <c r="C82" s="78">
        <v>1.008</v>
      </c>
      <c r="D82" s="78">
        <v>1.008</v>
      </c>
      <c r="E82" s="78">
        <v>1.008</v>
      </c>
      <c r="F82" s="78">
        <v>0</v>
      </c>
      <c r="G82" s="78">
        <v>1.008</v>
      </c>
      <c r="H82" s="78">
        <v>1</v>
      </c>
      <c r="I82" s="78">
        <v>0</v>
      </c>
      <c r="J82" s="78">
        <v>0</v>
      </c>
    </row>
    <row r="83" spans="1:10" x14ac:dyDescent="0.25">
      <c r="A83" s="78" t="s">
        <v>112</v>
      </c>
      <c r="B83" s="78" t="s">
        <v>35</v>
      </c>
      <c r="C83" s="78">
        <v>1.008</v>
      </c>
      <c r="D83" s="78">
        <v>1.008</v>
      </c>
      <c r="E83" s="78">
        <v>1.008</v>
      </c>
      <c r="F83" s="78">
        <v>0</v>
      </c>
      <c r="G83" s="78">
        <v>1.008</v>
      </c>
      <c r="H83" s="78">
        <v>1</v>
      </c>
      <c r="I83" s="78">
        <v>0</v>
      </c>
      <c r="J83" s="78">
        <v>0</v>
      </c>
    </row>
    <row r="84" spans="1:10" x14ac:dyDescent="0.25">
      <c r="A84" s="78" t="s">
        <v>280</v>
      </c>
      <c r="B84" s="78" t="s">
        <v>35</v>
      </c>
      <c r="C84" s="78">
        <v>1.96</v>
      </c>
      <c r="D84" s="78">
        <v>1.96</v>
      </c>
      <c r="E84" s="78">
        <v>1.96</v>
      </c>
      <c r="F84" s="78">
        <v>0</v>
      </c>
      <c r="G84" s="78">
        <v>1.96</v>
      </c>
      <c r="H84" s="78">
        <v>1</v>
      </c>
      <c r="I84" s="78">
        <v>0</v>
      </c>
      <c r="J84" s="78">
        <v>0</v>
      </c>
    </row>
    <row r="85" spans="1:10" x14ac:dyDescent="0.25">
      <c r="A85" s="78" t="s">
        <v>112</v>
      </c>
      <c r="B85" s="78" t="s">
        <v>35</v>
      </c>
      <c r="C85" s="78">
        <v>1.96</v>
      </c>
      <c r="D85" s="78">
        <v>1.96</v>
      </c>
      <c r="E85" s="78">
        <v>1.96</v>
      </c>
      <c r="F85" s="78">
        <v>0</v>
      </c>
      <c r="G85" s="78">
        <v>1.96</v>
      </c>
      <c r="H85" s="78">
        <v>1</v>
      </c>
      <c r="I85" s="78">
        <v>0</v>
      </c>
      <c r="J85" s="78">
        <v>0</v>
      </c>
    </row>
    <row r="86" spans="1:10" x14ac:dyDescent="0.25">
      <c r="A86" s="78" t="s">
        <v>281</v>
      </c>
      <c r="B86" s="78" t="s">
        <v>35</v>
      </c>
      <c r="C86" s="78">
        <v>16.062000000000001</v>
      </c>
      <c r="D86" s="78">
        <v>16.062000000000001</v>
      </c>
      <c r="E86" s="78">
        <v>16.062000000000001</v>
      </c>
      <c r="F86" s="78">
        <v>0</v>
      </c>
      <c r="G86" s="78">
        <v>16.062000000000001</v>
      </c>
      <c r="H86" s="78">
        <v>1</v>
      </c>
      <c r="I86" s="78">
        <v>0</v>
      </c>
      <c r="J86" s="78">
        <v>0</v>
      </c>
    </row>
    <row r="87" spans="1:10" x14ac:dyDescent="0.25">
      <c r="A87" s="78" t="s">
        <v>112</v>
      </c>
      <c r="B87" s="78" t="s">
        <v>35</v>
      </c>
      <c r="C87" s="78">
        <v>16.062000000000001</v>
      </c>
      <c r="D87" s="78">
        <v>16.062000000000001</v>
      </c>
      <c r="E87" s="78">
        <v>16.062000000000001</v>
      </c>
      <c r="F87" s="78">
        <v>0</v>
      </c>
      <c r="G87" s="78">
        <v>16.062000000000001</v>
      </c>
      <c r="H87" s="78">
        <v>1</v>
      </c>
      <c r="I87" s="78">
        <v>0</v>
      </c>
      <c r="J87" s="78">
        <v>0</v>
      </c>
    </row>
    <row r="88" spans="1:10" x14ac:dyDescent="0.25">
      <c r="A88" s="78" t="s">
        <v>282</v>
      </c>
      <c r="B88" s="78" t="s">
        <v>35</v>
      </c>
      <c r="C88" s="78">
        <v>1</v>
      </c>
      <c r="D88" s="78">
        <v>1</v>
      </c>
      <c r="E88" s="78">
        <v>1</v>
      </c>
      <c r="F88" s="78">
        <v>0</v>
      </c>
      <c r="G88" s="78">
        <v>1</v>
      </c>
      <c r="H88" s="78">
        <v>1</v>
      </c>
      <c r="I88" s="78">
        <v>0</v>
      </c>
      <c r="J88" s="78">
        <v>0</v>
      </c>
    </row>
    <row r="89" spans="1:10" x14ac:dyDescent="0.25">
      <c r="A89" s="78" t="s">
        <v>112</v>
      </c>
      <c r="B89" s="78" t="s">
        <v>35</v>
      </c>
      <c r="C89" s="78">
        <v>1</v>
      </c>
      <c r="D89" s="78">
        <v>1</v>
      </c>
      <c r="E89" s="78">
        <v>1</v>
      </c>
      <c r="F89" s="78">
        <v>0</v>
      </c>
      <c r="G89" s="78">
        <v>1</v>
      </c>
      <c r="H89" s="78">
        <v>1</v>
      </c>
      <c r="I89" s="78">
        <v>0</v>
      </c>
      <c r="J89" s="78">
        <v>0</v>
      </c>
    </row>
    <row r="90" spans="1:10" x14ac:dyDescent="0.25">
      <c r="A90" s="78" t="s">
        <v>283</v>
      </c>
      <c r="B90" s="78" t="s">
        <v>35</v>
      </c>
      <c r="C90" s="78">
        <v>1.9470000000000001</v>
      </c>
      <c r="D90" s="78">
        <v>1.9470000000000001</v>
      </c>
      <c r="E90" s="78">
        <v>1.9470000000000001</v>
      </c>
      <c r="F90" s="78">
        <v>0</v>
      </c>
      <c r="G90" s="78">
        <v>1.9470000000000001</v>
      </c>
      <c r="H90" s="78">
        <v>1</v>
      </c>
      <c r="I90" s="78">
        <v>0</v>
      </c>
      <c r="J90" s="78">
        <v>0</v>
      </c>
    </row>
    <row r="91" spans="1:10" x14ac:dyDescent="0.25">
      <c r="A91" s="78" t="s">
        <v>112</v>
      </c>
      <c r="B91" s="78" t="s">
        <v>35</v>
      </c>
      <c r="C91" s="78">
        <v>1.9470000000000001</v>
      </c>
      <c r="D91" s="78">
        <v>1.9470000000000001</v>
      </c>
      <c r="E91" s="78">
        <v>1.9470000000000001</v>
      </c>
      <c r="F91" s="78">
        <v>0</v>
      </c>
      <c r="G91" s="78">
        <v>1.9470000000000001</v>
      </c>
      <c r="H91" s="78">
        <v>1</v>
      </c>
      <c r="I91" s="78">
        <v>0</v>
      </c>
      <c r="J91" s="78">
        <v>0</v>
      </c>
    </row>
    <row r="92" spans="1:10" x14ac:dyDescent="0.25">
      <c r="A92" s="78" t="s">
        <v>284</v>
      </c>
      <c r="B92" s="78" t="s">
        <v>35</v>
      </c>
      <c r="C92" s="78">
        <v>16.05</v>
      </c>
      <c r="D92" s="78">
        <v>16.05</v>
      </c>
      <c r="E92" s="78">
        <v>16.05</v>
      </c>
      <c r="F92" s="78">
        <v>0</v>
      </c>
      <c r="G92" s="78">
        <v>16.05</v>
      </c>
      <c r="H92" s="78">
        <v>1</v>
      </c>
      <c r="I92" s="78">
        <v>0</v>
      </c>
      <c r="J92" s="78">
        <v>0</v>
      </c>
    </row>
    <row r="93" spans="1:10" x14ac:dyDescent="0.25">
      <c r="A93" s="78" t="s">
        <v>112</v>
      </c>
      <c r="B93" s="78" t="s">
        <v>35</v>
      </c>
      <c r="C93" s="78">
        <v>16.05</v>
      </c>
      <c r="D93" s="78">
        <v>16.05</v>
      </c>
      <c r="E93" s="78">
        <v>16.05</v>
      </c>
      <c r="F93" s="78">
        <v>0</v>
      </c>
      <c r="G93" s="78">
        <v>16.05</v>
      </c>
      <c r="H93" s="78">
        <v>1</v>
      </c>
      <c r="I93" s="78">
        <v>0</v>
      </c>
      <c r="J93" s="78">
        <v>0</v>
      </c>
    </row>
    <row r="94" spans="1:10" x14ac:dyDescent="0.25">
      <c r="A94" s="78" t="s">
        <v>285</v>
      </c>
      <c r="B94" s="78" t="s">
        <v>35</v>
      </c>
      <c r="C94" s="78">
        <v>1.008</v>
      </c>
      <c r="D94" s="78">
        <v>1.008</v>
      </c>
      <c r="E94" s="78">
        <v>1.008</v>
      </c>
      <c r="F94" s="78">
        <v>0</v>
      </c>
      <c r="G94" s="78">
        <v>1.008</v>
      </c>
      <c r="H94" s="78">
        <v>1</v>
      </c>
      <c r="I94" s="78">
        <v>0</v>
      </c>
      <c r="J94" s="78">
        <v>0</v>
      </c>
    </row>
    <row r="95" spans="1:10" x14ac:dyDescent="0.25">
      <c r="A95" s="78" t="s">
        <v>112</v>
      </c>
      <c r="B95" s="78" t="s">
        <v>35</v>
      </c>
      <c r="C95" s="78">
        <v>1.008</v>
      </c>
      <c r="D95" s="78">
        <v>1.008</v>
      </c>
      <c r="E95" s="78">
        <v>1.008</v>
      </c>
      <c r="F95" s="78">
        <v>0</v>
      </c>
      <c r="G95" s="78">
        <v>1.008</v>
      </c>
      <c r="H95" s="78">
        <v>1</v>
      </c>
      <c r="I95" s="78">
        <v>0</v>
      </c>
      <c r="J95" s="78">
        <v>0</v>
      </c>
    </row>
    <row r="96" spans="1:10" x14ac:dyDescent="0.25">
      <c r="A96" s="78" t="s">
        <v>286</v>
      </c>
      <c r="B96" s="78" t="s">
        <v>35</v>
      </c>
      <c r="C96" s="78">
        <v>1.9510000000000001</v>
      </c>
      <c r="D96" s="78">
        <v>1.9510000000000001</v>
      </c>
      <c r="E96" s="78">
        <v>1.9510000000000001</v>
      </c>
      <c r="F96" s="78">
        <v>0</v>
      </c>
      <c r="G96" s="78">
        <v>1.9510000000000001</v>
      </c>
      <c r="H96" s="78">
        <v>1</v>
      </c>
      <c r="I96" s="78">
        <v>0</v>
      </c>
      <c r="J96" s="78">
        <v>0</v>
      </c>
    </row>
    <row r="97" spans="1:10" x14ac:dyDescent="0.25">
      <c r="A97" s="78" t="s">
        <v>112</v>
      </c>
      <c r="B97" s="78" t="s">
        <v>35</v>
      </c>
      <c r="C97" s="78">
        <v>1.9510000000000001</v>
      </c>
      <c r="D97" s="78">
        <v>1.9510000000000001</v>
      </c>
      <c r="E97" s="78">
        <v>1.9510000000000001</v>
      </c>
      <c r="F97" s="78">
        <v>0</v>
      </c>
      <c r="G97" s="78">
        <v>1.9510000000000001</v>
      </c>
      <c r="H97" s="78">
        <v>1</v>
      </c>
      <c r="I97" s="78">
        <v>0</v>
      </c>
      <c r="J97" s="78">
        <v>0</v>
      </c>
    </row>
    <row r="98" spans="1:10" x14ac:dyDescent="0.25">
      <c r="A98" s="78" t="s">
        <v>287</v>
      </c>
      <c r="B98" s="78" t="s">
        <v>35</v>
      </c>
      <c r="C98" s="78">
        <v>16.067</v>
      </c>
      <c r="D98" s="78">
        <v>16.067</v>
      </c>
      <c r="E98" s="78">
        <v>16.067</v>
      </c>
      <c r="F98" s="78">
        <v>0</v>
      </c>
      <c r="G98" s="78">
        <v>16.067</v>
      </c>
      <c r="H98" s="78">
        <v>1</v>
      </c>
      <c r="I98" s="78">
        <v>0</v>
      </c>
      <c r="J98" s="78">
        <v>0</v>
      </c>
    </row>
    <row r="99" spans="1:10" x14ac:dyDescent="0.25">
      <c r="A99" s="78" t="s">
        <v>112</v>
      </c>
      <c r="B99" s="78" t="s">
        <v>35</v>
      </c>
      <c r="C99" s="78">
        <v>16.067</v>
      </c>
      <c r="D99" s="78">
        <v>16.067</v>
      </c>
      <c r="E99" s="78">
        <v>16.067</v>
      </c>
      <c r="F99" s="78">
        <v>0</v>
      </c>
      <c r="G99" s="78">
        <v>16.067</v>
      </c>
      <c r="H99" s="78">
        <v>1</v>
      </c>
      <c r="I99" s="78">
        <v>0</v>
      </c>
      <c r="J99" s="78">
        <v>0</v>
      </c>
    </row>
    <row r="100" spans="1:10" x14ac:dyDescent="0.25">
      <c r="A100" s="78" t="s">
        <v>288</v>
      </c>
      <c r="B100" s="78" t="s">
        <v>35</v>
      </c>
      <c r="C100" s="78">
        <v>1.006</v>
      </c>
      <c r="D100" s="78">
        <v>1.006</v>
      </c>
      <c r="E100" s="78">
        <v>1.006</v>
      </c>
      <c r="F100" s="78">
        <v>0</v>
      </c>
      <c r="G100" s="78">
        <v>1.006</v>
      </c>
      <c r="H100" s="78">
        <v>1</v>
      </c>
      <c r="I100" s="78">
        <v>0</v>
      </c>
      <c r="J100" s="78">
        <v>0</v>
      </c>
    </row>
    <row r="101" spans="1:10" x14ac:dyDescent="0.25">
      <c r="A101" s="78" t="s">
        <v>112</v>
      </c>
      <c r="B101" s="78" t="s">
        <v>35</v>
      </c>
      <c r="C101" s="78">
        <v>1.006</v>
      </c>
      <c r="D101" s="78">
        <v>1.006</v>
      </c>
      <c r="E101" s="78">
        <v>1.006</v>
      </c>
      <c r="F101" s="78">
        <v>0</v>
      </c>
      <c r="G101" s="78">
        <v>1.006</v>
      </c>
      <c r="H101" s="78">
        <v>1</v>
      </c>
      <c r="I101" s="78">
        <v>0</v>
      </c>
      <c r="J101" s="78">
        <v>0</v>
      </c>
    </row>
    <row r="102" spans="1:10" x14ac:dyDescent="0.25">
      <c r="A102" s="78" t="s">
        <v>289</v>
      </c>
      <c r="B102" s="78" t="s">
        <v>35</v>
      </c>
      <c r="C102" s="78">
        <v>1.9079999999999999</v>
      </c>
      <c r="D102" s="78">
        <v>1.9079999999999999</v>
      </c>
      <c r="E102" s="78">
        <v>1.9079999999999999</v>
      </c>
      <c r="F102" s="78">
        <v>0</v>
      </c>
      <c r="G102" s="78">
        <v>1.9079999999999999</v>
      </c>
      <c r="H102" s="78">
        <v>1</v>
      </c>
      <c r="I102" s="78">
        <v>0</v>
      </c>
      <c r="J102" s="78">
        <v>0</v>
      </c>
    </row>
    <row r="103" spans="1:10" x14ac:dyDescent="0.25">
      <c r="A103" s="78" t="s">
        <v>112</v>
      </c>
      <c r="B103" s="78" t="s">
        <v>35</v>
      </c>
      <c r="C103" s="78">
        <v>1.9079999999999999</v>
      </c>
      <c r="D103" s="78">
        <v>1.9079999999999999</v>
      </c>
      <c r="E103" s="78">
        <v>1.9079999999999999</v>
      </c>
      <c r="F103" s="78">
        <v>0</v>
      </c>
      <c r="G103" s="78">
        <v>1.9079999999999999</v>
      </c>
      <c r="H103" s="78">
        <v>1</v>
      </c>
      <c r="I103" s="78">
        <v>0</v>
      </c>
      <c r="J103" s="78">
        <v>0</v>
      </c>
    </row>
    <row r="104" spans="1:10" x14ac:dyDescent="0.25">
      <c r="A104" s="78" t="s">
        <v>290</v>
      </c>
      <c r="B104" s="78" t="s">
        <v>35</v>
      </c>
      <c r="C104" s="78">
        <v>15.113</v>
      </c>
      <c r="D104" s="78">
        <v>15.113</v>
      </c>
      <c r="E104" s="78">
        <v>15.113</v>
      </c>
      <c r="F104" s="78">
        <v>0</v>
      </c>
      <c r="G104" s="78">
        <v>15.113</v>
      </c>
      <c r="H104" s="78">
        <v>1</v>
      </c>
      <c r="I104" s="78">
        <v>0</v>
      </c>
      <c r="J104" s="78">
        <v>0</v>
      </c>
    </row>
    <row r="105" spans="1:10" x14ac:dyDescent="0.25">
      <c r="A105" s="78" t="s">
        <v>112</v>
      </c>
      <c r="B105" s="78" t="s">
        <v>35</v>
      </c>
      <c r="C105" s="78">
        <v>15.113</v>
      </c>
      <c r="D105" s="78">
        <v>15.113</v>
      </c>
      <c r="E105" s="78">
        <v>15.113</v>
      </c>
      <c r="F105" s="78">
        <v>0</v>
      </c>
      <c r="G105" s="78">
        <v>15.113</v>
      </c>
      <c r="H105" s="78">
        <v>1</v>
      </c>
      <c r="I105" s="78">
        <v>0</v>
      </c>
      <c r="J105" s="78">
        <v>0</v>
      </c>
    </row>
    <row r="106" spans="1:10" x14ac:dyDescent="0.25">
      <c r="A106" s="78" t="s">
        <v>291</v>
      </c>
      <c r="B106" s="78" t="s">
        <v>35</v>
      </c>
      <c r="C106" s="78">
        <v>1.0089999999999999</v>
      </c>
      <c r="D106" s="78">
        <v>1.0089999999999999</v>
      </c>
      <c r="E106" s="78">
        <v>1.0089999999999999</v>
      </c>
      <c r="F106" s="78">
        <v>0</v>
      </c>
      <c r="G106" s="78">
        <v>1.0089999999999999</v>
      </c>
      <c r="H106" s="78">
        <v>1</v>
      </c>
      <c r="I106" s="78">
        <v>0</v>
      </c>
      <c r="J106" s="78">
        <v>0</v>
      </c>
    </row>
    <row r="107" spans="1:10" x14ac:dyDescent="0.25">
      <c r="A107" s="78" t="s">
        <v>112</v>
      </c>
      <c r="B107" s="78" t="s">
        <v>35</v>
      </c>
      <c r="C107" s="78">
        <v>1.0089999999999999</v>
      </c>
      <c r="D107" s="78">
        <v>1.0089999999999999</v>
      </c>
      <c r="E107" s="78">
        <v>1.0089999999999999</v>
      </c>
      <c r="F107" s="78">
        <v>0</v>
      </c>
      <c r="G107" s="78">
        <v>1.0089999999999999</v>
      </c>
      <c r="H107" s="78">
        <v>1</v>
      </c>
      <c r="I107" s="78">
        <v>0</v>
      </c>
      <c r="J107" s="78">
        <v>0</v>
      </c>
    </row>
    <row r="108" spans="1:10" x14ac:dyDescent="0.25">
      <c r="A108" s="78" t="s">
        <v>292</v>
      </c>
      <c r="B108" s="78" t="s">
        <v>35</v>
      </c>
      <c r="C108" s="78">
        <v>1.9370000000000001</v>
      </c>
      <c r="D108" s="78">
        <v>1.9370000000000001</v>
      </c>
      <c r="E108" s="78">
        <v>1.9370000000000001</v>
      </c>
      <c r="F108" s="78">
        <v>0</v>
      </c>
      <c r="G108" s="78">
        <v>1.9370000000000001</v>
      </c>
      <c r="H108" s="78">
        <v>1</v>
      </c>
      <c r="I108" s="78">
        <v>0</v>
      </c>
      <c r="J108" s="78">
        <v>0</v>
      </c>
    </row>
    <row r="109" spans="1:10" x14ac:dyDescent="0.25">
      <c r="A109" s="78" t="s">
        <v>112</v>
      </c>
      <c r="B109" s="78" t="s">
        <v>35</v>
      </c>
      <c r="C109" s="78">
        <v>1.9370000000000001</v>
      </c>
      <c r="D109" s="78">
        <v>1.9370000000000001</v>
      </c>
      <c r="E109" s="78">
        <v>1.9370000000000001</v>
      </c>
      <c r="F109" s="78">
        <v>0</v>
      </c>
      <c r="G109" s="78">
        <v>1.9370000000000001</v>
      </c>
      <c r="H109" s="78">
        <v>1</v>
      </c>
      <c r="I109" s="78">
        <v>0</v>
      </c>
      <c r="J109" s="78">
        <v>0</v>
      </c>
    </row>
    <row r="110" spans="1:10" x14ac:dyDescent="0.25">
      <c r="A110" s="78" t="s">
        <v>293</v>
      </c>
      <c r="B110" s="78" t="s">
        <v>35</v>
      </c>
      <c r="C110" s="78">
        <v>16.117000000000001</v>
      </c>
      <c r="D110" s="78">
        <v>16.117000000000001</v>
      </c>
      <c r="E110" s="78">
        <v>16.117000000000001</v>
      </c>
      <c r="F110" s="78">
        <v>0</v>
      </c>
      <c r="G110" s="78">
        <v>16.117000000000001</v>
      </c>
      <c r="H110" s="78">
        <v>1</v>
      </c>
      <c r="I110" s="78">
        <v>0</v>
      </c>
      <c r="J110" s="78">
        <v>0</v>
      </c>
    </row>
    <row r="111" spans="1:10" x14ac:dyDescent="0.25">
      <c r="A111" s="78" t="s">
        <v>112</v>
      </c>
      <c r="B111" s="78" t="s">
        <v>35</v>
      </c>
      <c r="C111" s="78">
        <v>16.117000000000001</v>
      </c>
      <c r="D111" s="78">
        <v>16.117000000000001</v>
      </c>
      <c r="E111" s="78">
        <v>16.117000000000001</v>
      </c>
      <c r="F111" s="78">
        <v>0</v>
      </c>
      <c r="G111" s="78">
        <v>16.117000000000001</v>
      </c>
      <c r="H111" s="78">
        <v>1</v>
      </c>
      <c r="I111" s="78">
        <v>0</v>
      </c>
      <c r="J111" s="78">
        <v>0</v>
      </c>
    </row>
    <row r="112" spans="1:10" x14ac:dyDescent="0.25">
      <c r="A112" s="78" t="s">
        <v>294</v>
      </c>
      <c r="B112" s="78" t="s">
        <v>35</v>
      </c>
      <c r="C112" s="78">
        <v>1.0049999999999999</v>
      </c>
      <c r="D112" s="78">
        <v>1.0049999999999999</v>
      </c>
      <c r="E112" s="78">
        <v>1.0049999999999999</v>
      </c>
      <c r="F112" s="78">
        <v>0</v>
      </c>
      <c r="G112" s="78">
        <v>1.0049999999999999</v>
      </c>
      <c r="H112" s="78">
        <v>1</v>
      </c>
      <c r="I112" s="78">
        <v>0</v>
      </c>
      <c r="J112" s="78">
        <v>0</v>
      </c>
    </row>
    <row r="113" spans="1:10" x14ac:dyDescent="0.25">
      <c r="A113" s="78" t="s">
        <v>112</v>
      </c>
      <c r="B113" s="78" t="s">
        <v>35</v>
      </c>
      <c r="C113" s="78">
        <v>1.0049999999999999</v>
      </c>
      <c r="D113" s="78">
        <v>1.0049999999999999</v>
      </c>
      <c r="E113" s="78">
        <v>1.0049999999999999</v>
      </c>
      <c r="F113" s="78">
        <v>0</v>
      </c>
      <c r="G113" s="78">
        <v>1.0049999999999999</v>
      </c>
      <c r="H113" s="78">
        <v>1</v>
      </c>
      <c r="I113" s="78">
        <v>0</v>
      </c>
      <c r="J113" s="78">
        <v>0</v>
      </c>
    </row>
    <row r="114" spans="1:10" x14ac:dyDescent="0.25">
      <c r="A114" s="78" t="s">
        <v>295</v>
      </c>
      <c r="B114" s="78" t="s">
        <v>35</v>
      </c>
      <c r="C114" s="78">
        <v>2.0059999999999998</v>
      </c>
      <c r="D114" s="78">
        <v>2.0059999999999998</v>
      </c>
      <c r="E114" s="78">
        <v>2.0059999999999998</v>
      </c>
      <c r="F114" s="78">
        <v>0</v>
      </c>
      <c r="G114" s="78">
        <v>2.0059999999999998</v>
      </c>
      <c r="H114" s="78">
        <v>1</v>
      </c>
      <c r="I114" s="78">
        <v>0</v>
      </c>
      <c r="J114" s="78">
        <v>0</v>
      </c>
    </row>
    <row r="115" spans="1:10" x14ac:dyDescent="0.25">
      <c r="A115" s="78" t="s">
        <v>112</v>
      </c>
      <c r="B115" s="78" t="s">
        <v>35</v>
      </c>
      <c r="C115" s="78">
        <v>2.0059999999999998</v>
      </c>
      <c r="D115" s="78">
        <v>2.0059999999999998</v>
      </c>
      <c r="E115" s="78">
        <v>2.0059999999999998</v>
      </c>
      <c r="F115" s="78">
        <v>0</v>
      </c>
      <c r="G115" s="78">
        <v>2.0059999999999998</v>
      </c>
      <c r="H115" s="78">
        <v>1</v>
      </c>
      <c r="I115" s="78">
        <v>0</v>
      </c>
      <c r="J115" s="78">
        <v>0</v>
      </c>
    </row>
    <row r="116" spans="1:10" x14ac:dyDescent="0.25">
      <c r="A116" s="78" t="s">
        <v>296</v>
      </c>
      <c r="B116" s="78" t="s">
        <v>35</v>
      </c>
      <c r="C116" s="78">
        <v>16.064</v>
      </c>
      <c r="D116" s="78">
        <v>16.064</v>
      </c>
      <c r="E116" s="78">
        <v>16.064</v>
      </c>
      <c r="F116" s="78">
        <v>0</v>
      </c>
      <c r="G116" s="78">
        <v>16.064</v>
      </c>
      <c r="H116" s="78">
        <v>1</v>
      </c>
      <c r="I116" s="78">
        <v>0</v>
      </c>
      <c r="J116" s="78">
        <v>0</v>
      </c>
    </row>
    <row r="117" spans="1:10" x14ac:dyDescent="0.25">
      <c r="A117" s="78" t="s">
        <v>112</v>
      </c>
      <c r="B117" s="78" t="s">
        <v>35</v>
      </c>
      <c r="C117" s="78">
        <v>16.064</v>
      </c>
      <c r="D117" s="78">
        <v>16.064</v>
      </c>
      <c r="E117" s="78">
        <v>16.064</v>
      </c>
      <c r="F117" s="78">
        <v>0</v>
      </c>
      <c r="G117" s="78">
        <v>16.064</v>
      </c>
      <c r="H117" s="78">
        <v>1</v>
      </c>
      <c r="I117" s="78">
        <v>0</v>
      </c>
      <c r="J117" s="78">
        <v>0</v>
      </c>
    </row>
    <row r="118" spans="1:10" x14ac:dyDescent="0.25">
      <c r="A118" s="78" t="s">
        <v>297</v>
      </c>
      <c r="B118" s="78" t="s">
        <v>35</v>
      </c>
      <c r="C118" s="78">
        <v>1.0089999999999999</v>
      </c>
      <c r="D118" s="78">
        <v>1.0089999999999999</v>
      </c>
      <c r="E118" s="78">
        <v>1.0089999999999999</v>
      </c>
      <c r="F118" s="78">
        <v>0</v>
      </c>
      <c r="G118" s="78">
        <v>1.0089999999999999</v>
      </c>
      <c r="H118" s="78">
        <v>1</v>
      </c>
      <c r="I118" s="78">
        <v>0</v>
      </c>
      <c r="J118" s="78">
        <v>0</v>
      </c>
    </row>
    <row r="119" spans="1:10" x14ac:dyDescent="0.25">
      <c r="A119" s="78" t="s">
        <v>112</v>
      </c>
      <c r="B119" s="78" t="s">
        <v>35</v>
      </c>
      <c r="C119" s="78">
        <v>1.0089999999999999</v>
      </c>
      <c r="D119" s="78">
        <v>1.0089999999999999</v>
      </c>
      <c r="E119" s="78">
        <v>1.0089999999999999</v>
      </c>
      <c r="F119" s="78">
        <v>0</v>
      </c>
      <c r="G119" s="78">
        <v>1.0089999999999999</v>
      </c>
      <c r="H119" s="78">
        <v>1</v>
      </c>
      <c r="I119" s="78">
        <v>0</v>
      </c>
      <c r="J119" s="78">
        <v>0</v>
      </c>
    </row>
    <row r="120" spans="1:10" x14ac:dyDescent="0.25">
      <c r="A120" s="78" t="s">
        <v>298</v>
      </c>
      <c r="B120" s="78" t="s">
        <v>35</v>
      </c>
      <c r="C120" s="78">
        <v>2.0299999999999998</v>
      </c>
      <c r="D120" s="78">
        <v>2.0299999999999998</v>
      </c>
      <c r="E120" s="78">
        <v>2.0299999999999998</v>
      </c>
      <c r="F120" s="78">
        <v>0</v>
      </c>
      <c r="G120" s="78">
        <v>2.0299999999999998</v>
      </c>
      <c r="H120" s="78">
        <v>1</v>
      </c>
      <c r="I120" s="78">
        <v>0</v>
      </c>
      <c r="J120" s="78">
        <v>0</v>
      </c>
    </row>
    <row r="121" spans="1:10" x14ac:dyDescent="0.25">
      <c r="A121" s="78" t="s">
        <v>112</v>
      </c>
      <c r="B121" s="78" t="s">
        <v>35</v>
      </c>
      <c r="C121" s="78">
        <v>2.0299999999999998</v>
      </c>
      <c r="D121" s="78">
        <v>2.0299999999999998</v>
      </c>
      <c r="E121" s="78">
        <v>2.0299999999999998</v>
      </c>
      <c r="F121" s="78">
        <v>0</v>
      </c>
      <c r="G121" s="78">
        <v>2.0299999999999998</v>
      </c>
      <c r="H121" s="78">
        <v>1</v>
      </c>
      <c r="I121" s="78">
        <v>0</v>
      </c>
      <c r="J121" s="78">
        <v>0</v>
      </c>
    </row>
    <row r="122" spans="1:10" x14ac:dyDescent="0.25">
      <c r="A122" s="78" t="s">
        <v>299</v>
      </c>
      <c r="B122" s="78" t="s">
        <v>35</v>
      </c>
      <c r="C122" s="78">
        <v>16.074999999999999</v>
      </c>
      <c r="D122" s="78">
        <v>16.074999999999999</v>
      </c>
      <c r="E122" s="78">
        <v>16.074999999999999</v>
      </c>
      <c r="F122" s="78">
        <v>0</v>
      </c>
      <c r="G122" s="78">
        <v>16.074999999999999</v>
      </c>
      <c r="H122" s="78">
        <v>1</v>
      </c>
      <c r="I122" s="78">
        <v>0</v>
      </c>
      <c r="J122" s="78">
        <v>0</v>
      </c>
    </row>
    <row r="123" spans="1:10" x14ac:dyDescent="0.25">
      <c r="A123" s="78" t="s">
        <v>112</v>
      </c>
      <c r="B123" s="78" t="s">
        <v>35</v>
      </c>
      <c r="C123" s="78">
        <v>16.074999999999999</v>
      </c>
      <c r="D123" s="78">
        <v>16.074999999999999</v>
      </c>
      <c r="E123" s="78">
        <v>16.074999999999999</v>
      </c>
      <c r="F123" s="78">
        <v>0</v>
      </c>
      <c r="G123" s="78">
        <v>16.074999999999999</v>
      </c>
      <c r="H123" s="78">
        <v>1</v>
      </c>
      <c r="I123" s="78">
        <v>0</v>
      </c>
      <c r="J123" s="78">
        <v>0</v>
      </c>
    </row>
    <row r="124" spans="1:10" x14ac:dyDescent="0.25">
      <c r="A124" s="78" t="s">
        <v>300</v>
      </c>
      <c r="B124" s="78" t="s">
        <v>35</v>
      </c>
      <c r="C124" s="78">
        <v>1</v>
      </c>
      <c r="D124" s="78">
        <v>1</v>
      </c>
      <c r="E124" s="78">
        <v>1</v>
      </c>
      <c r="F124" s="78">
        <v>0</v>
      </c>
      <c r="G124" s="78">
        <v>1</v>
      </c>
      <c r="H124" s="78">
        <v>1</v>
      </c>
      <c r="I124" s="78">
        <v>0</v>
      </c>
      <c r="J124" s="78">
        <v>0</v>
      </c>
    </row>
    <row r="125" spans="1:10" x14ac:dyDescent="0.25">
      <c r="A125" s="78" t="s">
        <v>112</v>
      </c>
      <c r="B125" s="78" t="s">
        <v>35</v>
      </c>
      <c r="C125" s="78">
        <v>1</v>
      </c>
      <c r="D125" s="78">
        <v>1</v>
      </c>
      <c r="E125" s="78">
        <v>1</v>
      </c>
      <c r="F125" s="78">
        <v>0</v>
      </c>
      <c r="G125" s="78">
        <v>1</v>
      </c>
      <c r="H125" s="78">
        <v>1</v>
      </c>
      <c r="I125" s="78">
        <v>0</v>
      </c>
      <c r="J125" s="78">
        <v>0</v>
      </c>
    </row>
    <row r="126" spans="1:10" x14ac:dyDescent="0.25">
      <c r="A126" s="78" t="s">
        <v>301</v>
      </c>
      <c r="B126" s="78" t="s">
        <v>35</v>
      </c>
      <c r="C126" s="78">
        <v>1.9419999999999999</v>
      </c>
      <c r="D126" s="78">
        <v>1.9419999999999999</v>
      </c>
      <c r="E126" s="78">
        <v>1.9419999999999999</v>
      </c>
      <c r="F126" s="78">
        <v>0</v>
      </c>
      <c r="G126" s="78">
        <v>1.9419999999999999</v>
      </c>
      <c r="H126" s="78">
        <v>1</v>
      </c>
      <c r="I126" s="78">
        <v>0</v>
      </c>
      <c r="J126" s="78">
        <v>0</v>
      </c>
    </row>
    <row r="127" spans="1:10" x14ac:dyDescent="0.25">
      <c r="A127" s="78" t="s">
        <v>112</v>
      </c>
      <c r="B127" s="78" t="s">
        <v>35</v>
      </c>
      <c r="C127" s="78">
        <v>1.9419999999999999</v>
      </c>
      <c r="D127" s="78">
        <v>1.9419999999999999</v>
      </c>
      <c r="E127" s="78">
        <v>1.9419999999999999</v>
      </c>
      <c r="F127" s="78">
        <v>0</v>
      </c>
      <c r="G127" s="78">
        <v>1.9419999999999999</v>
      </c>
      <c r="H127" s="78">
        <v>1</v>
      </c>
      <c r="I127" s="78">
        <v>0</v>
      </c>
      <c r="J127" s="78">
        <v>0</v>
      </c>
    </row>
    <row r="128" spans="1:10" x14ac:dyDescent="0.25">
      <c r="A128" s="78" t="s">
        <v>302</v>
      </c>
      <c r="B128" s="78" t="s">
        <v>35</v>
      </c>
      <c r="C128" s="78">
        <v>16.065999999999999</v>
      </c>
      <c r="D128" s="78">
        <v>16.065999999999999</v>
      </c>
      <c r="E128" s="78">
        <v>16.065999999999999</v>
      </c>
      <c r="F128" s="78">
        <v>0</v>
      </c>
      <c r="G128" s="78">
        <v>16.065999999999999</v>
      </c>
      <c r="H128" s="78">
        <v>1</v>
      </c>
      <c r="I128" s="78">
        <v>0</v>
      </c>
      <c r="J128" s="78">
        <v>0</v>
      </c>
    </row>
    <row r="129" spans="1:10" x14ac:dyDescent="0.25">
      <c r="A129" s="78" t="s">
        <v>112</v>
      </c>
      <c r="B129" s="78" t="s">
        <v>35</v>
      </c>
      <c r="C129" s="78">
        <v>16.065999999999999</v>
      </c>
      <c r="D129" s="78">
        <v>16.065999999999999</v>
      </c>
      <c r="E129" s="78">
        <v>16.065999999999999</v>
      </c>
      <c r="F129" s="78">
        <v>0</v>
      </c>
      <c r="G129" s="78">
        <v>16.065999999999999</v>
      </c>
      <c r="H129" s="78">
        <v>1</v>
      </c>
      <c r="I129" s="78">
        <v>0</v>
      </c>
      <c r="J129" s="78">
        <v>0</v>
      </c>
    </row>
    <row r="130" spans="1:10" x14ac:dyDescent="0.25">
      <c r="A130" s="78" t="s">
        <v>303</v>
      </c>
      <c r="B130" s="78" t="s">
        <v>35</v>
      </c>
      <c r="C130" s="78">
        <v>1.0069999999999999</v>
      </c>
      <c r="D130" s="78">
        <v>1.0069999999999999</v>
      </c>
      <c r="E130" s="78">
        <v>1.0069999999999999</v>
      </c>
      <c r="F130" s="78">
        <v>0</v>
      </c>
      <c r="G130" s="78">
        <v>1.0069999999999999</v>
      </c>
      <c r="H130" s="78">
        <v>1</v>
      </c>
      <c r="I130" s="78">
        <v>0</v>
      </c>
      <c r="J130" s="78">
        <v>0</v>
      </c>
    </row>
    <row r="131" spans="1:10" x14ac:dyDescent="0.25">
      <c r="A131" s="78" t="s">
        <v>112</v>
      </c>
      <c r="B131" s="78" t="s">
        <v>35</v>
      </c>
      <c r="C131" s="78">
        <v>1.0069999999999999</v>
      </c>
      <c r="D131" s="78">
        <v>1.0069999999999999</v>
      </c>
      <c r="E131" s="78">
        <v>1.0069999999999999</v>
      </c>
      <c r="F131" s="78">
        <v>0</v>
      </c>
      <c r="G131" s="78">
        <v>1.0069999999999999</v>
      </c>
      <c r="H131" s="78">
        <v>1</v>
      </c>
      <c r="I131" s="78">
        <v>0</v>
      </c>
      <c r="J131" s="78">
        <v>0</v>
      </c>
    </row>
    <row r="132" spans="1:10" x14ac:dyDescent="0.25">
      <c r="A132" s="78" t="s">
        <v>304</v>
      </c>
      <c r="B132" s="78" t="s">
        <v>35</v>
      </c>
      <c r="C132" s="78">
        <v>2.0270000000000001</v>
      </c>
      <c r="D132" s="78">
        <v>2.0270000000000001</v>
      </c>
      <c r="E132" s="78">
        <v>2.0270000000000001</v>
      </c>
      <c r="F132" s="78">
        <v>0</v>
      </c>
      <c r="G132" s="78">
        <v>2.0270000000000001</v>
      </c>
      <c r="H132" s="78">
        <v>1</v>
      </c>
      <c r="I132" s="78">
        <v>0</v>
      </c>
      <c r="J132" s="78">
        <v>0</v>
      </c>
    </row>
    <row r="133" spans="1:10" x14ac:dyDescent="0.25">
      <c r="A133" s="78" t="s">
        <v>112</v>
      </c>
      <c r="B133" s="78" t="s">
        <v>35</v>
      </c>
      <c r="C133" s="78">
        <v>2.0270000000000001</v>
      </c>
      <c r="D133" s="78">
        <v>2.0270000000000001</v>
      </c>
      <c r="E133" s="78">
        <v>2.0270000000000001</v>
      </c>
      <c r="F133" s="78">
        <v>0</v>
      </c>
      <c r="G133" s="78">
        <v>2.0270000000000001</v>
      </c>
      <c r="H133" s="78">
        <v>1</v>
      </c>
      <c r="I133" s="78">
        <v>0</v>
      </c>
      <c r="J133" s="78">
        <v>0</v>
      </c>
    </row>
    <row r="134" spans="1:10" x14ac:dyDescent="0.25">
      <c r="A134" s="78" t="s">
        <v>305</v>
      </c>
      <c r="B134" s="78" t="s">
        <v>35</v>
      </c>
      <c r="C134" s="78">
        <v>16.067</v>
      </c>
      <c r="D134" s="78">
        <v>16.067</v>
      </c>
      <c r="E134" s="78">
        <v>16.067</v>
      </c>
      <c r="F134" s="78">
        <v>0</v>
      </c>
      <c r="G134" s="78">
        <v>16.067</v>
      </c>
      <c r="H134" s="78">
        <v>1</v>
      </c>
      <c r="I134" s="78">
        <v>0</v>
      </c>
      <c r="J134" s="78">
        <v>0</v>
      </c>
    </row>
    <row r="135" spans="1:10" x14ac:dyDescent="0.25">
      <c r="A135" s="78" t="s">
        <v>112</v>
      </c>
      <c r="B135" s="78" t="s">
        <v>35</v>
      </c>
      <c r="C135" s="78">
        <v>16.067</v>
      </c>
      <c r="D135" s="78">
        <v>16.067</v>
      </c>
      <c r="E135" s="78">
        <v>16.067</v>
      </c>
      <c r="F135" s="78">
        <v>0</v>
      </c>
      <c r="G135" s="78">
        <v>16.067</v>
      </c>
      <c r="H135" s="78">
        <v>1</v>
      </c>
      <c r="I135" s="78">
        <v>0</v>
      </c>
      <c r="J135" s="78">
        <v>0</v>
      </c>
    </row>
    <row r="136" spans="1:10" x14ac:dyDescent="0.25">
      <c r="A136" s="78" t="s">
        <v>306</v>
      </c>
      <c r="B136" s="78" t="s">
        <v>35</v>
      </c>
      <c r="C136" s="78">
        <v>1.002</v>
      </c>
      <c r="D136" s="78">
        <v>1.002</v>
      </c>
      <c r="E136" s="78">
        <v>1.002</v>
      </c>
      <c r="F136" s="78">
        <v>0</v>
      </c>
      <c r="G136" s="78">
        <v>1.002</v>
      </c>
      <c r="H136" s="78">
        <v>1</v>
      </c>
      <c r="I136" s="78">
        <v>0</v>
      </c>
      <c r="J136" s="78">
        <v>0</v>
      </c>
    </row>
    <row r="137" spans="1:10" x14ac:dyDescent="0.25">
      <c r="A137" s="78" t="s">
        <v>112</v>
      </c>
      <c r="B137" s="78" t="s">
        <v>35</v>
      </c>
      <c r="C137" s="78">
        <v>1.002</v>
      </c>
      <c r="D137" s="78">
        <v>1.002</v>
      </c>
      <c r="E137" s="78">
        <v>1.002</v>
      </c>
      <c r="F137" s="78">
        <v>0</v>
      </c>
      <c r="G137" s="78">
        <v>1.002</v>
      </c>
      <c r="H137" s="78">
        <v>1</v>
      </c>
      <c r="I137" s="78">
        <v>0</v>
      </c>
      <c r="J137" s="78">
        <v>0</v>
      </c>
    </row>
    <row r="138" spans="1:10" x14ac:dyDescent="0.25">
      <c r="A138" s="78" t="s">
        <v>307</v>
      </c>
      <c r="B138" s="78" t="s">
        <v>35</v>
      </c>
      <c r="C138" s="78">
        <v>2.1640000000000001</v>
      </c>
      <c r="D138" s="78">
        <v>2.1640000000000001</v>
      </c>
      <c r="E138" s="78">
        <v>2.1640000000000001</v>
      </c>
      <c r="F138" s="78">
        <v>0</v>
      </c>
      <c r="G138" s="78">
        <v>2.1640000000000001</v>
      </c>
      <c r="H138" s="78">
        <v>1</v>
      </c>
      <c r="I138" s="78">
        <v>0</v>
      </c>
      <c r="J138" s="78">
        <v>0</v>
      </c>
    </row>
    <row r="139" spans="1:10" x14ac:dyDescent="0.25">
      <c r="A139" s="78" t="s">
        <v>112</v>
      </c>
      <c r="B139" s="78" t="s">
        <v>35</v>
      </c>
      <c r="C139" s="78">
        <v>2.1640000000000001</v>
      </c>
      <c r="D139" s="78">
        <v>2.1640000000000001</v>
      </c>
      <c r="E139" s="78">
        <v>2.1640000000000001</v>
      </c>
      <c r="F139" s="78">
        <v>0</v>
      </c>
      <c r="G139" s="78">
        <v>2.1640000000000001</v>
      </c>
      <c r="H139" s="78">
        <v>1</v>
      </c>
      <c r="I139" s="78">
        <v>0</v>
      </c>
      <c r="J139" s="78">
        <v>0</v>
      </c>
    </row>
    <row r="140" spans="1:10" x14ac:dyDescent="0.25">
      <c r="A140" s="78" t="s">
        <v>308</v>
      </c>
      <c r="B140" s="78" t="s">
        <v>35</v>
      </c>
      <c r="C140" s="78">
        <v>16.117999999999999</v>
      </c>
      <c r="D140" s="78">
        <v>16.117999999999999</v>
      </c>
      <c r="E140" s="78">
        <v>16.117999999999999</v>
      </c>
      <c r="F140" s="78">
        <v>0</v>
      </c>
      <c r="G140" s="78">
        <v>16.117999999999999</v>
      </c>
      <c r="H140" s="78">
        <v>1</v>
      </c>
      <c r="I140" s="78">
        <v>0</v>
      </c>
      <c r="J140" s="78">
        <v>0</v>
      </c>
    </row>
    <row r="141" spans="1:10" x14ac:dyDescent="0.25">
      <c r="A141" s="78" t="s">
        <v>112</v>
      </c>
      <c r="B141" s="78" t="s">
        <v>35</v>
      </c>
      <c r="C141" s="78">
        <v>16.117999999999999</v>
      </c>
      <c r="D141" s="78">
        <v>16.117999999999999</v>
      </c>
      <c r="E141" s="78">
        <v>16.117999999999999</v>
      </c>
      <c r="F141" s="78">
        <v>0</v>
      </c>
      <c r="G141" s="78">
        <v>16.117999999999999</v>
      </c>
      <c r="H141" s="78">
        <v>1</v>
      </c>
      <c r="I141" s="78">
        <v>0</v>
      </c>
      <c r="J141" s="78">
        <v>0</v>
      </c>
    </row>
    <row r="142" spans="1:10" x14ac:dyDescent="0.25">
      <c r="A142" s="78" t="s">
        <v>309</v>
      </c>
      <c r="B142" s="78" t="s">
        <v>35</v>
      </c>
      <c r="C142" s="78">
        <v>1.0089999999999999</v>
      </c>
      <c r="D142" s="78">
        <v>1.0089999999999999</v>
      </c>
      <c r="E142" s="78">
        <v>1.0089999999999999</v>
      </c>
      <c r="F142" s="78">
        <v>0</v>
      </c>
      <c r="G142" s="78">
        <v>1.0089999999999999</v>
      </c>
      <c r="H142" s="78">
        <v>1</v>
      </c>
      <c r="I142" s="78">
        <v>0</v>
      </c>
      <c r="J142" s="78">
        <v>0</v>
      </c>
    </row>
    <row r="143" spans="1:10" x14ac:dyDescent="0.25">
      <c r="A143" s="78" t="s">
        <v>112</v>
      </c>
      <c r="B143" s="78" t="s">
        <v>35</v>
      </c>
      <c r="C143" s="78">
        <v>1.0089999999999999</v>
      </c>
      <c r="D143" s="78">
        <v>1.0089999999999999</v>
      </c>
      <c r="E143" s="78">
        <v>1.0089999999999999</v>
      </c>
      <c r="F143" s="78">
        <v>0</v>
      </c>
      <c r="G143" s="78">
        <v>1.0089999999999999</v>
      </c>
      <c r="H143" s="78">
        <v>1</v>
      </c>
      <c r="I143" s="78">
        <v>0</v>
      </c>
      <c r="J143" s="78">
        <v>0</v>
      </c>
    </row>
    <row r="144" spans="1:10" x14ac:dyDescent="0.25">
      <c r="A144" s="78" t="s">
        <v>310</v>
      </c>
      <c r="B144" s="78" t="s">
        <v>35</v>
      </c>
      <c r="C144" s="78">
        <v>2.044</v>
      </c>
      <c r="D144" s="78">
        <v>2.044</v>
      </c>
      <c r="E144" s="78">
        <v>2.044</v>
      </c>
      <c r="F144" s="78">
        <v>0</v>
      </c>
      <c r="G144" s="78">
        <v>2.044</v>
      </c>
      <c r="H144" s="78">
        <v>1</v>
      </c>
      <c r="I144" s="78">
        <v>0</v>
      </c>
      <c r="J144" s="78">
        <v>0</v>
      </c>
    </row>
    <row r="145" spans="1:10" x14ac:dyDescent="0.25">
      <c r="A145" s="78" t="s">
        <v>112</v>
      </c>
      <c r="B145" s="78" t="s">
        <v>35</v>
      </c>
      <c r="C145" s="78">
        <v>2.044</v>
      </c>
      <c r="D145" s="78">
        <v>2.044</v>
      </c>
      <c r="E145" s="78">
        <v>2.044</v>
      </c>
      <c r="F145" s="78">
        <v>0</v>
      </c>
      <c r="G145" s="78">
        <v>2.044</v>
      </c>
      <c r="H145" s="78">
        <v>1</v>
      </c>
      <c r="I145" s="78">
        <v>0</v>
      </c>
      <c r="J145" s="78">
        <v>0</v>
      </c>
    </row>
    <row r="146" spans="1:10" x14ac:dyDescent="0.25">
      <c r="A146" s="78" t="s">
        <v>311</v>
      </c>
      <c r="B146" s="78" t="s">
        <v>35</v>
      </c>
      <c r="C146" s="78">
        <v>16.114000000000001</v>
      </c>
      <c r="D146" s="78">
        <v>16.114000000000001</v>
      </c>
      <c r="E146" s="78">
        <v>16.114000000000001</v>
      </c>
      <c r="F146" s="78">
        <v>0</v>
      </c>
      <c r="G146" s="78">
        <v>16.114000000000001</v>
      </c>
      <c r="H146" s="78">
        <v>1</v>
      </c>
      <c r="I146" s="78">
        <v>0</v>
      </c>
      <c r="J146" s="78">
        <v>0</v>
      </c>
    </row>
    <row r="147" spans="1:10" x14ac:dyDescent="0.25">
      <c r="A147" s="78" t="s">
        <v>112</v>
      </c>
      <c r="B147" s="78" t="s">
        <v>35</v>
      </c>
      <c r="C147" s="78">
        <v>16.114000000000001</v>
      </c>
      <c r="D147" s="78">
        <v>16.114000000000001</v>
      </c>
      <c r="E147" s="78">
        <v>16.114000000000001</v>
      </c>
      <c r="F147" s="78">
        <v>0</v>
      </c>
      <c r="G147" s="78">
        <v>16.114000000000001</v>
      </c>
      <c r="H147" s="78">
        <v>1</v>
      </c>
      <c r="I147" s="78">
        <v>0</v>
      </c>
      <c r="J147" s="78">
        <v>0</v>
      </c>
    </row>
    <row r="148" spans="1:10" x14ac:dyDescent="0.25">
      <c r="A148" s="78" t="s">
        <v>312</v>
      </c>
      <c r="B148" s="78" t="s">
        <v>35</v>
      </c>
      <c r="C148" s="78">
        <v>1.0069999999999999</v>
      </c>
      <c r="D148" s="78">
        <v>1.0069999999999999</v>
      </c>
      <c r="E148" s="78">
        <v>1.0069999999999999</v>
      </c>
      <c r="F148" s="78">
        <v>0</v>
      </c>
      <c r="G148" s="78">
        <v>1.0069999999999999</v>
      </c>
      <c r="H148" s="78">
        <v>1</v>
      </c>
      <c r="I148" s="78">
        <v>0</v>
      </c>
      <c r="J148" s="78">
        <v>0</v>
      </c>
    </row>
    <row r="149" spans="1:10" x14ac:dyDescent="0.25">
      <c r="A149" s="78" t="s">
        <v>112</v>
      </c>
      <c r="B149" s="78" t="s">
        <v>35</v>
      </c>
      <c r="C149" s="78">
        <v>1.0069999999999999</v>
      </c>
      <c r="D149" s="78">
        <v>1.0069999999999999</v>
      </c>
      <c r="E149" s="78">
        <v>1.0069999999999999</v>
      </c>
      <c r="F149" s="78">
        <v>0</v>
      </c>
      <c r="G149" s="78">
        <v>1.0069999999999999</v>
      </c>
      <c r="H149" s="78">
        <v>1</v>
      </c>
      <c r="I149" s="78">
        <v>0</v>
      </c>
      <c r="J149" s="78">
        <v>0</v>
      </c>
    </row>
    <row r="150" spans="1:10" x14ac:dyDescent="0.25">
      <c r="A150" s="78" t="s">
        <v>313</v>
      </c>
      <c r="B150" s="78" t="s">
        <v>35</v>
      </c>
      <c r="C150" s="78">
        <v>2.109</v>
      </c>
      <c r="D150" s="78">
        <v>2.109</v>
      </c>
      <c r="E150" s="78">
        <v>2.109</v>
      </c>
      <c r="F150" s="78">
        <v>0</v>
      </c>
      <c r="G150" s="78">
        <v>2.109</v>
      </c>
      <c r="H150" s="78">
        <v>1</v>
      </c>
      <c r="I150" s="78">
        <v>0</v>
      </c>
      <c r="J150" s="78">
        <v>0</v>
      </c>
    </row>
    <row r="151" spans="1:10" x14ac:dyDescent="0.25">
      <c r="A151" s="78" t="s">
        <v>112</v>
      </c>
      <c r="B151" s="78" t="s">
        <v>35</v>
      </c>
      <c r="C151" s="78">
        <v>2.109</v>
      </c>
      <c r="D151" s="78">
        <v>2.109</v>
      </c>
      <c r="E151" s="78">
        <v>2.109</v>
      </c>
      <c r="F151" s="78">
        <v>0</v>
      </c>
      <c r="G151" s="78">
        <v>2.109</v>
      </c>
      <c r="H151" s="78">
        <v>1</v>
      </c>
      <c r="I151" s="78">
        <v>0</v>
      </c>
      <c r="J151" s="78">
        <v>0</v>
      </c>
    </row>
    <row r="152" spans="1:10" x14ac:dyDescent="0.25">
      <c r="A152" s="78" t="s">
        <v>314</v>
      </c>
      <c r="B152" s="78" t="s">
        <v>35</v>
      </c>
      <c r="C152" s="78">
        <v>15.105</v>
      </c>
      <c r="D152" s="78">
        <v>15.105</v>
      </c>
      <c r="E152" s="78">
        <v>15.105</v>
      </c>
      <c r="F152" s="78">
        <v>0</v>
      </c>
      <c r="G152" s="78">
        <v>15.105</v>
      </c>
      <c r="H152" s="78">
        <v>1</v>
      </c>
      <c r="I152" s="78">
        <v>0</v>
      </c>
      <c r="J152" s="78">
        <v>0</v>
      </c>
    </row>
    <row r="153" spans="1:10" x14ac:dyDescent="0.25">
      <c r="A153" s="78" t="s">
        <v>112</v>
      </c>
      <c r="B153" s="78" t="s">
        <v>35</v>
      </c>
      <c r="C153" s="78">
        <v>15.105</v>
      </c>
      <c r="D153" s="78">
        <v>15.105</v>
      </c>
      <c r="E153" s="78">
        <v>15.105</v>
      </c>
      <c r="F153" s="78">
        <v>0</v>
      </c>
      <c r="G153" s="78">
        <v>15.105</v>
      </c>
      <c r="H153" s="78">
        <v>1</v>
      </c>
      <c r="I153" s="78">
        <v>0</v>
      </c>
      <c r="J153" s="78">
        <v>0</v>
      </c>
    </row>
    <row r="154" spans="1:10" x14ac:dyDescent="0.25">
      <c r="A154" s="78" t="s">
        <v>315</v>
      </c>
      <c r="B154" s="78" t="s">
        <v>35</v>
      </c>
      <c r="C154" s="78">
        <v>1.0029999999999999</v>
      </c>
      <c r="D154" s="78">
        <v>1.0029999999999999</v>
      </c>
      <c r="E154" s="78">
        <v>1.0029999999999999</v>
      </c>
      <c r="F154" s="78">
        <v>0</v>
      </c>
      <c r="G154" s="78">
        <v>1.0029999999999999</v>
      </c>
      <c r="H154" s="78">
        <v>1</v>
      </c>
      <c r="I154" s="78">
        <v>0</v>
      </c>
      <c r="J154" s="78">
        <v>0</v>
      </c>
    </row>
    <row r="155" spans="1:10" x14ac:dyDescent="0.25">
      <c r="A155" s="78" t="s">
        <v>112</v>
      </c>
      <c r="B155" s="78" t="s">
        <v>35</v>
      </c>
      <c r="C155" s="78">
        <v>1.0029999999999999</v>
      </c>
      <c r="D155" s="78">
        <v>1.0029999999999999</v>
      </c>
      <c r="E155" s="78">
        <v>1.0029999999999999</v>
      </c>
      <c r="F155" s="78">
        <v>0</v>
      </c>
      <c r="G155" s="78">
        <v>1.0029999999999999</v>
      </c>
      <c r="H155" s="78">
        <v>1</v>
      </c>
      <c r="I155" s="78">
        <v>0</v>
      </c>
      <c r="J155" s="78">
        <v>0</v>
      </c>
    </row>
    <row r="156" spans="1:10" x14ac:dyDescent="0.25">
      <c r="A156" s="78" t="s">
        <v>316</v>
      </c>
      <c r="B156" s="78" t="s">
        <v>35</v>
      </c>
      <c r="C156" s="78">
        <v>2.0219999999999998</v>
      </c>
      <c r="D156" s="78">
        <v>2.0219999999999998</v>
      </c>
      <c r="E156" s="78">
        <v>2.0219999999999998</v>
      </c>
      <c r="F156" s="78">
        <v>0</v>
      </c>
      <c r="G156" s="78">
        <v>2.0219999999999998</v>
      </c>
      <c r="H156" s="78">
        <v>1</v>
      </c>
      <c r="I156" s="78">
        <v>0</v>
      </c>
      <c r="J156" s="78">
        <v>0</v>
      </c>
    </row>
    <row r="157" spans="1:10" x14ac:dyDescent="0.25">
      <c r="A157" s="78" t="s">
        <v>112</v>
      </c>
      <c r="B157" s="78" t="s">
        <v>35</v>
      </c>
      <c r="C157" s="78">
        <v>2.0219999999999998</v>
      </c>
      <c r="D157" s="78">
        <v>2.0219999999999998</v>
      </c>
      <c r="E157" s="78">
        <v>2.0219999999999998</v>
      </c>
      <c r="F157" s="78">
        <v>0</v>
      </c>
      <c r="G157" s="78">
        <v>2.0219999999999998</v>
      </c>
      <c r="H157" s="78">
        <v>1</v>
      </c>
      <c r="I157" s="78">
        <v>0</v>
      </c>
      <c r="J157" s="78">
        <v>0</v>
      </c>
    </row>
    <row r="158" spans="1:10" x14ac:dyDescent="0.25">
      <c r="A158" s="78" t="s">
        <v>317</v>
      </c>
      <c r="B158" s="78" t="s">
        <v>35</v>
      </c>
      <c r="C158" s="78">
        <v>16.077000000000002</v>
      </c>
      <c r="D158" s="78">
        <v>16.077000000000002</v>
      </c>
      <c r="E158" s="78">
        <v>16.077000000000002</v>
      </c>
      <c r="F158" s="78">
        <v>0</v>
      </c>
      <c r="G158" s="78">
        <v>16.077000000000002</v>
      </c>
      <c r="H158" s="78">
        <v>1</v>
      </c>
      <c r="I158" s="78">
        <v>0</v>
      </c>
      <c r="J158" s="78">
        <v>0</v>
      </c>
    </row>
    <row r="159" spans="1:10" x14ac:dyDescent="0.25">
      <c r="A159" s="78" t="s">
        <v>112</v>
      </c>
      <c r="B159" s="78" t="s">
        <v>35</v>
      </c>
      <c r="C159" s="78">
        <v>16.077000000000002</v>
      </c>
      <c r="D159" s="78">
        <v>16.077000000000002</v>
      </c>
      <c r="E159" s="78">
        <v>16.077000000000002</v>
      </c>
      <c r="F159" s="78">
        <v>0</v>
      </c>
      <c r="G159" s="78">
        <v>16.077000000000002</v>
      </c>
      <c r="H159" s="78">
        <v>1</v>
      </c>
      <c r="I159" s="78">
        <v>0</v>
      </c>
      <c r="J159" s="78">
        <v>0</v>
      </c>
    </row>
    <row r="160" spans="1:10" x14ac:dyDescent="0.25">
      <c r="A160" s="78" t="s">
        <v>318</v>
      </c>
      <c r="B160" s="78" t="s">
        <v>35</v>
      </c>
      <c r="C160" s="78">
        <v>1.0089999999999999</v>
      </c>
      <c r="D160" s="78">
        <v>1.0089999999999999</v>
      </c>
      <c r="E160" s="78">
        <v>1.0089999999999999</v>
      </c>
      <c r="F160" s="78">
        <v>0</v>
      </c>
      <c r="G160" s="78">
        <v>1.0089999999999999</v>
      </c>
      <c r="H160" s="78">
        <v>1</v>
      </c>
      <c r="I160" s="78">
        <v>0</v>
      </c>
      <c r="J160" s="78">
        <v>0</v>
      </c>
    </row>
    <row r="161" spans="1:10" x14ac:dyDescent="0.25">
      <c r="A161" s="78" t="s">
        <v>112</v>
      </c>
      <c r="B161" s="78" t="s">
        <v>35</v>
      </c>
      <c r="C161" s="78">
        <v>1.0089999999999999</v>
      </c>
      <c r="D161" s="78">
        <v>1.0089999999999999</v>
      </c>
      <c r="E161" s="78">
        <v>1.0089999999999999</v>
      </c>
      <c r="F161" s="78">
        <v>0</v>
      </c>
      <c r="G161" s="78">
        <v>1.0089999999999999</v>
      </c>
      <c r="H161" s="78">
        <v>1</v>
      </c>
      <c r="I161" s="78">
        <v>0</v>
      </c>
      <c r="J161" s="78">
        <v>0</v>
      </c>
    </row>
    <row r="162" spans="1:10" x14ac:dyDescent="0.25">
      <c r="A162" s="78" t="s">
        <v>319</v>
      </c>
      <c r="B162" s="78" t="s">
        <v>35</v>
      </c>
      <c r="C162" s="78">
        <v>1.9490000000000001</v>
      </c>
      <c r="D162" s="78">
        <v>1.9490000000000001</v>
      </c>
      <c r="E162" s="78">
        <v>1.9490000000000001</v>
      </c>
      <c r="F162" s="78">
        <v>0</v>
      </c>
      <c r="G162" s="78">
        <v>1.9490000000000001</v>
      </c>
      <c r="H162" s="78">
        <v>1</v>
      </c>
      <c r="I162" s="78">
        <v>0</v>
      </c>
      <c r="J162" s="78">
        <v>0</v>
      </c>
    </row>
    <row r="163" spans="1:10" x14ac:dyDescent="0.25">
      <c r="A163" s="78" t="s">
        <v>112</v>
      </c>
      <c r="B163" s="78" t="s">
        <v>35</v>
      </c>
      <c r="C163" s="78">
        <v>1.9490000000000001</v>
      </c>
      <c r="D163" s="78">
        <v>1.9490000000000001</v>
      </c>
      <c r="E163" s="78">
        <v>1.9490000000000001</v>
      </c>
      <c r="F163" s="78">
        <v>0</v>
      </c>
      <c r="G163" s="78">
        <v>1.9490000000000001</v>
      </c>
      <c r="H163" s="78">
        <v>1</v>
      </c>
      <c r="I163" s="78">
        <v>0</v>
      </c>
      <c r="J163" s="78">
        <v>0</v>
      </c>
    </row>
    <row r="164" spans="1:10" x14ac:dyDescent="0.25">
      <c r="A164" s="78" t="s">
        <v>320</v>
      </c>
      <c r="B164" s="78" t="s">
        <v>35</v>
      </c>
      <c r="C164" s="78">
        <v>16.082999999999998</v>
      </c>
      <c r="D164" s="78">
        <v>16.082999999999998</v>
      </c>
      <c r="E164" s="78">
        <v>16.082999999999998</v>
      </c>
      <c r="F164" s="78">
        <v>0</v>
      </c>
      <c r="G164" s="78">
        <v>16.082999999999998</v>
      </c>
      <c r="H164" s="78">
        <v>1</v>
      </c>
      <c r="I164" s="78">
        <v>0</v>
      </c>
      <c r="J164" s="78">
        <v>0</v>
      </c>
    </row>
    <row r="165" spans="1:10" x14ac:dyDescent="0.25">
      <c r="A165" s="78" t="s">
        <v>112</v>
      </c>
      <c r="B165" s="78" t="s">
        <v>35</v>
      </c>
      <c r="C165" s="78">
        <v>16.082999999999998</v>
      </c>
      <c r="D165" s="78">
        <v>16.082999999999998</v>
      </c>
      <c r="E165" s="78">
        <v>16.082999999999998</v>
      </c>
      <c r="F165" s="78">
        <v>0</v>
      </c>
      <c r="G165" s="78">
        <v>16.082999999999998</v>
      </c>
      <c r="H165" s="78">
        <v>1</v>
      </c>
      <c r="I165" s="78">
        <v>0</v>
      </c>
      <c r="J165" s="78">
        <v>0</v>
      </c>
    </row>
    <row r="166" spans="1:10" x14ac:dyDescent="0.25">
      <c r="A166" s="78" t="s">
        <v>321</v>
      </c>
      <c r="B166" s="78" t="s">
        <v>35</v>
      </c>
      <c r="C166" s="78">
        <v>1.002</v>
      </c>
      <c r="D166" s="78">
        <v>1.002</v>
      </c>
      <c r="E166" s="78">
        <v>1.002</v>
      </c>
      <c r="F166" s="78">
        <v>0</v>
      </c>
      <c r="G166" s="78">
        <v>1.002</v>
      </c>
      <c r="H166" s="78">
        <v>1</v>
      </c>
      <c r="I166" s="78">
        <v>0</v>
      </c>
      <c r="J166" s="78">
        <v>0</v>
      </c>
    </row>
    <row r="167" spans="1:10" x14ac:dyDescent="0.25">
      <c r="A167" s="78" t="s">
        <v>112</v>
      </c>
      <c r="B167" s="78" t="s">
        <v>35</v>
      </c>
      <c r="C167" s="78">
        <v>1.002</v>
      </c>
      <c r="D167" s="78">
        <v>1.002</v>
      </c>
      <c r="E167" s="78">
        <v>1.002</v>
      </c>
      <c r="F167" s="78">
        <v>0</v>
      </c>
      <c r="G167" s="78">
        <v>1.002</v>
      </c>
      <c r="H167" s="78">
        <v>1</v>
      </c>
      <c r="I167" s="78">
        <v>0</v>
      </c>
      <c r="J167" s="78">
        <v>0</v>
      </c>
    </row>
    <row r="168" spans="1:10" x14ac:dyDescent="0.25">
      <c r="A168" s="78" t="s">
        <v>322</v>
      </c>
      <c r="B168" s="78" t="s">
        <v>35</v>
      </c>
      <c r="C168" s="78">
        <v>1.9379999999999999</v>
      </c>
      <c r="D168" s="78">
        <v>1.9379999999999999</v>
      </c>
      <c r="E168" s="78">
        <v>1.9379999999999999</v>
      </c>
      <c r="F168" s="78">
        <v>0</v>
      </c>
      <c r="G168" s="78">
        <v>1.9379999999999999</v>
      </c>
      <c r="H168" s="78">
        <v>1</v>
      </c>
      <c r="I168" s="78">
        <v>0</v>
      </c>
      <c r="J168" s="78">
        <v>0</v>
      </c>
    </row>
    <row r="169" spans="1:10" x14ac:dyDescent="0.25">
      <c r="A169" s="78" t="s">
        <v>112</v>
      </c>
      <c r="B169" s="78" t="s">
        <v>35</v>
      </c>
      <c r="C169" s="78">
        <v>1.9379999999999999</v>
      </c>
      <c r="D169" s="78">
        <v>1.9379999999999999</v>
      </c>
      <c r="E169" s="78">
        <v>1.9379999999999999</v>
      </c>
      <c r="F169" s="78">
        <v>0</v>
      </c>
      <c r="G169" s="78">
        <v>1.9379999999999999</v>
      </c>
      <c r="H169" s="78">
        <v>1</v>
      </c>
      <c r="I169" s="78">
        <v>0</v>
      </c>
      <c r="J169" s="78">
        <v>0</v>
      </c>
    </row>
    <row r="170" spans="1:10" x14ac:dyDescent="0.25">
      <c r="A170" s="78" t="s">
        <v>323</v>
      </c>
      <c r="B170" s="78" t="s">
        <v>35</v>
      </c>
      <c r="C170" s="78">
        <v>16.081</v>
      </c>
      <c r="D170" s="78">
        <v>16.081</v>
      </c>
      <c r="E170" s="78">
        <v>16.081</v>
      </c>
      <c r="F170" s="78">
        <v>0</v>
      </c>
      <c r="G170" s="78">
        <v>16.081</v>
      </c>
      <c r="H170" s="78">
        <v>1</v>
      </c>
      <c r="I170" s="78">
        <v>0</v>
      </c>
      <c r="J170" s="78">
        <v>0</v>
      </c>
    </row>
    <row r="171" spans="1:10" x14ac:dyDescent="0.25">
      <c r="A171" s="78" t="s">
        <v>112</v>
      </c>
      <c r="B171" s="78" t="s">
        <v>35</v>
      </c>
      <c r="C171" s="78">
        <v>16.081</v>
      </c>
      <c r="D171" s="78">
        <v>16.081</v>
      </c>
      <c r="E171" s="78">
        <v>16.081</v>
      </c>
      <c r="F171" s="78">
        <v>0</v>
      </c>
      <c r="G171" s="78">
        <v>16.081</v>
      </c>
      <c r="H171" s="78">
        <v>1</v>
      </c>
      <c r="I171" s="78">
        <v>0</v>
      </c>
      <c r="J171" s="78">
        <v>0</v>
      </c>
    </row>
    <row r="172" spans="1:10" x14ac:dyDescent="0.25">
      <c r="A172" s="78" t="s">
        <v>324</v>
      </c>
      <c r="B172" s="78" t="s">
        <v>35</v>
      </c>
      <c r="C172" s="78">
        <v>1.0089999999999999</v>
      </c>
      <c r="D172" s="78">
        <v>1.0089999999999999</v>
      </c>
      <c r="E172" s="78">
        <v>1.0089999999999999</v>
      </c>
      <c r="F172" s="78">
        <v>0</v>
      </c>
      <c r="G172" s="78">
        <v>1.0089999999999999</v>
      </c>
      <c r="H172" s="78">
        <v>1</v>
      </c>
      <c r="I172" s="78">
        <v>0</v>
      </c>
      <c r="J172" s="78">
        <v>0</v>
      </c>
    </row>
    <row r="173" spans="1:10" x14ac:dyDescent="0.25">
      <c r="A173" s="78" t="s">
        <v>112</v>
      </c>
      <c r="B173" s="78" t="s">
        <v>35</v>
      </c>
      <c r="C173" s="78">
        <v>1.0089999999999999</v>
      </c>
      <c r="D173" s="78">
        <v>1.0089999999999999</v>
      </c>
      <c r="E173" s="78">
        <v>1.0089999999999999</v>
      </c>
      <c r="F173" s="78">
        <v>0</v>
      </c>
      <c r="G173" s="78">
        <v>1.0089999999999999</v>
      </c>
      <c r="H173" s="78">
        <v>1</v>
      </c>
      <c r="I173" s="78">
        <v>0</v>
      </c>
      <c r="J173" s="78">
        <v>0</v>
      </c>
    </row>
    <row r="174" spans="1:10" x14ac:dyDescent="0.25">
      <c r="A174" s="78" t="s">
        <v>325</v>
      </c>
      <c r="B174" s="78" t="s">
        <v>35</v>
      </c>
      <c r="C174" s="78">
        <v>1.97</v>
      </c>
      <c r="D174" s="78">
        <v>1.97</v>
      </c>
      <c r="E174" s="78">
        <v>1.97</v>
      </c>
      <c r="F174" s="78">
        <v>0</v>
      </c>
      <c r="G174" s="78">
        <v>1.97</v>
      </c>
      <c r="H174" s="78">
        <v>1</v>
      </c>
      <c r="I174" s="78">
        <v>0</v>
      </c>
      <c r="J174" s="78">
        <v>0</v>
      </c>
    </row>
    <row r="175" spans="1:10" x14ac:dyDescent="0.25">
      <c r="A175" s="78" t="s">
        <v>112</v>
      </c>
      <c r="B175" s="78" t="s">
        <v>35</v>
      </c>
      <c r="C175" s="78">
        <v>1.97</v>
      </c>
      <c r="D175" s="78">
        <v>1.97</v>
      </c>
      <c r="E175" s="78">
        <v>1.97</v>
      </c>
      <c r="F175" s="78">
        <v>0</v>
      </c>
      <c r="G175" s="78">
        <v>1.97</v>
      </c>
      <c r="H175" s="78">
        <v>1</v>
      </c>
      <c r="I175" s="78">
        <v>0</v>
      </c>
      <c r="J175" s="78">
        <v>0</v>
      </c>
    </row>
    <row r="176" spans="1:10" x14ac:dyDescent="0.25">
      <c r="A176" s="78" t="s">
        <v>326</v>
      </c>
      <c r="B176" s="78" t="s">
        <v>35</v>
      </c>
      <c r="C176" s="78">
        <v>16.056000000000001</v>
      </c>
      <c r="D176" s="78">
        <v>16.056000000000001</v>
      </c>
      <c r="E176" s="78">
        <v>16.056000000000001</v>
      </c>
      <c r="F176" s="78">
        <v>0</v>
      </c>
      <c r="G176" s="78">
        <v>16.056000000000001</v>
      </c>
      <c r="H176" s="78">
        <v>1</v>
      </c>
      <c r="I176" s="78">
        <v>0</v>
      </c>
      <c r="J176" s="78">
        <v>0</v>
      </c>
    </row>
    <row r="177" spans="1:10" x14ac:dyDescent="0.25">
      <c r="A177" s="78" t="s">
        <v>112</v>
      </c>
      <c r="B177" s="78" t="s">
        <v>35</v>
      </c>
      <c r="C177" s="78">
        <v>16.056000000000001</v>
      </c>
      <c r="D177" s="78">
        <v>16.056000000000001</v>
      </c>
      <c r="E177" s="78">
        <v>16.056000000000001</v>
      </c>
      <c r="F177" s="78">
        <v>0</v>
      </c>
      <c r="G177" s="78">
        <v>16.056000000000001</v>
      </c>
      <c r="H177" s="78">
        <v>1</v>
      </c>
      <c r="I177" s="78">
        <v>0</v>
      </c>
      <c r="J177" s="78">
        <v>0</v>
      </c>
    </row>
    <row r="178" spans="1:10" x14ac:dyDescent="0.25">
      <c r="A178" s="78" t="s">
        <v>327</v>
      </c>
      <c r="B178" s="78" t="s">
        <v>35</v>
      </c>
      <c r="C178" s="78">
        <v>1.006</v>
      </c>
      <c r="D178" s="78">
        <v>1.006</v>
      </c>
      <c r="E178" s="78">
        <v>1.006</v>
      </c>
      <c r="F178" s="78">
        <v>0</v>
      </c>
      <c r="G178" s="78">
        <v>1.006</v>
      </c>
      <c r="H178" s="78">
        <v>1</v>
      </c>
      <c r="I178" s="78">
        <v>0</v>
      </c>
      <c r="J178" s="78">
        <v>0</v>
      </c>
    </row>
    <row r="179" spans="1:10" x14ac:dyDescent="0.25">
      <c r="A179" s="78" t="s">
        <v>112</v>
      </c>
      <c r="B179" s="78" t="s">
        <v>35</v>
      </c>
      <c r="C179" s="78">
        <v>1.006</v>
      </c>
      <c r="D179" s="78">
        <v>1.006</v>
      </c>
      <c r="E179" s="78">
        <v>1.006</v>
      </c>
      <c r="F179" s="78">
        <v>0</v>
      </c>
      <c r="G179" s="78">
        <v>1.006</v>
      </c>
      <c r="H179" s="78">
        <v>1</v>
      </c>
      <c r="I179" s="78">
        <v>0</v>
      </c>
      <c r="J179" s="78">
        <v>0</v>
      </c>
    </row>
    <row r="180" spans="1:10" x14ac:dyDescent="0.25">
      <c r="A180" s="78" t="s">
        <v>328</v>
      </c>
      <c r="B180" s="78" t="s">
        <v>35</v>
      </c>
      <c r="C180" s="78">
        <v>2.2749999999999999</v>
      </c>
      <c r="D180" s="78">
        <v>2.2749999999999999</v>
      </c>
      <c r="E180" s="78">
        <v>2.2749999999999999</v>
      </c>
      <c r="F180" s="78">
        <v>0</v>
      </c>
      <c r="G180" s="78">
        <v>2.2749999999999999</v>
      </c>
      <c r="H180" s="78">
        <v>1</v>
      </c>
      <c r="I180" s="78">
        <v>0</v>
      </c>
      <c r="J180" s="78">
        <v>0</v>
      </c>
    </row>
    <row r="181" spans="1:10" x14ac:dyDescent="0.25">
      <c r="A181" s="78" t="s">
        <v>112</v>
      </c>
      <c r="B181" s="78" t="s">
        <v>35</v>
      </c>
      <c r="C181" s="78">
        <v>2.2749999999999999</v>
      </c>
      <c r="D181" s="78">
        <v>2.2749999999999999</v>
      </c>
      <c r="E181" s="78">
        <v>2.2749999999999999</v>
      </c>
      <c r="F181" s="78">
        <v>0</v>
      </c>
      <c r="G181" s="78">
        <v>2.2749999999999999</v>
      </c>
      <c r="H181" s="78">
        <v>1</v>
      </c>
      <c r="I181" s="78">
        <v>0</v>
      </c>
      <c r="J181" s="78">
        <v>0</v>
      </c>
    </row>
    <row r="182" spans="1:10" x14ac:dyDescent="0.25">
      <c r="A182" s="78" t="s">
        <v>329</v>
      </c>
      <c r="B182" s="78" t="s">
        <v>35</v>
      </c>
      <c r="C182" s="78">
        <v>16.056000000000001</v>
      </c>
      <c r="D182" s="78">
        <v>16.056000000000001</v>
      </c>
      <c r="E182" s="78">
        <v>16.056000000000001</v>
      </c>
      <c r="F182" s="78">
        <v>0</v>
      </c>
      <c r="G182" s="78">
        <v>16.056000000000001</v>
      </c>
      <c r="H182" s="78">
        <v>1</v>
      </c>
      <c r="I182" s="78">
        <v>0</v>
      </c>
      <c r="J182" s="78">
        <v>0</v>
      </c>
    </row>
    <row r="183" spans="1:10" x14ac:dyDescent="0.25">
      <c r="A183" s="78" t="s">
        <v>112</v>
      </c>
      <c r="B183" s="78" t="s">
        <v>35</v>
      </c>
      <c r="C183" s="78">
        <v>16.056000000000001</v>
      </c>
      <c r="D183" s="78">
        <v>16.056000000000001</v>
      </c>
      <c r="E183" s="78">
        <v>16.056000000000001</v>
      </c>
      <c r="F183" s="78">
        <v>0</v>
      </c>
      <c r="G183" s="78">
        <v>16.056000000000001</v>
      </c>
      <c r="H183" s="78">
        <v>1</v>
      </c>
      <c r="I183" s="78">
        <v>0</v>
      </c>
      <c r="J183" s="78">
        <v>0</v>
      </c>
    </row>
    <row r="184" spans="1:10" x14ac:dyDescent="0.25">
      <c r="A184" s="78" t="s">
        <v>330</v>
      </c>
      <c r="B184" s="78" t="s">
        <v>35</v>
      </c>
      <c r="C184" s="78">
        <v>1.008</v>
      </c>
      <c r="D184" s="78">
        <v>1.008</v>
      </c>
      <c r="E184" s="78">
        <v>1.008</v>
      </c>
      <c r="F184" s="78">
        <v>0</v>
      </c>
      <c r="G184" s="78">
        <v>1.008</v>
      </c>
      <c r="H184" s="78">
        <v>1</v>
      </c>
      <c r="I184" s="78">
        <v>0</v>
      </c>
      <c r="J184" s="78">
        <v>0</v>
      </c>
    </row>
    <row r="185" spans="1:10" x14ac:dyDescent="0.25">
      <c r="A185" s="78" t="s">
        <v>112</v>
      </c>
      <c r="B185" s="78" t="s">
        <v>35</v>
      </c>
      <c r="C185" s="78">
        <v>1.008</v>
      </c>
      <c r="D185" s="78">
        <v>1.008</v>
      </c>
      <c r="E185" s="78">
        <v>1.008</v>
      </c>
      <c r="F185" s="78">
        <v>0</v>
      </c>
      <c r="G185" s="78">
        <v>1.008</v>
      </c>
      <c r="H185" s="78">
        <v>1</v>
      </c>
      <c r="I185" s="78">
        <v>0</v>
      </c>
      <c r="J185" s="78">
        <v>0</v>
      </c>
    </row>
    <row r="186" spans="1:10" x14ac:dyDescent="0.25">
      <c r="A186" s="78" t="s">
        <v>331</v>
      </c>
      <c r="B186" s="78" t="s">
        <v>35</v>
      </c>
      <c r="C186" s="78">
        <v>1.9710000000000001</v>
      </c>
      <c r="D186" s="78">
        <v>1.9710000000000001</v>
      </c>
      <c r="E186" s="78">
        <v>1.9710000000000001</v>
      </c>
      <c r="F186" s="78">
        <v>0</v>
      </c>
      <c r="G186" s="78">
        <v>1.9710000000000001</v>
      </c>
      <c r="H186" s="78">
        <v>1</v>
      </c>
      <c r="I186" s="78">
        <v>0</v>
      </c>
      <c r="J186" s="78">
        <v>0</v>
      </c>
    </row>
    <row r="187" spans="1:10" x14ac:dyDescent="0.25">
      <c r="A187" s="78" t="s">
        <v>112</v>
      </c>
      <c r="B187" s="78" t="s">
        <v>35</v>
      </c>
      <c r="C187" s="78">
        <v>1.9710000000000001</v>
      </c>
      <c r="D187" s="78">
        <v>1.9710000000000001</v>
      </c>
      <c r="E187" s="78">
        <v>1.9710000000000001</v>
      </c>
      <c r="F187" s="78">
        <v>0</v>
      </c>
      <c r="G187" s="78">
        <v>1.9710000000000001</v>
      </c>
      <c r="H187" s="78">
        <v>1</v>
      </c>
      <c r="I187" s="78">
        <v>0</v>
      </c>
      <c r="J187" s="78">
        <v>0</v>
      </c>
    </row>
    <row r="188" spans="1:10" x14ac:dyDescent="0.25">
      <c r="A188" s="78" t="s">
        <v>332</v>
      </c>
      <c r="B188" s="78" t="s">
        <v>35</v>
      </c>
      <c r="C188" s="78">
        <v>15.087</v>
      </c>
      <c r="D188" s="78">
        <v>15.087</v>
      </c>
      <c r="E188" s="78">
        <v>15.087</v>
      </c>
      <c r="F188" s="78">
        <v>0</v>
      </c>
      <c r="G188" s="78">
        <v>15.087</v>
      </c>
      <c r="H188" s="78">
        <v>1</v>
      </c>
      <c r="I188" s="78">
        <v>0</v>
      </c>
      <c r="J188" s="78">
        <v>0</v>
      </c>
    </row>
    <row r="189" spans="1:10" x14ac:dyDescent="0.25">
      <c r="A189" s="78" t="s">
        <v>112</v>
      </c>
      <c r="B189" s="78" t="s">
        <v>35</v>
      </c>
      <c r="C189" s="78">
        <v>15.087</v>
      </c>
      <c r="D189" s="78">
        <v>15.087</v>
      </c>
      <c r="E189" s="78">
        <v>15.087</v>
      </c>
      <c r="F189" s="78">
        <v>0</v>
      </c>
      <c r="G189" s="78">
        <v>15.087</v>
      </c>
      <c r="H189" s="78">
        <v>1</v>
      </c>
      <c r="I189" s="78">
        <v>0</v>
      </c>
      <c r="J189" s="78">
        <v>0</v>
      </c>
    </row>
    <row r="190" spans="1:10" x14ac:dyDescent="0.25">
      <c r="A190" s="78" t="s">
        <v>333</v>
      </c>
      <c r="B190" s="78" t="s">
        <v>35</v>
      </c>
      <c r="C190" s="78">
        <v>1.0089999999999999</v>
      </c>
      <c r="D190" s="78">
        <v>1.0089999999999999</v>
      </c>
      <c r="E190" s="78">
        <v>1.0089999999999999</v>
      </c>
      <c r="F190" s="78">
        <v>0</v>
      </c>
      <c r="G190" s="78">
        <v>1.0089999999999999</v>
      </c>
      <c r="H190" s="78">
        <v>1</v>
      </c>
      <c r="I190" s="78">
        <v>0</v>
      </c>
      <c r="J190" s="78">
        <v>0</v>
      </c>
    </row>
    <row r="191" spans="1:10" x14ac:dyDescent="0.25">
      <c r="A191" s="78" t="s">
        <v>112</v>
      </c>
      <c r="B191" s="78" t="s">
        <v>35</v>
      </c>
      <c r="C191" s="78">
        <v>1.0089999999999999</v>
      </c>
      <c r="D191" s="78">
        <v>1.0089999999999999</v>
      </c>
      <c r="E191" s="78">
        <v>1.0089999999999999</v>
      </c>
      <c r="F191" s="78">
        <v>0</v>
      </c>
      <c r="G191" s="78">
        <v>1.0089999999999999</v>
      </c>
      <c r="H191" s="78">
        <v>1</v>
      </c>
      <c r="I191" s="78">
        <v>0</v>
      </c>
      <c r="J191" s="78">
        <v>0</v>
      </c>
    </row>
    <row r="192" spans="1:10" x14ac:dyDescent="0.25">
      <c r="A192" s="78" t="s">
        <v>334</v>
      </c>
      <c r="B192" s="78" t="s">
        <v>35</v>
      </c>
      <c r="C192" s="78">
        <v>1.994</v>
      </c>
      <c r="D192" s="78">
        <v>1.994</v>
      </c>
      <c r="E192" s="78">
        <v>1.994</v>
      </c>
      <c r="F192" s="78">
        <v>0</v>
      </c>
      <c r="G192" s="78">
        <v>1.994</v>
      </c>
      <c r="H192" s="78">
        <v>1</v>
      </c>
      <c r="I192" s="78">
        <v>0</v>
      </c>
      <c r="J192" s="78">
        <v>0</v>
      </c>
    </row>
    <row r="193" spans="1:10" x14ac:dyDescent="0.25">
      <c r="A193" s="78" t="s">
        <v>112</v>
      </c>
      <c r="B193" s="78" t="s">
        <v>35</v>
      </c>
      <c r="C193" s="78">
        <v>1.994</v>
      </c>
      <c r="D193" s="78">
        <v>1.994</v>
      </c>
      <c r="E193" s="78">
        <v>1.994</v>
      </c>
      <c r="F193" s="78">
        <v>0</v>
      </c>
      <c r="G193" s="78">
        <v>1.994</v>
      </c>
      <c r="H193" s="78">
        <v>1</v>
      </c>
      <c r="I193" s="78">
        <v>0</v>
      </c>
      <c r="J193" s="78">
        <v>0</v>
      </c>
    </row>
    <row r="194" spans="1:10" x14ac:dyDescent="0.25">
      <c r="A194" s="78" t="s">
        <v>335</v>
      </c>
      <c r="B194" s="78" t="s">
        <v>35</v>
      </c>
      <c r="C194" s="78">
        <v>16.073</v>
      </c>
      <c r="D194" s="78">
        <v>16.073</v>
      </c>
      <c r="E194" s="78">
        <v>16.073</v>
      </c>
      <c r="F194" s="78">
        <v>0</v>
      </c>
      <c r="G194" s="78">
        <v>16.073</v>
      </c>
      <c r="H194" s="78">
        <v>1</v>
      </c>
      <c r="I194" s="78">
        <v>0</v>
      </c>
      <c r="J194" s="78">
        <v>0</v>
      </c>
    </row>
    <row r="195" spans="1:10" x14ac:dyDescent="0.25">
      <c r="A195" s="78" t="s">
        <v>112</v>
      </c>
      <c r="B195" s="78" t="s">
        <v>35</v>
      </c>
      <c r="C195" s="78">
        <v>16.073</v>
      </c>
      <c r="D195" s="78">
        <v>16.073</v>
      </c>
      <c r="E195" s="78">
        <v>16.073</v>
      </c>
      <c r="F195" s="78">
        <v>0</v>
      </c>
      <c r="G195" s="78">
        <v>16.073</v>
      </c>
      <c r="H195" s="78">
        <v>1</v>
      </c>
      <c r="I195" s="78">
        <v>0</v>
      </c>
      <c r="J195" s="78">
        <v>0</v>
      </c>
    </row>
    <row r="196" spans="1:10" x14ac:dyDescent="0.25">
      <c r="A196" s="78" t="s">
        <v>336</v>
      </c>
      <c r="B196" s="78" t="s">
        <v>35</v>
      </c>
      <c r="C196" s="78">
        <v>1</v>
      </c>
      <c r="D196" s="78">
        <v>1</v>
      </c>
      <c r="E196" s="78">
        <v>1</v>
      </c>
      <c r="F196" s="78">
        <v>0</v>
      </c>
      <c r="G196" s="78">
        <v>1</v>
      </c>
      <c r="H196" s="78">
        <v>1</v>
      </c>
      <c r="I196" s="78">
        <v>0</v>
      </c>
      <c r="J196" s="78">
        <v>0</v>
      </c>
    </row>
    <row r="197" spans="1:10" x14ac:dyDescent="0.25">
      <c r="A197" s="78" t="s">
        <v>112</v>
      </c>
      <c r="B197" s="78" t="s">
        <v>35</v>
      </c>
      <c r="C197" s="78">
        <v>1</v>
      </c>
      <c r="D197" s="78">
        <v>1</v>
      </c>
      <c r="E197" s="78">
        <v>1</v>
      </c>
      <c r="F197" s="78">
        <v>0</v>
      </c>
      <c r="G197" s="78">
        <v>1</v>
      </c>
      <c r="H197" s="78">
        <v>1</v>
      </c>
      <c r="I197" s="78">
        <v>0</v>
      </c>
      <c r="J197" s="78">
        <v>0</v>
      </c>
    </row>
    <row r="198" spans="1:10" x14ac:dyDescent="0.25">
      <c r="A198" s="78" t="s">
        <v>337</v>
      </c>
      <c r="B198" s="78" t="s">
        <v>35</v>
      </c>
      <c r="C198" s="78">
        <v>1.94</v>
      </c>
      <c r="D198" s="78">
        <v>1.94</v>
      </c>
      <c r="E198" s="78">
        <v>1.94</v>
      </c>
      <c r="F198" s="78">
        <v>0</v>
      </c>
      <c r="G198" s="78">
        <v>1.94</v>
      </c>
      <c r="H198" s="78">
        <v>1</v>
      </c>
      <c r="I198" s="78">
        <v>0</v>
      </c>
      <c r="J198" s="78">
        <v>0</v>
      </c>
    </row>
    <row r="199" spans="1:10" x14ac:dyDescent="0.25">
      <c r="A199" s="78" t="s">
        <v>112</v>
      </c>
      <c r="B199" s="78" t="s">
        <v>35</v>
      </c>
      <c r="C199" s="78">
        <v>1.94</v>
      </c>
      <c r="D199" s="78">
        <v>1.94</v>
      </c>
      <c r="E199" s="78">
        <v>1.94</v>
      </c>
      <c r="F199" s="78">
        <v>0</v>
      </c>
      <c r="G199" s="78">
        <v>1.94</v>
      </c>
      <c r="H199" s="78">
        <v>1</v>
      </c>
      <c r="I199" s="78">
        <v>0</v>
      </c>
      <c r="J199" s="78">
        <v>0</v>
      </c>
    </row>
    <row r="200" spans="1:10" x14ac:dyDescent="0.25">
      <c r="A200" s="78" t="s">
        <v>338</v>
      </c>
      <c r="B200" s="78" t="s">
        <v>35</v>
      </c>
      <c r="C200" s="78">
        <v>16.082000000000001</v>
      </c>
      <c r="D200" s="78">
        <v>16.082000000000001</v>
      </c>
      <c r="E200" s="78">
        <v>16.082000000000001</v>
      </c>
      <c r="F200" s="78">
        <v>0</v>
      </c>
      <c r="G200" s="78">
        <v>16.082000000000001</v>
      </c>
      <c r="H200" s="78">
        <v>1</v>
      </c>
      <c r="I200" s="78">
        <v>0</v>
      </c>
      <c r="J200" s="78">
        <v>0</v>
      </c>
    </row>
    <row r="201" spans="1:10" x14ac:dyDescent="0.25">
      <c r="A201" s="78" t="s">
        <v>112</v>
      </c>
      <c r="B201" s="78" t="s">
        <v>35</v>
      </c>
      <c r="C201" s="78">
        <v>16.082000000000001</v>
      </c>
      <c r="D201" s="78">
        <v>16.082000000000001</v>
      </c>
      <c r="E201" s="78">
        <v>16.082000000000001</v>
      </c>
      <c r="F201" s="78">
        <v>0</v>
      </c>
      <c r="G201" s="78">
        <v>16.082000000000001</v>
      </c>
      <c r="H201" s="78">
        <v>1</v>
      </c>
      <c r="I201" s="78">
        <v>0</v>
      </c>
      <c r="J201" s="78">
        <v>0</v>
      </c>
    </row>
    <row r="202" spans="1:10" x14ac:dyDescent="0.25">
      <c r="A202" s="78" t="s">
        <v>339</v>
      </c>
      <c r="B202" s="78" t="s">
        <v>35</v>
      </c>
      <c r="C202" s="78">
        <v>1.0069999999999999</v>
      </c>
      <c r="D202" s="78">
        <v>1.0069999999999999</v>
      </c>
      <c r="E202" s="78">
        <v>1.0069999999999999</v>
      </c>
      <c r="F202" s="78">
        <v>0</v>
      </c>
      <c r="G202" s="78">
        <v>1.0069999999999999</v>
      </c>
      <c r="H202" s="78">
        <v>1</v>
      </c>
      <c r="I202" s="78">
        <v>0</v>
      </c>
      <c r="J202" s="78">
        <v>0</v>
      </c>
    </row>
    <row r="203" spans="1:10" x14ac:dyDescent="0.25">
      <c r="A203" s="78" t="s">
        <v>112</v>
      </c>
      <c r="B203" s="78" t="s">
        <v>35</v>
      </c>
      <c r="C203" s="78">
        <v>1.0069999999999999</v>
      </c>
      <c r="D203" s="78">
        <v>1.0069999999999999</v>
      </c>
      <c r="E203" s="78">
        <v>1.0069999999999999</v>
      </c>
      <c r="F203" s="78">
        <v>0</v>
      </c>
      <c r="G203" s="78">
        <v>1.0069999999999999</v>
      </c>
      <c r="H203" s="78">
        <v>1</v>
      </c>
      <c r="I203" s="78">
        <v>0</v>
      </c>
      <c r="J203" s="78">
        <v>0</v>
      </c>
    </row>
    <row r="204" spans="1:10" x14ac:dyDescent="0.25">
      <c r="A204" s="78" t="s">
        <v>340</v>
      </c>
      <c r="B204" s="78" t="s">
        <v>35</v>
      </c>
      <c r="C204" s="78">
        <v>1.91</v>
      </c>
      <c r="D204" s="78">
        <v>1.91</v>
      </c>
      <c r="E204" s="78">
        <v>1.91</v>
      </c>
      <c r="F204" s="78">
        <v>0</v>
      </c>
      <c r="G204" s="78">
        <v>1.91</v>
      </c>
      <c r="H204" s="78">
        <v>1</v>
      </c>
      <c r="I204" s="78">
        <v>0</v>
      </c>
      <c r="J204" s="78">
        <v>0</v>
      </c>
    </row>
    <row r="205" spans="1:10" x14ac:dyDescent="0.25">
      <c r="A205" s="78" t="s">
        <v>112</v>
      </c>
      <c r="B205" s="78" t="s">
        <v>35</v>
      </c>
      <c r="C205" s="78">
        <v>1.91</v>
      </c>
      <c r="D205" s="78">
        <v>1.91</v>
      </c>
      <c r="E205" s="78">
        <v>1.91</v>
      </c>
      <c r="F205" s="78">
        <v>0</v>
      </c>
      <c r="G205" s="78">
        <v>1.91</v>
      </c>
      <c r="H205" s="78">
        <v>1</v>
      </c>
      <c r="I205" s="78">
        <v>0</v>
      </c>
      <c r="J205" s="78">
        <v>0</v>
      </c>
    </row>
    <row r="206" spans="1:10" x14ac:dyDescent="0.25">
      <c r="A206" s="78" t="s">
        <v>341</v>
      </c>
      <c r="B206" s="78" t="s">
        <v>35</v>
      </c>
      <c r="C206" s="78">
        <v>16.091000000000001</v>
      </c>
      <c r="D206" s="78">
        <v>16.091000000000001</v>
      </c>
      <c r="E206" s="78">
        <v>16.091000000000001</v>
      </c>
      <c r="F206" s="78">
        <v>0</v>
      </c>
      <c r="G206" s="78">
        <v>16.091000000000001</v>
      </c>
      <c r="H206" s="78">
        <v>1</v>
      </c>
      <c r="I206" s="78">
        <v>0</v>
      </c>
      <c r="J206" s="78">
        <v>0</v>
      </c>
    </row>
    <row r="207" spans="1:10" x14ac:dyDescent="0.25">
      <c r="A207" s="78" t="s">
        <v>112</v>
      </c>
      <c r="B207" s="78" t="s">
        <v>35</v>
      </c>
      <c r="C207" s="78">
        <v>16.091000000000001</v>
      </c>
      <c r="D207" s="78">
        <v>16.091000000000001</v>
      </c>
      <c r="E207" s="78">
        <v>16.091000000000001</v>
      </c>
      <c r="F207" s="78">
        <v>0</v>
      </c>
      <c r="G207" s="78">
        <v>16.091000000000001</v>
      </c>
      <c r="H207" s="78">
        <v>1</v>
      </c>
      <c r="I207" s="78">
        <v>0</v>
      </c>
      <c r="J207" s="78">
        <v>0</v>
      </c>
    </row>
    <row r="208" spans="1:10" x14ac:dyDescent="0.25">
      <c r="A208" s="78" t="s">
        <v>342</v>
      </c>
      <c r="B208" s="78" t="s">
        <v>35</v>
      </c>
      <c r="C208" s="78">
        <v>1.0089999999999999</v>
      </c>
      <c r="D208" s="78">
        <v>1.0089999999999999</v>
      </c>
      <c r="E208" s="78">
        <v>1.0089999999999999</v>
      </c>
      <c r="F208" s="78">
        <v>0</v>
      </c>
      <c r="G208" s="78">
        <v>1.0089999999999999</v>
      </c>
      <c r="H208" s="78">
        <v>1</v>
      </c>
      <c r="I208" s="78">
        <v>0</v>
      </c>
      <c r="J208" s="78">
        <v>0</v>
      </c>
    </row>
    <row r="209" spans="1:10" x14ac:dyDescent="0.25">
      <c r="A209" s="78" t="s">
        <v>112</v>
      </c>
      <c r="B209" s="78" t="s">
        <v>35</v>
      </c>
      <c r="C209" s="78">
        <v>1.0089999999999999</v>
      </c>
      <c r="D209" s="78">
        <v>1.0089999999999999</v>
      </c>
      <c r="E209" s="78">
        <v>1.0089999999999999</v>
      </c>
      <c r="F209" s="78">
        <v>0</v>
      </c>
      <c r="G209" s="78">
        <v>1.0089999999999999</v>
      </c>
      <c r="H209" s="78">
        <v>1</v>
      </c>
      <c r="I209" s="78">
        <v>0</v>
      </c>
      <c r="J209" s="78">
        <v>0</v>
      </c>
    </row>
    <row r="210" spans="1:10" x14ac:dyDescent="0.25">
      <c r="A210" s="78" t="s">
        <v>343</v>
      </c>
      <c r="B210" s="78" t="s">
        <v>35</v>
      </c>
      <c r="C210" s="78">
        <v>1.976</v>
      </c>
      <c r="D210" s="78">
        <v>1.976</v>
      </c>
      <c r="E210" s="78">
        <v>1.976</v>
      </c>
      <c r="F210" s="78">
        <v>0</v>
      </c>
      <c r="G210" s="78">
        <v>1.976</v>
      </c>
      <c r="H210" s="78">
        <v>1</v>
      </c>
      <c r="I210" s="78">
        <v>0</v>
      </c>
      <c r="J210" s="78">
        <v>0</v>
      </c>
    </row>
    <row r="211" spans="1:10" x14ac:dyDescent="0.25">
      <c r="A211" s="78" t="s">
        <v>112</v>
      </c>
      <c r="B211" s="78" t="s">
        <v>35</v>
      </c>
      <c r="C211" s="78">
        <v>1.976</v>
      </c>
      <c r="D211" s="78">
        <v>1.976</v>
      </c>
      <c r="E211" s="78">
        <v>1.976</v>
      </c>
      <c r="F211" s="78">
        <v>0</v>
      </c>
      <c r="G211" s="78">
        <v>1.976</v>
      </c>
      <c r="H211" s="78">
        <v>1</v>
      </c>
      <c r="I211" s="78">
        <v>0</v>
      </c>
      <c r="J211" s="78">
        <v>0</v>
      </c>
    </row>
    <row r="212" spans="1:10" x14ac:dyDescent="0.25">
      <c r="A212" s="78" t="s">
        <v>344</v>
      </c>
      <c r="B212" s="78" t="s">
        <v>35</v>
      </c>
      <c r="C212" s="78">
        <v>16.073</v>
      </c>
      <c r="D212" s="78">
        <v>16.073</v>
      </c>
      <c r="E212" s="78">
        <v>16.073</v>
      </c>
      <c r="F212" s="78">
        <v>0</v>
      </c>
      <c r="G212" s="78">
        <v>16.073</v>
      </c>
      <c r="H212" s="78">
        <v>1</v>
      </c>
      <c r="I212" s="78">
        <v>0</v>
      </c>
      <c r="J212" s="78">
        <v>0</v>
      </c>
    </row>
    <row r="213" spans="1:10" x14ac:dyDescent="0.25">
      <c r="A213" s="78" t="s">
        <v>112</v>
      </c>
      <c r="B213" s="78" t="s">
        <v>35</v>
      </c>
      <c r="C213" s="78">
        <v>16.073</v>
      </c>
      <c r="D213" s="78">
        <v>16.073</v>
      </c>
      <c r="E213" s="78">
        <v>16.073</v>
      </c>
      <c r="F213" s="78">
        <v>0</v>
      </c>
      <c r="G213" s="78">
        <v>16.073</v>
      </c>
      <c r="H213" s="78">
        <v>1</v>
      </c>
      <c r="I213" s="78">
        <v>0</v>
      </c>
      <c r="J213" s="78">
        <v>0</v>
      </c>
    </row>
    <row r="214" spans="1:10" x14ac:dyDescent="0.25">
      <c r="A214" s="78" t="s">
        <v>345</v>
      </c>
      <c r="B214" s="78" t="s">
        <v>35</v>
      </c>
      <c r="C214" s="78">
        <v>1</v>
      </c>
      <c r="D214" s="78">
        <v>1</v>
      </c>
      <c r="E214" s="78">
        <v>1</v>
      </c>
      <c r="F214" s="78">
        <v>0</v>
      </c>
      <c r="G214" s="78">
        <v>1</v>
      </c>
      <c r="H214" s="78">
        <v>1</v>
      </c>
      <c r="I214" s="78">
        <v>0</v>
      </c>
      <c r="J214" s="78">
        <v>0</v>
      </c>
    </row>
    <row r="215" spans="1:10" x14ac:dyDescent="0.25">
      <c r="A215" s="78" t="s">
        <v>112</v>
      </c>
      <c r="B215" s="78" t="s">
        <v>35</v>
      </c>
      <c r="C215" s="78">
        <v>1</v>
      </c>
      <c r="D215" s="78">
        <v>1</v>
      </c>
      <c r="E215" s="78">
        <v>1</v>
      </c>
      <c r="F215" s="78">
        <v>0</v>
      </c>
      <c r="G215" s="78">
        <v>1</v>
      </c>
      <c r="H215" s="78">
        <v>1</v>
      </c>
      <c r="I215" s="78">
        <v>0</v>
      </c>
      <c r="J215" s="78">
        <v>0</v>
      </c>
    </row>
    <row r="216" spans="1:10" x14ac:dyDescent="0.25">
      <c r="A216" s="78" t="s">
        <v>346</v>
      </c>
      <c r="B216" s="78" t="s">
        <v>35</v>
      </c>
      <c r="C216" s="78">
        <v>1.917</v>
      </c>
      <c r="D216" s="78">
        <v>1.917</v>
      </c>
      <c r="E216" s="78">
        <v>1.917</v>
      </c>
      <c r="F216" s="78">
        <v>0</v>
      </c>
      <c r="G216" s="78">
        <v>1.917</v>
      </c>
      <c r="H216" s="78">
        <v>1</v>
      </c>
      <c r="I216" s="78">
        <v>0</v>
      </c>
      <c r="J216" s="78">
        <v>0</v>
      </c>
    </row>
    <row r="217" spans="1:10" x14ac:dyDescent="0.25">
      <c r="A217" s="78" t="s">
        <v>112</v>
      </c>
      <c r="B217" s="78" t="s">
        <v>35</v>
      </c>
      <c r="C217" s="78">
        <v>1.917</v>
      </c>
      <c r="D217" s="78">
        <v>1.917</v>
      </c>
      <c r="E217" s="78">
        <v>1.917</v>
      </c>
      <c r="F217" s="78">
        <v>0</v>
      </c>
      <c r="G217" s="78">
        <v>1.917</v>
      </c>
      <c r="H217" s="78">
        <v>1</v>
      </c>
      <c r="I217" s="78">
        <v>0</v>
      </c>
      <c r="J217" s="78">
        <v>0</v>
      </c>
    </row>
    <row r="218" spans="1:10" x14ac:dyDescent="0.25">
      <c r="A218" s="78" t="s">
        <v>347</v>
      </c>
      <c r="B218" s="78" t="s">
        <v>35</v>
      </c>
      <c r="C218" s="78">
        <v>15.055999999999999</v>
      </c>
      <c r="D218" s="78">
        <v>15.055999999999999</v>
      </c>
      <c r="E218" s="78">
        <v>15.055999999999999</v>
      </c>
      <c r="F218" s="78">
        <v>0</v>
      </c>
      <c r="G218" s="78">
        <v>15.055999999999999</v>
      </c>
      <c r="H218" s="78">
        <v>1</v>
      </c>
      <c r="I218" s="78">
        <v>0</v>
      </c>
      <c r="J218" s="78">
        <v>0</v>
      </c>
    </row>
    <row r="219" spans="1:10" x14ac:dyDescent="0.25">
      <c r="A219" s="78" t="s">
        <v>112</v>
      </c>
      <c r="B219" s="78" t="s">
        <v>35</v>
      </c>
      <c r="C219" s="78">
        <v>15.055999999999999</v>
      </c>
      <c r="D219" s="78">
        <v>15.055999999999999</v>
      </c>
      <c r="E219" s="78">
        <v>15.055999999999999</v>
      </c>
      <c r="F219" s="78">
        <v>0</v>
      </c>
      <c r="G219" s="78">
        <v>15.055999999999999</v>
      </c>
      <c r="H219" s="78">
        <v>1</v>
      </c>
      <c r="I219" s="78">
        <v>0</v>
      </c>
      <c r="J219" s="78">
        <v>0</v>
      </c>
    </row>
    <row r="220" spans="1:10" x14ac:dyDescent="0.25">
      <c r="A220" s="78" t="s">
        <v>348</v>
      </c>
      <c r="B220" s="78" t="s">
        <v>35</v>
      </c>
      <c r="C220" s="78">
        <v>1.002</v>
      </c>
      <c r="D220" s="78">
        <v>1.002</v>
      </c>
      <c r="E220" s="78">
        <v>1.002</v>
      </c>
      <c r="F220" s="78">
        <v>0</v>
      </c>
      <c r="G220" s="78">
        <v>1.002</v>
      </c>
      <c r="H220" s="78">
        <v>1</v>
      </c>
      <c r="I220" s="78">
        <v>0</v>
      </c>
      <c r="J220" s="78">
        <v>0</v>
      </c>
    </row>
    <row r="221" spans="1:10" x14ac:dyDescent="0.25">
      <c r="A221" s="78" t="s">
        <v>112</v>
      </c>
      <c r="B221" s="78" t="s">
        <v>35</v>
      </c>
      <c r="C221" s="78">
        <v>1.002</v>
      </c>
      <c r="D221" s="78">
        <v>1.002</v>
      </c>
      <c r="E221" s="78">
        <v>1.002</v>
      </c>
      <c r="F221" s="78">
        <v>0</v>
      </c>
      <c r="G221" s="78">
        <v>1.002</v>
      </c>
      <c r="H221" s="78">
        <v>1</v>
      </c>
      <c r="I221" s="78">
        <v>0</v>
      </c>
      <c r="J221" s="78">
        <v>0</v>
      </c>
    </row>
    <row r="222" spans="1:10" x14ac:dyDescent="0.25">
      <c r="A222" s="78" t="s">
        <v>349</v>
      </c>
      <c r="B222" s="78" t="s">
        <v>35</v>
      </c>
      <c r="C222" s="78">
        <v>2.1520000000000001</v>
      </c>
      <c r="D222" s="78">
        <v>2.1520000000000001</v>
      </c>
      <c r="E222" s="78">
        <v>2.1520000000000001</v>
      </c>
      <c r="F222" s="78">
        <v>0</v>
      </c>
      <c r="G222" s="78">
        <v>2.1520000000000001</v>
      </c>
      <c r="H222" s="78">
        <v>1</v>
      </c>
      <c r="I222" s="78">
        <v>0</v>
      </c>
      <c r="J222" s="78">
        <v>0</v>
      </c>
    </row>
    <row r="223" spans="1:10" x14ac:dyDescent="0.25">
      <c r="A223" s="78" t="s">
        <v>112</v>
      </c>
      <c r="B223" s="78" t="s">
        <v>35</v>
      </c>
      <c r="C223" s="78">
        <v>2.1520000000000001</v>
      </c>
      <c r="D223" s="78">
        <v>2.1520000000000001</v>
      </c>
      <c r="E223" s="78">
        <v>2.1520000000000001</v>
      </c>
      <c r="F223" s="78">
        <v>0</v>
      </c>
      <c r="G223" s="78">
        <v>2.1520000000000001</v>
      </c>
      <c r="H223" s="78">
        <v>1</v>
      </c>
      <c r="I223" s="78">
        <v>0</v>
      </c>
      <c r="J223" s="78">
        <v>0</v>
      </c>
    </row>
    <row r="224" spans="1:10" x14ac:dyDescent="0.25">
      <c r="A224" s="78" t="s">
        <v>350</v>
      </c>
      <c r="B224" s="78" t="s">
        <v>35</v>
      </c>
      <c r="C224" s="78">
        <v>16.056000000000001</v>
      </c>
      <c r="D224" s="78">
        <v>16.056000000000001</v>
      </c>
      <c r="E224" s="78">
        <v>16.056000000000001</v>
      </c>
      <c r="F224" s="78">
        <v>0</v>
      </c>
      <c r="G224" s="78">
        <v>16.056000000000001</v>
      </c>
      <c r="H224" s="78">
        <v>1</v>
      </c>
      <c r="I224" s="78">
        <v>0</v>
      </c>
      <c r="J224" s="78">
        <v>0</v>
      </c>
    </row>
    <row r="225" spans="1:10" x14ac:dyDescent="0.25">
      <c r="A225" s="78" t="s">
        <v>112</v>
      </c>
      <c r="B225" s="78" t="s">
        <v>35</v>
      </c>
      <c r="C225" s="78">
        <v>16.056000000000001</v>
      </c>
      <c r="D225" s="78">
        <v>16.056000000000001</v>
      </c>
      <c r="E225" s="78">
        <v>16.056000000000001</v>
      </c>
      <c r="F225" s="78">
        <v>0</v>
      </c>
      <c r="G225" s="78">
        <v>16.056000000000001</v>
      </c>
      <c r="H225" s="78">
        <v>1</v>
      </c>
      <c r="I225" s="78">
        <v>0</v>
      </c>
      <c r="J225" s="78">
        <v>0</v>
      </c>
    </row>
    <row r="226" spans="1:10" x14ac:dyDescent="0.25">
      <c r="A226" s="78" t="s">
        <v>351</v>
      </c>
      <c r="B226" s="78" t="s">
        <v>35</v>
      </c>
      <c r="C226" s="78">
        <v>1.0009999999999999</v>
      </c>
      <c r="D226" s="78">
        <v>1.0009999999999999</v>
      </c>
      <c r="E226" s="78">
        <v>1.0009999999999999</v>
      </c>
      <c r="F226" s="78">
        <v>0</v>
      </c>
      <c r="G226" s="78">
        <v>1.0009999999999999</v>
      </c>
      <c r="H226" s="78">
        <v>1</v>
      </c>
      <c r="I226" s="78">
        <v>0</v>
      </c>
      <c r="J226" s="78">
        <v>0</v>
      </c>
    </row>
    <row r="227" spans="1:10" x14ac:dyDescent="0.25">
      <c r="A227" s="78" t="s">
        <v>112</v>
      </c>
      <c r="B227" s="78" t="s">
        <v>35</v>
      </c>
      <c r="C227" s="78">
        <v>1.0009999999999999</v>
      </c>
      <c r="D227" s="78">
        <v>1.0009999999999999</v>
      </c>
      <c r="E227" s="78">
        <v>1.0009999999999999</v>
      </c>
      <c r="F227" s="78">
        <v>0</v>
      </c>
      <c r="G227" s="78">
        <v>1.0009999999999999</v>
      </c>
      <c r="H227" s="78">
        <v>1</v>
      </c>
      <c r="I227" s="78">
        <v>0</v>
      </c>
      <c r="J227" s="78">
        <v>0</v>
      </c>
    </row>
    <row r="228" spans="1:10" x14ac:dyDescent="0.25">
      <c r="A228" s="78" t="s">
        <v>352</v>
      </c>
      <c r="B228" s="78" t="s">
        <v>35</v>
      </c>
      <c r="C228" s="78">
        <v>1.956</v>
      </c>
      <c r="D228" s="78">
        <v>1.956</v>
      </c>
      <c r="E228" s="78">
        <v>1.956</v>
      </c>
      <c r="F228" s="78">
        <v>0</v>
      </c>
      <c r="G228" s="78">
        <v>1.956</v>
      </c>
      <c r="H228" s="78">
        <v>1</v>
      </c>
      <c r="I228" s="78">
        <v>0</v>
      </c>
      <c r="J228" s="78">
        <v>0</v>
      </c>
    </row>
    <row r="229" spans="1:10" x14ac:dyDescent="0.25">
      <c r="A229" s="78" t="s">
        <v>112</v>
      </c>
      <c r="B229" s="78" t="s">
        <v>35</v>
      </c>
      <c r="C229" s="78">
        <v>1.956</v>
      </c>
      <c r="D229" s="78">
        <v>1.956</v>
      </c>
      <c r="E229" s="78">
        <v>1.956</v>
      </c>
      <c r="F229" s="78">
        <v>0</v>
      </c>
      <c r="G229" s="78">
        <v>1.956</v>
      </c>
      <c r="H229" s="78">
        <v>1</v>
      </c>
      <c r="I229" s="78">
        <v>0</v>
      </c>
      <c r="J229" s="78">
        <v>0</v>
      </c>
    </row>
    <row r="230" spans="1:10" x14ac:dyDescent="0.25">
      <c r="A230" s="78" t="s">
        <v>353</v>
      </c>
      <c r="B230" s="78" t="s">
        <v>35</v>
      </c>
      <c r="C230" s="78">
        <v>15.083</v>
      </c>
      <c r="D230" s="78">
        <v>15.083</v>
      </c>
      <c r="E230" s="78">
        <v>15.083</v>
      </c>
      <c r="F230" s="78">
        <v>0</v>
      </c>
      <c r="G230" s="78">
        <v>15.083</v>
      </c>
      <c r="H230" s="78">
        <v>1</v>
      </c>
      <c r="I230" s="78">
        <v>0</v>
      </c>
      <c r="J230" s="78">
        <v>0</v>
      </c>
    </row>
    <row r="231" spans="1:10" x14ac:dyDescent="0.25">
      <c r="A231" s="78" t="s">
        <v>112</v>
      </c>
      <c r="B231" s="78" t="s">
        <v>35</v>
      </c>
      <c r="C231" s="78">
        <v>15.083</v>
      </c>
      <c r="D231" s="78">
        <v>15.083</v>
      </c>
      <c r="E231" s="78">
        <v>15.083</v>
      </c>
      <c r="F231" s="78">
        <v>0</v>
      </c>
      <c r="G231" s="78">
        <v>15.083</v>
      </c>
      <c r="H231" s="78">
        <v>1</v>
      </c>
      <c r="I231" s="78">
        <v>0</v>
      </c>
      <c r="J231" s="78">
        <v>0</v>
      </c>
    </row>
    <row r="232" spans="1:10" x14ac:dyDescent="0.25">
      <c r="A232" s="78" t="s">
        <v>354</v>
      </c>
      <c r="B232" s="78" t="s">
        <v>35</v>
      </c>
      <c r="C232" s="78">
        <v>1.008</v>
      </c>
      <c r="D232" s="78">
        <v>1.008</v>
      </c>
      <c r="E232" s="78">
        <v>1.008</v>
      </c>
      <c r="F232" s="78">
        <v>0</v>
      </c>
      <c r="G232" s="78">
        <v>1.008</v>
      </c>
      <c r="H232" s="78">
        <v>1</v>
      </c>
      <c r="I232" s="78">
        <v>0</v>
      </c>
      <c r="J232" s="78">
        <v>0</v>
      </c>
    </row>
    <row r="233" spans="1:10" x14ac:dyDescent="0.25">
      <c r="A233" s="78" t="s">
        <v>112</v>
      </c>
      <c r="B233" s="78" t="s">
        <v>35</v>
      </c>
      <c r="C233" s="78">
        <v>1.008</v>
      </c>
      <c r="D233" s="78">
        <v>1.008</v>
      </c>
      <c r="E233" s="78">
        <v>1.008</v>
      </c>
      <c r="F233" s="78">
        <v>0</v>
      </c>
      <c r="G233" s="78">
        <v>1.008</v>
      </c>
      <c r="H233" s="78">
        <v>1</v>
      </c>
      <c r="I233" s="78">
        <v>0</v>
      </c>
      <c r="J233" s="78">
        <v>0</v>
      </c>
    </row>
    <row r="234" spans="1:10" x14ac:dyDescent="0.25">
      <c r="A234" s="78" t="s">
        <v>355</v>
      </c>
      <c r="B234" s="78" t="s">
        <v>35</v>
      </c>
      <c r="C234" s="78">
        <v>1.9710000000000001</v>
      </c>
      <c r="D234" s="78">
        <v>1.9710000000000001</v>
      </c>
      <c r="E234" s="78">
        <v>1.9710000000000001</v>
      </c>
      <c r="F234" s="78">
        <v>0</v>
      </c>
      <c r="G234" s="78">
        <v>1.9710000000000001</v>
      </c>
      <c r="H234" s="78">
        <v>1</v>
      </c>
      <c r="I234" s="78">
        <v>0</v>
      </c>
      <c r="J234" s="78">
        <v>0</v>
      </c>
    </row>
    <row r="235" spans="1:10" x14ac:dyDescent="0.25">
      <c r="A235" s="78" t="s">
        <v>112</v>
      </c>
      <c r="B235" s="78" t="s">
        <v>35</v>
      </c>
      <c r="C235" s="78">
        <v>1.9710000000000001</v>
      </c>
      <c r="D235" s="78">
        <v>1.9710000000000001</v>
      </c>
      <c r="E235" s="78">
        <v>1.9710000000000001</v>
      </c>
      <c r="F235" s="78">
        <v>0</v>
      </c>
      <c r="G235" s="78">
        <v>1.9710000000000001</v>
      </c>
      <c r="H235" s="78">
        <v>1</v>
      </c>
      <c r="I235" s="78">
        <v>0</v>
      </c>
      <c r="J235" s="78">
        <v>0</v>
      </c>
    </row>
    <row r="236" spans="1:10" x14ac:dyDescent="0.25">
      <c r="A236" s="78" t="s">
        <v>356</v>
      </c>
      <c r="B236" s="78" t="s">
        <v>35</v>
      </c>
      <c r="C236" s="78">
        <v>16.071999999999999</v>
      </c>
      <c r="D236" s="78">
        <v>16.071999999999999</v>
      </c>
      <c r="E236" s="78">
        <v>16.071999999999999</v>
      </c>
      <c r="F236" s="78">
        <v>0</v>
      </c>
      <c r="G236" s="78">
        <v>16.071999999999999</v>
      </c>
      <c r="H236" s="78">
        <v>1</v>
      </c>
      <c r="I236" s="78">
        <v>0</v>
      </c>
      <c r="J236" s="78">
        <v>0</v>
      </c>
    </row>
    <row r="237" spans="1:10" x14ac:dyDescent="0.25">
      <c r="A237" s="78" t="s">
        <v>112</v>
      </c>
      <c r="B237" s="78" t="s">
        <v>35</v>
      </c>
      <c r="C237" s="78">
        <v>16.071999999999999</v>
      </c>
      <c r="D237" s="78">
        <v>16.071999999999999</v>
      </c>
      <c r="E237" s="78">
        <v>16.071999999999999</v>
      </c>
      <c r="F237" s="78">
        <v>0</v>
      </c>
      <c r="G237" s="78">
        <v>16.071999999999999</v>
      </c>
      <c r="H237" s="78">
        <v>1</v>
      </c>
      <c r="I237" s="78">
        <v>0</v>
      </c>
      <c r="J237" s="78">
        <v>0</v>
      </c>
    </row>
    <row r="238" spans="1:10" x14ac:dyDescent="0.25">
      <c r="A238" s="78" t="s">
        <v>37</v>
      </c>
      <c r="B238" s="78" t="s">
        <v>35</v>
      </c>
      <c r="C238" s="78">
        <v>0.998</v>
      </c>
      <c r="D238" s="78">
        <v>5.4710000000000001</v>
      </c>
      <c r="E238" s="78">
        <v>28.465</v>
      </c>
      <c r="F238" s="78">
        <v>5.3840000000000003</v>
      </c>
      <c r="G238" s="78">
        <v>12.353999999999999</v>
      </c>
      <c r="H238" s="78">
        <v>908</v>
      </c>
      <c r="I238" s="78">
        <v>26</v>
      </c>
      <c r="J238" s="78">
        <v>0</v>
      </c>
    </row>
    <row r="239" spans="1:10" x14ac:dyDescent="0.25">
      <c r="A239" s="78" t="s">
        <v>112</v>
      </c>
      <c r="B239" s="78" t="s">
        <v>35</v>
      </c>
      <c r="C239" s="78">
        <v>0.998</v>
      </c>
      <c r="D239" s="78">
        <v>5.4710000000000001</v>
      </c>
      <c r="E239" s="78">
        <v>28.465</v>
      </c>
      <c r="F239" s="78">
        <v>0</v>
      </c>
      <c r="G239" s="78">
        <v>12.353999999999999</v>
      </c>
      <c r="H239" s="78" t="s">
        <v>152</v>
      </c>
      <c r="I239" s="78">
        <v>97</v>
      </c>
      <c r="J239" s="78">
        <v>0</v>
      </c>
    </row>
    <row r="240" spans="1:10" x14ac:dyDescent="0.25">
      <c r="A240" s="78" t="s">
        <v>63</v>
      </c>
      <c r="B240" s="78" t="s">
        <v>35</v>
      </c>
      <c r="C240" s="78">
        <v>0.53900000000000003</v>
      </c>
      <c r="D240" s="78">
        <v>0.78400000000000003</v>
      </c>
      <c r="E240" s="78">
        <v>1.9850000000000001</v>
      </c>
      <c r="F240" s="78">
        <v>0.23699999999999999</v>
      </c>
      <c r="G240" s="78">
        <v>1.1379999999999999</v>
      </c>
      <c r="H240" s="78">
        <v>235</v>
      </c>
      <c r="I240" s="78">
        <v>0</v>
      </c>
      <c r="J240" s="78">
        <v>0</v>
      </c>
    </row>
    <row r="241" spans="1:10" x14ac:dyDescent="0.25">
      <c r="A241" s="78" t="s">
        <v>112</v>
      </c>
      <c r="B241" s="78" t="s">
        <v>35</v>
      </c>
      <c r="C241" s="78">
        <v>0.53900000000000003</v>
      </c>
      <c r="D241" s="78">
        <v>0.78400000000000003</v>
      </c>
      <c r="E241" s="78">
        <v>1.9850000000000001</v>
      </c>
      <c r="F241" s="78">
        <v>0</v>
      </c>
      <c r="G241" s="78">
        <v>1.1379999999999999</v>
      </c>
      <c r="H241" s="78">
        <v>948</v>
      </c>
      <c r="I241" s="78">
        <v>0</v>
      </c>
      <c r="J241" s="78">
        <v>0</v>
      </c>
    </row>
    <row r="242" spans="1:10" x14ac:dyDescent="0.25">
      <c r="A242" s="78" t="s">
        <v>76</v>
      </c>
      <c r="B242" s="78" t="s">
        <v>35</v>
      </c>
      <c r="C242" s="78">
        <v>0</v>
      </c>
      <c r="D242" s="78">
        <v>2E-3</v>
      </c>
      <c r="E242" s="78">
        <v>3.0000000000000001E-3</v>
      </c>
      <c r="F242" s="78">
        <v>1E-3</v>
      </c>
      <c r="G242" s="78">
        <v>3.0000000000000001E-3</v>
      </c>
      <c r="H242" s="78">
        <v>40</v>
      </c>
      <c r="I242" s="78">
        <v>0</v>
      </c>
      <c r="J242" s="78">
        <v>0</v>
      </c>
    </row>
    <row r="243" spans="1:10" x14ac:dyDescent="0.25">
      <c r="A243" s="78" t="s">
        <v>112</v>
      </c>
      <c r="B243" s="78" t="s">
        <v>35</v>
      </c>
      <c r="C243" s="78">
        <v>0</v>
      </c>
      <c r="D243" s="78">
        <v>2E-3</v>
      </c>
      <c r="E243" s="78">
        <v>3.0000000000000001E-3</v>
      </c>
      <c r="F243" s="78">
        <v>0</v>
      </c>
      <c r="G243" s="78">
        <v>3.0000000000000001E-3</v>
      </c>
      <c r="H243" s="78">
        <v>164</v>
      </c>
      <c r="I243" s="78">
        <v>0</v>
      </c>
      <c r="J243" s="78">
        <v>0</v>
      </c>
    </row>
    <row r="244" spans="1:10" x14ac:dyDescent="0.25">
      <c r="A244" s="78" t="s">
        <v>74</v>
      </c>
      <c r="B244" s="78" t="s">
        <v>35</v>
      </c>
      <c r="C244" s="78">
        <v>1.2E-2</v>
      </c>
      <c r="D244" s="78">
        <v>2.8000000000000001E-2</v>
      </c>
      <c r="E244" s="78">
        <v>4.3999999999999997E-2</v>
      </c>
      <c r="F244" s="78">
        <v>7.0000000000000001E-3</v>
      </c>
      <c r="G244" s="78">
        <v>3.3000000000000002E-2</v>
      </c>
      <c r="H244" s="78">
        <v>40</v>
      </c>
      <c r="I244" s="78">
        <v>0</v>
      </c>
      <c r="J244" s="78">
        <v>0</v>
      </c>
    </row>
    <row r="245" spans="1:10" x14ac:dyDescent="0.25">
      <c r="A245" s="78" t="s">
        <v>112</v>
      </c>
      <c r="B245" s="78" t="s">
        <v>35</v>
      </c>
      <c r="C245" s="78">
        <v>1.2E-2</v>
      </c>
      <c r="D245" s="78">
        <v>2.8000000000000001E-2</v>
      </c>
      <c r="E245" s="78">
        <v>4.3999999999999997E-2</v>
      </c>
      <c r="F245" s="78">
        <v>0</v>
      </c>
      <c r="G245" s="78">
        <v>3.3000000000000002E-2</v>
      </c>
      <c r="H245" s="78">
        <v>164</v>
      </c>
      <c r="I245" s="78">
        <v>0</v>
      </c>
      <c r="J245" s="78">
        <v>0</v>
      </c>
    </row>
    <row r="246" spans="1:10" x14ac:dyDescent="0.25">
      <c r="A246" s="78" t="s">
        <v>72</v>
      </c>
      <c r="B246" s="78" t="s">
        <v>35</v>
      </c>
      <c r="C246" s="78">
        <v>0</v>
      </c>
      <c r="D246" s="78">
        <v>2.5000000000000001E-2</v>
      </c>
      <c r="E246" s="78">
        <v>0.375</v>
      </c>
      <c r="F246" s="78">
        <v>9.1999999999999998E-2</v>
      </c>
      <c r="G246" s="78">
        <v>0</v>
      </c>
      <c r="H246" s="78">
        <v>30</v>
      </c>
      <c r="I246" s="78">
        <v>0</v>
      </c>
      <c r="J246" s="78">
        <v>0</v>
      </c>
    </row>
    <row r="247" spans="1:10" x14ac:dyDescent="0.25">
      <c r="A247" s="78" t="s">
        <v>112</v>
      </c>
      <c r="B247" s="78" t="s">
        <v>35</v>
      </c>
      <c r="C247" s="78">
        <v>0</v>
      </c>
      <c r="D247" s="78">
        <v>2.5000000000000001E-2</v>
      </c>
      <c r="E247" s="78">
        <v>0.375</v>
      </c>
      <c r="F247" s="78">
        <v>0</v>
      </c>
      <c r="G247" s="78">
        <v>0</v>
      </c>
      <c r="H247" s="78">
        <v>126</v>
      </c>
      <c r="I247" s="78">
        <v>0</v>
      </c>
      <c r="J247" s="78">
        <v>0</v>
      </c>
    </row>
    <row r="248" spans="1:10" x14ac:dyDescent="0.25">
      <c r="A248" s="78" t="s">
        <v>65</v>
      </c>
      <c r="B248" s="78" t="s">
        <v>35</v>
      </c>
      <c r="C248" s="78">
        <v>0</v>
      </c>
      <c r="D248" s="78">
        <v>7.2999999999999995E-2</v>
      </c>
      <c r="E248" s="78">
        <v>0.92700000000000005</v>
      </c>
      <c r="F248" s="78">
        <v>0.20200000000000001</v>
      </c>
      <c r="G248" s="78">
        <v>0.48</v>
      </c>
      <c r="H248" s="78">
        <v>39</v>
      </c>
      <c r="I248" s="78">
        <v>0</v>
      </c>
      <c r="J248" s="78">
        <v>0</v>
      </c>
    </row>
    <row r="249" spans="1:10" x14ac:dyDescent="0.25">
      <c r="A249" s="78" t="s">
        <v>112</v>
      </c>
      <c r="B249" s="78" t="s">
        <v>35</v>
      </c>
      <c r="C249" s="78">
        <v>0</v>
      </c>
      <c r="D249" s="78">
        <v>7.2999999999999995E-2</v>
      </c>
      <c r="E249" s="78">
        <v>0.92700000000000005</v>
      </c>
      <c r="F249" s="78">
        <v>0</v>
      </c>
      <c r="G249" s="78">
        <v>0.48</v>
      </c>
      <c r="H249" s="78">
        <v>164</v>
      </c>
      <c r="I249" s="78">
        <v>0</v>
      </c>
      <c r="J249" s="78">
        <v>0</v>
      </c>
    </row>
    <row r="250" spans="1:10" x14ac:dyDescent="0.25">
      <c r="A250" s="78" t="s">
        <v>69</v>
      </c>
      <c r="B250" s="78" t="s">
        <v>35</v>
      </c>
      <c r="C250" s="78">
        <v>1.002</v>
      </c>
      <c r="D250" s="78">
        <v>1.1020000000000001</v>
      </c>
      <c r="E250" s="78">
        <v>1.758</v>
      </c>
      <c r="F250" s="78">
        <v>0.114</v>
      </c>
      <c r="G250" s="78">
        <v>1.177</v>
      </c>
      <c r="H250" s="78">
        <v>61</v>
      </c>
      <c r="I250" s="78">
        <v>0</v>
      </c>
      <c r="J250" s="78">
        <v>0</v>
      </c>
    </row>
    <row r="251" spans="1:10" x14ac:dyDescent="0.25">
      <c r="A251" s="78" t="s">
        <v>112</v>
      </c>
      <c r="B251" s="78" t="s">
        <v>35</v>
      </c>
      <c r="C251" s="78">
        <v>1.002</v>
      </c>
      <c r="D251" s="78">
        <v>1.1020000000000001</v>
      </c>
      <c r="E251" s="78">
        <v>1.758</v>
      </c>
      <c r="F251" s="78">
        <v>0</v>
      </c>
      <c r="G251" s="78">
        <v>1.177</v>
      </c>
      <c r="H251" s="78">
        <v>251</v>
      </c>
      <c r="I251" s="78">
        <v>1</v>
      </c>
      <c r="J251" s="78">
        <v>0</v>
      </c>
    </row>
    <row r="252" spans="1:10" x14ac:dyDescent="0.25">
      <c r="A252" s="78" t="s">
        <v>60</v>
      </c>
      <c r="B252" s="78" t="s">
        <v>35</v>
      </c>
      <c r="C252" s="78">
        <v>0.66400000000000003</v>
      </c>
      <c r="D252" s="78">
        <v>0.95899999999999996</v>
      </c>
      <c r="E252" s="78">
        <v>3.1070000000000002</v>
      </c>
      <c r="F252" s="78">
        <v>0.32400000000000001</v>
      </c>
      <c r="G252" s="78">
        <v>1.333</v>
      </c>
      <c r="H252" s="78">
        <v>766</v>
      </c>
      <c r="I252" s="78">
        <v>0</v>
      </c>
      <c r="J252" s="78">
        <v>0</v>
      </c>
    </row>
    <row r="253" spans="1:10" x14ac:dyDescent="0.25">
      <c r="A253" s="78" t="s">
        <v>112</v>
      </c>
      <c r="B253" s="78" t="s">
        <v>35</v>
      </c>
      <c r="C253" s="78">
        <v>0.66400000000000003</v>
      </c>
      <c r="D253" s="78">
        <v>0.95899999999999996</v>
      </c>
      <c r="E253" s="78">
        <v>3.1070000000000002</v>
      </c>
      <c r="F253" s="78">
        <v>0</v>
      </c>
      <c r="G253" s="78">
        <v>1.333</v>
      </c>
      <c r="H253" s="78" t="s">
        <v>153</v>
      </c>
      <c r="I253" s="78">
        <v>0</v>
      </c>
      <c r="J253" s="78">
        <v>0</v>
      </c>
    </row>
    <row r="254" spans="1:10" x14ac:dyDescent="0.25">
      <c r="A254" s="78" t="s">
        <v>75</v>
      </c>
      <c r="B254" s="78" t="s">
        <v>35</v>
      </c>
      <c r="C254" s="78">
        <v>7.0000000000000001E-3</v>
      </c>
      <c r="D254" s="78">
        <v>8.0000000000000002E-3</v>
      </c>
      <c r="E254" s="78">
        <v>8.9999999999999993E-3</v>
      </c>
      <c r="F254" s="78">
        <v>1E-3</v>
      </c>
      <c r="G254" s="78">
        <v>8.9999999999999993E-3</v>
      </c>
      <c r="H254" s="78">
        <v>14</v>
      </c>
      <c r="I254" s="78">
        <v>26</v>
      </c>
      <c r="J254" s="78">
        <v>0</v>
      </c>
    </row>
    <row r="255" spans="1:10" x14ac:dyDescent="0.25">
      <c r="A255" s="78" t="s">
        <v>112</v>
      </c>
      <c r="B255" s="78" t="s">
        <v>35</v>
      </c>
      <c r="C255" s="78">
        <v>7.0000000000000001E-3</v>
      </c>
      <c r="D255" s="78">
        <v>8.0000000000000002E-3</v>
      </c>
      <c r="E255" s="78">
        <v>8.9999999999999993E-3</v>
      </c>
      <c r="F255" s="78">
        <v>0</v>
      </c>
      <c r="G255" s="78">
        <v>8.9999999999999993E-3</v>
      </c>
      <c r="H255" s="78">
        <v>70</v>
      </c>
      <c r="I255" s="78">
        <v>94</v>
      </c>
      <c r="J255" s="78">
        <v>0</v>
      </c>
    </row>
    <row r="256" spans="1:10" x14ac:dyDescent="0.25">
      <c r="A256" s="78" t="s">
        <v>73</v>
      </c>
      <c r="B256" s="78" t="s">
        <v>35</v>
      </c>
      <c r="C256" s="78">
        <v>0.14899999999999999</v>
      </c>
      <c r="D256" s="78">
        <v>0.155</v>
      </c>
      <c r="E256" s="78">
        <v>0.161</v>
      </c>
      <c r="F256" s="78">
        <v>3.0000000000000001E-3</v>
      </c>
      <c r="G256" s="78">
        <v>0.159</v>
      </c>
      <c r="H256" s="78">
        <v>41</v>
      </c>
      <c r="I256" s="78">
        <v>0</v>
      </c>
      <c r="J256" s="78">
        <v>0</v>
      </c>
    </row>
    <row r="257" spans="1:10" x14ac:dyDescent="0.25">
      <c r="A257" s="78" t="s">
        <v>112</v>
      </c>
      <c r="B257" s="78" t="s">
        <v>35</v>
      </c>
      <c r="C257" s="78">
        <v>0.14899999999999999</v>
      </c>
      <c r="D257" s="78">
        <v>0.155</v>
      </c>
      <c r="E257" s="78">
        <v>0.161</v>
      </c>
      <c r="F257" s="78">
        <v>0</v>
      </c>
      <c r="G257" s="78">
        <v>0.159</v>
      </c>
      <c r="H257" s="78">
        <v>165</v>
      </c>
      <c r="I257" s="78">
        <v>0</v>
      </c>
      <c r="J257" s="78">
        <v>0</v>
      </c>
    </row>
    <row r="258" spans="1:10" x14ac:dyDescent="0.25">
      <c r="A258" s="78" t="s">
        <v>70</v>
      </c>
      <c r="B258" s="78" t="s">
        <v>35</v>
      </c>
      <c r="C258" s="78">
        <v>1.3029999999999999</v>
      </c>
      <c r="D258" s="78">
        <v>1.556</v>
      </c>
      <c r="E258" s="78">
        <v>1.9330000000000001</v>
      </c>
      <c r="F258" s="78">
        <v>0.159</v>
      </c>
      <c r="G258" s="78">
        <v>1.7509999999999999</v>
      </c>
      <c r="H258" s="78">
        <v>30</v>
      </c>
      <c r="I258" s="78">
        <v>0</v>
      </c>
      <c r="J258" s="78">
        <v>0</v>
      </c>
    </row>
    <row r="259" spans="1:10" x14ac:dyDescent="0.25">
      <c r="A259" s="78" t="s">
        <v>112</v>
      </c>
      <c r="B259" s="78" t="s">
        <v>35</v>
      </c>
      <c r="C259" s="78">
        <v>1.3029999999999999</v>
      </c>
      <c r="D259" s="78">
        <v>1.556</v>
      </c>
      <c r="E259" s="78">
        <v>1.9330000000000001</v>
      </c>
      <c r="F259" s="78">
        <v>0</v>
      </c>
      <c r="G259" s="78">
        <v>1.7509999999999999</v>
      </c>
      <c r="H259" s="78">
        <v>127</v>
      </c>
      <c r="I259" s="78">
        <v>1</v>
      </c>
      <c r="J259" s="78">
        <v>0</v>
      </c>
    </row>
    <row r="260" spans="1:10" x14ac:dyDescent="0.25">
      <c r="A260" s="78" t="s">
        <v>66</v>
      </c>
      <c r="B260" s="78" t="s">
        <v>35</v>
      </c>
      <c r="C260" s="78">
        <v>0</v>
      </c>
      <c r="D260" s="78">
        <v>0.39700000000000002</v>
      </c>
      <c r="E260" s="78">
        <v>2.161</v>
      </c>
      <c r="F260" s="78">
        <v>0.66400000000000003</v>
      </c>
      <c r="G260" s="78">
        <v>1.4690000000000001</v>
      </c>
      <c r="H260" s="78">
        <v>150</v>
      </c>
      <c r="I260" s="78">
        <v>0</v>
      </c>
      <c r="J260" s="78">
        <v>0</v>
      </c>
    </row>
    <row r="261" spans="1:10" x14ac:dyDescent="0.25">
      <c r="A261" s="78" t="s">
        <v>112</v>
      </c>
      <c r="B261" s="78" t="s">
        <v>35</v>
      </c>
      <c r="C261" s="78">
        <v>0</v>
      </c>
      <c r="D261" s="78">
        <v>0.39700000000000002</v>
      </c>
      <c r="E261" s="78">
        <v>2.161</v>
      </c>
      <c r="F261" s="78">
        <v>0</v>
      </c>
      <c r="G261" s="78">
        <v>1.4690000000000001</v>
      </c>
      <c r="H261" s="78">
        <v>600</v>
      </c>
      <c r="I261" s="78">
        <v>0</v>
      </c>
      <c r="J261" s="78">
        <v>0</v>
      </c>
    </row>
    <row r="262" spans="1:10" x14ac:dyDescent="0.25">
      <c r="A262" s="78" t="s">
        <v>58</v>
      </c>
      <c r="B262" s="78" t="s">
        <v>35</v>
      </c>
      <c r="C262" s="78">
        <v>0.94599999999999995</v>
      </c>
      <c r="D262" s="78">
        <v>1.2090000000000001</v>
      </c>
      <c r="E262" s="78">
        <v>3.9060000000000001</v>
      </c>
      <c r="F262" s="78">
        <v>0.45800000000000002</v>
      </c>
      <c r="G262" s="78">
        <v>1.7190000000000001</v>
      </c>
      <c r="H262" s="78">
        <v>51</v>
      </c>
      <c r="I262" s="78">
        <v>0</v>
      </c>
      <c r="J262" s="78">
        <v>0</v>
      </c>
    </row>
    <row r="263" spans="1:10" x14ac:dyDescent="0.25">
      <c r="A263" s="78" t="s">
        <v>112</v>
      </c>
      <c r="B263" s="78" t="s">
        <v>35</v>
      </c>
      <c r="C263" s="78">
        <v>0.94599999999999995</v>
      </c>
      <c r="D263" s="78">
        <v>1.2090000000000001</v>
      </c>
      <c r="E263" s="78">
        <v>3.9060000000000001</v>
      </c>
      <c r="F263" s="78">
        <v>0</v>
      </c>
      <c r="G263" s="78">
        <v>1.7190000000000001</v>
      </c>
      <c r="H263" s="78">
        <v>204</v>
      </c>
      <c r="I263" s="78">
        <v>0</v>
      </c>
      <c r="J263" s="78">
        <v>0</v>
      </c>
    </row>
    <row r="264" spans="1:10" x14ac:dyDescent="0.25">
      <c r="A264" s="78" t="s">
        <v>68</v>
      </c>
      <c r="B264" s="78" t="s">
        <v>35</v>
      </c>
      <c r="C264" s="78">
        <v>0.38900000000000001</v>
      </c>
      <c r="D264" s="78">
        <v>0.41799999999999998</v>
      </c>
      <c r="E264" s="78">
        <v>0.61</v>
      </c>
      <c r="F264" s="78">
        <v>3.6999999999999998E-2</v>
      </c>
      <c r="G264" s="78">
        <v>0.45300000000000001</v>
      </c>
      <c r="H264" s="78">
        <v>92</v>
      </c>
      <c r="I264" s="78">
        <v>0</v>
      </c>
      <c r="J264" s="78">
        <v>0</v>
      </c>
    </row>
    <row r="265" spans="1:10" x14ac:dyDescent="0.25">
      <c r="A265" s="78" t="s">
        <v>112</v>
      </c>
      <c r="B265" s="78" t="s">
        <v>35</v>
      </c>
      <c r="C265" s="78">
        <v>0.38900000000000001</v>
      </c>
      <c r="D265" s="78">
        <v>0.41799999999999998</v>
      </c>
      <c r="E265" s="78">
        <v>0.61</v>
      </c>
      <c r="F265" s="78">
        <v>0</v>
      </c>
      <c r="G265" s="78">
        <v>0.45300000000000001</v>
      </c>
      <c r="H265" s="78">
        <v>380</v>
      </c>
      <c r="I265" s="78">
        <v>0</v>
      </c>
      <c r="J265" s="78">
        <v>0</v>
      </c>
    </row>
    <row r="266" spans="1:10" x14ac:dyDescent="0.25">
      <c r="A266" s="78" t="s">
        <v>67</v>
      </c>
      <c r="B266" s="78" t="s">
        <v>35</v>
      </c>
      <c r="C266" s="78">
        <v>0.72099999999999997</v>
      </c>
      <c r="D266" s="78">
        <v>0.81599999999999995</v>
      </c>
      <c r="E266" s="78">
        <v>2.125</v>
      </c>
      <c r="F266" s="78">
        <v>0.13100000000000001</v>
      </c>
      <c r="G266" s="78">
        <v>0.92600000000000005</v>
      </c>
      <c r="H266" s="78">
        <v>186</v>
      </c>
      <c r="I266" s="78">
        <v>0</v>
      </c>
      <c r="J266" s="78">
        <v>0</v>
      </c>
    </row>
    <row r="267" spans="1:10" x14ac:dyDescent="0.25">
      <c r="A267" s="78" t="s">
        <v>112</v>
      </c>
      <c r="B267" s="78" t="s">
        <v>35</v>
      </c>
      <c r="C267" s="78">
        <v>0.72099999999999997</v>
      </c>
      <c r="D267" s="78">
        <v>0.81599999999999995</v>
      </c>
      <c r="E267" s="78">
        <v>2.125</v>
      </c>
      <c r="F267" s="78">
        <v>0</v>
      </c>
      <c r="G267" s="78">
        <v>0.92600000000000005</v>
      </c>
      <c r="H267" s="78">
        <v>718</v>
      </c>
      <c r="I267" s="78">
        <v>0</v>
      </c>
      <c r="J267" s="78">
        <v>0</v>
      </c>
    </row>
    <row r="268" spans="1:10" x14ac:dyDescent="0.25">
      <c r="A268" s="78" t="s">
        <v>61</v>
      </c>
      <c r="B268" s="78" t="s">
        <v>35</v>
      </c>
      <c r="C268" s="78">
        <v>0.52800000000000002</v>
      </c>
      <c r="D268" s="78">
        <v>0.77200000000000002</v>
      </c>
      <c r="E268" s="78">
        <v>2.0369999999999999</v>
      </c>
      <c r="F268" s="78">
        <v>0.158</v>
      </c>
      <c r="G268" s="78">
        <v>0.92100000000000004</v>
      </c>
      <c r="H268" s="78">
        <v>273</v>
      </c>
      <c r="I268" s="78">
        <v>0</v>
      </c>
      <c r="J268" s="78">
        <v>0</v>
      </c>
    </row>
    <row r="269" spans="1:10" x14ac:dyDescent="0.25">
      <c r="A269" s="78" t="s">
        <v>112</v>
      </c>
      <c r="B269" s="78" t="s">
        <v>35</v>
      </c>
      <c r="C269" s="78">
        <v>0.52800000000000002</v>
      </c>
      <c r="D269" s="78">
        <v>0.77200000000000002</v>
      </c>
      <c r="E269" s="78">
        <v>2.0369999999999999</v>
      </c>
      <c r="F269" s="78">
        <v>0</v>
      </c>
      <c r="G269" s="78">
        <v>0.92100000000000004</v>
      </c>
      <c r="H269" s="78" t="s">
        <v>154</v>
      </c>
      <c r="I269" s="78">
        <v>0</v>
      </c>
      <c r="J269" s="78">
        <v>0</v>
      </c>
    </row>
    <row r="270" spans="1:10" x14ac:dyDescent="0.25">
      <c r="A270" s="78" t="s">
        <v>57</v>
      </c>
      <c r="B270" s="78" t="s">
        <v>35</v>
      </c>
      <c r="C270" s="78">
        <v>0.29799999999999999</v>
      </c>
      <c r="D270" s="78">
        <v>0.315</v>
      </c>
      <c r="E270" s="78">
        <v>0.35899999999999999</v>
      </c>
      <c r="F270" s="78">
        <v>1.0999999999999999E-2</v>
      </c>
      <c r="G270" s="78">
        <v>0.32700000000000001</v>
      </c>
      <c r="H270" s="78">
        <v>50</v>
      </c>
      <c r="I270" s="78">
        <v>0</v>
      </c>
      <c r="J270" s="78">
        <v>0</v>
      </c>
    </row>
    <row r="271" spans="1:10" x14ac:dyDescent="0.25">
      <c r="A271" s="78" t="s">
        <v>112</v>
      </c>
      <c r="B271" s="78" t="s">
        <v>35</v>
      </c>
      <c r="C271" s="78">
        <v>0.29799999999999999</v>
      </c>
      <c r="D271" s="78">
        <v>0.315</v>
      </c>
      <c r="E271" s="78">
        <v>0.35899999999999999</v>
      </c>
      <c r="F271" s="78">
        <v>0</v>
      </c>
      <c r="G271" s="78">
        <v>0.32700000000000001</v>
      </c>
      <c r="H271" s="78">
        <v>204</v>
      </c>
      <c r="I271" s="78">
        <v>0</v>
      </c>
      <c r="J271" s="78">
        <v>0</v>
      </c>
    </row>
    <row r="272" spans="1:10" x14ac:dyDescent="0.25">
      <c r="A272" s="78" t="s">
        <v>56</v>
      </c>
      <c r="B272" s="78" t="s">
        <v>35</v>
      </c>
      <c r="C272" s="78">
        <v>0.94</v>
      </c>
      <c r="D272" s="78">
        <v>1.484</v>
      </c>
      <c r="E272" s="78">
        <v>3.7949999999999999</v>
      </c>
      <c r="F272" s="78">
        <v>0.27100000000000002</v>
      </c>
      <c r="G272" s="78">
        <v>1.7070000000000001</v>
      </c>
      <c r="H272" s="78">
        <v>936</v>
      </c>
      <c r="I272" s="78">
        <v>0</v>
      </c>
      <c r="J272" s="78">
        <v>0</v>
      </c>
    </row>
    <row r="273" spans="1:10" x14ac:dyDescent="0.25">
      <c r="A273" s="78" t="s">
        <v>112</v>
      </c>
      <c r="B273" s="78" t="s">
        <v>35</v>
      </c>
      <c r="C273" s="78">
        <v>0.94</v>
      </c>
      <c r="D273" s="78">
        <v>1.484</v>
      </c>
      <c r="E273" s="78">
        <v>3.7949999999999999</v>
      </c>
      <c r="F273" s="78">
        <v>0</v>
      </c>
      <c r="G273" s="78">
        <v>1.7070000000000001</v>
      </c>
      <c r="H273" s="78" t="s">
        <v>155</v>
      </c>
      <c r="I273" s="78">
        <v>0</v>
      </c>
      <c r="J273" s="78">
        <v>0</v>
      </c>
    </row>
    <row r="274" spans="1:10" x14ac:dyDescent="0.25">
      <c r="A274" s="78" t="s">
        <v>71</v>
      </c>
      <c r="B274" s="78" t="s">
        <v>35</v>
      </c>
      <c r="C274" s="78">
        <v>0.24299999999999999</v>
      </c>
      <c r="D274" s="78">
        <v>0.33200000000000002</v>
      </c>
      <c r="E274" s="78">
        <v>0.872</v>
      </c>
      <c r="F274" s="78">
        <v>0.10100000000000001</v>
      </c>
      <c r="G274" s="78">
        <v>0.46300000000000002</v>
      </c>
      <c r="H274" s="78">
        <v>130</v>
      </c>
      <c r="I274" s="78">
        <v>0</v>
      </c>
      <c r="J274" s="78">
        <v>0</v>
      </c>
    </row>
    <row r="275" spans="1:10" x14ac:dyDescent="0.25">
      <c r="A275" s="78" t="s">
        <v>112</v>
      </c>
      <c r="B275" s="78" t="s">
        <v>35</v>
      </c>
      <c r="C275" s="78">
        <v>0.24299999999999999</v>
      </c>
      <c r="D275" s="78">
        <v>0.33200000000000002</v>
      </c>
      <c r="E275" s="78">
        <v>0.872</v>
      </c>
      <c r="F275" s="78">
        <v>0</v>
      </c>
      <c r="G275" s="78">
        <v>0.46300000000000002</v>
      </c>
      <c r="H275" s="78">
        <v>484</v>
      </c>
      <c r="I275" s="78">
        <v>0</v>
      </c>
      <c r="J275" s="78">
        <v>0</v>
      </c>
    </row>
    <row r="276" spans="1:10" x14ac:dyDescent="0.25">
      <c r="A276" s="78" t="s">
        <v>62</v>
      </c>
      <c r="B276" s="78" t="s">
        <v>35</v>
      </c>
      <c r="C276" s="78">
        <v>1.036</v>
      </c>
      <c r="D276" s="78">
        <v>1.6259999999999999</v>
      </c>
      <c r="E276" s="78">
        <v>2.5790000000000002</v>
      </c>
      <c r="F276" s="78">
        <v>0.29499999999999998</v>
      </c>
      <c r="G276" s="78">
        <v>1.9390000000000001</v>
      </c>
      <c r="H276" s="78">
        <v>274</v>
      </c>
      <c r="I276" s="78">
        <v>0</v>
      </c>
      <c r="J276" s="78">
        <v>0</v>
      </c>
    </row>
    <row r="277" spans="1:10" x14ac:dyDescent="0.25">
      <c r="A277" s="78" t="s">
        <v>112</v>
      </c>
      <c r="B277" s="78" t="s">
        <v>35</v>
      </c>
      <c r="C277" s="78">
        <v>1.036</v>
      </c>
      <c r="D277" s="78">
        <v>1.6259999999999999</v>
      </c>
      <c r="E277" s="78">
        <v>2.5790000000000002</v>
      </c>
      <c r="F277" s="78">
        <v>0</v>
      </c>
      <c r="G277" s="78">
        <v>1.9390000000000001</v>
      </c>
      <c r="H277" s="78" t="s">
        <v>154</v>
      </c>
      <c r="I277" s="78">
        <v>0</v>
      </c>
      <c r="J277" s="78">
        <v>0</v>
      </c>
    </row>
    <row r="278" spans="1:10" x14ac:dyDescent="0.25">
      <c r="A278" s="78" t="s">
        <v>97</v>
      </c>
      <c r="B278" s="78" t="s">
        <v>35</v>
      </c>
      <c r="C278" s="78">
        <v>0</v>
      </c>
      <c r="D278" s="78">
        <v>0.60199999999999998</v>
      </c>
      <c r="E278" s="78">
        <v>3.419</v>
      </c>
      <c r="F278" s="78">
        <v>1.004</v>
      </c>
      <c r="G278" s="78">
        <v>2.1190000000000002</v>
      </c>
      <c r="H278" s="78">
        <v>150</v>
      </c>
      <c r="I278" s="78">
        <v>0</v>
      </c>
      <c r="J278" s="78">
        <v>0</v>
      </c>
    </row>
    <row r="279" spans="1:10" x14ac:dyDescent="0.25">
      <c r="A279" s="78" t="s">
        <v>112</v>
      </c>
      <c r="B279" s="78" t="s">
        <v>35</v>
      </c>
      <c r="C279" s="78">
        <v>0</v>
      </c>
      <c r="D279" s="78">
        <v>0.60199999999999998</v>
      </c>
      <c r="E279" s="78">
        <v>3.419</v>
      </c>
      <c r="F279" s="78">
        <v>0</v>
      </c>
      <c r="G279" s="78">
        <v>2.1190000000000002</v>
      </c>
      <c r="H279" s="78">
        <v>600</v>
      </c>
      <c r="I279" s="78">
        <v>1</v>
      </c>
      <c r="J279" s="78">
        <v>0</v>
      </c>
    </row>
    <row r="280" spans="1:10" x14ac:dyDescent="0.25">
      <c r="A280" s="78" t="s">
        <v>64</v>
      </c>
      <c r="B280" s="78" t="s">
        <v>35</v>
      </c>
      <c r="C280" s="78">
        <v>0.33400000000000002</v>
      </c>
      <c r="D280" s="78">
        <v>0.65</v>
      </c>
      <c r="E280" s="78">
        <v>2.1800000000000002</v>
      </c>
      <c r="F280" s="78">
        <v>0.3</v>
      </c>
      <c r="G280" s="78">
        <v>0.95499999999999996</v>
      </c>
      <c r="H280" s="78">
        <v>189</v>
      </c>
      <c r="I280" s="78">
        <v>0</v>
      </c>
      <c r="J280" s="78">
        <v>0</v>
      </c>
    </row>
    <row r="281" spans="1:10" x14ac:dyDescent="0.25">
      <c r="A281" s="78" t="s">
        <v>112</v>
      </c>
      <c r="B281" s="78" t="s">
        <v>35</v>
      </c>
      <c r="C281" s="78">
        <v>0.33400000000000002</v>
      </c>
      <c r="D281" s="78">
        <v>0.65</v>
      </c>
      <c r="E281" s="78">
        <v>2.1800000000000002</v>
      </c>
      <c r="F281" s="78">
        <v>0</v>
      </c>
      <c r="G281" s="78">
        <v>0.95499999999999996</v>
      </c>
      <c r="H281" s="78">
        <v>765</v>
      </c>
      <c r="I281" s="78">
        <v>0</v>
      </c>
      <c r="J281" s="78">
        <v>0</v>
      </c>
    </row>
    <row r="282" spans="1:10" x14ac:dyDescent="0.25">
      <c r="A282" s="78" t="s">
        <v>59</v>
      </c>
      <c r="B282" s="78" t="s">
        <v>35</v>
      </c>
      <c r="C282" s="78">
        <v>0.38800000000000001</v>
      </c>
      <c r="D282" s="78">
        <v>0.48299999999999998</v>
      </c>
      <c r="E282" s="78">
        <v>1.712</v>
      </c>
      <c r="F282" s="78">
        <v>0.108</v>
      </c>
      <c r="G282" s="78">
        <v>0.59399999999999997</v>
      </c>
      <c r="H282" s="78">
        <v>813</v>
      </c>
      <c r="I282" s="78">
        <v>0</v>
      </c>
      <c r="J282" s="78">
        <v>0</v>
      </c>
    </row>
    <row r="283" spans="1:10" x14ac:dyDescent="0.25">
      <c r="A283" s="78" t="s">
        <v>112</v>
      </c>
      <c r="B283" s="78" t="s">
        <v>35</v>
      </c>
      <c r="C283" s="78">
        <v>0.38800000000000001</v>
      </c>
      <c r="D283" s="78">
        <v>0.48299999999999998</v>
      </c>
      <c r="E283" s="78">
        <v>1.712</v>
      </c>
      <c r="F283" s="78">
        <v>0</v>
      </c>
      <c r="G283" s="78">
        <v>0.59399999999999997</v>
      </c>
      <c r="H283" s="78" t="s">
        <v>156</v>
      </c>
      <c r="I283" s="78">
        <v>0</v>
      </c>
      <c r="J283" s="78">
        <v>0</v>
      </c>
    </row>
    <row r="284" spans="1:10" x14ac:dyDescent="0.25">
      <c r="A284" s="78" t="s">
        <v>77</v>
      </c>
      <c r="B284" s="78" t="s">
        <v>35</v>
      </c>
      <c r="C284" s="78">
        <v>19.236000000000001</v>
      </c>
      <c r="D284" s="78">
        <v>22.263000000000002</v>
      </c>
      <c r="E284" s="78">
        <v>23.298999999999999</v>
      </c>
      <c r="F284" s="78">
        <v>1.5449999999999999</v>
      </c>
      <c r="G284" s="78">
        <v>23.286999999999999</v>
      </c>
      <c r="H284" s="78">
        <v>40</v>
      </c>
      <c r="I284" s="78">
        <v>0</v>
      </c>
      <c r="J284" s="78">
        <v>0</v>
      </c>
    </row>
    <row r="285" spans="1:10" x14ac:dyDescent="0.25">
      <c r="A285" s="78" t="s">
        <v>112</v>
      </c>
      <c r="B285" s="78" t="s">
        <v>35</v>
      </c>
      <c r="C285" s="78">
        <v>19.236000000000001</v>
      </c>
      <c r="D285" s="78">
        <v>22.263000000000002</v>
      </c>
      <c r="E285" s="78">
        <v>23.298999999999999</v>
      </c>
      <c r="F285" s="78">
        <v>0</v>
      </c>
      <c r="G285" s="78">
        <v>23.286999999999999</v>
      </c>
      <c r="H285" s="78">
        <v>163</v>
      </c>
      <c r="I285" s="78">
        <v>0</v>
      </c>
      <c r="J285" s="78">
        <v>0</v>
      </c>
    </row>
    <row r="286" spans="1:10" x14ac:dyDescent="0.25">
      <c r="A286" s="78" t="s">
        <v>98</v>
      </c>
      <c r="B286" s="78" t="s">
        <v>35</v>
      </c>
      <c r="C286" s="78">
        <v>2.4910000000000001</v>
      </c>
      <c r="D286" s="78">
        <v>2.8580000000000001</v>
      </c>
      <c r="E286" s="78">
        <v>4.6509999999999998</v>
      </c>
      <c r="F286" s="78">
        <v>0.33200000000000002</v>
      </c>
      <c r="G286" s="78">
        <v>3.1629999999999998</v>
      </c>
      <c r="H286" s="78">
        <v>180</v>
      </c>
      <c r="I286" s="78">
        <v>0</v>
      </c>
      <c r="J286" s="78">
        <v>0</v>
      </c>
    </row>
    <row r="287" spans="1:10" x14ac:dyDescent="0.25">
      <c r="A287" s="78" t="s">
        <v>112</v>
      </c>
      <c r="B287" s="78" t="s">
        <v>35</v>
      </c>
      <c r="C287" s="78">
        <v>2.4910000000000001</v>
      </c>
      <c r="D287" s="78">
        <v>2.8580000000000001</v>
      </c>
      <c r="E287" s="78">
        <v>4.6509999999999998</v>
      </c>
      <c r="F287" s="78">
        <v>0</v>
      </c>
      <c r="G287" s="78">
        <v>3.1629999999999998</v>
      </c>
      <c r="H287" s="78">
        <v>721</v>
      </c>
      <c r="I287" s="78">
        <v>0</v>
      </c>
      <c r="J287" s="78">
        <v>0</v>
      </c>
    </row>
    <row r="288" spans="1:10" x14ac:dyDescent="0.25">
      <c r="A288" s="78" t="s">
        <v>99</v>
      </c>
      <c r="B288" s="78" t="s">
        <v>35</v>
      </c>
      <c r="C288" s="78">
        <v>2.903</v>
      </c>
      <c r="D288" s="78">
        <v>3.431</v>
      </c>
      <c r="E288" s="78">
        <v>5.98</v>
      </c>
      <c r="F288" s="78">
        <v>0.62</v>
      </c>
      <c r="G288" s="78">
        <v>3.7090000000000001</v>
      </c>
      <c r="H288" s="78">
        <v>30</v>
      </c>
      <c r="I288" s="78">
        <v>0</v>
      </c>
      <c r="J288" s="78">
        <v>0</v>
      </c>
    </row>
    <row r="289" spans="1:10" x14ac:dyDescent="0.25">
      <c r="A289" s="78" t="s">
        <v>112</v>
      </c>
      <c r="B289" s="78" t="s">
        <v>35</v>
      </c>
      <c r="C289" s="78">
        <v>2.903</v>
      </c>
      <c r="D289" s="78">
        <v>3.431</v>
      </c>
      <c r="E289" s="78">
        <v>5.98</v>
      </c>
      <c r="F289" s="78">
        <v>0</v>
      </c>
      <c r="G289" s="78">
        <v>3.7090000000000001</v>
      </c>
      <c r="H289" s="78">
        <v>126</v>
      </c>
      <c r="I289" s="78">
        <v>0</v>
      </c>
      <c r="J289" s="78">
        <v>0</v>
      </c>
    </row>
    <row r="290" spans="1:10" x14ac:dyDescent="0.25">
      <c r="A290" s="78" t="s">
        <v>100</v>
      </c>
      <c r="B290" s="78" t="s">
        <v>35</v>
      </c>
      <c r="C290" s="78">
        <v>1.0940000000000001</v>
      </c>
      <c r="D290" s="78">
        <v>1.137</v>
      </c>
      <c r="E290" s="78">
        <v>1.1819999999999999</v>
      </c>
      <c r="F290" s="78">
        <v>2.1999999999999999E-2</v>
      </c>
      <c r="G290" s="78">
        <v>1.1619999999999999</v>
      </c>
      <c r="H290" s="78">
        <v>41</v>
      </c>
      <c r="I290" s="78">
        <v>0</v>
      </c>
      <c r="J290" s="78">
        <v>0</v>
      </c>
    </row>
    <row r="291" spans="1:10" x14ac:dyDescent="0.25">
      <c r="A291" s="78" t="s">
        <v>112</v>
      </c>
      <c r="B291" s="78" t="s">
        <v>35</v>
      </c>
      <c r="C291" s="78">
        <v>1.0940000000000001</v>
      </c>
      <c r="D291" s="78">
        <v>1.137</v>
      </c>
      <c r="E291" s="78">
        <v>1.1819999999999999</v>
      </c>
      <c r="F291" s="78">
        <v>0</v>
      </c>
      <c r="G291" s="78">
        <v>1.1619999999999999</v>
      </c>
      <c r="H291" s="78">
        <v>165</v>
      </c>
      <c r="I291" s="78">
        <v>0</v>
      </c>
      <c r="J291" s="78">
        <v>0</v>
      </c>
    </row>
    <row r="292" spans="1:10" x14ac:dyDescent="0.25">
      <c r="A292" s="78" t="s">
        <v>101</v>
      </c>
      <c r="B292" s="78" t="s">
        <v>35</v>
      </c>
      <c r="C292" s="78">
        <v>0.998</v>
      </c>
      <c r="D292" s="78">
        <v>1.0209999999999999</v>
      </c>
      <c r="E292" s="78">
        <v>1.0580000000000001</v>
      </c>
      <c r="F292" s="78">
        <v>1.9E-2</v>
      </c>
      <c r="G292" s="78">
        <v>1.0549999999999999</v>
      </c>
      <c r="H292" s="78">
        <v>14</v>
      </c>
      <c r="I292" s="78">
        <v>26</v>
      </c>
      <c r="J292" s="78">
        <v>0</v>
      </c>
    </row>
    <row r="293" spans="1:10" x14ac:dyDescent="0.25">
      <c r="A293" s="78" t="s">
        <v>112</v>
      </c>
      <c r="B293" s="78" t="s">
        <v>35</v>
      </c>
      <c r="C293" s="78">
        <v>0.998</v>
      </c>
      <c r="D293" s="78">
        <v>1.0209999999999999</v>
      </c>
      <c r="E293" s="78">
        <v>1.0580000000000001</v>
      </c>
      <c r="F293" s="78">
        <v>0</v>
      </c>
      <c r="G293" s="78">
        <v>1.0549999999999999</v>
      </c>
      <c r="H293" s="78">
        <v>70</v>
      </c>
      <c r="I293" s="78">
        <v>94</v>
      </c>
      <c r="J293" s="78">
        <v>0</v>
      </c>
    </row>
    <row r="294" spans="1:10" x14ac:dyDescent="0.25">
      <c r="A294" s="78" t="s">
        <v>102</v>
      </c>
      <c r="B294" s="78" t="s">
        <v>35</v>
      </c>
      <c r="C294" s="78">
        <v>22.27</v>
      </c>
      <c r="D294" s="78">
        <v>25.937000000000001</v>
      </c>
      <c r="E294" s="78">
        <v>27.459</v>
      </c>
      <c r="F294" s="78">
        <v>1.93</v>
      </c>
      <c r="G294" s="78">
        <v>27.353999999999999</v>
      </c>
      <c r="H294" s="78">
        <v>40</v>
      </c>
      <c r="I294" s="78">
        <v>0</v>
      </c>
      <c r="J294" s="78">
        <v>0</v>
      </c>
    </row>
    <row r="295" spans="1:10" x14ac:dyDescent="0.25">
      <c r="A295" s="78" t="s">
        <v>112</v>
      </c>
      <c r="B295" s="78" t="s">
        <v>35</v>
      </c>
      <c r="C295" s="78">
        <v>22.27</v>
      </c>
      <c r="D295" s="78">
        <v>25.937000000000001</v>
      </c>
      <c r="E295" s="78">
        <v>27.459</v>
      </c>
      <c r="F295" s="78">
        <v>0</v>
      </c>
      <c r="G295" s="78">
        <v>27.353999999999999</v>
      </c>
      <c r="H295" s="78">
        <v>163</v>
      </c>
      <c r="I295" s="78">
        <v>0</v>
      </c>
      <c r="J295" s="78">
        <v>0</v>
      </c>
    </row>
    <row r="296" spans="1:10" x14ac:dyDescent="0.25">
      <c r="A296" s="78" t="s">
        <v>103</v>
      </c>
      <c r="B296" s="78" t="s">
        <v>35</v>
      </c>
      <c r="C296" s="78">
        <v>2.8330000000000002</v>
      </c>
      <c r="D296" s="78">
        <v>3.2290000000000001</v>
      </c>
      <c r="E296" s="78">
        <v>6.3179999999999996</v>
      </c>
      <c r="F296" s="78">
        <v>0.52400000000000002</v>
      </c>
      <c r="G296" s="78">
        <v>3.661</v>
      </c>
      <c r="H296" s="78">
        <v>51</v>
      </c>
      <c r="I296" s="78">
        <v>0</v>
      </c>
      <c r="J296" s="78">
        <v>0</v>
      </c>
    </row>
    <row r="297" spans="1:10" x14ac:dyDescent="0.25">
      <c r="A297" s="78" t="s">
        <v>112</v>
      </c>
      <c r="B297" s="78" t="s">
        <v>35</v>
      </c>
      <c r="C297" s="78">
        <v>2.8330000000000002</v>
      </c>
      <c r="D297" s="78">
        <v>3.2290000000000001</v>
      </c>
      <c r="E297" s="78">
        <v>6.3179999999999996</v>
      </c>
      <c r="F297" s="78">
        <v>0</v>
      </c>
      <c r="G297" s="78">
        <v>3.661</v>
      </c>
      <c r="H297" s="78">
        <v>204</v>
      </c>
      <c r="I297" s="78">
        <v>0</v>
      </c>
      <c r="J297" s="78">
        <v>0</v>
      </c>
    </row>
    <row r="298" spans="1:10" x14ac:dyDescent="0.25">
      <c r="A298" s="78" t="s">
        <v>104</v>
      </c>
      <c r="B298" s="78" t="s">
        <v>35</v>
      </c>
      <c r="C298" s="78">
        <v>11.731</v>
      </c>
      <c r="D298" s="78">
        <v>12.718</v>
      </c>
      <c r="E298" s="78">
        <v>15.333</v>
      </c>
      <c r="F298" s="78">
        <v>0.73</v>
      </c>
      <c r="G298" s="78">
        <v>13.645</v>
      </c>
      <c r="H298" s="78">
        <v>78</v>
      </c>
      <c r="I298" s="78">
        <v>0</v>
      </c>
      <c r="J298" s="78">
        <v>0</v>
      </c>
    </row>
    <row r="299" spans="1:10" x14ac:dyDescent="0.25">
      <c r="A299" s="78" t="s">
        <v>112</v>
      </c>
      <c r="B299" s="78" t="s">
        <v>35</v>
      </c>
      <c r="C299" s="78">
        <v>11.731</v>
      </c>
      <c r="D299" s="78">
        <v>12.718</v>
      </c>
      <c r="E299" s="78">
        <v>15.333</v>
      </c>
      <c r="F299" s="78">
        <v>0</v>
      </c>
      <c r="G299" s="78">
        <v>13.645</v>
      </c>
      <c r="H299" s="78">
        <v>316</v>
      </c>
      <c r="I299" s="78">
        <v>0</v>
      </c>
      <c r="J299" s="78">
        <v>0</v>
      </c>
    </row>
    <row r="300" spans="1:10" x14ac:dyDescent="0.25">
      <c r="A300" s="78" t="s">
        <v>105</v>
      </c>
      <c r="B300" s="78" t="s">
        <v>35</v>
      </c>
      <c r="C300" s="78">
        <v>2.92</v>
      </c>
      <c r="D300" s="78">
        <v>3.589</v>
      </c>
      <c r="E300" s="78">
        <v>6.24</v>
      </c>
      <c r="F300" s="78">
        <v>0.82699999999999996</v>
      </c>
      <c r="G300" s="78">
        <v>5.1689999999999996</v>
      </c>
      <c r="H300" s="78">
        <v>39</v>
      </c>
      <c r="I300" s="78">
        <v>0</v>
      </c>
      <c r="J300" s="78">
        <v>0</v>
      </c>
    </row>
    <row r="301" spans="1:10" x14ac:dyDescent="0.25">
      <c r="A301" s="78" t="s">
        <v>112</v>
      </c>
      <c r="B301" s="78" t="s">
        <v>35</v>
      </c>
      <c r="C301" s="78">
        <v>2.92</v>
      </c>
      <c r="D301" s="78">
        <v>3.589</v>
      </c>
      <c r="E301" s="78">
        <v>6.24</v>
      </c>
      <c r="F301" s="78">
        <v>0</v>
      </c>
      <c r="G301" s="78">
        <v>5.1689999999999996</v>
      </c>
      <c r="H301" s="78">
        <v>164</v>
      </c>
      <c r="I301" s="78">
        <v>0</v>
      </c>
      <c r="J301" s="78">
        <v>0</v>
      </c>
    </row>
    <row r="302" spans="1:10" x14ac:dyDescent="0.25">
      <c r="A302" s="78" t="s">
        <v>106</v>
      </c>
      <c r="B302" s="78" t="s">
        <v>35</v>
      </c>
      <c r="C302" s="78">
        <v>2.9420000000000002</v>
      </c>
      <c r="D302" s="78">
        <v>4.8239999999999998</v>
      </c>
      <c r="E302" s="78">
        <v>9.7070000000000007</v>
      </c>
      <c r="F302" s="78">
        <v>1.913</v>
      </c>
      <c r="G302" s="78">
        <v>7.9130000000000003</v>
      </c>
      <c r="H302" s="78">
        <v>150</v>
      </c>
      <c r="I302" s="78">
        <v>0</v>
      </c>
      <c r="J302" s="78">
        <v>0</v>
      </c>
    </row>
    <row r="303" spans="1:10" x14ac:dyDescent="0.25">
      <c r="A303" s="78" t="s">
        <v>112</v>
      </c>
      <c r="B303" s="78" t="s">
        <v>35</v>
      </c>
      <c r="C303" s="78">
        <v>2.9420000000000002</v>
      </c>
      <c r="D303" s="78">
        <v>4.8239999999999998</v>
      </c>
      <c r="E303" s="78">
        <v>9.7070000000000007</v>
      </c>
      <c r="F303" s="78">
        <v>0</v>
      </c>
      <c r="G303" s="78">
        <v>7.9130000000000003</v>
      </c>
      <c r="H303" s="78">
        <v>600</v>
      </c>
      <c r="I303" s="78">
        <v>1</v>
      </c>
      <c r="J303" s="78">
        <v>0</v>
      </c>
    </row>
    <row r="304" spans="1:10" x14ac:dyDescent="0.25">
      <c r="A304" s="78" t="s">
        <v>107</v>
      </c>
      <c r="B304" s="78" t="s">
        <v>35</v>
      </c>
      <c r="C304" s="78">
        <v>3.2919999999999998</v>
      </c>
      <c r="D304" s="78">
        <v>3.7360000000000002</v>
      </c>
      <c r="E304" s="78">
        <v>5.2220000000000004</v>
      </c>
      <c r="F304" s="78">
        <v>0.434</v>
      </c>
      <c r="G304" s="78">
        <v>4.32</v>
      </c>
      <c r="H304" s="78">
        <v>94</v>
      </c>
      <c r="I304" s="78">
        <v>0</v>
      </c>
      <c r="J304" s="78">
        <v>0</v>
      </c>
    </row>
    <row r="305" spans="1:10" x14ac:dyDescent="0.25">
      <c r="A305" s="78" t="s">
        <v>112</v>
      </c>
      <c r="B305" s="78" t="s">
        <v>35</v>
      </c>
      <c r="C305" s="78">
        <v>3.2919999999999998</v>
      </c>
      <c r="D305" s="78">
        <v>3.7360000000000002</v>
      </c>
      <c r="E305" s="78">
        <v>5.2220000000000004</v>
      </c>
      <c r="F305" s="78">
        <v>0</v>
      </c>
      <c r="G305" s="78">
        <v>4.32</v>
      </c>
      <c r="H305" s="78">
        <v>338</v>
      </c>
      <c r="I305" s="78">
        <v>0</v>
      </c>
      <c r="J305" s="78">
        <v>0</v>
      </c>
    </row>
    <row r="306" spans="1:10" x14ac:dyDescent="0.25">
      <c r="A306" s="78" t="s">
        <v>108</v>
      </c>
      <c r="B306" s="78" t="s">
        <v>35</v>
      </c>
      <c r="C306" s="78">
        <v>4.8170000000000002</v>
      </c>
      <c r="D306" s="78">
        <v>5.2869999999999999</v>
      </c>
      <c r="E306" s="78">
        <v>7.0979999999999999</v>
      </c>
      <c r="F306" s="78">
        <v>0.42899999999999999</v>
      </c>
      <c r="G306" s="78">
        <v>5.7930000000000001</v>
      </c>
      <c r="H306" s="78">
        <v>61</v>
      </c>
      <c r="I306" s="78">
        <v>0</v>
      </c>
      <c r="J306" s="78">
        <v>0</v>
      </c>
    </row>
    <row r="307" spans="1:10" x14ac:dyDescent="0.25">
      <c r="A307" s="78" t="s">
        <v>112</v>
      </c>
      <c r="B307" s="78" t="s">
        <v>35</v>
      </c>
      <c r="C307" s="78">
        <v>4.8170000000000002</v>
      </c>
      <c r="D307" s="78">
        <v>5.2869999999999999</v>
      </c>
      <c r="E307" s="78">
        <v>7.0979999999999999</v>
      </c>
      <c r="F307" s="78">
        <v>0</v>
      </c>
      <c r="G307" s="78">
        <v>5.7930000000000001</v>
      </c>
      <c r="H307" s="78">
        <v>251</v>
      </c>
      <c r="I307" s="78">
        <v>1</v>
      </c>
      <c r="J307" s="78">
        <v>0</v>
      </c>
    </row>
    <row r="308" spans="1:10" x14ac:dyDescent="0.25">
      <c r="A308" s="78" t="s">
        <v>109</v>
      </c>
      <c r="B308" s="78" t="s">
        <v>35</v>
      </c>
      <c r="C308" s="78">
        <v>5.0279999999999996</v>
      </c>
      <c r="D308" s="78">
        <v>6.4649999999999999</v>
      </c>
      <c r="E308" s="78">
        <v>8.3680000000000003</v>
      </c>
      <c r="F308" s="78">
        <v>0.92400000000000004</v>
      </c>
      <c r="G308" s="78">
        <v>7.8890000000000002</v>
      </c>
      <c r="H308" s="78">
        <v>30</v>
      </c>
      <c r="I308" s="78">
        <v>0</v>
      </c>
      <c r="J308" s="78">
        <v>0</v>
      </c>
    </row>
    <row r="309" spans="1:10" x14ac:dyDescent="0.25">
      <c r="A309" s="78" t="s">
        <v>112</v>
      </c>
      <c r="B309" s="78" t="s">
        <v>35</v>
      </c>
      <c r="C309" s="78">
        <v>5.0279999999999996</v>
      </c>
      <c r="D309" s="78">
        <v>6.4649999999999999</v>
      </c>
      <c r="E309" s="78">
        <v>8.3680000000000003</v>
      </c>
      <c r="F309" s="78">
        <v>0</v>
      </c>
      <c r="G309" s="78">
        <v>7.8890000000000002</v>
      </c>
      <c r="H309" s="78">
        <v>127</v>
      </c>
      <c r="I309" s="78">
        <v>1</v>
      </c>
      <c r="J309" s="78">
        <v>0</v>
      </c>
    </row>
    <row r="310" spans="1:10" x14ac:dyDescent="0.25">
      <c r="A310" s="78" t="s">
        <v>110</v>
      </c>
      <c r="B310" s="78" t="s">
        <v>35</v>
      </c>
      <c r="C310" s="78">
        <v>2.766</v>
      </c>
      <c r="D310" s="78">
        <v>3.4140000000000001</v>
      </c>
      <c r="E310" s="78">
        <v>5.0170000000000003</v>
      </c>
      <c r="F310" s="78">
        <v>0.44600000000000001</v>
      </c>
      <c r="G310" s="78">
        <v>4.0339999999999998</v>
      </c>
      <c r="H310" s="78">
        <v>100</v>
      </c>
      <c r="I310" s="78">
        <v>0</v>
      </c>
      <c r="J310" s="78">
        <v>0</v>
      </c>
    </row>
    <row r="311" spans="1:10" x14ac:dyDescent="0.25">
      <c r="A311" s="78" t="s">
        <v>112</v>
      </c>
      <c r="B311" s="78" t="s">
        <v>35</v>
      </c>
      <c r="C311" s="78">
        <v>2.766</v>
      </c>
      <c r="D311" s="78">
        <v>3.4140000000000001</v>
      </c>
      <c r="E311" s="78">
        <v>5.0170000000000003</v>
      </c>
      <c r="F311" s="78">
        <v>0</v>
      </c>
      <c r="G311" s="78">
        <v>4.0339999999999998</v>
      </c>
      <c r="H311" s="78">
        <v>358</v>
      </c>
      <c r="I311" s="78">
        <v>0</v>
      </c>
      <c r="J311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9"/>
  <sheetViews>
    <sheetView tabSelected="1" workbookViewId="0">
      <selection activeCell="F27" sqref="F27"/>
    </sheetView>
  </sheetViews>
  <sheetFormatPr defaultColWidth="8.85546875" defaultRowHeight="15" x14ac:dyDescent="0.25"/>
  <cols>
    <col min="1" max="1" width="36.7109375" bestFit="1" customWidth="1"/>
    <col min="2" max="2" width="5" bestFit="1" customWidth="1"/>
    <col min="3" max="4" width="5.7109375" bestFit="1" customWidth="1"/>
    <col min="5" max="5" width="5" bestFit="1" customWidth="1"/>
    <col min="6" max="6" width="6" bestFit="1" customWidth="1"/>
    <col min="7" max="7" width="5.7109375" bestFit="1" customWidth="1"/>
    <col min="8" max="9" width="6" bestFit="1" customWidth="1"/>
    <col min="10" max="10" width="6.28515625" bestFit="1" customWidth="1"/>
    <col min="11" max="11" width="10.85546875" customWidth="1"/>
    <col min="12" max="12" width="11.28515625" customWidth="1"/>
    <col min="13" max="13" width="10" customWidth="1"/>
    <col min="14" max="14" width="10.7109375" customWidth="1"/>
    <col min="15" max="15" width="5" bestFit="1" customWidth="1"/>
    <col min="16" max="16" width="14.140625" bestFit="1" customWidth="1"/>
    <col min="17" max="17" width="19.42578125" bestFit="1" customWidth="1"/>
  </cols>
  <sheetData>
    <row r="1" spans="1:14" x14ac:dyDescent="0.25">
      <c r="A1" s="94" t="s">
        <v>362</v>
      </c>
      <c r="B1" s="89" t="s">
        <v>363</v>
      </c>
      <c r="C1" s="89"/>
      <c r="D1" s="89"/>
      <c r="E1" s="89"/>
      <c r="F1" s="89"/>
      <c r="G1" s="89"/>
      <c r="H1" s="89"/>
      <c r="I1" s="89"/>
      <c r="J1" s="89"/>
    </row>
    <row r="2" spans="1:14" x14ac:dyDescent="0.25">
      <c r="A2" s="94"/>
      <c r="B2" s="90" t="s">
        <v>359</v>
      </c>
      <c r="C2" s="91"/>
      <c r="D2" s="92"/>
      <c r="E2" s="93" t="s">
        <v>360</v>
      </c>
      <c r="F2" s="91"/>
      <c r="G2" s="92"/>
      <c r="H2" s="93" t="s">
        <v>361</v>
      </c>
      <c r="I2" s="91"/>
      <c r="J2" s="91"/>
      <c r="L2" s="74"/>
      <c r="M2" s="74"/>
      <c r="N2" s="74"/>
    </row>
    <row r="3" spans="1:14" ht="86.25" customHeight="1" x14ac:dyDescent="0.25">
      <c r="A3" s="94"/>
      <c r="B3" s="79" t="s">
        <v>38</v>
      </c>
      <c r="C3" s="76" t="s">
        <v>357</v>
      </c>
      <c r="D3" s="81" t="s">
        <v>358</v>
      </c>
      <c r="E3" s="80" t="s">
        <v>38</v>
      </c>
      <c r="F3" s="76" t="s">
        <v>357</v>
      </c>
      <c r="G3" s="81" t="s">
        <v>358</v>
      </c>
      <c r="H3" s="80" t="s">
        <v>38</v>
      </c>
      <c r="I3" s="76" t="s">
        <v>357</v>
      </c>
      <c r="J3" s="76" t="s">
        <v>358</v>
      </c>
      <c r="K3" s="27"/>
      <c r="L3" s="27"/>
    </row>
    <row r="4" spans="1:14" x14ac:dyDescent="0.25">
      <c r="A4" s="12" t="s">
        <v>56</v>
      </c>
      <c r="B4" s="82">
        <f>'Автоматизированный расчет'!C70</f>
        <v>936.10115994634236</v>
      </c>
      <c r="C4" s="83">
        <f>VLOOKUP(A4,SummaryReport_Step1!A:J,8,FALSE)*3</f>
        <v>936</v>
      </c>
      <c r="D4" s="84">
        <f>1-B4/C4</f>
        <v>-1.080768657504283E-4</v>
      </c>
      <c r="E4" s="85">
        <f>B4*2</f>
        <v>1872.2023198926847</v>
      </c>
      <c r="F4" s="83">
        <f>VLOOKUP(A4,SummaryReport_Step2!A:J,8,FALSE)*3</f>
        <v>1863</v>
      </c>
      <c r="G4" s="84">
        <f>1-E4/F4</f>
        <v>-4.9395168506090048E-3</v>
      </c>
      <c r="H4" s="85">
        <f>B4*3</f>
        <v>2808.3034798390272</v>
      </c>
      <c r="I4" s="83">
        <f>VLOOKUP(A4,SummaryReport_Step3!A:J,8,FALSE)*3</f>
        <v>2808</v>
      </c>
      <c r="J4" s="86">
        <f>1-H4/I4</f>
        <v>-1.080768657504283E-4</v>
      </c>
      <c r="K4" s="27"/>
      <c r="L4" s="27"/>
    </row>
    <row r="5" spans="1:14" x14ac:dyDescent="0.25">
      <c r="A5" s="12" t="s">
        <v>60</v>
      </c>
      <c r="B5" s="82">
        <f>'Автоматизированный расчет'!C71</f>
        <v>766.10115994634248</v>
      </c>
      <c r="C5" s="83">
        <f>VLOOKUP(A5,SummaryReport_Step1!A:J,8,FALSE)*3</f>
        <v>768</v>
      </c>
      <c r="D5" s="84">
        <f t="shared" ref="D5:D26" si="0">1-B5/C5</f>
        <v>2.4724479865332327E-3</v>
      </c>
      <c r="E5" s="85">
        <f t="shared" ref="E5:E26" si="1">B5*2</f>
        <v>1532.202319892685</v>
      </c>
      <c r="F5" s="83">
        <f>VLOOKUP(A5,SummaryReport_Step2!A:J,8,FALSE)*3</f>
        <v>1530</v>
      </c>
      <c r="G5" s="84">
        <f t="shared" ref="G5:G26" si="2">1-E5/F5</f>
        <v>-1.4394247664608617E-3</v>
      </c>
      <c r="H5" s="85">
        <f t="shared" ref="H5:H26" si="3">B5*3</f>
        <v>2298.3034798390272</v>
      </c>
      <c r="I5" s="83">
        <f>VLOOKUP(A5,SummaryReport_Step3!A:J,8,FALSE)*3</f>
        <v>2298</v>
      </c>
      <c r="J5" s="86">
        <f t="shared" ref="J5:J26" si="4">1-H5/I5</f>
        <v>-1.3206259313625068E-4</v>
      </c>
      <c r="K5" s="27"/>
      <c r="L5" s="27"/>
    </row>
    <row r="6" spans="1:14" x14ac:dyDescent="0.25">
      <c r="A6" s="12" t="s">
        <v>59</v>
      </c>
      <c r="B6" s="82">
        <f>'Автоматизированный расчет'!C72</f>
        <v>816.10115994634248</v>
      </c>
      <c r="C6" s="83">
        <f>VLOOKUP(A6,SummaryReport_Step1!A:J,8,FALSE)*3</f>
        <v>813</v>
      </c>
      <c r="D6" s="84">
        <f t="shared" si="0"/>
        <v>-3.8144648786500035E-3</v>
      </c>
      <c r="E6" s="85">
        <f t="shared" si="1"/>
        <v>1632.202319892685</v>
      </c>
      <c r="F6" s="83">
        <f>VLOOKUP(A6,SummaryReport_Step2!A:J,8,FALSE)*3</f>
        <v>1635</v>
      </c>
      <c r="G6" s="84">
        <f t="shared" si="2"/>
        <v>1.7111193316912132E-3</v>
      </c>
      <c r="H6" s="85">
        <f t="shared" si="3"/>
        <v>2448.3034798390272</v>
      </c>
      <c r="I6" s="83">
        <f>VLOOKUP(A6,SummaryReport_Step3!A:J,8,FALSE)*3</f>
        <v>2439</v>
      </c>
      <c r="J6" s="86">
        <f t="shared" si="4"/>
        <v>-3.8144648786500035E-3</v>
      </c>
      <c r="K6" s="27"/>
      <c r="L6" s="27"/>
    </row>
    <row r="7" spans="1:14" x14ac:dyDescent="0.25">
      <c r="A7" s="12" t="s">
        <v>57</v>
      </c>
      <c r="B7" s="82">
        <f>'Автоматизированный расчет'!C73</f>
        <v>50</v>
      </c>
      <c r="C7" s="83">
        <f>VLOOKUP(A7,SummaryReport_Step1!A:J,8,FALSE)*3</f>
        <v>51</v>
      </c>
      <c r="D7" s="84">
        <f t="shared" si="0"/>
        <v>1.9607843137254943E-2</v>
      </c>
      <c r="E7" s="85">
        <f t="shared" si="1"/>
        <v>100</v>
      </c>
      <c r="F7" s="83">
        <f>VLOOKUP(A7,SummaryReport_Step2!A:J,8,FALSE)*3</f>
        <v>102</v>
      </c>
      <c r="G7" s="84">
        <f t="shared" si="2"/>
        <v>1.9607843137254943E-2</v>
      </c>
      <c r="H7" s="85">
        <f t="shared" si="3"/>
        <v>150</v>
      </c>
      <c r="I7" s="83">
        <f>VLOOKUP(A7,SummaryReport_Step3!A:J,8,FALSE)*3</f>
        <v>150</v>
      </c>
      <c r="J7" s="86">
        <f t="shared" si="4"/>
        <v>0</v>
      </c>
      <c r="K7" s="27"/>
      <c r="L7" s="27"/>
    </row>
    <row r="8" spans="1:14" x14ac:dyDescent="0.25">
      <c r="A8" s="12" t="s">
        <v>58</v>
      </c>
      <c r="B8" s="82">
        <f>'Автоматизированный расчет'!C74</f>
        <v>50</v>
      </c>
      <c r="C8" s="83">
        <f>VLOOKUP(A8,SummaryReport_Step1!A:J,8,FALSE)*3</f>
        <v>51</v>
      </c>
      <c r="D8" s="84">
        <f t="shared" si="0"/>
        <v>1.9607843137254943E-2</v>
      </c>
      <c r="E8" s="85">
        <f t="shared" si="1"/>
        <v>100</v>
      </c>
      <c r="F8" s="83">
        <f>VLOOKUP(A8,SummaryReport_Step2!A:J,8,FALSE)*3</f>
        <v>102</v>
      </c>
      <c r="G8" s="84">
        <f t="shared" si="2"/>
        <v>1.9607843137254943E-2</v>
      </c>
      <c r="H8" s="85">
        <f t="shared" si="3"/>
        <v>150</v>
      </c>
      <c r="I8" s="83">
        <f>VLOOKUP(A8,SummaryReport_Step3!A:J,8,FALSE)*3</f>
        <v>153</v>
      </c>
      <c r="J8" s="86">
        <f t="shared" si="4"/>
        <v>1.9607843137254943E-2</v>
      </c>
      <c r="K8" s="27"/>
      <c r="L8" s="27"/>
    </row>
    <row r="9" spans="1:14" x14ac:dyDescent="0.25">
      <c r="A9" s="12" t="s">
        <v>61</v>
      </c>
      <c r="B9" s="82">
        <f>'Автоматизированный расчет'!C75</f>
        <v>274.78260869565213</v>
      </c>
      <c r="C9" s="83">
        <f>VLOOKUP(A9,SummaryReport_Step1!A:J,8,FALSE)*3</f>
        <v>273</v>
      </c>
      <c r="D9" s="84">
        <f t="shared" si="0"/>
        <v>-6.5297021818759848E-3</v>
      </c>
      <c r="E9" s="85">
        <f t="shared" si="1"/>
        <v>549.56521739130426</v>
      </c>
      <c r="F9" s="83">
        <f>VLOOKUP(A9,SummaryReport_Step2!A:J,8,FALSE)*3</f>
        <v>552</v>
      </c>
      <c r="G9" s="84">
        <f t="shared" si="2"/>
        <v>4.4108380592313701E-3</v>
      </c>
      <c r="H9" s="85">
        <f t="shared" si="3"/>
        <v>824.34782608695639</v>
      </c>
      <c r="I9" s="83">
        <f>VLOOKUP(A9,SummaryReport_Step3!A:J,8,FALSE)*3</f>
        <v>819</v>
      </c>
      <c r="J9" s="86">
        <f t="shared" si="4"/>
        <v>-6.5297021818759848E-3</v>
      </c>
      <c r="K9" s="27"/>
      <c r="L9" s="27"/>
    </row>
    <row r="10" spans="1:14" x14ac:dyDescent="0.25">
      <c r="A10" s="12" t="s">
        <v>62</v>
      </c>
      <c r="B10" s="82">
        <f>'Автоматизированный расчет'!C76</f>
        <v>274.78260869565213</v>
      </c>
      <c r="C10" s="83">
        <f>VLOOKUP(A10,SummaryReport_Step1!A:J,8,FALSE)*3</f>
        <v>276</v>
      </c>
      <c r="D10" s="84">
        <f t="shared" si="0"/>
        <v>4.4108380592313701E-3</v>
      </c>
      <c r="E10" s="85">
        <f t="shared" si="1"/>
        <v>549.56521739130426</v>
      </c>
      <c r="F10" s="83">
        <f>VLOOKUP(A10,SummaryReport_Step2!A:J,8,FALSE)*3</f>
        <v>549</v>
      </c>
      <c r="G10" s="84">
        <f t="shared" si="2"/>
        <v>-1.0295398748711992E-3</v>
      </c>
      <c r="H10" s="85">
        <f t="shared" si="3"/>
        <v>824.34782608695639</v>
      </c>
      <c r="I10" s="83">
        <f>VLOOKUP(A10,SummaryReport_Step3!A:J,8,FALSE)*3</f>
        <v>822</v>
      </c>
      <c r="J10" s="86">
        <f t="shared" si="4"/>
        <v>-2.8562361155186622E-3</v>
      </c>
      <c r="K10" s="27"/>
      <c r="L10" s="27"/>
    </row>
    <row r="11" spans="1:14" x14ac:dyDescent="0.25">
      <c r="A11" s="12" t="s">
        <v>63</v>
      </c>
      <c r="B11" s="82">
        <f>'Автоматизированный расчет'!C77</f>
        <v>234.78260869565219</v>
      </c>
      <c r="C11" s="83">
        <f>VLOOKUP(A11,SummaryReport_Step1!A:J,8,FALSE)*3</f>
        <v>237</v>
      </c>
      <c r="D11" s="84">
        <f t="shared" si="0"/>
        <v>9.3560814529443093E-3</v>
      </c>
      <c r="E11" s="85">
        <f t="shared" si="1"/>
        <v>469.56521739130437</v>
      </c>
      <c r="F11" s="83">
        <f>VLOOKUP(A11,SummaryReport_Step2!A:J,8,FALSE)*3</f>
        <v>471</v>
      </c>
      <c r="G11" s="84">
        <f t="shared" si="2"/>
        <v>3.0462475768484598E-3</v>
      </c>
      <c r="H11" s="85">
        <f t="shared" si="3"/>
        <v>704.3478260869565</v>
      </c>
      <c r="I11" s="83">
        <f>VLOOKUP(A11,SummaryReport_Step3!A:J,8,FALSE)*3</f>
        <v>705</v>
      </c>
      <c r="J11" s="86">
        <f t="shared" si="4"/>
        <v>9.2506938020353591E-4</v>
      </c>
      <c r="K11" s="27"/>
      <c r="L11" s="27"/>
    </row>
    <row r="12" spans="1:14" x14ac:dyDescent="0.25">
      <c r="A12" s="12" t="s">
        <v>64</v>
      </c>
      <c r="B12" s="82">
        <f>'Автоматизированный расчет'!C78</f>
        <v>190</v>
      </c>
      <c r="C12" s="83">
        <f>VLOOKUP(A12,SummaryReport_Step1!A:J,8,FALSE)*3</f>
        <v>189</v>
      </c>
      <c r="D12" s="84">
        <f t="shared" si="0"/>
        <v>-5.2910052910053462E-3</v>
      </c>
      <c r="E12" s="85">
        <f t="shared" si="1"/>
        <v>380</v>
      </c>
      <c r="F12" s="83">
        <f>VLOOKUP(A12,SummaryReport_Step2!A:J,8,FALSE)*3</f>
        <v>381</v>
      </c>
      <c r="G12" s="84">
        <f t="shared" si="2"/>
        <v>2.624671916010457E-3</v>
      </c>
      <c r="H12" s="85">
        <f t="shared" si="3"/>
        <v>570</v>
      </c>
      <c r="I12" s="83">
        <f>VLOOKUP(A12,SummaryReport_Step3!A:J,8,FALSE)*3</f>
        <v>567</v>
      </c>
      <c r="J12" s="86">
        <f t="shared" si="4"/>
        <v>-5.2910052910053462E-3</v>
      </c>
      <c r="K12" s="27"/>
      <c r="L12" s="27"/>
    </row>
    <row r="13" spans="1:14" x14ac:dyDescent="0.25">
      <c r="A13" s="12" t="s">
        <v>65</v>
      </c>
      <c r="B13" s="82">
        <f>'Автоматизированный расчет'!C79</f>
        <v>40</v>
      </c>
      <c r="C13" s="83">
        <f>VLOOKUP(A13,SummaryReport_Step1!A:J,8,FALSE)*3</f>
        <v>39</v>
      </c>
      <c r="D13" s="84">
        <f t="shared" si="0"/>
        <v>-2.564102564102555E-2</v>
      </c>
      <c r="E13" s="85">
        <f t="shared" si="1"/>
        <v>80</v>
      </c>
      <c r="F13" s="83">
        <f>VLOOKUP(A13,SummaryReport_Step2!A:J,8,FALSE)*3</f>
        <v>81</v>
      </c>
      <c r="G13" s="84">
        <f t="shared" si="2"/>
        <v>1.2345679012345734E-2</v>
      </c>
      <c r="H13" s="85">
        <f t="shared" si="3"/>
        <v>120</v>
      </c>
      <c r="I13" s="83">
        <f>VLOOKUP(A13,SummaryReport_Step3!A:J,8,FALSE)*3</f>
        <v>117</v>
      </c>
      <c r="J13" s="86">
        <f t="shared" si="4"/>
        <v>-2.564102564102555E-2</v>
      </c>
      <c r="K13" s="27"/>
      <c r="L13" s="27"/>
    </row>
    <row r="14" spans="1:14" x14ac:dyDescent="0.25">
      <c r="A14" s="12" t="s">
        <v>97</v>
      </c>
      <c r="B14" s="82">
        <f>'Автоматизированный расчет'!C80</f>
        <v>150</v>
      </c>
      <c r="C14" s="83">
        <f>VLOOKUP(A14,SummaryReport_Step1!A:J,8,FALSE)*3</f>
        <v>150</v>
      </c>
      <c r="D14" s="84">
        <f t="shared" si="0"/>
        <v>0</v>
      </c>
      <c r="E14" s="85">
        <f t="shared" si="1"/>
        <v>300</v>
      </c>
      <c r="F14" s="83">
        <f>VLOOKUP(A14,SummaryReport_Step2!A:J,8,FALSE)*3</f>
        <v>300</v>
      </c>
      <c r="G14" s="84">
        <f t="shared" si="2"/>
        <v>0</v>
      </c>
      <c r="H14" s="85">
        <f t="shared" si="3"/>
        <v>450</v>
      </c>
      <c r="I14" s="83">
        <f>VLOOKUP(A14,SummaryReport_Step3!A:J,8,FALSE)*3</f>
        <v>450</v>
      </c>
      <c r="J14" s="86">
        <f t="shared" si="4"/>
        <v>0</v>
      </c>
      <c r="K14" s="27"/>
      <c r="L14" s="27"/>
    </row>
    <row r="15" spans="1:14" x14ac:dyDescent="0.25">
      <c r="A15" s="12" t="s">
        <v>66</v>
      </c>
      <c r="B15" s="82">
        <f>'Автоматизированный расчет'!C81</f>
        <v>150</v>
      </c>
      <c r="C15" s="83">
        <f>VLOOKUP(A15,SummaryReport_Step1!A:J,8,FALSE)*3</f>
        <v>150</v>
      </c>
      <c r="D15" s="84">
        <f t="shared" si="0"/>
        <v>0</v>
      </c>
      <c r="E15" s="85">
        <f t="shared" si="1"/>
        <v>300</v>
      </c>
      <c r="F15" s="83">
        <f>VLOOKUP(A15,SummaryReport_Step2!A:J,8,FALSE)*3</f>
        <v>300</v>
      </c>
      <c r="G15" s="84">
        <f t="shared" si="2"/>
        <v>0</v>
      </c>
      <c r="H15" s="85">
        <f t="shared" si="3"/>
        <v>450</v>
      </c>
      <c r="I15" s="83">
        <f>VLOOKUP(A15,SummaryReport_Step3!A:J,8,FALSE)*3</f>
        <v>450</v>
      </c>
      <c r="J15" s="86">
        <f t="shared" si="4"/>
        <v>0</v>
      </c>
      <c r="K15" s="27"/>
      <c r="L15" s="27"/>
    </row>
    <row r="16" spans="1:14" x14ac:dyDescent="0.25">
      <c r="A16" s="12" t="s">
        <v>67</v>
      </c>
      <c r="B16" s="82">
        <f>'Автоматизированный расчет'!C82</f>
        <v>187.84029038112524</v>
      </c>
      <c r="C16" s="83">
        <f>VLOOKUP(A16,SummaryReport_Step1!A:J,8,FALSE)*3</f>
        <v>183</v>
      </c>
      <c r="D16" s="84">
        <f t="shared" si="0"/>
        <v>-2.6449674213799179E-2</v>
      </c>
      <c r="E16" s="85">
        <f t="shared" si="1"/>
        <v>375.68058076225049</v>
      </c>
      <c r="F16" s="83">
        <f>VLOOKUP(A16,SummaryReport_Step2!A:J,8,FALSE)*3</f>
        <v>375</v>
      </c>
      <c r="G16" s="84">
        <f t="shared" si="2"/>
        <v>-1.8148820326679971E-3</v>
      </c>
      <c r="H16" s="85">
        <f t="shared" si="3"/>
        <v>563.52087114337576</v>
      </c>
      <c r="I16" s="83">
        <f>VLOOKUP(A16,SummaryReport_Step3!A:J,8,FALSE)*3</f>
        <v>558</v>
      </c>
      <c r="J16" s="86">
        <f t="shared" si="4"/>
        <v>-9.8940343071249881E-3</v>
      </c>
      <c r="K16" s="27"/>
      <c r="L16" s="27"/>
    </row>
    <row r="17" spans="1:15" x14ac:dyDescent="0.25">
      <c r="A17" s="12" t="s">
        <v>68</v>
      </c>
      <c r="B17" s="82">
        <f>'Автоматизированный расчет'!C83</f>
        <v>93.103448275862064</v>
      </c>
      <c r="C17" s="83">
        <f>VLOOKUP(A17,SummaryReport_Step1!A:J,8,FALSE)*3</f>
        <v>90</v>
      </c>
      <c r="D17" s="84">
        <f t="shared" si="0"/>
        <v>-3.4482758620689502E-2</v>
      </c>
      <c r="E17" s="85">
        <f t="shared" si="1"/>
        <v>186.20689655172413</v>
      </c>
      <c r="F17" s="83">
        <f>VLOOKUP(A17,SummaryReport_Step2!A:J,8,FALSE)*3</f>
        <v>183</v>
      </c>
      <c r="G17" s="84">
        <f t="shared" si="2"/>
        <v>-1.7524024872809463E-2</v>
      </c>
      <c r="H17" s="85">
        <f t="shared" si="3"/>
        <v>279.31034482758616</v>
      </c>
      <c r="I17" s="83">
        <f>VLOOKUP(A17,SummaryReport_Step3!A:J,8,FALSE)*3</f>
        <v>276</v>
      </c>
      <c r="J17" s="86">
        <f t="shared" si="4"/>
        <v>-1.1994002998500619E-2</v>
      </c>
      <c r="K17" s="27"/>
      <c r="L17" s="27"/>
      <c r="M17" s="71"/>
    </row>
    <row r="18" spans="1:15" x14ac:dyDescent="0.25">
      <c r="A18" s="12" t="s">
        <v>69</v>
      </c>
      <c r="B18" s="82">
        <f>'Автоматизированный расчет'!C84</f>
        <v>62.068965517241381</v>
      </c>
      <c r="C18" s="83">
        <f>VLOOKUP(A18,SummaryReport_Step1!A:J,8,FALSE)*3</f>
        <v>60</v>
      </c>
      <c r="D18" s="84">
        <f t="shared" si="0"/>
        <v>-3.4482758620689724E-2</v>
      </c>
      <c r="E18" s="85">
        <f t="shared" si="1"/>
        <v>124.13793103448276</v>
      </c>
      <c r="F18" s="83">
        <f>VLOOKUP(A18,SummaryReport_Step2!A:J,8,FALSE)*3</f>
        <v>123</v>
      </c>
      <c r="G18" s="84">
        <f t="shared" si="2"/>
        <v>-9.25147182506314E-3</v>
      </c>
      <c r="H18" s="85">
        <f t="shared" si="3"/>
        <v>186.20689655172413</v>
      </c>
      <c r="I18" s="83">
        <f>VLOOKUP(A18,SummaryReport_Step3!A:J,8,FALSE)*3</f>
        <v>183</v>
      </c>
      <c r="J18" s="86">
        <f t="shared" si="4"/>
        <v>-1.7524024872809463E-2</v>
      </c>
      <c r="K18" s="27"/>
      <c r="L18" s="27"/>
      <c r="M18" s="71"/>
    </row>
    <row r="19" spans="1:15" x14ac:dyDescent="0.25">
      <c r="A19" s="12" t="s">
        <v>70</v>
      </c>
      <c r="B19" s="82">
        <f>'Автоматизированный расчет'!C85</f>
        <v>31.03448275862069</v>
      </c>
      <c r="C19" s="83">
        <f>VLOOKUP(A19,SummaryReport_Step1!A:J,8,FALSE)*3</f>
        <v>30</v>
      </c>
      <c r="D19" s="84">
        <f t="shared" si="0"/>
        <v>-3.4482758620689724E-2</v>
      </c>
      <c r="E19" s="85">
        <f t="shared" si="1"/>
        <v>62.068965517241381</v>
      </c>
      <c r="F19" s="83">
        <f>VLOOKUP(A19,SummaryReport_Step2!A:J,8,FALSE)*3</f>
        <v>60</v>
      </c>
      <c r="G19" s="84">
        <f t="shared" si="2"/>
        <v>-3.4482758620689724E-2</v>
      </c>
      <c r="H19" s="85">
        <f t="shared" si="3"/>
        <v>93.103448275862064</v>
      </c>
      <c r="I19" s="83">
        <f>VLOOKUP(A19,SummaryReport_Step3!A:J,8,FALSE)*3</f>
        <v>90</v>
      </c>
      <c r="J19" s="86">
        <f t="shared" si="4"/>
        <v>-3.4482758620689502E-2</v>
      </c>
      <c r="K19" s="27"/>
      <c r="L19" s="27"/>
      <c r="M19" s="71"/>
    </row>
    <row r="20" spans="1:15" x14ac:dyDescent="0.25">
      <c r="A20" s="12" t="s">
        <v>71</v>
      </c>
      <c r="B20" s="82">
        <f>'Автоматизированный расчет'!C86</f>
        <v>130</v>
      </c>
      <c r="C20" s="83">
        <f>VLOOKUP(A20,SummaryReport_Step1!A:J,8,FALSE)*3</f>
        <v>129</v>
      </c>
      <c r="D20" s="84">
        <f t="shared" si="0"/>
        <v>-7.7519379844961378E-3</v>
      </c>
      <c r="E20" s="85">
        <f t="shared" si="1"/>
        <v>260</v>
      </c>
      <c r="F20" s="83">
        <f>VLOOKUP(A20,SummaryReport_Step2!A:J,8,FALSE)*3</f>
        <v>261</v>
      </c>
      <c r="G20" s="84">
        <f t="shared" si="2"/>
        <v>3.8314176245211051E-3</v>
      </c>
      <c r="H20" s="85">
        <f t="shared" si="3"/>
        <v>390</v>
      </c>
      <c r="I20" s="83">
        <f>VLOOKUP(A20,SummaryReport_Step3!A:J,8,FALSE)*3</f>
        <v>390</v>
      </c>
      <c r="J20" s="86">
        <f t="shared" si="4"/>
        <v>0</v>
      </c>
      <c r="K20" s="27"/>
      <c r="L20" s="27"/>
      <c r="M20" s="71"/>
    </row>
    <row r="21" spans="1:15" x14ac:dyDescent="0.25">
      <c r="A21" s="12" t="s">
        <v>72</v>
      </c>
      <c r="B21" s="82">
        <f>'Автоматизированный расчет'!C87</f>
        <v>30</v>
      </c>
      <c r="C21" s="83">
        <f>VLOOKUP(A21,SummaryReport_Step1!A:J,8,FALSE)*3</f>
        <v>30</v>
      </c>
      <c r="D21" s="84">
        <f t="shared" si="0"/>
        <v>0</v>
      </c>
      <c r="E21" s="85">
        <f t="shared" si="1"/>
        <v>60</v>
      </c>
      <c r="F21" s="83">
        <f>VLOOKUP(A21,SummaryReport_Step2!A:J,8,FALSE)*3</f>
        <v>60</v>
      </c>
      <c r="G21" s="84">
        <f t="shared" si="2"/>
        <v>0</v>
      </c>
      <c r="H21" s="85">
        <f t="shared" si="3"/>
        <v>90</v>
      </c>
      <c r="I21" s="83">
        <f>VLOOKUP(A21,SummaryReport_Step3!A:J,8,FALSE)*3</f>
        <v>90</v>
      </c>
      <c r="J21" s="86">
        <f t="shared" si="4"/>
        <v>0</v>
      </c>
      <c r="K21" s="27"/>
      <c r="L21" s="27"/>
      <c r="M21" s="71"/>
    </row>
    <row r="22" spans="1:15" x14ac:dyDescent="0.25">
      <c r="A22" s="12" t="s">
        <v>73</v>
      </c>
      <c r="B22" s="82">
        <f>'Автоматизированный расчет'!C88</f>
        <v>40</v>
      </c>
      <c r="C22" s="83">
        <f>VLOOKUP(A22,SummaryReport_Step1!A:J,8,FALSE)*3</f>
        <v>42</v>
      </c>
      <c r="D22" s="84">
        <f t="shared" si="0"/>
        <v>4.7619047619047672E-2</v>
      </c>
      <c r="E22" s="85">
        <f t="shared" si="1"/>
        <v>80</v>
      </c>
      <c r="F22" s="83">
        <f>VLOOKUP(A22,SummaryReport_Step2!A:J,8,FALSE)*3</f>
        <v>78</v>
      </c>
      <c r="G22" s="84">
        <f t="shared" si="2"/>
        <v>-2.564102564102555E-2</v>
      </c>
      <c r="H22" s="85">
        <f t="shared" si="3"/>
        <v>120</v>
      </c>
      <c r="I22" s="83">
        <f>VLOOKUP(A22,SummaryReport_Step3!A:J,8,FALSE)*3</f>
        <v>123</v>
      </c>
      <c r="J22" s="86">
        <f t="shared" si="4"/>
        <v>2.4390243902439046E-2</v>
      </c>
      <c r="K22" s="27"/>
      <c r="L22" s="27"/>
      <c r="M22" s="71"/>
    </row>
    <row r="23" spans="1:15" x14ac:dyDescent="0.25">
      <c r="A23" s="12" t="s">
        <v>74</v>
      </c>
      <c r="B23" s="82">
        <f>'Автоматизированный расчет'!C89</f>
        <v>40</v>
      </c>
      <c r="C23" s="83">
        <f>VLOOKUP(A23,SummaryReport_Step1!A:J,8,FALSE)*3</f>
        <v>39</v>
      </c>
      <c r="D23" s="84">
        <f t="shared" si="0"/>
        <v>-2.564102564102555E-2</v>
      </c>
      <c r="E23" s="85">
        <f t="shared" si="1"/>
        <v>80</v>
      </c>
      <c r="F23" s="83">
        <f>VLOOKUP(A23,SummaryReport_Step2!A:J,8,FALSE)*3</f>
        <v>81</v>
      </c>
      <c r="G23" s="84">
        <f t="shared" si="2"/>
        <v>1.2345679012345734E-2</v>
      </c>
      <c r="H23" s="85">
        <f t="shared" si="3"/>
        <v>120</v>
      </c>
      <c r="I23" s="83">
        <f>VLOOKUP(A23,SummaryReport_Step3!A:J,8,FALSE)*3</f>
        <v>120</v>
      </c>
      <c r="J23" s="86">
        <f t="shared" si="4"/>
        <v>0</v>
      </c>
      <c r="K23" s="27"/>
      <c r="L23" s="27"/>
      <c r="M23" s="71"/>
      <c r="N23" s="27"/>
      <c r="O23" s="27"/>
    </row>
    <row r="24" spans="1:15" x14ac:dyDescent="0.25">
      <c r="A24" s="12" t="s">
        <v>75</v>
      </c>
      <c r="B24" s="82">
        <f>'Автоматизированный расчет'!C90</f>
        <v>40</v>
      </c>
      <c r="C24" s="83">
        <f>VLOOKUP(A24,SummaryReport_Step1!A:J,8,FALSE)*3</f>
        <v>42</v>
      </c>
      <c r="D24" s="84">
        <f t="shared" si="0"/>
        <v>4.7619047619047672E-2</v>
      </c>
      <c r="E24" s="85">
        <f t="shared" si="1"/>
        <v>80</v>
      </c>
      <c r="F24" s="83">
        <f>VLOOKUP(A24,SummaryReport_Step2!A:J,8,FALSE)*3</f>
        <v>78</v>
      </c>
      <c r="G24" s="84">
        <f t="shared" si="2"/>
        <v>-2.564102564102555E-2</v>
      </c>
      <c r="H24" s="85">
        <f t="shared" si="3"/>
        <v>120</v>
      </c>
      <c r="I24" s="83">
        <f>VLOOKUP(A24,SummaryReport_Step3!A:J,8,FALSE)*3</f>
        <v>42</v>
      </c>
      <c r="J24" s="87">
        <f t="shared" si="4"/>
        <v>-1.8571428571428572</v>
      </c>
      <c r="K24" s="27"/>
      <c r="L24" s="27"/>
      <c r="M24" s="71"/>
      <c r="N24" s="27"/>
      <c r="O24" s="27"/>
    </row>
    <row r="25" spans="1:15" x14ac:dyDescent="0.25">
      <c r="A25" s="12" t="s">
        <v>76</v>
      </c>
      <c r="B25" s="82">
        <f>'Автоматизированный расчет'!C91</f>
        <v>40</v>
      </c>
      <c r="C25" s="83">
        <f>VLOOKUP(A25,SummaryReport_Step1!A:J,8,FALSE)*3</f>
        <v>42</v>
      </c>
      <c r="D25" s="84">
        <f t="shared" si="0"/>
        <v>4.7619047619047672E-2</v>
      </c>
      <c r="E25" s="85">
        <f t="shared" si="1"/>
        <v>80</v>
      </c>
      <c r="F25" s="83">
        <f>VLOOKUP(A25,SummaryReport_Step2!A:J,8,FALSE)*3</f>
        <v>78</v>
      </c>
      <c r="G25" s="84">
        <f t="shared" si="2"/>
        <v>-2.564102564102555E-2</v>
      </c>
      <c r="H25" s="85">
        <f t="shared" si="3"/>
        <v>120</v>
      </c>
      <c r="I25" s="83">
        <f>VLOOKUP(A25,SummaryReport_Step3!A:J,8,FALSE)*3</f>
        <v>120</v>
      </c>
      <c r="J25" s="86">
        <f t="shared" si="4"/>
        <v>0</v>
      </c>
      <c r="K25" s="27"/>
      <c r="L25" s="27"/>
      <c r="M25" s="71"/>
      <c r="N25" s="27"/>
      <c r="O25" s="27"/>
    </row>
    <row r="26" spans="1:15" x14ac:dyDescent="0.25">
      <c r="A26" s="12" t="s">
        <v>77</v>
      </c>
      <c r="B26" s="82">
        <f>'Автоматизированный расчет'!C92</f>
        <v>40</v>
      </c>
      <c r="C26" s="83">
        <f>VLOOKUP(A26,SummaryReport_Step1!A:J,8,FALSE)*3</f>
        <v>39</v>
      </c>
      <c r="D26" s="84">
        <f t="shared" si="0"/>
        <v>-2.564102564102555E-2</v>
      </c>
      <c r="E26" s="85">
        <f t="shared" si="1"/>
        <v>80</v>
      </c>
      <c r="F26" s="83">
        <f>VLOOKUP(A26,SummaryReport_Step2!A:J,8,FALSE)*3</f>
        <v>81</v>
      </c>
      <c r="G26" s="84">
        <f t="shared" si="2"/>
        <v>1.2345679012345734E-2</v>
      </c>
      <c r="H26" s="85">
        <f t="shared" si="3"/>
        <v>120</v>
      </c>
      <c r="I26" s="83">
        <f>VLOOKUP(A26,SummaryReport_Step3!A:J,8,FALSE)*3</f>
        <v>120</v>
      </c>
      <c r="J26" s="86">
        <f t="shared" si="4"/>
        <v>0</v>
      </c>
      <c r="K26" s="27"/>
      <c r="L26" s="27"/>
      <c r="M26" s="71"/>
      <c r="N26" s="27"/>
      <c r="O26" s="27"/>
    </row>
    <row r="27" spans="1:15" x14ac:dyDescent="0.25">
      <c r="A27" s="26" t="s">
        <v>364</v>
      </c>
      <c r="B27" s="88">
        <f>SUM(B4:B26)</f>
        <v>4666.6984928588327</v>
      </c>
      <c r="C27" s="88">
        <f t="shared" ref="C27:E27" si="5">SUM(C4:C26)</f>
        <v>4659</v>
      </c>
      <c r="D27" s="88"/>
      <c r="E27" s="88">
        <f t="shared" si="5"/>
        <v>9333.3969857176653</v>
      </c>
      <c r="F27" s="88">
        <f t="shared" ref="F27" si="6">SUM(F4:F26)</f>
        <v>9324</v>
      </c>
      <c r="G27" s="88"/>
      <c r="H27" s="88">
        <f t="shared" ref="H27" si="7">SUM(H4:H26)</f>
        <v>14000.095478576499</v>
      </c>
      <c r="I27" s="88">
        <f t="shared" ref="I27" si="8">SUM(I4:I26)</f>
        <v>13890</v>
      </c>
      <c r="J27" s="88"/>
      <c r="K27" s="27"/>
      <c r="L27" s="27"/>
      <c r="M27" s="71"/>
      <c r="N27" s="27"/>
      <c r="O27" s="27"/>
    </row>
    <row r="28" spans="1:15" ht="15.75" x14ac:dyDescent="0.25">
      <c r="B28" s="27"/>
      <c r="C28" s="27"/>
      <c r="D28" s="27"/>
      <c r="E28" s="59"/>
      <c r="F28" s="57"/>
      <c r="G28" s="62"/>
      <c r="H28" s="55"/>
      <c r="I28" s="54"/>
      <c r="J28" s="27"/>
      <c r="K28" s="27"/>
      <c r="L28" s="27"/>
      <c r="M28" s="71"/>
      <c r="N28" s="27"/>
      <c r="O28" s="27"/>
    </row>
    <row r="29" spans="1:15" ht="15.75" x14ac:dyDescent="0.25">
      <c r="B29" s="27"/>
      <c r="C29" s="27"/>
      <c r="D29" s="27"/>
      <c r="E29" s="59"/>
      <c r="F29" s="95"/>
      <c r="G29" s="62"/>
      <c r="H29" s="55"/>
      <c r="I29" s="60"/>
      <c r="J29" s="27"/>
      <c r="K29" s="27"/>
      <c r="L29" s="27"/>
      <c r="M29" s="27"/>
      <c r="N29" s="27"/>
      <c r="O29" s="27"/>
    </row>
    <row r="30" spans="1:15" ht="15.75" x14ac:dyDescent="0.25">
      <c r="B30" s="27"/>
      <c r="C30" s="27"/>
      <c r="D30" s="27"/>
      <c r="E30" s="59"/>
      <c r="F30" s="57"/>
      <c r="G30" s="62"/>
      <c r="H30" s="55"/>
      <c r="I30" s="54"/>
      <c r="J30" s="27"/>
      <c r="K30" s="27"/>
      <c r="L30" s="27"/>
      <c r="M30" s="27"/>
      <c r="N30" s="27"/>
      <c r="O30" s="27"/>
    </row>
    <row r="31" spans="1:15" ht="15.75" x14ac:dyDescent="0.25">
      <c r="B31" s="27"/>
      <c r="C31" s="27"/>
      <c r="D31" s="27"/>
      <c r="E31" s="59"/>
      <c r="F31" s="57"/>
      <c r="G31" s="62"/>
      <c r="H31" s="55"/>
      <c r="I31" s="54"/>
      <c r="J31" s="27"/>
      <c r="K31" s="27"/>
      <c r="L31" s="27"/>
      <c r="M31" s="27"/>
      <c r="N31" s="27"/>
      <c r="O31" s="27"/>
    </row>
    <row r="32" spans="1:15" ht="15.75" x14ac:dyDescent="0.25">
      <c r="B32" s="27"/>
      <c r="C32" s="27"/>
      <c r="D32" s="27"/>
      <c r="E32" s="59"/>
      <c r="F32" s="57"/>
      <c r="G32" s="62"/>
      <c r="H32" s="55"/>
      <c r="I32" s="54"/>
      <c r="J32" s="27"/>
      <c r="K32" s="27"/>
      <c r="L32" s="27"/>
      <c r="M32" s="27"/>
      <c r="N32" s="27"/>
      <c r="O32" s="27"/>
    </row>
    <row r="33" spans="2:15" x14ac:dyDescent="0.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2:15" x14ac:dyDescent="0.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2:15" x14ac:dyDescent="0.25">
      <c r="B35" s="27"/>
      <c r="C35" s="27"/>
      <c r="D35" s="27"/>
      <c r="E35" s="68"/>
      <c r="F35" s="68"/>
      <c r="G35" s="68"/>
      <c r="H35" s="68"/>
      <c r="I35" s="68"/>
      <c r="J35" s="27"/>
      <c r="K35" s="27"/>
      <c r="L35" s="27"/>
      <c r="M35" s="27"/>
      <c r="N35" s="27"/>
      <c r="O35" s="27"/>
    </row>
    <row r="36" spans="2:15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2:15" x14ac:dyDescent="0.25">
      <c r="B37" s="27"/>
      <c r="C37" s="27"/>
      <c r="D37" s="27"/>
      <c r="E37" s="62"/>
      <c r="F37" s="62"/>
      <c r="G37" s="62"/>
      <c r="H37" s="62"/>
      <c r="I37" s="62"/>
      <c r="J37" s="27"/>
      <c r="K37" s="27"/>
      <c r="L37" s="55"/>
      <c r="M37" s="55"/>
      <c r="N37" s="55"/>
      <c r="O37" s="55"/>
    </row>
    <row r="38" spans="2:15" ht="15.75" x14ac:dyDescent="0.25">
      <c r="B38" s="27"/>
      <c r="C38" s="27"/>
      <c r="D38" s="27"/>
      <c r="E38" s="59"/>
      <c r="F38" s="57"/>
      <c r="G38" s="62"/>
      <c r="H38" s="55"/>
      <c r="I38" s="54"/>
      <c r="J38" s="27"/>
      <c r="K38" s="27"/>
      <c r="L38" s="55"/>
      <c r="M38" s="55"/>
      <c r="N38" s="55"/>
      <c r="O38" s="55"/>
    </row>
    <row r="39" spans="2:15" ht="15.75" x14ac:dyDescent="0.25">
      <c r="B39" s="27"/>
      <c r="C39" s="27"/>
      <c r="D39" s="27"/>
      <c r="E39" s="59"/>
      <c r="F39" s="57"/>
      <c r="G39" s="62"/>
      <c r="H39" s="55"/>
      <c r="I39" s="54"/>
      <c r="J39" s="27"/>
      <c r="K39" s="27"/>
      <c r="L39" s="55"/>
      <c r="M39" s="55"/>
      <c r="N39" s="55"/>
      <c r="O39" s="55"/>
    </row>
    <row r="40" spans="2:15" ht="15.75" x14ac:dyDescent="0.25">
      <c r="B40" s="27"/>
      <c r="C40" s="27"/>
      <c r="D40" s="27"/>
      <c r="E40" s="59"/>
      <c r="F40" s="57"/>
      <c r="G40" s="62"/>
      <c r="H40" s="55"/>
      <c r="I40" s="54"/>
      <c r="J40" s="27"/>
      <c r="K40" s="27"/>
      <c r="L40" s="55"/>
      <c r="M40" s="55"/>
      <c r="N40" s="55"/>
      <c r="O40" s="55"/>
    </row>
    <row r="41" spans="2:15" ht="15.75" x14ac:dyDescent="0.25">
      <c r="B41" s="27"/>
      <c r="C41" s="27"/>
      <c r="D41" s="27"/>
      <c r="E41" s="59"/>
      <c r="F41" s="57"/>
      <c r="G41" s="62"/>
      <c r="H41" s="55"/>
      <c r="I41" s="60"/>
      <c r="J41" s="27"/>
      <c r="K41" s="27"/>
      <c r="L41" s="55"/>
      <c r="M41" s="55"/>
      <c r="N41" s="55"/>
      <c r="O41" s="55"/>
    </row>
    <row r="42" spans="2:15" ht="15.75" x14ac:dyDescent="0.25">
      <c r="B42" s="27"/>
      <c r="C42" s="27"/>
      <c r="D42" s="27"/>
      <c r="E42" s="59"/>
      <c r="F42" s="57"/>
      <c r="G42" s="62"/>
      <c r="H42" s="55"/>
      <c r="I42" s="54"/>
      <c r="J42" s="27"/>
      <c r="K42" s="27"/>
      <c r="L42" s="55"/>
      <c r="M42" s="55"/>
      <c r="N42" s="55"/>
      <c r="O42" s="55"/>
    </row>
    <row r="43" spans="2:15" ht="15.75" x14ac:dyDescent="0.25">
      <c r="B43" s="27"/>
      <c r="C43" s="27"/>
      <c r="D43" s="27"/>
      <c r="E43" s="59"/>
      <c r="F43" s="57"/>
      <c r="G43" s="62"/>
      <c r="H43" s="55"/>
      <c r="I43" s="54"/>
      <c r="J43" s="27"/>
      <c r="K43" s="27"/>
      <c r="L43" s="55"/>
      <c r="M43" s="55"/>
      <c r="N43" s="55"/>
      <c r="O43" s="55"/>
    </row>
    <row r="44" spans="2:15" ht="15.75" x14ac:dyDescent="0.25">
      <c r="B44" s="27"/>
      <c r="C44" s="27"/>
      <c r="D44" s="27"/>
      <c r="E44" s="59"/>
      <c r="F44" s="57"/>
      <c r="G44" s="62"/>
      <c r="H44" s="55"/>
      <c r="I44" s="54"/>
      <c r="J44" s="27"/>
      <c r="K44" s="27"/>
      <c r="L44" s="55"/>
      <c r="M44" s="55"/>
      <c r="N44" s="55"/>
      <c r="O44" s="55"/>
    </row>
    <row r="45" spans="2:15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2:15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2:15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2:15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2:15" x14ac:dyDescent="0.25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</sheetData>
  <mergeCells count="5">
    <mergeCell ref="B2:D2"/>
    <mergeCell ref="E2:G2"/>
    <mergeCell ref="H2:J2"/>
    <mergeCell ref="B1:J1"/>
    <mergeCell ref="A1:A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B p v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B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b 1 g o i k e 4 D g A A A B E A A A A T A B w A R m 9 y b X V s Y X M v U 2 V j d G l v b j E u b S C i G A A o o B Q A A A A A A A A A A A A A A A A A A A A A A A A A A A A r T k 0 u y c z P U w i G 0 I b W A F B L A Q I t A B Q A A g A I A F w a b 1 j L M s S X p A A A A P U A A A A S A A A A A A A A A A A A A A A A A A A A A A B D b 2 5 m a W c v U G F j a 2 F n Z S 5 4 b W x Q S w E C L Q A U A A I A C A B c G m 9 Y D 8 r p q 6 Q A A A D p A A A A E w A A A A A A A A A A A A A A A A D w A A A A W 0 N v b n R l b n R f V H l w Z X N d L n h t b F B L A Q I t A B Q A A g A I A F w a b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T 4 u 7 X H Q 6 S r o n i w A W J U e 4 A A A A A A I A A A A A A B B m A A A A A Q A A I A A A A A S / F c C x I T + r F n 4 l G u I Y j Z u a V j Q H b z R T 3 p K 0 Z r U / L j 9 f A A A A A A 6 A A A A A A g A A I A A A A P Q w g 4 C V n 4 b o F 5 O 6 r l I V 2 Q O s T p o 5 g u w v N R N z u I m I 1 T q 0 U A A A A L P U Q A m M j h I T N c F P u Y M N m v F v B C 1 2 N l j e 1 u Z W E I 7 B T 5 F 0 F A f O p c O y 3 x K q c I 0 z E h N 2 H A 1 q f z H t 7 F D a u / M Z x f H k 9 7 K M 1 k o f i q 4 u M G B b c Y m d e 7 j E Q A A A A L c H O v z t B d m D x 9 b G 5 t J x d A 1 o 2 i T 1 7 z L A c c U 0 k l R 1 6 g q a F R J p 1 P R / 1 s I 6 7 1 K 2 1 X X 2 H p q 7 7 G + m E d T y v K R C S f r W j W w = < / D a t a M a s h u p > 
</file>

<file path=customXml/itemProps1.xml><?xml version="1.0" encoding="utf-8"?>
<ds:datastoreItem xmlns:ds="http://schemas.openxmlformats.org/officeDocument/2006/customXml" ds:itemID="{8CCC960F-440B-4D98-B41E-C29E9261C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Автоматизированный расчет</vt:lpstr>
      <vt:lpstr>Соответствие</vt:lpstr>
      <vt:lpstr>SummaryReport_Step1</vt:lpstr>
      <vt:lpstr>SummaryReport_Step2</vt:lpstr>
      <vt:lpstr>SummaryReport_Step3</vt:lpstr>
      <vt:lpstr>Результаты всех тестов</vt:lpstr>
      <vt:lpstr>'Автоматизированный расчет'!Извлечь</vt:lpstr>
      <vt:lpstr>'Автоматизированный расчет'!Критерии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</cp:lastModifiedBy>
  <dcterms:created xsi:type="dcterms:W3CDTF">2015-06-05T18:19:34Z</dcterms:created>
  <dcterms:modified xsi:type="dcterms:W3CDTF">2024-03-16T16:12:34Z</dcterms:modified>
</cp:coreProperties>
</file>