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troleum_office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F9" i="1" l="1"/>
  <c r="N4" i="1" s="1"/>
  <c r="Q104" i="1"/>
  <c r="M104" i="1"/>
  <c r="Q103" i="1"/>
  <c r="M103" i="1"/>
  <c r="Q102" i="1"/>
  <c r="M102" i="1"/>
  <c r="Q101" i="1"/>
  <c r="M101" i="1"/>
  <c r="Q100" i="1"/>
  <c r="M100" i="1"/>
  <c r="Q99" i="1"/>
  <c r="M99" i="1"/>
  <c r="Q98" i="1"/>
  <c r="M98" i="1"/>
  <c r="Q97" i="1"/>
  <c r="M97" i="1"/>
  <c r="Q96" i="1"/>
  <c r="M96" i="1"/>
  <c r="Q95" i="1"/>
  <c r="M95" i="1"/>
  <c r="Q94" i="1"/>
  <c r="M94" i="1"/>
  <c r="Q93" i="1"/>
  <c r="M93" i="1"/>
  <c r="Q92" i="1"/>
  <c r="M92" i="1"/>
  <c r="Q91" i="1"/>
  <c r="M91" i="1"/>
  <c r="Q90" i="1"/>
  <c r="M90" i="1"/>
  <c r="Q89" i="1"/>
  <c r="M89" i="1"/>
  <c r="Q88" i="1"/>
  <c r="M88" i="1"/>
  <c r="Q87" i="1"/>
  <c r="M87" i="1"/>
  <c r="Q86" i="1"/>
  <c r="M86" i="1"/>
  <c r="Q85" i="1"/>
  <c r="M85" i="1"/>
  <c r="Q84" i="1"/>
  <c r="M84" i="1"/>
  <c r="Q83" i="1"/>
  <c r="M83" i="1"/>
  <c r="Q82" i="1"/>
  <c r="M82" i="1"/>
  <c r="Q81" i="1"/>
  <c r="M81" i="1"/>
  <c r="Q80" i="1"/>
  <c r="M80" i="1"/>
  <c r="Q79" i="1"/>
  <c r="M79" i="1"/>
  <c r="Q78" i="1"/>
  <c r="M78" i="1"/>
  <c r="Q77" i="1"/>
  <c r="M77" i="1"/>
  <c r="Q76" i="1"/>
  <c r="M76" i="1"/>
  <c r="Q75" i="1"/>
  <c r="M75" i="1"/>
  <c r="Q74" i="1"/>
  <c r="M74" i="1"/>
  <c r="Q73" i="1"/>
  <c r="M73" i="1"/>
  <c r="Q72" i="1"/>
  <c r="M72" i="1"/>
  <c r="Q71" i="1"/>
  <c r="M71" i="1"/>
  <c r="Q70" i="1"/>
  <c r="M70" i="1"/>
  <c r="Q69" i="1"/>
  <c r="M69" i="1"/>
  <c r="Q68" i="1"/>
  <c r="M68" i="1"/>
  <c r="Q67" i="1"/>
  <c r="M67" i="1"/>
  <c r="Q66" i="1"/>
  <c r="M66" i="1"/>
  <c r="Q65" i="1"/>
  <c r="M65" i="1"/>
  <c r="Q64" i="1"/>
  <c r="M64" i="1"/>
  <c r="Q63" i="1"/>
  <c r="M63" i="1"/>
  <c r="Q62" i="1"/>
  <c r="M62" i="1"/>
  <c r="Q61" i="1"/>
  <c r="M61" i="1"/>
  <c r="Q60" i="1"/>
  <c r="M60" i="1"/>
  <c r="Q59" i="1"/>
  <c r="M59" i="1"/>
  <c r="Q58" i="1"/>
  <c r="M58" i="1"/>
  <c r="Q57" i="1"/>
  <c r="M57" i="1"/>
  <c r="Q56" i="1"/>
  <c r="M56" i="1"/>
  <c r="Q55" i="1"/>
  <c r="M55" i="1"/>
  <c r="Q54" i="1"/>
  <c r="M54" i="1"/>
  <c r="Q53" i="1"/>
  <c r="M53" i="1"/>
  <c r="Q52" i="1"/>
  <c r="M52" i="1"/>
  <c r="Q51" i="1"/>
  <c r="M51" i="1"/>
  <c r="Q50" i="1"/>
  <c r="M50" i="1"/>
  <c r="Q49" i="1"/>
  <c r="M49" i="1"/>
  <c r="Q48" i="1"/>
  <c r="M48" i="1"/>
  <c r="Q47" i="1"/>
  <c r="M47" i="1"/>
  <c r="Q46" i="1"/>
  <c r="M46" i="1"/>
  <c r="Q45" i="1"/>
  <c r="M45" i="1"/>
  <c r="Q44" i="1"/>
  <c r="M44" i="1"/>
  <c r="Q43" i="1"/>
  <c r="M43" i="1"/>
  <c r="Q42" i="1"/>
  <c r="M42" i="1"/>
  <c r="Q41" i="1"/>
  <c r="M41" i="1"/>
  <c r="Q40" i="1"/>
  <c r="M40" i="1"/>
  <c r="Q39" i="1"/>
  <c r="M39" i="1"/>
  <c r="Q38" i="1"/>
  <c r="M38" i="1"/>
  <c r="Q37" i="1"/>
  <c r="M37" i="1"/>
  <c r="Q36" i="1"/>
  <c r="M36" i="1"/>
  <c r="Q35" i="1"/>
  <c r="M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Q25" i="1"/>
  <c r="M25" i="1"/>
  <c r="Q24" i="1"/>
  <c r="M24" i="1"/>
  <c r="Q23" i="1"/>
  <c r="M23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Q12" i="1"/>
  <c r="M12" i="1"/>
  <c r="Q11" i="1"/>
  <c r="M11" i="1"/>
  <c r="Q10" i="1"/>
  <c r="M10" i="1"/>
  <c r="Q9" i="1"/>
  <c r="M9" i="1"/>
  <c r="Q8" i="1"/>
  <c r="M8" i="1"/>
  <c r="F8" i="1"/>
  <c r="Q7" i="1"/>
  <c r="M7" i="1"/>
  <c r="Q6" i="1"/>
  <c r="M6" i="1"/>
  <c r="Q5" i="1"/>
  <c r="M5" i="1"/>
  <c r="Q4" i="1"/>
  <c r="N25" i="1" l="1"/>
  <c r="N6" i="1"/>
  <c r="P6" i="1" s="1"/>
  <c r="N14" i="1"/>
  <c r="P14" i="1" s="1"/>
  <c r="N24" i="1"/>
  <c r="P24" i="1" s="1"/>
  <c r="N47" i="1"/>
  <c r="P47" i="1" s="1"/>
  <c r="N77" i="1"/>
  <c r="O77" i="1" s="1"/>
  <c r="N5" i="1"/>
  <c r="O5" i="1" s="1"/>
  <c r="N19" i="1"/>
  <c r="O19" i="1" s="1"/>
  <c r="N28" i="1"/>
  <c r="P28" i="1" s="1"/>
  <c r="N32" i="1"/>
  <c r="N9" i="1"/>
  <c r="P9" i="1" s="1"/>
  <c r="N15" i="1"/>
  <c r="O15" i="1" s="1"/>
  <c r="N18" i="1"/>
  <c r="N21" i="1"/>
  <c r="N23" i="1"/>
  <c r="P23" i="1" s="1"/>
  <c r="N56" i="1"/>
  <c r="P56" i="1" s="1"/>
  <c r="N62" i="1"/>
  <c r="P62" i="1" s="1"/>
  <c r="N66" i="1"/>
  <c r="N7" i="1"/>
  <c r="P7" i="1" s="1"/>
  <c r="N8" i="1"/>
  <c r="P8" i="1" s="1"/>
  <c r="N11" i="1"/>
  <c r="N12" i="1"/>
  <c r="N17" i="1"/>
  <c r="N20" i="1"/>
  <c r="P20" i="1" s="1"/>
  <c r="N41" i="1"/>
  <c r="O41" i="1" s="1"/>
  <c r="O6" i="1"/>
  <c r="P66" i="1"/>
  <c r="O66" i="1"/>
  <c r="P21" i="1"/>
  <c r="O21" i="1"/>
  <c r="N95" i="1"/>
  <c r="N91" i="1"/>
  <c r="N87" i="1"/>
  <c r="N83" i="1"/>
  <c r="N102" i="1"/>
  <c r="N101" i="1"/>
  <c r="N94" i="1"/>
  <c r="N93" i="1"/>
  <c r="N86" i="1"/>
  <c r="N85" i="1"/>
  <c r="N74" i="1"/>
  <c r="N69" i="1"/>
  <c r="N67" i="1"/>
  <c r="N58" i="1"/>
  <c r="N53" i="1"/>
  <c r="N51" i="1"/>
  <c r="N42" i="1"/>
  <c r="N71" i="1"/>
  <c r="N55" i="1"/>
  <c r="N39" i="1"/>
  <c r="N98" i="1"/>
  <c r="N90" i="1"/>
  <c r="N75" i="1"/>
  <c r="N59" i="1"/>
  <c r="N43" i="1"/>
  <c r="N63" i="1"/>
  <c r="N49" i="1"/>
  <c r="N38" i="1"/>
  <c r="N37" i="1"/>
  <c r="N29" i="1"/>
  <c r="N13" i="1"/>
  <c r="N79" i="1"/>
  <c r="N65" i="1"/>
  <c r="N54" i="1"/>
  <c r="N81" i="1"/>
  <c r="N70" i="1"/>
  <c r="N33" i="1"/>
  <c r="N10" i="1"/>
  <c r="N16" i="1"/>
  <c r="N27" i="1"/>
  <c r="N30" i="1"/>
  <c r="N36" i="1"/>
  <c r="P25" i="1"/>
  <c r="O25" i="1"/>
  <c r="P32" i="1"/>
  <c r="O32" i="1"/>
  <c r="P77" i="1"/>
  <c r="N31" i="1"/>
  <c r="N40" i="1"/>
  <c r="N46" i="1"/>
  <c r="N50" i="1"/>
  <c r="N61" i="1"/>
  <c r="N26" i="1"/>
  <c r="N34" i="1"/>
  <c r="N45" i="1"/>
  <c r="N73" i="1"/>
  <c r="N89" i="1"/>
  <c r="N22" i="1"/>
  <c r="N35" i="1"/>
  <c r="N57" i="1"/>
  <c r="N72" i="1"/>
  <c r="N78" i="1"/>
  <c r="N82" i="1"/>
  <c r="N97" i="1"/>
  <c r="N103" i="1"/>
  <c r="N52" i="1"/>
  <c r="N68" i="1"/>
  <c r="N88" i="1"/>
  <c r="N96" i="1"/>
  <c r="N104" i="1"/>
  <c r="N48" i="1"/>
  <c r="N64" i="1"/>
  <c r="N80" i="1"/>
  <c r="N99" i="1"/>
  <c r="N44" i="1"/>
  <c r="N60" i="1"/>
  <c r="N76" i="1"/>
  <c r="N84" i="1"/>
  <c r="N92" i="1"/>
  <c r="N100" i="1"/>
  <c r="P41" i="1" l="1"/>
  <c r="O28" i="1"/>
  <c r="O56" i="1"/>
  <c r="O23" i="1"/>
  <c r="O20" i="1"/>
  <c r="O14" i="1"/>
  <c r="O9" i="1"/>
  <c r="P5" i="1"/>
  <c r="O11" i="1"/>
  <c r="P11" i="1"/>
  <c r="P18" i="1"/>
  <c r="O18" i="1"/>
  <c r="O17" i="1"/>
  <c r="P17" i="1"/>
  <c r="O8" i="1"/>
  <c r="O62" i="1"/>
  <c r="O47" i="1"/>
  <c r="O24" i="1"/>
  <c r="P19" i="1"/>
  <c r="P15" i="1"/>
  <c r="O7" i="1"/>
  <c r="P12" i="1"/>
  <c r="O12" i="1"/>
  <c r="O92" i="1"/>
  <c r="P92" i="1"/>
  <c r="P44" i="1"/>
  <c r="O44" i="1"/>
  <c r="O48" i="1"/>
  <c r="P48" i="1"/>
  <c r="P68" i="1"/>
  <c r="O68" i="1"/>
  <c r="P82" i="1"/>
  <c r="O82" i="1"/>
  <c r="O35" i="1"/>
  <c r="P35" i="1"/>
  <c r="O45" i="1"/>
  <c r="P45" i="1"/>
  <c r="P50" i="1"/>
  <c r="O50" i="1"/>
  <c r="O27" i="1"/>
  <c r="P27" i="1"/>
  <c r="O81" i="1"/>
  <c r="P81" i="1"/>
  <c r="O4" i="1"/>
  <c r="P4" i="1"/>
  <c r="P38" i="1"/>
  <c r="O38" i="1"/>
  <c r="P59" i="1"/>
  <c r="O59" i="1"/>
  <c r="O39" i="1"/>
  <c r="P39" i="1"/>
  <c r="P51" i="1"/>
  <c r="O51" i="1"/>
  <c r="O69" i="1"/>
  <c r="P69" i="1"/>
  <c r="P93" i="1"/>
  <c r="O93" i="1"/>
  <c r="O83" i="1"/>
  <c r="P83" i="1"/>
  <c r="O84" i="1"/>
  <c r="P84" i="1"/>
  <c r="O99" i="1"/>
  <c r="P99" i="1"/>
  <c r="O104" i="1"/>
  <c r="P104" i="1"/>
  <c r="P52" i="1"/>
  <c r="O52" i="1"/>
  <c r="P78" i="1"/>
  <c r="O78" i="1"/>
  <c r="P22" i="1"/>
  <c r="O22" i="1"/>
  <c r="O34" i="1"/>
  <c r="P34" i="1"/>
  <c r="P46" i="1"/>
  <c r="O46" i="1"/>
  <c r="P16" i="1"/>
  <c r="O16" i="1"/>
  <c r="O10" i="1"/>
  <c r="P10" i="1"/>
  <c r="P54" i="1"/>
  <c r="O54" i="1"/>
  <c r="P13" i="1"/>
  <c r="O13" i="1"/>
  <c r="O49" i="1"/>
  <c r="P49" i="1"/>
  <c r="P75" i="1"/>
  <c r="O75" i="1"/>
  <c r="O55" i="1"/>
  <c r="P55" i="1"/>
  <c r="O53" i="1"/>
  <c r="P53" i="1"/>
  <c r="P74" i="1"/>
  <c r="O74" i="1"/>
  <c r="P94" i="1"/>
  <c r="O94" i="1"/>
  <c r="P87" i="1"/>
  <c r="O87" i="1"/>
  <c r="P76" i="1"/>
  <c r="O76" i="1"/>
  <c r="O80" i="1"/>
  <c r="P80" i="1"/>
  <c r="O96" i="1"/>
  <c r="P96" i="1"/>
  <c r="P103" i="1"/>
  <c r="O103" i="1"/>
  <c r="P72" i="1"/>
  <c r="O72" i="1"/>
  <c r="P89" i="1"/>
  <c r="O89" i="1"/>
  <c r="O26" i="1"/>
  <c r="P26" i="1"/>
  <c r="P40" i="1"/>
  <c r="O40" i="1"/>
  <c r="P36" i="1"/>
  <c r="O36" i="1"/>
  <c r="P33" i="1"/>
  <c r="O33" i="1"/>
  <c r="O65" i="1"/>
  <c r="P65" i="1"/>
  <c r="P29" i="1"/>
  <c r="O29" i="1"/>
  <c r="P63" i="1"/>
  <c r="O63" i="1"/>
  <c r="P90" i="1"/>
  <c r="O90" i="1"/>
  <c r="O71" i="1"/>
  <c r="P71" i="1"/>
  <c r="P58" i="1"/>
  <c r="O58" i="1"/>
  <c r="P85" i="1"/>
  <c r="O85" i="1"/>
  <c r="P101" i="1"/>
  <c r="O101" i="1"/>
  <c r="O91" i="1"/>
  <c r="P91" i="1"/>
  <c r="O100" i="1"/>
  <c r="P100" i="1"/>
  <c r="P60" i="1"/>
  <c r="O60" i="1"/>
  <c r="O64" i="1"/>
  <c r="P64" i="1"/>
  <c r="O88" i="1"/>
  <c r="P88" i="1"/>
  <c r="P97" i="1"/>
  <c r="O97" i="1"/>
  <c r="O57" i="1"/>
  <c r="P57" i="1"/>
  <c r="O73" i="1"/>
  <c r="P73" i="1"/>
  <c r="O61" i="1"/>
  <c r="P61" i="1"/>
  <c r="O31" i="1"/>
  <c r="P31" i="1"/>
  <c r="P30" i="1"/>
  <c r="O30" i="1"/>
  <c r="P70" i="1"/>
  <c r="O70" i="1"/>
  <c r="P79" i="1"/>
  <c r="O79" i="1"/>
  <c r="O37" i="1"/>
  <c r="P37" i="1"/>
  <c r="P43" i="1"/>
  <c r="O43" i="1"/>
  <c r="P98" i="1"/>
  <c r="O98" i="1"/>
  <c r="P42" i="1"/>
  <c r="O42" i="1"/>
  <c r="P67" i="1"/>
  <c r="O67" i="1"/>
  <c r="P86" i="1"/>
  <c r="O86" i="1"/>
  <c r="P102" i="1"/>
  <c r="O102" i="1"/>
  <c r="P95" i="1"/>
  <c r="O95" i="1"/>
  <c r="S41" i="1" l="1"/>
  <c r="R47" i="1"/>
  <c r="R68" i="1"/>
  <c r="S68" i="1"/>
  <c r="R44" i="1"/>
  <c r="S44" i="1"/>
  <c r="R5" i="1"/>
  <c r="S35" i="1"/>
  <c r="R35" i="1"/>
  <c r="R8" i="1"/>
  <c r="S98" i="1"/>
  <c r="R98" i="1"/>
  <c r="R70" i="1"/>
  <c r="S70" i="1"/>
  <c r="R30" i="1"/>
  <c r="S30" i="1"/>
  <c r="R60" i="1"/>
  <c r="S60" i="1"/>
  <c r="R7" i="1"/>
  <c r="R9" i="1"/>
  <c r="S63" i="1"/>
  <c r="R63" i="1"/>
  <c r="S56" i="1"/>
  <c r="R41" i="1"/>
  <c r="S94" i="1"/>
  <c r="R94" i="1"/>
  <c r="R77" i="1"/>
  <c r="S78" i="1"/>
  <c r="R78" i="1"/>
  <c r="S93" i="1"/>
  <c r="R93" i="1"/>
  <c r="R51" i="1"/>
  <c r="S51" i="1"/>
  <c r="S59" i="1"/>
  <c r="R59" i="1"/>
  <c r="S50" i="1"/>
  <c r="R50" i="1"/>
  <c r="S5" i="1"/>
  <c r="S47" i="1"/>
  <c r="S8" i="1"/>
  <c r="S37" i="1"/>
  <c r="R37" i="1"/>
  <c r="S61" i="1"/>
  <c r="R61" i="1"/>
  <c r="S57" i="1"/>
  <c r="R57" i="1"/>
  <c r="S88" i="1"/>
  <c r="R88" i="1"/>
  <c r="S7" i="1"/>
  <c r="S19" i="1"/>
  <c r="S9" i="1"/>
  <c r="R91" i="1"/>
  <c r="S91" i="1"/>
  <c r="S71" i="1"/>
  <c r="R71" i="1"/>
  <c r="S65" i="1"/>
  <c r="R65" i="1"/>
  <c r="R80" i="1"/>
  <c r="S80" i="1"/>
  <c r="S23" i="1"/>
  <c r="R56" i="1"/>
  <c r="S53" i="1"/>
  <c r="R53" i="1"/>
  <c r="R10" i="1"/>
  <c r="S10" i="1"/>
  <c r="S77" i="1"/>
  <c r="R34" i="1"/>
  <c r="S34" i="1"/>
  <c r="S104" i="1"/>
  <c r="R104" i="1"/>
  <c r="S84" i="1"/>
  <c r="R84" i="1"/>
  <c r="R4" i="1"/>
  <c r="R15" i="1"/>
  <c r="S12" i="1"/>
  <c r="S17" i="1"/>
  <c r="R17" i="1"/>
  <c r="S18" i="1"/>
  <c r="R18" i="1"/>
  <c r="S15" i="1"/>
  <c r="S11" i="1"/>
  <c r="R12" i="1"/>
  <c r="R11" i="1"/>
  <c r="S27" i="1"/>
  <c r="R27" i="1"/>
  <c r="R24" i="1"/>
  <c r="R62" i="1"/>
  <c r="R95" i="1"/>
  <c r="S95" i="1"/>
  <c r="S86" i="1"/>
  <c r="R86" i="1"/>
  <c r="S42" i="1"/>
  <c r="R42" i="1"/>
  <c r="S43" i="1"/>
  <c r="R43" i="1"/>
  <c r="S79" i="1"/>
  <c r="R79" i="1"/>
  <c r="S14" i="1"/>
  <c r="S97" i="1"/>
  <c r="R97" i="1"/>
  <c r="R20" i="1"/>
  <c r="R6" i="1"/>
  <c r="R21" i="1"/>
  <c r="S101" i="1"/>
  <c r="R101" i="1"/>
  <c r="S58" i="1"/>
  <c r="R58" i="1"/>
  <c r="S90" i="1"/>
  <c r="R90" i="1"/>
  <c r="S29" i="1"/>
  <c r="R29" i="1"/>
  <c r="S33" i="1"/>
  <c r="R33" i="1"/>
  <c r="R32" i="1"/>
  <c r="R72" i="1"/>
  <c r="S72" i="1"/>
  <c r="R76" i="1"/>
  <c r="S76" i="1"/>
  <c r="R28" i="1"/>
  <c r="R66" i="1"/>
  <c r="R87" i="1"/>
  <c r="S87" i="1"/>
  <c r="S74" i="1"/>
  <c r="R74" i="1"/>
  <c r="R54" i="1"/>
  <c r="S54" i="1"/>
  <c r="R16" i="1"/>
  <c r="S16" i="1"/>
  <c r="S46" i="1"/>
  <c r="R46" i="1"/>
  <c r="R22" i="1"/>
  <c r="S22" i="1"/>
  <c r="R52" i="1"/>
  <c r="S52" i="1"/>
  <c r="R38" i="1"/>
  <c r="S38" i="1"/>
  <c r="R25" i="1"/>
  <c r="S82" i="1"/>
  <c r="R82" i="1"/>
  <c r="S102" i="1"/>
  <c r="R102" i="1"/>
  <c r="R67" i="1"/>
  <c r="S67" i="1"/>
  <c r="R19" i="1"/>
  <c r="S85" i="1"/>
  <c r="R85" i="1"/>
  <c r="S36" i="1"/>
  <c r="R36" i="1"/>
  <c r="R40" i="1"/>
  <c r="S40" i="1"/>
  <c r="S89" i="1"/>
  <c r="R89" i="1"/>
  <c r="R103" i="1"/>
  <c r="S103" i="1"/>
  <c r="R23" i="1"/>
  <c r="S75" i="1"/>
  <c r="R75" i="1"/>
  <c r="R13" i="1"/>
  <c r="S13" i="1"/>
  <c r="S24" i="1"/>
  <c r="S62" i="1"/>
  <c r="R14" i="1"/>
  <c r="S31" i="1"/>
  <c r="R31" i="1"/>
  <c r="S73" i="1"/>
  <c r="R73" i="1"/>
  <c r="R64" i="1"/>
  <c r="S64" i="1"/>
  <c r="S100" i="1"/>
  <c r="R100" i="1"/>
  <c r="S20" i="1"/>
  <c r="S6" i="1"/>
  <c r="S21" i="1"/>
  <c r="S32" i="1"/>
  <c r="R26" i="1"/>
  <c r="S26" i="1"/>
  <c r="S96" i="1"/>
  <c r="R96" i="1"/>
  <c r="S28" i="1"/>
  <c r="S66" i="1"/>
  <c r="S55" i="1"/>
  <c r="R55" i="1"/>
  <c r="S49" i="1"/>
  <c r="R49" i="1"/>
  <c r="R99" i="1"/>
  <c r="S99" i="1"/>
  <c r="R83" i="1"/>
  <c r="S83" i="1"/>
  <c r="S69" i="1"/>
  <c r="R69" i="1"/>
  <c r="S39" i="1"/>
  <c r="R39" i="1"/>
  <c r="S81" i="1"/>
  <c r="R81" i="1"/>
  <c r="S25" i="1"/>
  <c r="S45" i="1"/>
  <c r="R45" i="1"/>
  <c r="R48" i="1"/>
  <c r="S48" i="1"/>
  <c r="S92" i="1"/>
  <c r="R92" i="1"/>
</calcChain>
</file>

<file path=xl/sharedStrings.xml><?xml version="1.0" encoding="utf-8"?>
<sst xmlns="http://schemas.openxmlformats.org/spreadsheetml/2006/main" count="34" uniqueCount="33">
  <si>
    <t>Flow History</t>
  </si>
  <si>
    <t>Interpretation</t>
  </si>
  <si>
    <t>tp</t>
  </si>
  <si>
    <t>hours</t>
  </si>
  <si>
    <t>C</t>
  </si>
  <si>
    <t>bbl/psi</t>
  </si>
  <si>
    <t>q</t>
  </si>
  <si>
    <t>STB/D</t>
  </si>
  <si>
    <t>k</t>
  </si>
  <si>
    <t>md</t>
  </si>
  <si>
    <t>T</t>
  </si>
  <si>
    <t>dp</t>
  </si>
  <si>
    <t>derivative</t>
  </si>
  <si>
    <t>TD</t>
  </si>
  <si>
    <t>Tde</t>
  </si>
  <si>
    <t>Tde/Cd</t>
  </si>
  <si>
    <t xml:space="preserve">pd model </t>
  </si>
  <si>
    <t xml:space="preserve">PD  actual </t>
  </si>
  <si>
    <t>derivative model</t>
  </si>
  <si>
    <t xml:space="preserve">derivative actual </t>
  </si>
  <si>
    <t>S</t>
  </si>
  <si>
    <t>Well and Reservoir Parameters</t>
  </si>
  <si>
    <t>B</t>
  </si>
  <si>
    <t>ct</t>
  </si>
  <si>
    <t>1/psi</t>
  </si>
  <si>
    <t>h</t>
  </si>
  <si>
    <t>ft</t>
  </si>
  <si>
    <t>Cd</t>
  </si>
  <si>
    <t>poro</t>
  </si>
  <si>
    <t>tpD</t>
  </si>
  <si>
    <t>mu</t>
  </si>
  <si>
    <t>cp</t>
  </si>
  <si>
    <t>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</si>
</sst>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Log_Log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4216516573152907"/>
          <c:y val="2.9895366218236174E-3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283213101359"/>
          <c:y val="6.2270635453079579E-2"/>
          <c:w val="0.84584563157150261"/>
          <c:h val="0.78027376622765188"/>
        </c:manualLayout>
      </c:layout>
      <c:scatterChart>
        <c:scatterStyle val="lineMarker"/>
        <c:varyColors val="0"/>
        <c:ser>
          <c:idx val="0"/>
          <c:order val="0"/>
          <c:tx>
            <c:v>pd_model</c:v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Sheet1!$O$4:$O$104</c:f>
              <c:numCache>
                <c:formatCode>General</c:formatCode>
                <c:ptCount val="101"/>
                <c:pt idx="0">
                  <c:v>1.3383061711981821E-2</c:v>
                </c:pt>
                <c:pt idx="1">
                  <c:v>2.6765944986280727E-2</c:v>
                </c:pt>
                <c:pt idx="2">
                  <c:v>4.0148649824943941E-2</c:v>
                </c:pt>
                <c:pt idx="3">
                  <c:v>5.3531176232681173E-2</c:v>
                </c:pt>
                <c:pt idx="4">
                  <c:v>6.691352421268057E-2</c:v>
                </c:pt>
                <c:pt idx="5">
                  <c:v>8.0295693768130172E-2</c:v>
                </c:pt>
                <c:pt idx="6">
                  <c:v>9.3677684903739344E-2</c:v>
                </c:pt>
                <c:pt idx="7">
                  <c:v>0.1070594976219353</c:v>
                </c:pt>
                <c:pt idx="8">
                  <c:v>0.12044113192628611</c:v>
                </c:pt>
                <c:pt idx="9">
                  <c:v>0.13513618339242189</c:v>
                </c:pt>
                <c:pt idx="10">
                  <c:v>0.15162404619050893</c:v>
                </c:pt>
                <c:pt idx="11">
                  <c:v>0.17012341007912671</c:v>
                </c:pt>
                <c:pt idx="12">
                  <c:v>0.19087963183321557</c:v>
                </c:pt>
                <c:pt idx="13">
                  <c:v>0.2141679846752661</c:v>
                </c:pt>
                <c:pt idx="14">
                  <c:v>0.2402973030360615</c:v>
                </c:pt>
                <c:pt idx="15">
                  <c:v>0.26961407060147902</c:v>
                </c:pt>
                <c:pt idx="16">
                  <c:v>0.30250700535541902</c:v>
                </c:pt>
                <c:pt idx="17">
                  <c:v>0.33941220178579379</c:v>
                </c:pt>
                <c:pt idx="18">
                  <c:v>0.38081889765159754</c:v>
                </c:pt>
                <c:pt idx="19">
                  <c:v>0.42727594076301895</c:v>
                </c:pt>
                <c:pt idx="20">
                  <c:v>0.47939904026672753</c:v>
                </c:pt>
                <c:pt idx="21">
                  <c:v>0.53787889695910363</c:v>
                </c:pt>
                <c:pt idx="22">
                  <c:v>0.60349031840368372</c:v>
                </c:pt>
                <c:pt idx="23">
                  <c:v>0.67710243715967511</c:v>
                </c:pt>
                <c:pt idx="24">
                  <c:v>0.7596901643455819</c:v>
                </c:pt>
                <c:pt idx="25">
                  <c:v>0.85234702632696235</c:v>
                </c:pt>
                <c:pt idx="26">
                  <c:v>0.95629954955233265</c:v>
                </c:pt>
                <c:pt idx="27">
                  <c:v>1.0729233777811735</c:v>
                </c:pt>
                <c:pt idx="28">
                  <c:v>1.2037613271525691</c:v>
                </c:pt>
                <c:pt idx="29">
                  <c:v>1.350543608184724</c:v>
                </c:pt>
                <c:pt idx="30">
                  <c:v>1.5152104697436903</c:v>
                </c:pt>
                <c:pt idx="31">
                  <c:v>1.6999375488445987</c:v>
                </c:pt>
                <c:pt idx="32">
                  <c:v>1.9071642416589061</c:v>
                </c:pt>
                <c:pt idx="33">
                  <c:v>2.1396254459426292</c:v>
                </c:pt>
                <c:pt idx="34">
                  <c:v>2.4003870629451853</c:v>
                </c:pt>
                <c:pt idx="35">
                  <c:v>2.692885688379167</c:v>
                </c:pt>
                <c:pt idx="36">
                  <c:v>3.0209729668965601</c:v>
                </c:pt>
                <c:pt idx="37">
                  <c:v>3.3889651331016668</c:v>
                </c:pt>
                <c:pt idx="38">
                  <c:v>3.8016983141748963</c:v>
                </c:pt>
                <c:pt idx="39">
                  <c:v>4.2645902247065024</c:v>
                </c:pt>
                <c:pt idx="40">
                  <c:v>4.7837089428516277</c:v>
                </c:pt>
                <c:pt idx="41">
                  <c:v>5.3658495180290195</c:v>
                </c:pt>
                <c:pt idx="42">
                  <c:v>6.0186192231790789</c:v>
                </c:pt>
                <c:pt idx="43">
                  <c:v>6.7505323279131657</c:v>
                </c:pt>
                <c:pt idx="44">
                  <c:v>7.5711153310438624</c:v>
                </c:pt>
                <c:pt idx="45">
                  <c:v>8.4910236497825728</c:v>
                </c:pt>
                <c:pt idx="46">
                  <c:v>9.52217081512471</c:v>
                </c:pt>
                <c:pt idx="47">
                  <c:v>10.677871264925946</c:v>
                </c:pt>
                <c:pt idx="48">
                  <c:v>11.972997852383115</c:v>
                </c:pt>
                <c:pt idx="49">
                  <c:v>13.424155191801692</c:v>
                </c:pt>
                <c:pt idx="50">
                  <c:v>15.049869936985029</c:v>
                </c:pt>
                <c:pt idx="51">
                  <c:v>16.870799019966647</c:v>
                </c:pt>
                <c:pt idx="52">
                  <c:v>18.909956755936044</c:v>
                </c:pt>
                <c:pt idx="53">
                  <c:v>21.192961527938518</c:v>
                </c:pt>
                <c:pt idx="54">
                  <c:v>23.748302482605734</c:v>
                </c:pt>
                <c:pt idx="55">
                  <c:v>26.607626272170371</c:v>
                </c:pt>
                <c:pt idx="56">
                  <c:v>29.806043339935918</c:v>
                </c:pt>
                <c:pt idx="57">
                  <c:v>33.382452533376153</c:v>
                </c:pt>
                <c:pt idx="58">
                  <c:v>37.379881902749652</c:v>
                </c:pt>
                <c:pt idx="59">
                  <c:v>41.845842360539585</c:v>
                </c:pt>
                <c:pt idx="60">
                  <c:v>46.832689390667042</c:v>
                </c:pt>
                <c:pt idx="61">
                  <c:v>52.39798615589207</c:v>
                </c:pt>
                <c:pt idx="62">
                  <c:v>58.604859106162309</c:v>
                </c:pt>
                <c:pt idx="63">
                  <c:v>65.522334492341543</c:v>
                </c:pt>
                <c:pt idx="64">
                  <c:v>73.225641000273811</c:v>
                </c:pt>
                <c:pt idx="65">
                  <c:v>81.79646001882287</c:v>
                </c:pt>
                <c:pt idx="66">
                  <c:v>91.323100850030229</c:v>
                </c:pt>
                <c:pt idx="67">
                  <c:v>101.90057351183503</c:v>
                </c:pt>
                <c:pt idx="68">
                  <c:v>113.63052678767916</c:v>
                </c:pt>
                <c:pt idx="69">
                  <c:v>126.62101404203949</c:v>
                </c:pt>
                <c:pt idx="70">
                  <c:v>140.98604435542791</c:v>
                </c:pt>
                <c:pt idx="71">
                  <c:v>156.84487218264087</c:v>
                </c:pt>
                <c:pt idx="72">
                  <c:v>174.32097561034732</c:v>
                </c:pt>
                <c:pt idx="73">
                  <c:v>193.54067216744252</c:v>
                </c:pt>
                <c:pt idx="74">
                  <c:v>214.63132298356916</c:v>
                </c:pt>
                <c:pt idx="75">
                  <c:v>237.71908200851536</c:v>
                </c:pt>
                <c:pt idx="76">
                  <c:v>262.92615819430989</c:v>
                </c:pt>
                <c:pt idx="77">
                  <c:v>290.36757617065683</c:v>
                </c:pt>
                <c:pt idx="78">
                  <c:v>320.14744597422754</c:v>
                </c:pt>
                <c:pt idx="79">
                  <c:v>352.3547853379805</c:v>
                </c:pt>
                <c:pt idx="80">
                  <c:v>387.05897868011454</c:v>
                </c:pt>
                <c:pt idx="81">
                  <c:v>424.30500396243764</c:v>
                </c:pt>
                <c:pt idx="82">
                  <c:v>464.10860936915452</c:v>
                </c:pt>
                <c:pt idx="83">
                  <c:v>506.45167210548374</c:v>
                </c:pt>
                <c:pt idx="84">
                  <c:v>551.27801583351857</c:v>
                </c:pt>
                <c:pt idx="85">
                  <c:v>598.48999446803532</c:v>
                </c:pt>
                <c:pt idx="86">
                  <c:v>647.94616088728242</c:v>
                </c:pt>
                <c:pt idx="87">
                  <c:v>699.46032281979217</c:v>
                </c:pt>
                <c:pt idx="88">
                  <c:v>752.80223996720872</c:v>
                </c:pt>
                <c:pt idx="89">
                  <c:v>802.98905596469137</c:v>
                </c:pt>
                <c:pt idx="90">
                  <c:v>849.31534765468109</c:v>
                </c:pt>
                <c:pt idx="91">
                  <c:v>892.21006218245509</c:v>
                </c:pt>
                <c:pt idx="92">
                  <c:v>932.04086852967851</c:v>
                </c:pt>
                <c:pt idx="93">
                  <c:v>969.12472271502872</c:v>
                </c:pt>
                <c:pt idx="94">
                  <c:v>1003.7363199546925</c:v>
                </c:pt>
                <c:pt idx="95">
                  <c:v>1036.1149109208325</c:v>
                </c:pt>
                <c:pt idx="96">
                  <c:v>1066.4698399515917</c:v>
                </c:pt>
                <c:pt idx="97">
                  <c:v>1094.9850763138222</c:v>
                </c:pt>
                <c:pt idx="98">
                  <c:v>1121.8229458312185</c:v>
                </c:pt>
                <c:pt idx="99">
                  <c:v>1147.1272228047651</c:v>
                </c:pt>
                <c:pt idx="100">
                  <c:v>1171.0257066120987</c:v>
                </c:pt>
              </c:numCache>
            </c:numRef>
          </c:xVal>
          <c:yVal>
            <c:numRef>
              <c:f>Sheet1!$P$4:$P$104</c:f>
              <c:numCache>
                <c:formatCode>General</c:formatCode>
                <c:ptCount val="101"/>
                <c:pt idx="0">
                  <c:v>1.336131108380661E-2</c:v>
                </c:pt>
                <c:pt idx="1">
                  <c:v>2.6684129338688401E-2</c:v>
                </c:pt>
                <c:pt idx="2">
                  <c:v>3.9971301722024302E-2</c:v>
                </c:pt>
                <c:pt idx="3">
                  <c:v>5.3224261297513252E-2</c:v>
                </c:pt>
                <c:pt idx="4">
                  <c:v>6.6443982417679875E-2</c:v>
                </c:pt>
                <c:pt idx="5">
                  <c:v>7.9631205501602409E-2</c:v>
                </c:pt>
                <c:pt idx="6">
                  <c:v>9.278652922130666E-2</c:v>
                </c:pt>
                <c:pt idx="7">
                  <c:v>0.10591045743057302</c:v>
                </c:pt>
                <c:pt idx="8">
                  <c:v>0.11900342619007984</c:v>
                </c:pt>
                <c:pt idx="9">
                  <c:v>0.13334647020499413</c:v>
                </c:pt>
                <c:pt idx="10">
                  <c:v>0.14939629767624521</c:v>
                </c:pt>
                <c:pt idx="11">
                  <c:v>0.16735063370598607</c:v>
                </c:pt>
                <c:pt idx="12">
                  <c:v>0.18742878668054921</c:v>
                </c:pt>
                <c:pt idx="13">
                  <c:v>0.20987367535767693</c:v>
                </c:pt>
                <c:pt idx="14">
                  <c:v>0.23495396252999243</c:v>
                </c:pt>
                <c:pt idx="15">
                  <c:v>0.2629662737731579</c:v>
                </c:pt>
                <c:pt idx="16">
                  <c:v>0.29423747849671467</c:v>
                </c:pt>
                <c:pt idx="17">
                  <c:v>0.32912698928568318</c:v>
                </c:pt>
                <c:pt idx="18">
                  <c:v>0.36802902483239758</c:v>
                </c:pt>
                <c:pt idx="19">
                  <c:v>0.4113747772299316</c:v>
                </c:pt>
                <c:pt idx="20">
                  <c:v>0.45963437850553512</c:v>
                </c:pt>
                <c:pt idx="21">
                  <c:v>0.51331855515095182</c:v>
                </c:pt>
                <c:pt idx="22">
                  <c:v>0.57297983690351351</c:v>
                </c:pt>
                <c:pt idx="23">
                  <c:v>0.63921311545635939</c:v>
                </c:pt>
                <c:pt idx="24">
                  <c:v>0.71265536071305791</c:v>
                </c:pt>
                <c:pt idx="25">
                  <c:v>0.79398421139863851</c:v>
                </c:pt>
                <c:pt idx="26">
                  <c:v>0.8839151452895202</c:v>
                </c:pt>
                <c:pt idx="27">
                  <c:v>0.98319685575639082</c:v>
                </c:pt>
                <c:pt idx="28">
                  <c:v>1.0926044435709907</c:v>
                </c:pt>
                <c:pt idx="29">
                  <c:v>1.2129299539634815</c:v>
                </c:pt>
                <c:pt idx="30">
                  <c:v>1.3449697747993992</c:v>
                </c:pt>
                <c:pt idx="31">
                  <c:v>1.4895084157264089</c:v>
                </c:pt>
                <c:pt idx="32">
                  <c:v>1.6472981299968559</c:v>
                </c:pt>
                <c:pt idx="33">
                  <c:v>1.8190340103600768</c:v>
                </c:pt>
                <c:pt idx="34">
                  <c:v>2.0053241689219363</c:v>
                </c:pt>
                <c:pt idx="35">
                  <c:v>2.2066549372580955</c:v>
                </c:pt>
                <c:pt idx="36">
                  <c:v>2.4233511974533064</c:v>
                </c:pt>
                <c:pt idx="37">
                  <c:v>2.6555324403509042</c:v>
                </c:pt>
                <c:pt idx="38">
                  <c:v>2.9030656903941576</c:v>
                </c:pt>
                <c:pt idx="39">
                  <c:v>3.1655170105862247</c:v>
                </c:pt>
                <c:pt idx="40">
                  <c:v>3.4421043025078695</c:v>
                </c:pt>
                <c:pt idx="41">
                  <c:v>3.7316547607288286</c:v>
                </c:pt>
                <c:pt idx="42">
                  <c:v>4.0325715672904767</c:v>
                </c:pt>
                <c:pt idx="43">
                  <c:v>4.3428149202535442</c:v>
                </c:pt>
                <c:pt idx="44">
                  <c:v>4.6599033317614627</c:v>
                </c:pt>
                <c:pt idx="45">
                  <c:v>4.9809408941057223</c:v>
                </c:pt>
                <c:pt idx="46">
                  <c:v>5.3026759864595396</c:v>
                </c:pt>
                <c:pt idx="47">
                  <c:v>5.6215946131655441</c:v>
                </c:pt>
                <c:pt idx="48">
                  <c:v>5.9340494394041778</c:v>
                </c:pt>
                <c:pt idx="49">
                  <c:v>6.2364206616721809</c:v>
                </c:pt>
                <c:pt idx="50">
                  <c:v>6.5253005068018632</c:v>
                </c:pt>
                <c:pt idx="51">
                  <c:v>6.7976868706912299</c:v>
                </c:pt>
                <c:pt idx="52">
                  <c:v>7.0511671209289073</c:v>
                </c:pt>
                <c:pt idx="53">
                  <c:v>7.2840699763544041</c:v>
                </c:pt>
                <c:pt idx="54">
                  <c:v>7.4955631539986429</c:v>
                </c:pt>
                <c:pt idx="55">
                  <c:v>7.6856801578175578</c:v>
                </c:pt>
                <c:pt idx="56">
                  <c:v>7.8552678844811323</c:v>
                </c:pt>
                <c:pt idx="57">
                  <c:v>8.0058594061974588</c:v>
                </c:pt>
                <c:pt idx="58">
                  <c:v>8.1394886167547806</c:v>
                </c:pt>
                <c:pt idx="59">
                  <c:v>8.2584744962103755</c:v>
                </c:pt>
                <c:pt idx="60">
                  <c:v>8.3652060899209797</c:v>
                </c:pt>
                <c:pt idx="61">
                  <c:v>8.4619575878345188</c:v>
                </c:pt>
                <c:pt idx="62">
                  <c:v>8.5507541752862668</c:v>
                </c:pt>
                <c:pt idx="63">
                  <c:v>8.6332966890226555</c:v>
                </c:pt>
                <c:pt idx="64">
                  <c:v>8.7109420452481086</c:v>
                </c:pt>
                <c:pt idx="65">
                  <c:v>8.7847257757638495</c:v>
                </c:pt>
                <c:pt idx="66">
                  <c:v>8.8554110013296103</c:v>
                </c:pt>
                <c:pt idx="67">
                  <c:v>8.9235468218513017</c:v>
                </c:pt>
                <c:pt idx="68">
                  <c:v>8.9895244403225085</c:v>
                </c:pt>
                <c:pt idx="69">
                  <c:v>9.0536236698861305</c:v>
                </c:pt>
                <c:pt idx="70">
                  <c:v>9.1160476906413166</c:v>
                </c:pt>
                <c:pt idx="71">
                  <c:v>9.1769461596277502</c:v>
                </c:pt>
                <c:pt idx="72">
                  <c:v>9.2364304365733467</c:v>
                </c:pt>
                <c:pt idx="73">
                  <c:v>9.2945822936033977</c:v>
                </c:pt>
                <c:pt idx="74">
                  <c:v>9.3514591910409894</c:v>
                </c:pt>
                <c:pt idx="75">
                  <c:v>9.40709888472988</c:v>
                </c:pt>
                <c:pt idx="76">
                  <c:v>9.4615208895622533</c:v>
                </c:pt>
                <c:pt idx="77">
                  <c:v>9.5147297286053707</c:v>
                </c:pt>
                <c:pt idx="78">
                  <c:v>9.5667167627379008</c:v>
                </c:pt>
                <c:pt idx="79">
                  <c:v>9.6174624227640724</c:v>
                </c:pt>
                <c:pt idx="80">
                  <c:v>9.6669376767873985</c:v>
                </c:pt>
                <c:pt idx="81">
                  <c:v>9.7151065497329991</c:v>
                </c:pt>
                <c:pt idx="82">
                  <c:v>9.7619271548143569</c:v>
                </c:pt>
                <c:pt idx="83">
                  <c:v>9.8073536702874993</c:v>
                </c:pt>
                <c:pt idx="84">
                  <c:v>9.851338324730909</c:v>
                </c:pt>
                <c:pt idx="85">
                  <c:v>9.8938322196406219</c:v>
                </c:pt>
                <c:pt idx="86">
                  <c:v>9.934787680604579</c:v>
                </c:pt>
                <c:pt idx="87">
                  <c:v>9.9741595204354372</c:v>
                </c:pt>
                <c:pt idx="88">
                  <c:v>10.011906661109954</c:v>
                </c:pt>
                <c:pt idx="89">
                  <c:v>10.044996688425522</c:v>
                </c:pt>
                <c:pt idx="90">
                  <c:v>10.073713802078908</c:v>
                </c:pt>
                <c:pt idx="91">
                  <c:v>10.098910344258728</c:v>
                </c:pt>
                <c:pt idx="92">
                  <c:v>10.121222873951567</c:v>
                </c:pt>
                <c:pt idx="93">
                  <c:v>10.141138934768072</c:v>
                </c:pt>
                <c:pt idx="94">
                  <c:v>10.159038163225803</c:v>
                </c:pt>
                <c:pt idx="95">
                  <c:v>10.175222128136847</c:v>
                </c:pt>
                <c:pt idx="96">
                  <c:v>10.189933575072489</c:v>
                </c:pt>
                <c:pt idx="97">
                  <c:v>10.203370139188102</c:v>
                </c:pt>
                <c:pt idx="98">
                  <c:v>10.215695096483723</c:v>
                </c:pt>
                <c:pt idx="99">
                  <c:v>10.227044095740737</c:v>
                </c:pt>
                <c:pt idx="100">
                  <c:v>10.237531243574125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36-463A-93F7-A0F93E8A9D9C}"/>
            </c:ext>
          </c:extLst>
        </c:ser>
        <c:ser>
          <c:idx val="1"/>
          <c:order val="1"/>
          <c:tx>
            <c:v>pd_actual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Sheet1!$O$4:$O$104</c:f>
              <c:numCache>
                <c:formatCode>General</c:formatCode>
                <c:ptCount val="101"/>
                <c:pt idx="0">
                  <c:v>1.3383061711981821E-2</c:v>
                </c:pt>
                <c:pt idx="1">
                  <c:v>2.6765944986280727E-2</c:v>
                </c:pt>
                <c:pt idx="2">
                  <c:v>4.0148649824943941E-2</c:v>
                </c:pt>
                <c:pt idx="3">
                  <c:v>5.3531176232681173E-2</c:v>
                </c:pt>
                <c:pt idx="4">
                  <c:v>6.691352421268057E-2</c:v>
                </c:pt>
                <c:pt idx="5">
                  <c:v>8.0295693768130172E-2</c:v>
                </c:pt>
                <c:pt idx="6">
                  <c:v>9.3677684903739344E-2</c:v>
                </c:pt>
                <c:pt idx="7">
                  <c:v>0.1070594976219353</c:v>
                </c:pt>
                <c:pt idx="8">
                  <c:v>0.12044113192628611</c:v>
                </c:pt>
                <c:pt idx="9">
                  <c:v>0.13513618339242189</c:v>
                </c:pt>
                <c:pt idx="10">
                  <c:v>0.15162404619050893</c:v>
                </c:pt>
                <c:pt idx="11">
                  <c:v>0.17012341007912671</c:v>
                </c:pt>
                <c:pt idx="12">
                  <c:v>0.19087963183321557</c:v>
                </c:pt>
                <c:pt idx="13">
                  <c:v>0.2141679846752661</c:v>
                </c:pt>
                <c:pt idx="14">
                  <c:v>0.2402973030360615</c:v>
                </c:pt>
                <c:pt idx="15">
                  <c:v>0.26961407060147902</c:v>
                </c:pt>
                <c:pt idx="16">
                  <c:v>0.30250700535541902</c:v>
                </c:pt>
                <c:pt idx="17">
                  <c:v>0.33941220178579379</c:v>
                </c:pt>
                <c:pt idx="18">
                  <c:v>0.38081889765159754</c:v>
                </c:pt>
                <c:pt idx="19">
                  <c:v>0.42727594076301895</c:v>
                </c:pt>
                <c:pt idx="20">
                  <c:v>0.47939904026672753</c:v>
                </c:pt>
                <c:pt idx="21">
                  <c:v>0.53787889695910363</c:v>
                </c:pt>
                <c:pt idx="22">
                  <c:v>0.60349031840368372</c:v>
                </c:pt>
                <c:pt idx="23">
                  <c:v>0.67710243715967511</c:v>
                </c:pt>
                <c:pt idx="24">
                  <c:v>0.7596901643455819</c:v>
                </c:pt>
                <c:pt idx="25">
                  <c:v>0.85234702632696235</c:v>
                </c:pt>
                <c:pt idx="26">
                  <c:v>0.95629954955233265</c:v>
                </c:pt>
                <c:pt idx="27">
                  <c:v>1.0729233777811735</c:v>
                </c:pt>
                <c:pt idx="28">
                  <c:v>1.2037613271525691</c:v>
                </c:pt>
                <c:pt idx="29">
                  <c:v>1.350543608184724</c:v>
                </c:pt>
                <c:pt idx="30">
                  <c:v>1.5152104697436903</c:v>
                </c:pt>
                <c:pt idx="31">
                  <c:v>1.6999375488445987</c:v>
                </c:pt>
                <c:pt idx="32">
                  <c:v>1.9071642416589061</c:v>
                </c:pt>
                <c:pt idx="33">
                  <c:v>2.1396254459426292</c:v>
                </c:pt>
                <c:pt idx="34">
                  <c:v>2.4003870629451853</c:v>
                </c:pt>
                <c:pt idx="35">
                  <c:v>2.692885688379167</c:v>
                </c:pt>
                <c:pt idx="36">
                  <c:v>3.0209729668965601</c:v>
                </c:pt>
                <c:pt idx="37">
                  <c:v>3.3889651331016668</c:v>
                </c:pt>
                <c:pt idx="38">
                  <c:v>3.8016983141748963</c:v>
                </c:pt>
                <c:pt idx="39">
                  <c:v>4.2645902247065024</c:v>
                </c:pt>
                <c:pt idx="40">
                  <c:v>4.7837089428516277</c:v>
                </c:pt>
                <c:pt idx="41">
                  <c:v>5.3658495180290195</c:v>
                </c:pt>
                <c:pt idx="42">
                  <c:v>6.0186192231790789</c:v>
                </c:pt>
                <c:pt idx="43">
                  <c:v>6.7505323279131657</c:v>
                </c:pt>
                <c:pt idx="44">
                  <c:v>7.5711153310438624</c:v>
                </c:pt>
                <c:pt idx="45">
                  <c:v>8.4910236497825728</c:v>
                </c:pt>
                <c:pt idx="46">
                  <c:v>9.52217081512471</c:v>
                </c:pt>
                <c:pt idx="47">
                  <c:v>10.677871264925946</c:v>
                </c:pt>
                <c:pt idx="48">
                  <c:v>11.972997852383115</c:v>
                </c:pt>
                <c:pt idx="49">
                  <c:v>13.424155191801692</c:v>
                </c:pt>
                <c:pt idx="50">
                  <c:v>15.049869936985029</c:v>
                </c:pt>
                <c:pt idx="51">
                  <c:v>16.870799019966647</c:v>
                </c:pt>
                <c:pt idx="52">
                  <c:v>18.909956755936044</c:v>
                </c:pt>
                <c:pt idx="53">
                  <c:v>21.192961527938518</c:v>
                </c:pt>
                <c:pt idx="54">
                  <c:v>23.748302482605734</c:v>
                </c:pt>
                <c:pt idx="55">
                  <c:v>26.607626272170371</c:v>
                </c:pt>
                <c:pt idx="56">
                  <c:v>29.806043339935918</c:v>
                </c:pt>
                <c:pt idx="57">
                  <c:v>33.382452533376153</c:v>
                </c:pt>
                <c:pt idx="58">
                  <c:v>37.379881902749652</c:v>
                </c:pt>
                <c:pt idx="59">
                  <c:v>41.845842360539585</c:v>
                </c:pt>
                <c:pt idx="60">
                  <c:v>46.832689390667042</c:v>
                </c:pt>
                <c:pt idx="61">
                  <c:v>52.39798615589207</c:v>
                </c:pt>
                <c:pt idx="62">
                  <c:v>58.604859106162309</c:v>
                </c:pt>
                <c:pt idx="63">
                  <c:v>65.522334492341543</c:v>
                </c:pt>
                <c:pt idx="64">
                  <c:v>73.225641000273811</c:v>
                </c:pt>
                <c:pt idx="65">
                  <c:v>81.79646001882287</c:v>
                </c:pt>
                <c:pt idx="66">
                  <c:v>91.323100850030229</c:v>
                </c:pt>
                <c:pt idx="67">
                  <c:v>101.90057351183503</c:v>
                </c:pt>
                <c:pt idx="68">
                  <c:v>113.63052678767916</c:v>
                </c:pt>
                <c:pt idx="69">
                  <c:v>126.62101404203949</c:v>
                </c:pt>
                <c:pt idx="70">
                  <c:v>140.98604435542791</c:v>
                </c:pt>
                <c:pt idx="71">
                  <c:v>156.84487218264087</c:v>
                </c:pt>
                <c:pt idx="72">
                  <c:v>174.32097561034732</c:v>
                </c:pt>
                <c:pt idx="73">
                  <c:v>193.54067216744252</c:v>
                </c:pt>
                <c:pt idx="74">
                  <c:v>214.63132298356916</c:v>
                </c:pt>
                <c:pt idx="75">
                  <c:v>237.71908200851536</c:v>
                </c:pt>
                <c:pt idx="76">
                  <c:v>262.92615819430989</c:v>
                </c:pt>
                <c:pt idx="77">
                  <c:v>290.36757617065683</c:v>
                </c:pt>
                <c:pt idx="78">
                  <c:v>320.14744597422754</c:v>
                </c:pt>
                <c:pt idx="79">
                  <c:v>352.3547853379805</c:v>
                </c:pt>
                <c:pt idx="80">
                  <c:v>387.05897868011454</c:v>
                </c:pt>
                <c:pt idx="81">
                  <c:v>424.30500396243764</c:v>
                </c:pt>
                <c:pt idx="82">
                  <c:v>464.10860936915452</c:v>
                </c:pt>
                <c:pt idx="83">
                  <c:v>506.45167210548374</c:v>
                </c:pt>
                <c:pt idx="84">
                  <c:v>551.27801583351857</c:v>
                </c:pt>
                <c:pt idx="85">
                  <c:v>598.48999446803532</c:v>
                </c:pt>
                <c:pt idx="86">
                  <c:v>647.94616088728242</c:v>
                </c:pt>
                <c:pt idx="87">
                  <c:v>699.46032281979217</c:v>
                </c:pt>
                <c:pt idx="88">
                  <c:v>752.80223996720872</c:v>
                </c:pt>
                <c:pt idx="89">
                  <c:v>802.98905596469137</c:v>
                </c:pt>
                <c:pt idx="90">
                  <c:v>849.31534765468109</c:v>
                </c:pt>
                <c:pt idx="91">
                  <c:v>892.21006218245509</c:v>
                </c:pt>
                <c:pt idx="92">
                  <c:v>932.04086852967851</c:v>
                </c:pt>
                <c:pt idx="93">
                  <c:v>969.12472271502872</c:v>
                </c:pt>
                <c:pt idx="94">
                  <c:v>1003.7363199546925</c:v>
                </c:pt>
                <c:pt idx="95">
                  <c:v>1036.1149109208325</c:v>
                </c:pt>
                <c:pt idx="96">
                  <c:v>1066.4698399515917</c:v>
                </c:pt>
                <c:pt idx="97">
                  <c:v>1094.9850763138222</c:v>
                </c:pt>
                <c:pt idx="98">
                  <c:v>1121.8229458312185</c:v>
                </c:pt>
                <c:pt idx="99">
                  <c:v>1147.1272228047651</c:v>
                </c:pt>
                <c:pt idx="100">
                  <c:v>1171.0257066120987</c:v>
                </c:pt>
              </c:numCache>
            </c:numRef>
          </c:xVal>
          <c:yVal>
            <c:numRef>
              <c:f>Sheet1!$Q$4:$Q$104</c:f>
              <c:numCache>
                <c:formatCode>General</c:formatCode>
                <c:ptCount val="101"/>
                <c:pt idx="0">
                  <c:v>1.3092866552010736E-2</c:v>
                </c:pt>
                <c:pt idx="1">
                  <c:v>2.6148746679424691E-2</c:v>
                </c:pt>
                <c:pt idx="2">
                  <c:v>3.9169082555835934E-2</c:v>
                </c:pt>
                <c:pt idx="3">
                  <c:v>5.2159276329069984E-2</c:v>
                </c:pt>
                <c:pt idx="4">
                  <c:v>6.5116670463006579E-2</c:v>
                </c:pt>
                <c:pt idx="5">
                  <c:v>7.8039798598149912E-2</c:v>
                </c:pt>
                <c:pt idx="6">
                  <c:v>9.0932665108073393E-2</c:v>
                </c:pt>
                <c:pt idx="7">
                  <c:v>0.10380236765967665</c:v>
                </c:pt>
                <c:pt idx="8">
                  <c:v>0.1166322708252885</c:v>
                </c:pt>
                <c:pt idx="9">
                  <c:v>0.13069921156334297</c:v>
                </c:pt>
                <c:pt idx="10">
                  <c:v>0.14642872886037764</c:v>
                </c:pt>
                <c:pt idx="11">
                  <c:v>0.16403941555529253</c:v>
                </c:pt>
                <c:pt idx="12">
                  <c:v>0.18371994767930744</c:v>
                </c:pt>
                <c:pt idx="13">
                  <c:v>0.20573829790279735</c:v>
                </c:pt>
                <c:pt idx="14">
                  <c:v>0.23032667671105331</c:v>
                </c:pt>
                <c:pt idx="15">
                  <c:v>0.25781140823533566</c:v>
                </c:pt>
                <c:pt idx="16">
                  <c:v>0.28847667529747556</c:v>
                </c:pt>
                <c:pt idx="17">
                  <c:v>0.3227165078363583</c:v>
                </c:pt>
                <c:pt idx="18">
                  <c:v>0.36087621890223343</c:v>
                </c:pt>
                <c:pt idx="19">
                  <c:v>0.4034264624417836</c:v>
                </c:pt>
                <c:pt idx="20">
                  <c:v>0.45078303247357138</c:v>
                </c:pt>
                <c:pt idx="21">
                  <c:v>0.50350028461154406</c:v>
                </c:pt>
                <c:pt idx="22">
                  <c:v>0.56207306569454696</c:v>
                </c:pt>
                <c:pt idx="23">
                  <c:v>0.62714242726191571</c:v>
                </c:pt>
                <c:pt idx="24">
                  <c:v>0.69928843165927468</c:v>
                </c:pt>
                <c:pt idx="25">
                  <c:v>0.77923435172606104</c:v>
                </c:pt>
                <c:pt idx="26">
                  <c:v>0.8676466570000122</c:v>
                </c:pt>
                <c:pt idx="27">
                  <c:v>0.96531404662945663</c:v>
                </c:pt>
                <c:pt idx="28">
                  <c:v>1.0729818030918361</c:v>
                </c:pt>
                <c:pt idx="29">
                  <c:v>1.1914683616266091</c:v>
                </c:pt>
                <c:pt idx="30">
                  <c:v>1.3215760382147905</c:v>
                </c:pt>
                <c:pt idx="31">
                  <c:v>1.4640901324584747</c:v>
                </c:pt>
                <c:pt idx="32">
                  <c:v>1.6198268069269839</c:v>
                </c:pt>
                <c:pt idx="33">
                  <c:v>1.789438917530183</c:v>
                </c:pt>
                <c:pt idx="34">
                  <c:v>1.9736829456807121</c:v>
                </c:pt>
                <c:pt idx="35">
                  <c:v>2.1729357575692161</c:v>
                </c:pt>
                <c:pt idx="36">
                  <c:v>2.3877807263310187</c:v>
                </c:pt>
                <c:pt idx="37">
                  <c:v>2.6181302638830668</c:v>
                </c:pt>
                <c:pt idx="38">
                  <c:v>2.8642344834463924</c:v>
                </c:pt>
                <c:pt idx="39">
                  <c:v>3.1253248523611643</c:v>
                </c:pt>
                <c:pt idx="40">
                  <c:v>3.4011148821104484</c:v>
                </c:pt>
                <c:pt idx="41">
                  <c:v>3.6899591502041487</c:v>
                </c:pt>
                <c:pt idx="42">
                  <c:v>3.9908150789537746</c:v>
                </c:pt>
                <c:pt idx="43">
                  <c:v>4.3010742918815081</c:v>
                </c:pt>
                <c:pt idx="44">
                  <c:v>4.6187679551498837</c:v>
                </c:pt>
                <c:pt idx="45">
                  <c:v>4.9404638617533978</c:v>
                </c:pt>
                <c:pt idx="46">
                  <c:v>5.263252247520871</c:v>
                </c:pt>
                <c:pt idx="47">
                  <c:v>5.5833252596256351</c:v>
                </c:pt>
                <c:pt idx="48">
                  <c:v>5.8970865919284794</c:v>
                </c:pt>
                <c:pt idx="49">
                  <c:v>6.2010730895091841</c:v>
                </c:pt>
                <c:pt idx="50">
                  <c:v>6.4915678290028636</c:v>
                </c:pt>
                <c:pt idx="51">
                  <c:v>6.7662307219406737</c:v>
                </c:pt>
                <c:pt idx="52">
                  <c:v>7.0219876143055311</c:v>
                </c:pt>
                <c:pt idx="53">
                  <c:v>7.2581296827462571</c:v>
                </c:pt>
                <c:pt idx="54">
                  <c:v>7.4729097702904799</c:v>
                </c:pt>
                <c:pt idx="55">
                  <c:v>7.6672372723380384</c:v>
                </c:pt>
                <c:pt idx="56">
                  <c:v>7.8409895757458257</c:v>
                </c:pt>
                <c:pt idx="57">
                  <c:v>7.9961717186952814</c:v>
                </c:pt>
                <c:pt idx="58">
                  <c:v>8.134060110724791</c:v>
                </c:pt>
                <c:pt idx="59">
                  <c:v>8.257003243966432</c:v>
                </c:pt>
                <c:pt idx="60">
                  <c:v>8.3670655642886391</c:v>
                </c:pt>
                <c:pt idx="61">
                  <c:v>8.4663094080787982</c:v>
                </c:pt>
                <c:pt idx="62">
                  <c:v>8.5569039131337199</c:v>
                </c:pt>
                <c:pt idx="63">
                  <c:v>8.6403195601828209</c:v>
                </c:pt>
                <c:pt idx="64">
                  <c:v>8.7183506923964682</c:v>
                </c:pt>
                <c:pt idx="65">
                  <c:v>8.7918755021746673</c:v>
                </c:pt>
                <c:pt idx="66">
                  <c:v>8.8621341228477029</c:v>
                </c:pt>
                <c:pt idx="67">
                  <c:v>8.9295724104712715</c:v>
                </c:pt>
                <c:pt idx="68">
                  <c:v>8.9949264214167375</c:v>
                </c:pt>
                <c:pt idx="69">
                  <c:v>9.058389708757618</c:v>
                </c:pt>
                <c:pt idx="70">
                  <c:v>9.1203430305959206</c:v>
                </c:pt>
                <c:pt idx="71">
                  <c:v>9.1808568405718152</c:v>
                </c:pt>
                <c:pt idx="72">
                  <c:v>9.2401028052029961</c:v>
                </c:pt>
                <c:pt idx="73">
                  <c:v>9.2980980943643097</c:v>
                </c:pt>
                <c:pt idx="74">
                  <c:v>9.3549066591196635</c:v>
                </c:pt>
                <c:pt idx="75">
                  <c:v>9.4105216233635591</c:v>
                </c:pt>
                <c:pt idx="76">
                  <c:v>9.4649550610622004</c:v>
                </c:pt>
                <c:pt idx="77">
                  <c:v>9.5181854773406229</c:v>
                </c:pt>
                <c:pt idx="78">
                  <c:v>9.5701988338776598</c:v>
                </c:pt>
                <c:pt idx="79">
                  <c:v>9.6209617969238295</c:v>
                </c:pt>
                <c:pt idx="80">
                  <c:v>9.6704450790235637</c:v>
                </c:pt>
                <c:pt idx="81">
                  <c:v>9.7186056555593687</c:v>
                </c:pt>
                <c:pt idx="82">
                  <c:v>9.7654045282991522</c:v>
                </c:pt>
                <c:pt idx="83">
                  <c:v>9.8107923488508781</c:v>
                </c:pt>
                <c:pt idx="84">
                  <c:v>9.8547250132428488</c:v>
                </c:pt>
                <c:pt idx="85">
                  <c:v>9.8971519748867589</c:v>
                </c:pt>
                <c:pt idx="86">
                  <c:v>9.9380296440601885</c:v>
                </c:pt>
                <c:pt idx="87">
                  <c:v>9.9773116226858303</c:v>
                </c:pt>
                <c:pt idx="88">
                  <c:v>10.01496057841058</c:v>
                </c:pt>
                <c:pt idx="89">
                  <c:v>10.047952780895683</c:v>
                </c:pt>
                <c:pt idx="90">
                  <c:v>10.076577167155445</c:v>
                </c:pt>
                <c:pt idx="91">
                  <c:v>10.101684970410666</c:v>
                </c:pt>
                <c:pt idx="92">
                  <c:v>10.123913771724121</c:v>
                </c:pt>
                <c:pt idx="93">
                  <c:v>10.14375078189334</c:v>
                </c:pt>
                <c:pt idx="94">
                  <c:v>10.161575167739491</c:v>
                </c:pt>
                <c:pt idx="95">
                  <c:v>10.177688341470285</c:v>
                </c:pt>
                <c:pt idx="96">
                  <c:v>10.192333096388275</c:v>
                </c:pt>
                <c:pt idx="97">
                  <c:v>10.205706419529335</c:v>
                </c:pt>
                <c:pt idx="98">
                  <c:v>10.21797125853929</c:v>
                </c:pt>
                <c:pt idx="99">
                  <c:v>10.229263264358213</c:v>
                </c:pt>
                <c:pt idx="100">
                  <c:v>10.239696676135646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36-463A-93F7-A0F93E8A9D9C}"/>
            </c:ext>
          </c:extLst>
        </c:ser>
        <c:ser>
          <c:idx val="2"/>
          <c:order val="2"/>
          <c:tx>
            <c:v>dpd_model</c:v>
          </c:tx>
          <c:spPr>
            <a:ln w="158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Sheet1!$O$4:$O$104</c:f>
              <c:numCache>
                <c:formatCode>General</c:formatCode>
                <c:ptCount val="101"/>
                <c:pt idx="0">
                  <c:v>1.3383061711981821E-2</c:v>
                </c:pt>
                <c:pt idx="1">
                  <c:v>2.6765944986280727E-2</c:v>
                </c:pt>
                <c:pt idx="2">
                  <c:v>4.0148649824943941E-2</c:v>
                </c:pt>
                <c:pt idx="3">
                  <c:v>5.3531176232681173E-2</c:v>
                </c:pt>
                <c:pt idx="4">
                  <c:v>6.691352421268057E-2</c:v>
                </c:pt>
                <c:pt idx="5">
                  <c:v>8.0295693768130172E-2</c:v>
                </c:pt>
                <c:pt idx="6">
                  <c:v>9.3677684903739344E-2</c:v>
                </c:pt>
                <c:pt idx="7">
                  <c:v>0.1070594976219353</c:v>
                </c:pt>
                <c:pt idx="8">
                  <c:v>0.12044113192628611</c:v>
                </c:pt>
                <c:pt idx="9">
                  <c:v>0.13513618339242189</c:v>
                </c:pt>
                <c:pt idx="10">
                  <c:v>0.15162404619050893</c:v>
                </c:pt>
                <c:pt idx="11">
                  <c:v>0.17012341007912671</c:v>
                </c:pt>
                <c:pt idx="12">
                  <c:v>0.19087963183321557</c:v>
                </c:pt>
                <c:pt idx="13">
                  <c:v>0.2141679846752661</c:v>
                </c:pt>
                <c:pt idx="14">
                  <c:v>0.2402973030360615</c:v>
                </c:pt>
                <c:pt idx="15">
                  <c:v>0.26961407060147902</c:v>
                </c:pt>
                <c:pt idx="16">
                  <c:v>0.30250700535541902</c:v>
                </c:pt>
                <c:pt idx="17">
                  <c:v>0.33941220178579379</c:v>
                </c:pt>
                <c:pt idx="18">
                  <c:v>0.38081889765159754</c:v>
                </c:pt>
                <c:pt idx="19">
                  <c:v>0.42727594076301895</c:v>
                </c:pt>
                <c:pt idx="20">
                  <c:v>0.47939904026672753</c:v>
                </c:pt>
                <c:pt idx="21">
                  <c:v>0.53787889695910363</c:v>
                </c:pt>
                <c:pt idx="22">
                  <c:v>0.60349031840368372</c:v>
                </c:pt>
                <c:pt idx="23">
                  <c:v>0.67710243715967511</c:v>
                </c:pt>
                <c:pt idx="24">
                  <c:v>0.7596901643455819</c:v>
                </c:pt>
                <c:pt idx="25">
                  <c:v>0.85234702632696235</c:v>
                </c:pt>
                <c:pt idx="26">
                  <c:v>0.95629954955233265</c:v>
                </c:pt>
                <c:pt idx="27">
                  <c:v>1.0729233777811735</c:v>
                </c:pt>
                <c:pt idx="28">
                  <c:v>1.2037613271525691</c:v>
                </c:pt>
                <c:pt idx="29">
                  <c:v>1.350543608184724</c:v>
                </c:pt>
                <c:pt idx="30">
                  <c:v>1.5152104697436903</c:v>
                </c:pt>
                <c:pt idx="31">
                  <c:v>1.6999375488445987</c:v>
                </c:pt>
                <c:pt idx="32">
                  <c:v>1.9071642416589061</c:v>
                </c:pt>
                <c:pt idx="33">
                  <c:v>2.1396254459426292</c:v>
                </c:pt>
                <c:pt idx="34">
                  <c:v>2.4003870629451853</c:v>
                </c:pt>
                <c:pt idx="35">
                  <c:v>2.692885688379167</c:v>
                </c:pt>
                <c:pt idx="36">
                  <c:v>3.0209729668965601</c:v>
                </c:pt>
                <c:pt idx="37">
                  <c:v>3.3889651331016668</c:v>
                </c:pt>
                <c:pt idx="38">
                  <c:v>3.8016983141748963</c:v>
                </c:pt>
                <c:pt idx="39">
                  <c:v>4.2645902247065024</c:v>
                </c:pt>
                <c:pt idx="40">
                  <c:v>4.7837089428516277</c:v>
                </c:pt>
                <c:pt idx="41">
                  <c:v>5.3658495180290195</c:v>
                </c:pt>
                <c:pt idx="42">
                  <c:v>6.0186192231790789</c:v>
                </c:pt>
                <c:pt idx="43">
                  <c:v>6.7505323279131657</c:v>
                </c:pt>
                <c:pt idx="44">
                  <c:v>7.5711153310438624</c:v>
                </c:pt>
                <c:pt idx="45">
                  <c:v>8.4910236497825728</c:v>
                </c:pt>
                <c:pt idx="46">
                  <c:v>9.52217081512471</c:v>
                </c:pt>
                <c:pt idx="47">
                  <c:v>10.677871264925946</c:v>
                </c:pt>
                <c:pt idx="48">
                  <c:v>11.972997852383115</c:v>
                </c:pt>
                <c:pt idx="49">
                  <c:v>13.424155191801692</c:v>
                </c:pt>
                <c:pt idx="50">
                  <c:v>15.049869936985029</c:v>
                </c:pt>
                <c:pt idx="51">
                  <c:v>16.870799019966647</c:v>
                </c:pt>
                <c:pt idx="52">
                  <c:v>18.909956755936044</c:v>
                </c:pt>
                <c:pt idx="53">
                  <c:v>21.192961527938518</c:v>
                </c:pt>
                <c:pt idx="54">
                  <c:v>23.748302482605734</c:v>
                </c:pt>
                <c:pt idx="55">
                  <c:v>26.607626272170371</c:v>
                </c:pt>
                <c:pt idx="56">
                  <c:v>29.806043339935918</c:v>
                </c:pt>
                <c:pt idx="57">
                  <c:v>33.382452533376153</c:v>
                </c:pt>
                <c:pt idx="58">
                  <c:v>37.379881902749652</c:v>
                </c:pt>
                <c:pt idx="59">
                  <c:v>41.845842360539585</c:v>
                </c:pt>
                <c:pt idx="60">
                  <c:v>46.832689390667042</c:v>
                </c:pt>
                <c:pt idx="61">
                  <c:v>52.39798615589207</c:v>
                </c:pt>
                <c:pt idx="62">
                  <c:v>58.604859106162309</c:v>
                </c:pt>
                <c:pt idx="63">
                  <c:v>65.522334492341543</c:v>
                </c:pt>
                <c:pt idx="64">
                  <c:v>73.225641000273811</c:v>
                </c:pt>
                <c:pt idx="65">
                  <c:v>81.79646001882287</c:v>
                </c:pt>
                <c:pt idx="66">
                  <c:v>91.323100850030229</c:v>
                </c:pt>
                <c:pt idx="67">
                  <c:v>101.90057351183503</c:v>
                </c:pt>
                <c:pt idx="68">
                  <c:v>113.63052678767916</c:v>
                </c:pt>
                <c:pt idx="69">
                  <c:v>126.62101404203949</c:v>
                </c:pt>
                <c:pt idx="70">
                  <c:v>140.98604435542791</c:v>
                </c:pt>
                <c:pt idx="71">
                  <c:v>156.84487218264087</c:v>
                </c:pt>
                <c:pt idx="72">
                  <c:v>174.32097561034732</c:v>
                </c:pt>
                <c:pt idx="73">
                  <c:v>193.54067216744252</c:v>
                </c:pt>
                <c:pt idx="74">
                  <c:v>214.63132298356916</c:v>
                </c:pt>
                <c:pt idx="75">
                  <c:v>237.71908200851536</c:v>
                </c:pt>
                <c:pt idx="76">
                  <c:v>262.92615819430989</c:v>
                </c:pt>
                <c:pt idx="77">
                  <c:v>290.36757617065683</c:v>
                </c:pt>
                <c:pt idx="78">
                  <c:v>320.14744597422754</c:v>
                </c:pt>
                <c:pt idx="79">
                  <c:v>352.3547853379805</c:v>
                </c:pt>
                <c:pt idx="80">
                  <c:v>387.05897868011454</c:v>
                </c:pt>
                <c:pt idx="81">
                  <c:v>424.30500396243764</c:v>
                </c:pt>
                <c:pt idx="82">
                  <c:v>464.10860936915452</c:v>
                </c:pt>
                <c:pt idx="83">
                  <c:v>506.45167210548374</c:v>
                </c:pt>
                <c:pt idx="84">
                  <c:v>551.27801583351857</c:v>
                </c:pt>
                <c:pt idx="85">
                  <c:v>598.48999446803532</c:v>
                </c:pt>
                <c:pt idx="86">
                  <c:v>647.94616088728242</c:v>
                </c:pt>
                <c:pt idx="87">
                  <c:v>699.46032281979217</c:v>
                </c:pt>
                <c:pt idx="88">
                  <c:v>752.80223996720872</c:v>
                </c:pt>
                <c:pt idx="89">
                  <c:v>802.98905596469137</c:v>
                </c:pt>
                <c:pt idx="90">
                  <c:v>849.31534765468109</c:v>
                </c:pt>
                <c:pt idx="91">
                  <c:v>892.21006218245509</c:v>
                </c:pt>
                <c:pt idx="92">
                  <c:v>932.04086852967851</c:v>
                </c:pt>
                <c:pt idx="93">
                  <c:v>969.12472271502872</c:v>
                </c:pt>
                <c:pt idx="94">
                  <c:v>1003.7363199546925</c:v>
                </c:pt>
                <c:pt idx="95">
                  <c:v>1036.1149109208325</c:v>
                </c:pt>
                <c:pt idx="96">
                  <c:v>1066.4698399515917</c:v>
                </c:pt>
                <c:pt idx="97">
                  <c:v>1094.9850763138222</c:v>
                </c:pt>
                <c:pt idx="98">
                  <c:v>1121.8229458312185</c:v>
                </c:pt>
                <c:pt idx="99">
                  <c:v>1147.1272228047651</c:v>
                </c:pt>
                <c:pt idx="100">
                  <c:v>1171.0257066120987</c:v>
                </c:pt>
              </c:numCache>
            </c:numRef>
          </c:xVal>
          <c:yVal>
            <c:numRef>
              <c:f>Sheet1!$R$4:$R$104</c:f>
              <c:numCache>
                <c:formatCode>General</c:formatCode>
                <c:ptCount val="101"/>
                <c:pt idx="0">
                  <c:v>1.3222011756943954E-2</c:v>
                </c:pt>
                <c:pt idx="1">
                  <c:v>2.661240139087467E-2</c:v>
                </c:pt>
                <c:pt idx="2">
                  <c:v>3.9816742896094999E-2</c:v>
                </c:pt>
                <c:pt idx="3">
                  <c:v>5.2956949062607887E-2</c:v>
                </c:pt>
                <c:pt idx="4">
                  <c:v>6.6032740834406717E-2</c:v>
                </c:pt>
                <c:pt idx="5">
                  <c:v>7.9049143875415978E-2</c:v>
                </c:pt>
                <c:pt idx="6">
                  <c:v>9.2006269127670751E-2</c:v>
                </c:pt>
                <c:pt idx="7">
                  <c:v>0.10489947689530787</c:v>
                </c:pt>
                <c:pt idx="8">
                  <c:v>0.11773434217435219</c:v>
                </c:pt>
                <c:pt idx="9">
                  <c:v>0.13175677675641248</c:v>
                </c:pt>
                <c:pt idx="10">
                  <c:v>0.14741633531189477</c:v>
                </c:pt>
                <c:pt idx="11">
                  <c:v>0.16488114932714026</c:v>
                </c:pt>
                <c:pt idx="12">
                  <c:v>0.18434812274591383</c:v>
                </c:pt>
                <c:pt idx="13">
                  <c:v>0.20603953189743629</c:v>
                </c:pt>
                <c:pt idx="14">
                  <c:v>0.23018355586271225</c:v>
                </c:pt>
                <c:pt idx="15">
                  <c:v>0.25702700301236542</c:v>
                </c:pt>
                <c:pt idx="16">
                  <c:v>0.28685417074231595</c:v>
                </c:pt>
                <c:pt idx="17">
                  <c:v>0.31996007110360036</c:v>
                </c:pt>
                <c:pt idx="18">
                  <c:v>0.3566403577913082</c:v>
                </c:pt>
                <c:pt idx="19">
                  <c:v>0.39722884986678797</c:v>
                </c:pt>
                <c:pt idx="20">
                  <c:v>0.44209429357697622</c:v>
                </c:pt>
                <c:pt idx="21">
                  <c:v>0.49156906156596109</c:v>
                </c:pt>
                <c:pt idx="22">
                  <c:v>0.54604464235138483</c:v>
                </c:pt>
                <c:pt idx="23">
                  <c:v>0.6058804484759629</c:v>
                </c:pt>
                <c:pt idx="24">
                  <c:v>0.67143989748713639</c:v>
                </c:pt>
                <c:pt idx="25">
                  <c:v>0.74306899138719174</c:v>
                </c:pt>
                <c:pt idx="26">
                  <c:v>0.8210825458654708</c:v>
                </c:pt>
                <c:pt idx="27">
                  <c:v>0.90574709972394329</c:v>
                </c:pt>
                <c:pt idx="28">
                  <c:v>0.99726011133878001</c:v>
                </c:pt>
                <c:pt idx="29">
                  <c:v>1.0957250004774957</c:v>
                </c:pt>
                <c:pt idx="30">
                  <c:v>1.2011219774203119</c:v>
                </c:pt>
                <c:pt idx="31">
                  <c:v>1.3132744468175708</c:v>
                </c:pt>
                <c:pt idx="32">
                  <c:v>1.4318113490630309</c:v>
                </c:pt>
                <c:pt idx="33">
                  <c:v>1.5561261675862914</c:v>
                </c:pt>
                <c:pt idx="34">
                  <c:v>1.6853337410930613</c:v>
                </c:pt>
                <c:pt idx="35">
                  <c:v>1.8182271198001667</c:v>
                </c:pt>
                <c:pt idx="36">
                  <c:v>1.9532371642824142</c:v>
                </c:pt>
                <c:pt idx="37">
                  <c:v>2.0883993187303491</c:v>
                </c:pt>
                <c:pt idx="38">
                  <c:v>2.2213323888928196</c:v>
                </c:pt>
                <c:pt idx="39">
                  <c:v>2.3492359616385392</c:v>
                </c:pt>
                <c:pt idx="40">
                  <c:v>2.4689138106432766</c:v>
                </c:pt>
                <c:pt idx="41">
                  <c:v>2.5768311649923672</c:v>
                </c:pt>
                <c:pt idx="42">
                  <c:v>2.6692138022776071</c:v>
                </c:pt>
                <c:pt idx="43">
                  <c:v>2.7421947660786548</c:v>
                </c:pt>
                <c:pt idx="44">
                  <c:v>2.7920120138810436</c:v>
                </c:pt>
                <c:pt idx="45">
                  <c:v>2.8152551657545049</c:v>
                </c:pt>
                <c:pt idx="46">
                  <c:v>2.809151688480922</c:v>
                </c:pt>
                <c:pt idx="47">
                  <c:v>2.7718735062822057</c:v>
                </c:pt>
                <c:pt idx="48">
                  <c:v>2.7028349538732637</c:v>
                </c:pt>
                <c:pt idx="49">
                  <c:v>2.6029415531351523</c:v>
                </c:pt>
                <c:pt idx="50">
                  <c:v>2.4747442858925646</c:v>
                </c:pt>
                <c:pt idx="51">
                  <c:v>2.3224512860914093</c:v>
                </c:pt>
                <c:pt idx="52">
                  <c:v>2.1517626058584023</c:v>
                </c:pt>
                <c:pt idx="53">
                  <c:v>1.9695111862369423</c:v>
                </c:pt>
                <c:pt idx="54">
                  <c:v>1.7831298241788429</c:v>
                </c:pt>
                <c:pt idx="55">
                  <c:v>1.6000027223288551</c:v>
                </c:pt>
                <c:pt idx="56">
                  <c:v>1.4267901461138164</c:v>
                </c:pt>
                <c:pt idx="57">
                  <c:v>1.2688352493940276</c:v>
                </c:pt>
                <c:pt idx="58">
                  <c:v>1.1297563956065684</c:v>
                </c:pt>
                <c:pt idx="59">
                  <c:v>1.011293057496212</c:v>
                </c:pt>
                <c:pt idx="60">
                  <c:v>0.913416757447433</c:v>
                </c:pt>
                <c:pt idx="61">
                  <c:v>0.8346669296240532</c:v>
                </c:pt>
                <c:pt idx="62">
                  <c:v>0.77262170719083356</c:v>
                </c:pt>
                <c:pt idx="63">
                  <c:v>0.7243998417309615</c:v>
                </c:pt>
                <c:pt idx="64">
                  <c:v>0.68709813988076973</c:v>
                </c:pt>
                <c:pt idx="65">
                  <c:v>0.65810375796071108</c:v>
                </c:pt>
                <c:pt idx="66">
                  <c:v>0.63526483490754904</c:v>
                </c:pt>
                <c:pt idx="67">
                  <c:v>0.61693222861902874</c:v>
                </c:pt>
                <c:pt idx="68">
                  <c:v>0.60191440214347502</c:v>
                </c:pt>
                <c:pt idx="69">
                  <c:v>0.58938657062829869</c:v>
                </c:pt>
                <c:pt idx="70">
                  <c:v>0.57878826854482124</c:v>
                </c:pt>
                <c:pt idx="71">
                  <c:v>0.56973525154024218</c:v>
                </c:pt>
                <c:pt idx="72">
                  <c:v>0.56195451440449573</c:v>
                </c:pt>
                <c:pt idx="73">
                  <c:v>0.55523766560013654</c:v>
                </c:pt>
                <c:pt idx="74">
                  <c:v>0.54942098245871196</c:v>
                </c:pt>
                <c:pt idx="75">
                  <c:v>0.54436840314858059</c:v>
                </c:pt>
                <c:pt idx="76">
                  <c:v>0.53996239149230463</c:v>
                </c:pt>
                <c:pt idx="77">
                  <c:v>0.53610667847801852</c:v>
                </c:pt>
                <c:pt idx="78">
                  <c:v>0.53271984067664613</c:v>
                </c:pt>
                <c:pt idx="79">
                  <c:v>0.52973312132319972</c:v>
                </c:pt>
                <c:pt idx="80">
                  <c:v>0.52709030012992808</c:v>
                </c:pt>
                <c:pt idx="81">
                  <c:v>0.52474550903840067</c:v>
                </c:pt>
                <c:pt idx="82">
                  <c:v>0.52265821232083531</c:v>
                </c:pt>
                <c:pt idx="83">
                  <c:v>0.52079779933514514</c:v>
                </c:pt>
                <c:pt idx="84">
                  <c:v>0.51913654917260554</c:v>
                </c:pt>
                <c:pt idx="85">
                  <c:v>0.51764975655697887</c:v>
                </c:pt>
                <c:pt idx="86">
                  <c:v>0.51631875904094859</c:v>
                </c:pt>
                <c:pt idx="87">
                  <c:v>0.51512594074088547</c:v>
                </c:pt>
                <c:pt idx="88">
                  <c:v>0.51397943042718786</c:v>
                </c:pt>
                <c:pt idx="89">
                  <c:v>0.51296832751588928</c:v>
                </c:pt>
                <c:pt idx="90">
                  <c:v>0.51215542065291064</c:v>
                </c:pt>
                <c:pt idx="91">
                  <c:v>0.51149460433964256</c:v>
                </c:pt>
                <c:pt idx="92">
                  <c:v>0.5109501628666725</c:v>
                </c:pt>
                <c:pt idx="93">
                  <c:v>0.51049305987521432</c:v>
                </c:pt>
                <c:pt idx="94">
                  <c:v>0.5101006902099734</c:v>
                </c:pt>
                <c:pt idx="95">
                  <c:v>0.50976499066081504</c:v>
                </c:pt>
                <c:pt idx="96">
                  <c:v>0.50947085423111527</c:v>
                </c:pt>
                <c:pt idx="97">
                  <c:v>0.50921258705872852</c:v>
                </c:pt>
                <c:pt idx="98">
                  <c:v>0.50898396971819215</c:v>
                </c:pt>
                <c:pt idx="99">
                  <c:v>0.50877689016845618</c:v>
                </c:pt>
                <c:pt idx="100">
                  <c:v>0.51387024385914437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36-463A-93F7-A0F93E8A9D9C}"/>
            </c:ext>
          </c:extLst>
        </c:ser>
        <c:ser>
          <c:idx val="3"/>
          <c:order val="3"/>
          <c:tx>
            <c:v>dpd_actual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Sheet1!$O$4:$O$104</c:f>
              <c:numCache>
                <c:formatCode>General</c:formatCode>
                <c:ptCount val="101"/>
                <c:pt idx="0">
                  <c:v>1.3383061711981821E-2</c:v>
                </c:pt>
                <c:pt idx="1">
                  <c:v>2.6765944986280727E-2</c:v>
                </c:pt>
                <c:pt idx="2">
                  <c:v>4.0148649824943941E-2</c:v>
                </c:pt>
                <c:pt idx="3">
                  <c:v>5.3531176232681173E-2</c:v>
                </c:pt>
                <c:pt idx="4">
                  <c:v>6.691352421268057E-2</c:v>
                </c:pt>
                <c:pt idx="5">
                  <c:v>8.0295693768130172E-2</c:v>
                </c:pt>
                <c:pt idx="6">
                  <c:v>9.3677684903739344E-2</c:v>
                </c:pt>
                <c:pt idx="7">
                  <c:v>0.1070594976219353</c:v>
                </c:pt>
                <c:pt idx="8">
                  <c:v>0.12044113192628611</c:v>
                </c:pt>
                <c:pt idx="9">
                  <c:v>0.13513618339242189</c:v>
                </c:pt>
                <c:pt idx="10">
                  <c:v>0.15162404619050893</c:v>
                </c:pt>
                <c:pt idx="11">
                  <c:v>0.17012341007912671</c:v>
                </c:pt>
                <c:pt idx="12">
                  <c:v>0.19087963183321557</c:v>
                </c:pt>
                <c:pt idx="13">
                  <c:v>0.2141679846752661</c:v>
                </c:pt>
                <c:pt idx="14">
                  <c:v>0.2402973030360615</c:v>
                </c:pt>
                <c:pt idx="15">
                  <c:v>0.26961407060147902</c:v>
                </c:pt>
                <c:pt idx="16">
                  <c:v>0.30250700535541902</c:v>
                </c:pt>
                <c:pt idx="17">
                  <c:v>0.33941220178579379</c:v>
                </c:pt>
                <c:pt idx="18">
                  <c:v>0.38081889765159754</c:v>
                </c:pt>
                <c:pt idx="19">
                  <c:v>0.42727594076301895</c:v>
                </c:pt>
                <c:pt idx="20">
                  <c:v>0.47939904026672753</c:v>
                </c:pt>
                <c:pt idx="21">
                  <c:v>0.53787889695910363</c:v>
                </c:pt>
                <c:pt idx="22">
                  <c:v>0.60349031840368372</c:v>
                </c:pt>
                <c:pt idx="23">
                  <c:v>0.67710243715967511</c:v>
                </c:pt>
                <c:pt idx="24">
                  <c:v>0.7596901643455819</c:v>
                </c:pt>
                <c:pt idx="25">
                  <c:v>0.85234702632696235</c:v>
                </c:pt>
                <c:pt idx="26">
                  <c:v>0.95629954955233265</c:v>
                </c:pt>
                <c:pt idx="27">
                  <c:v>1.0729233777811735</c:v>
                </c:pt>
                <c:pt idx="28">
                  <c:v>1.2037613271525691</c:v>
                </c:pt>
                <c:pt idx="29">
                  <c:v>1.350543608184724</c:v>
                </c:pt>
                <c:pt idx="30">
                  <c:v>1.5152104697436903</c:v>
                </c:pt>
                <c:pt idx="31">
                  <c:v>1.6999375488445987</c:v>
                </c:pt>
                <c:pt idx="32">
                  <c:v>1.9071642416589061</c:v>
                </c:pt>
                <c:pt idx="33">
                  <c:v>2.1396254459426292</c:v>
                </c:pt>
                <c:pt idx="34">
                  <c:v>2.4003870629451853</c:v>
                </c:pt>
                <c:pt idx="35">
                  <c:v>2.692885688379167</c:v>
                </c:pt>
                <c:pt idx="36">
                  <c:v>3.0209729668965601</c:v>
                </c:pt>
                <c:pt idx="37">
                  <c:v>3.3889651331016668</c:v>
                </c:pt>
                <c:pt idx="38">
                  <c:v>3.8016983141748963</c:v>
                </c:pt>
                <c:pt idx="39">
                  <c:v>4.2645902247065024</c:v>
                </c:pt>
                <c:pt idx="40">
                  <c:v>4.7837089428516277</c:v>
                </c:pt>
                <c:pt idx="41">
                  <c:v>5.3658495180290195</c:v>
                </c:pt>
                <c:pt idx="42">
                  <c:v>6.0186192231790789</c:v>
                </c:pt>
                <c:pt idx="43">
                  <c:v>6.7505323279131657</c:v>
                </c:pt>
                <c:pt idx="44">
                  <c:v>7.5711153310438624</c:v>
                </c:pt>
                <c:pt idx="45">
                  <c:v>8.4910236497825728</c:v>
                </c:pt>
                <c:pt idx="46">
                  <c:v>9.52217081512471</c:v>
                </c:pt>
                <c:pt idx="47">
                  <c:v>10.677871264925946</c:v>
                </c:pt>
                <c:pt idx="48">
                  <c:v>11.972997852383115</c:v>
                </c:pt>
                <c:pt idx="49">
                  <c:v>13.424155191801692</c:v>
                </c:pt>
                <c:pt idx="50">
                  <c:v>15.049869936985029</c:v>
                </c:pt>
                <c:pt idx="51">
                  <c:v>16.870799019966647</c:v>
                </c:pt>
                <c:pt idx="52">
                  <c:v>18.909956755936044</c:v>
                </c:pt>
                <c:pt idx="53">
                  <c:v>21.192961527938518</c:v>
                </c:pt>
                <c:pt idx="54">
                  <c:v>23.748302482605734</c:v>
                </c:pt>
                <c:pt idx="55">
                  <c:v>26.607626272170371</c:v>
                </c:pt>
                <c:pt idx="56">
                  <c:v>29.806043339935918</c:v>
                </c:pt>
                <c:pt idx="57">
                  <c:v>33.382452533376153</c:v>
                </c:pt>
                <c:pt idx="58">
                  <c:v>37.379881902749652</c:v>
                </c:pt>
                <c:pt idx="59">
                  <c:v>41.845842360539585</c:v>
                </c:pt>
                <c:pt idx="60">
                  <c:v>46.832689390667042</c:v>
                </c:pt>
                <c:pt idx="61">
                  <c:v>52.39798615589207</c:v>
                </c:pt>
                <c:pt idx="62">
                  <c:v>58.604859106162309</c:v>
                </c:pt>
                <c:pt idx="63">
                  <c:v>65.522334492341543</c:v>
                </c:pt>
                <c:pt idx="64">
                  <c:v>73.225641000273811</c:v>
                </c:pt>
                <c:pt idx="65">
                  <c:v>81.79646001882287</c:v>
                </c:pt>
                <c:pt idx="66">
                  <c:v>91.323100850030229</c:v>
                </c:pt>
                <c:pt idx="67">
                  <c:v>101.90057351183503</c:v>
                </c:pt>
                <c:pt idx="68">
                  <c:v>113.63052678767916</c:v>
                </c:pt>
                <c:pt idx="69">
                  <c:v>126.62101404203949</c:v>
                </c:pt>
                <c:pt idx="70">
                  <c:v>140.98604435542791</c:v>
                </c:pt>
                <c:pt idx="71">
                  <c:v>156.84487218264087</c:v>
                </c:pt>
                <c:pt idx="72">
                  <c:v>174.32097561034732</c:v>
                </c:pt>
                <c:pt idx="73">
                  <c:v>193.54067216744252</c:v>
                </c:pt>
                <c:pt idx="74">
                  <c:v>214.63132298356916</c:v>
                </c:pt>
                <c:pt idx="75">
                  <c:v>237.71908200851536</c:v>
                </c:pt>
                <c:pt idx="76">
                  <c:v>262.92615819430989</c:v>
                </c:pt>
                <c:pt idx="77">
                  <c:v>290.36757617065683</c:v>
                </c:pt>
                <c:pt idx="78">
                  <c:v>320.14744597422754</c:v>
                </c:pt>
                <c:pt idx="79">
                  <c:v>352.3547853379805</c:v>
                </c:pt>
                <c:pt idx="80">
                  <c:v>387.05897868011454</c:v>
                </c:pt>
                <c:pt idx="81">
                  <c:v>424.30500396243764</c:v>
                </c:pt>
                <c:pt idx="82">
                  <c:v>464.10860936915452</c:v>
                </c:pt>
                <c:pt idx="83">
                  <c:v>506.45167210548374</c:v>
                </c:pt>
                <c:pt idx="84">
                  <c:v>551.27801583351857</c:v>
                </c:pt>
                <c:pt idx="85">
                  <c:v>598.48999446803532</c:v>
                </c:pt>
                <c:pt idx="86">
                  <c:v>647.94616088728242</c:v>
                </c:pt>
                <c:pt idx="87">
                  <c:v>699.46032281979217</c:v>
                </c:pt>
                <c:pt idx="88">
                  <c:v>752.80223996720872</c:v>
                </c:pt>
                <c:pt idx="89">
                  <c:v>802.98905596469137</c:v>
                </c:pt>
                <c:pt idx="90">
                  <c:v>849.31534765468109</c:v>
                </c:pt>
                <c:pt idx="91">
                  <c:v>892.21006218245509</c:v>
                </c:pt>
                <c:pt idx="92">
                  <c:v>932.04086852967851</c:v>
                </c:pt>
                <c:pt idx="93">
                  <c:v>969.12472271502872</c:v>
                </c:pt>
                <c:pt idx="94">
                  <c:v>1003.7363199546925</c:v>
                </c:pt>
                <c:pt idx="95">
                  <c:v>1036.1149109208325</c:v>
                </c:pt>
                <c:pt idx="96">
                  <c:v>1066.4698399515917</c:v>
                </c:pt>
                <c:pt idx="97">
                  <c:v>1094.9850763138222</c:v>
                </c:pt>
                <c:pt idx="98">
                  <c:v>1121.8229458312185</c:v>
                </c:pt>
                <c:pt idx="99">
                  <c:v>1147.1272228047651</c:v>
                </c:pt>
                <c:pt idx="100">
                  <c:v>1171.0257066120987</c:v>
                </c:pt>
              </c:numCache>
            </c:numRef>
          </c:xVal>
          <c:yVal>
            <c:numRef>
              <c:f>Sheet1!$S$4:$S$104</c:f>
              <c:numCache>
                <c:formatCode>General</c:formatCode>
                <c:ptCount val="101"/>
                <c:pt idx="0">
                  <c:v>98</c:v>
                </c:pt>
                <c:pt idx="1">
                  <c:v>2.6079689363323666E-2</c:v>
                </c:pt>
                <c:pt idx="2">
                  <c:v>3.9020652400355675E-2</c:v>
                </c:pt>
                <c:pt idx="3">
                  <c:v>5.1901795501435838E-2</c:v>
                </c:pt>
                <c:pt idx="4">
                  <c:v>6.4719967199398126E-2</c:v>
                </c:pt>
                <c:pt idx="5">
                  <c:v>7.7483030688815346E-2</c:v>
                </c:pt>
                <c:pt idx="6">
                  <c:v>9.0184624958827439E-2</c:v>
                </c:pt>
                <c:pt idx="7">
                  <c:v>0.10282757105204697</c:v>
                </c:pt>
                <c:pt idx="8">
                  <c:v>0.11542064128601635</c:v>
                </c:pt>
                <c:pt idx="9">
                  <c:v>0.12917575259512479</c:v>
                </c:pt>
                <c:pt idx="10">
                  <c:v>0.14452950893542219</c:v>
                </c:pt>
                <c:pt idx="11">
                  <c:v>0.1616736508364556</c:v>
                </c:pt>
                <c:pt idx="12">
                  <c:v>0.18078113198679402</c:v>
                </c:pt>
                <c:pt idx="13">
                  <c:v>0.20205489846329508</c:v>
                </c:pt>
                <c:pt idx="14">
                  <c:v>0.22576823858114103</c:v>
                </c:pt>
                <c:pt idx="15">
                  <c:v>0.25211664179362381</c:v>
                </c:pt>
                <c:pt idx="16">
                  <c:v>0.28138826479219736</c:v>
                </c:pt>
                <c:pt idx="17">
                  <c:v>0.31394156831175835</c:v>
                </c:pt>
                <c:pt idx="18">
                  <c:v>0.34996315350046886</c:v>
                </c:pt>
                <c:pt idx="19">
                  <c:v>0.38979806581997845</c:v>
                </c:pt>
                <c:pt idx="20">
                  <c:v>0.43404357077852979</c:v>
                </c:pt>
                <c:pt idx="21">
                  <c:v>0.4826614587984292</c:v>
                </c:pt>
                <c:pt idx="22">
                  <c:v>0.53625411621127772</c:v>
                </c:pt>
                <c:pt idx="23">
                  <c:v>0.59521152081742057</c:v>
                </c:pt>
                <c:pt idx="24">
                  <c:v>0.65979200288899265</c:v>
                </c:pt>
                <c:pt idx="25">
                  <c:v>0.73047456791043297</c:v>
                </c:pt>
                <c:pt idx="26">
                  <c:v>0.8074576524417505</c:v>
                </c:pt>
                <c:pt idx="27">
                  <c:v>0.89117089921303116</c:v>
                </c:pt>
                <c:pt idx="28">
                  <c:v>0.98168933077461384</c:v>
                </c:pt>
                <c:pt idx="29">
                  <c:v>1.079310677878216</c:v>
                </c:pt>
                <c:pt idx="30">
                  <c:v>1.1838957331872537</c:v>
                </c:pt>
                <c:pt idx="31">
                  <c:v>1.2954868994147524</c:v>
                </c:pt>
                <c:pt idx="32">
                  <c:v>1.4136098545775828</c:v>
                </c:pt>
                <c:pt idx="33">
                  <c:v>1.5378786485398579</c:v>
                </c:pt>
                <c:pt idx="34">
                  <c:v>1.6673386363978624</c:v>
                </c:pt>
                <c:pt idx="35">
                  <c:v>1.8009513843968621</c:v>
                </c:pt>
                <c:pt idx="36">
                  <c:v>1.9371378321021997</c:v>
                </c:pt>
                <c:pt idx="37">
                  <c:v>2.0739508773551463</c:v>
                </c:pt>
                <c:pt idx="38">
                  <c:v>2.209105401987804</c:v>
                </c:pt>
                <c:pt idx="39">
                  <c:v>2.3395205610254477</c:v>
                </c:pt>
                <c:pt idx="40">
                  <c:v>2.4622946906454684</c:v>
                </c:pt>
                <c:pt idx="41">
                  <c:v>2.5731544843535872</c:v>
                </c:pt>
                <c:pt idx="42">
                  <c:v>2.6689785929355403</c:v>
                </c:pt>
                <c:pt idx="43">
                  <c:v>2.7446194473689176</c:v>
                </c:pt>
                <c:pt idx="44">
                  <c:v>2.7975181134763432</c:v>
                </c:pt>
                <c:pt idx="45">
                  <c:v>2.8225561906104399</c:v>
                </c:pt>
                <c:pt idx="46">
                  <c:v>2.8187768295315889</c:v>
                </c:pt>
                <c:pt idx="47">
                  <c:v>2.7825891981076367</c:v>
                </c:pt>
                <c:pt idx="48">
                  <c:v>2.715502113998927</c:v>
                </c:pt>
                <c:pt idx="49">
                  <c:v>2.6171257333755502</c:v>
                </c:pt>
                <c:pt idx="50">
                  <c:v>2.4915173509208199</c:v>
                </c:pt>
                <c:pt idx="51">
                  <c:v>2.3424788213809529</c:v>
                </c:pt>
                <c:pt idx="52">
                  <c:v>2.1755725127592997</c:v>
                </c:pt>
                <c:pt idx="53">
                  <c:v>1.9982550776317378</c:v>
                </c:pt>
                <c:pt idx="54">
                  <c:v>1.8157645481867302</c:v>
                </c:pt>
                <c:pt idx="55">
                  <c:v>1.6370427648881991</c:v>
                </c:pt>
                <c:pt idx="56">
                  <c:v>1.4653396412330735</c:v>
                </c:pt>
                <c:pt idx="57">
                  <c:v>1.3082463744782689</c:v>
                </c:pt>
                <c:pt idx="58">
                  <c:v>1.1664167783183499</c:v>
                </c:pt>
                <c:pt idx="59">
                  <c:v>1.044058725892123</c:v>
                </c:pt>
                <c:pt idx="60">
                  <c:v>0.93982577894627806</c:v>
                </c:pt>
                <c:pt idx="61">
                  <c:v>0.85421459735848793</c:v>
                </c:pt>
                <c:pt idx="62">
                  <c:v>0.78506751806379471</c:v>
                </c:pt>
                <c:pt idx="63">
                  <c:v>0.73030973050067172</c:v>
                </c:pt>
                <c:pt idx="64">
                  <c:v>0.68798232491088462</c:v>
                </c:pt>
                <c:pt idx="65">
                  <c:v>0.65506828244361304</c:v>
                </c:pt>
                <c:pt idx="66">
                  <c:v>0.63025945871940114</c:v>
                </c:pt>
                <c:pt idx="67">
                  <c:v>0.61082995571221288</c:v>
                </c:pt>
                <c:pt idx="68">
                  <c:v>0.59610033864681755</c:v>
                </c:pt>
                <c:pt idx="69">
                  <c:v>0.58416124869211039</c:v>
                </c:pt>
                <c:pt idx="70">
                  <c:v>0.57473894584345175</c:v>
                </c:pt>
                <c:pt idx="71">
                  <c:v>0.56672329333322513</c:v>
                </c:pt>
                <c:pt idx="72">
                  <c:v>0.56003318740315622</c:v>
                </c:pt>
                <c:pt idx="73">
                  <c:v>0.55411378563673164</c:v>
                </c:pt>
                <c:pt idx="74">
                  <c:v>0.54894781682033655</c:v>
                </c:pt>
                <c:pt idx="75">
                  <c:v>0.54428704911732106</c:v>
                </c:pt>
                <c:pt idx="76">
                  <c:v>0.54012353082333719</c:v>
                </c:pt>
                <c:pt idx="77">
                  <c:v>0.53634858552210307</c:v>
                </c:pt>
                <c:pt idx="78">
                  <c:v>0.53294950055744728</c:v>
                </c:pt>
                <c:pt idx="79">
                  <c:v>0.52987053658523442</c:v>
                </c:pt>
                <c:pt idx="80">
                  <c:v>0.52709506558708297</c:v>
                </c:pt>
                <c:pt idx="81">
                  <c:v>0.52458469622363268</c:v>
                </c:pt>
                <c:pt idx="82">
                  <c:v>0.52232209076141634</c:v>
                </c:pt>
                <c:pt idx="83">
                  <c:v>0.52027447108607638</c:v>
                </c:pt>
                <c:pt idx="84">
                  <c:v>0.51842792452651743</c:v>
                </c:pt>
                <c:pt idx="85">
                  <c:v>0.51675589426237611</c:v>
                </c:pt>
                <c:pt idx="86">
                  <c:v>0.5152451615982413</c:v>
                </c:pt>
                <c:pt idx="87">
                  <c:v>0.51387272065730671</c:v>
                </c:pt>
                <c:pt idx="88">
                  <c:v>0.5125516682696184</c:v>
                </c:pt>
                <c:pt idx="89">
                  <c:v>0.51138124991004841</c:v>
                </c:pt>
                <c:pt idx="90">
                  <c:v>0.51042580748940991</c:v>
                </c:pt>
                <c:pt idx="91">
                  <c:v>0.50963341082161773</c:v>
                </c:pt>
                <c:pt idx="92">
                  <c:v>0.50897664551165822</c:v>
                </c:pt>
                <c:pt idx="93">
                  <c:v>0.5084118221619518</c:v>
                </c:pt>
                <c:pt idx="94">
                  <c:v>0.50791780753398796</c:v>
                </c:pt>
                <c:pt idx="95">
                  <c:v>0.50749394225993727</c:v>
                </c:pt>
                <c:pt idx="96">
                  <c:v>0.50711634625788782</c:v>
                </c:pt>
                <c:pt idx="97">
                  <c:v>0.50677157803742146</c:v>
                </c:pt>
                <c:pt idx="98">
                  <c:v>0.50646394058065236</c:v>
                </c:pt>
                <c:pt idx="99">
                  <c:v>0.50619543601692807</c:v>
                </c:pt>
                <c:pt idx="100">
                  <c:v>0.51123717711722316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36-463A-93F7-A0F93E8A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0432"/>
        <c:axId val="650181464"/>
      </c:scatterChart>
      <c:valAx>
        <c:axId val="661320432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tDe/CD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81464"/>
        <c:crosses val="autoZero"/>
        <c:crossBetween val="midCat"/>
      </c:valAx>
      <c:valAx>
        <c:axId val="650181464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Pd, dPd*(tDe/Cd)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043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0</xdr:row>
      <xdr:rowOff>47626</xdr:rowOff>
    </xdr:from>
    <xdr:to>
      <xdr:col>30</xdr:col>
      <xdr:colOff>314325</xdr:colOff>
      <xdr:row>21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AC31A-EBC6-41A4-99D9-80FB4833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selection activeCell="F19" sqref="F19"/>
    </sheetView>
  </sheetViews>
  <sheetFormatPr defaultRowHeight="15" x14ac:dyDescent="0.25"/>
  <cols>
    <col min="1" max="16" width="9.140625" style="1"/>
    <col min="17" max="17" width="12" style="1" bestFit="1" customWidth="1"/>
    <col min="18" max="19" width="16.28515625" style="1" bestFit="1" customWidth="1"/>
    <col min="20" max="16384" width="9.140625" style="1"/>
  </cols>
  <sheetData>
    <row r="1" spans="1:19" x14ac:dyDescent="0.25">
      <c r="A1" s="9" t="s">
        <v>0</v>
      </c>
      <c r="B1" s="10"/>
      <c r="C1" s="11"/>
      <c r="E1" s="9" t="s">
        <v>1</v>
      </c>
      <c r="F1" s="10"/>
      <c r="G1" s="11"/>
    </row>
    <row r="2" spans="1:19" ht="15.75" thickBot="1" x14ac:dyDescent="0.3">
      <c r="A2" s="2" t="s">
        <v>2</v>
      </c>
      <c r="B2" s="3" t="s">
        <v>3</v>
      </c>
      <c r="C2" s="3">
        <v>150</v>
      </c>
      <c r="E2" s="2" t="s">
        <v>4</v>
      </c>
      <c r="F2" s="3" t="s">
        <v>5</v>
      </c>
      <c r="G2" s="4">
        <v>1.47E-2</v>
      </c>
    </row>
    <row r="3" spans="1:19" ht="15.75" thickBot="1" x14ac:dyDescent="0.3">
      <c r="A3" s="2" t="s">
        <v>6</v>
      </c>
      <c r="B3" s="3" t="s">
        <v>7</v>
      </c>
      <c r="C3" s="3">
        <v>1300</v>
      </c>
      <c r="E3" s="2" t="s">
        <v>8</v>
      </c>
      <c r="F3" s="3" t="s">
        <v>9</v>
      </c>
      <c r="G3" s="5">
        <v>12</v>
      </c>
      <c r="I3" s="6" t="s">
        <v>10</v>
      </c>
      <c r="J3" s="6" t="s">
        <v>11</v>
      </c>
      <c r="K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</row>
    <row r="4" spans="1:19" ht="15.75" thickBot="1" x14ac:dyDescent="0.3">
      <c r="E4" s="2" t="s">
        <v>20</v>
      </c>
      <c r="F4" s="12">
        <v>3</v>
      </c>
      <c r="G4" s="17"/>
      <c r="I4" s="7">
        <v>9.9999999997635314E-4</v>
      </c>
      <c r="J4" s="7">
        <v>4.2538880541881499</v>
      </c>
      <c r="K4" s="7">
        <v>3.3981708879494872</v>
      </c>
      <c r="M4" s="8">
        <f>_xll.ptaTd(I4,$G$3,$B$9,$C$10,$C$7,$C$11)</f>
        <v>10.017094016857145</v>
      </c>
      <c r="N4" s="8">
        <f>M4*$F$9/(M4+$F$9)</f>
        <v>10.017027236675569</v>
      </c>
      <c r="O4" s="8">
        <f t="shared" ref="O4:O35" si="0">$N4/$F$8</f>
        <v>1.3383061711981821E-2</v>
      </c>
      <c r="P4" s="8">
        <f>_xll.PdwVWIHR(N4,$F$8,$F$4)</f>
        <v>1.336131108380661E-2</v>
      </c>
      <c r="Q4" s="8">
        <f>-_xll.ptaPd(J4,0,$C$3,$G$3,$C$8,$B$6,$C$10)</f>
        <v>1.3092866552010736E-2</v>
      </c>
      <c r="R4" s="8">
        <f>_xll.DataDifferentiate($O$4:$O$104,$P$4:$P$104,$O4,0.1)*O4</f>
        <v>1.3222011756943954E-2</v>
      </c>
      <c r="S4" s="8">
        <v>98</v>
      </c>
    </row>
    <row r="5" spans="1:19" ht="15.75" thickBot="1" x14ac:dyDescent="0.3">
      <c r="A5" s="9" t="s">
        <v>21</v>
      </c>
      <c r="B5" s="10"/>
      <c r="C5" s="11"/>
      <c r="I5" s="7">
        <v>2.0000000000095501E-3</v>
      </c>
      <c r="J5" s="7">
        <v>8.4957591746410959</v>
      </c>
      <c r="K5" s="7">
        <v>8.8413996892917517</v>
      </c>
      <c r="M5" s="8">
        <f>_xll.ptaTd(I5,$G$3,$B$9,$C$10,$C$7,$C$11)</f>
        <v>20.034188034283702</v>
      </c>
      <c r="N5" s="8">
        <f t="shared" ref="N5:N35" si="1">M5*$F$9/(M5+$F$9)</f>
        <v>20.033920915338161</v>
      </c>
      <c r="O5" s="8">
        <f t="shared" si="0"/>
        <v>2.6765944986280727E-2</v>
      </c>
      <c r="P5" s="8">
        <f>_xll.PdwVWIHR(N5,$F$8,$F$4)</f>
        <v>2.6684129338688401E-2</v>
      </c>
      <c r="Q5" s="8">
        <f>-_xll.ptaPd(J5,0,$C$3,$G$3,$C$8,$B$6,$C$10)</f>
        <v>2.6148746679424691E-2</v>
      </c>
      <c r="R5" s="8">
        <f>_xll.DataDifferentiate($O$4:$O$104,$P$4:$P$104,$O5,0.1)*O5</f>
        <v>2.661240139087467E-2</v>
      </c>
      <c r="S5" s="8">
        <f>_xll.DataDifferentiate($O$4:$O$104,$Q$4:$Q$104,$O5,0.1)*O5</f>
        <v>2.6079689363323666E-2</v>
      </c>
    </row>
    <row r="6" spans="1:19" ht="15.75" thickBot="1" x14ac:dyDescent="0.3">
      <c r="A6" s="2" t="s">
        <v>22</v>
      </c>
      <c r="B6" s="14">
        <v>1.18</v>
      </c>
      <c r="C6" s="16"/>
      <c r="I6" s="7">
        <v>2.9999999999859028E-3</v>
      </c>
      <c r="J6" s="7">
        <v>12.72608192529016</v>
      </c>
      <c r="K6" s="7">
        <v>12.91234575219643</v>
      </c>
      <c r="M6" s="8">
        <f>_xll.ptaTd(I6,$G$3,$B$9,$C$10,$C$7,$C$11)</f>
        <v>30.051282051140841</v>
      </c>
      <c r="N6" s="8">
        <f t="shared" si="1"/>
        <v>30.050681037520093</v>
      </c>
      <c r="O6" s="8">
        <f t="shared" si="0"/>
        <v>4.0148649824943941E-2</v>
      </c>
      <c r="P6" s="8">
        <f>_xll.PdwVWIHR(N6,$F$8,$F$4)</f>
        <v>3.9971301722024302E-2</v>
      </c>
      <c r="Q6" s="8">
        <f>-_xll.ptaPd(J6,0,$C$3,$G$3,$C$8,$B$6,$C$10)</f>
        <v>3.9169082555835934E-2</v>
      </c>
      <c r="R6" s="8">
        <f>_xll.DataDifferentiate($O$4:$O$104,$P$4:$P$104,$O6,0.1)*O6</f>
        <v>3.9816742896094999E-2</v>
      </c>
      <c r="S6" s="8">
        <f>_xll.DataDifferentiate($O$4:$O$104,$Q$4:$Q$104,$O6,0.1)*O6</f>
        <v>3.9020652400355675E-2</v>
      </c>
    </row>
    <row r="7" spans="1:19" ht="15.75" thickBot="1" x14ac:dyDescent="0.3">
      <c r="A7" s="2" t="s">
        <v>23</v>
      </c>
      <c r="B7" s="3" t="s">
        <v>24</v>
      </c>
      <c r="C7" s="4">
        <v>1.5E-5</v>
      </c>
      <c r="I7" s="7">
        <v>3.9999999999906777E-3</v>
      </c>
      <c r="J7" s="7">
        <v>16.946611470446431</v>
      </c>
      <c r="K7" s="7">
        <v>17.034009906329249</v>
      </c>
      <c r="M7" s="8">
        <f>_xll.ptaTd(I7,$G$3,$B$9,$C$10,$C$7,$C$11)</f>
        <v>40.068376068282689</v>
      </c>
      <c r="N7" s="8">
        <f t="shared" si="1"/>
        <v>40.06730760674651</v>
      </c>
      <c r="O7" s="8">
        <f t="shared" si="0"/>
        <v>5.3531176232681173E-2</v>
      </c>
      <c r="P7" s="8">
        <f>_xll.PdwVWIHR(N7,$F$8,$F$4)</f>
        <v>5.3224261297513252E-2</v>
      </c>
      <c r="Q7" s="8">
        <f>-_xll.ptaPd(J7,0,$C$3,$G$3,$C$8,$B$6,$C$10)</f>
        <v>5.2159276329069984E-2</v>
      </c>
      <c r="R7" s="8">
        <f>_xll.DataDifferentiate($O$4:$O$104,$P$4:$P$104,$O7,0.1)*O7</f>
        <v>5.2956949062607887E-2</v>
      </c>
      <c r="S7" s="8">
        <f>_xll.DataDifferentiate($O$4:$O$104,$Q$4:$Q$104,$O7,0.1)*O7</f>
        <v>5.1901795501435838E-2</v>
      </c>
    </row>
    <row r="8" spans="1:19" ht="15.75" thickBot="1" x14ac:dyDescent="0.3">
      <c r="A8" s="2" t="s">
        <v>25</v>
      </c>
      <c r="B8" s="3" t="s">
        <v>26</v>
      </c>
      <c r="C8" s="3">
        <v>100</v>
      </c>
      <c r="E8" s="2" t="s">
        <v>27</v>
      </c>
      <c r="F8" s="12">
        <f>_xll.ptaCd(G2,B9,C7,C8,C11)</f>
        <v>748.48547008547007</v>
      </c>
      <c r="G8" s="13"/>
      <c r="I8" s="7">
        <v>4.9999999999954534E-3</v>
      </c>
      <c r="J8" s="7">
        <v>21.15648437343539</v>
      </c>
      <c r="K8" s="7">
        <v>21.158053202290379</v>
      </c>
      <c r="M8" s="8">
        <f>_xll.ptaTd(I8,$G$3,$B$9,$C$10,$C$7,$C$11)</f>
        <v>50.085470085424546</v>
      </c>
      <c r="N8" s="8">
        <f t="shared" si="1"/>
        <v>50.083800625403697</v>
      </c>
      <c r="O8" s="8">
        <f t="shared" si="0"/>
        <v>6.691352421268057E-2</v>
      </c>
      <c r="P8" s="8">
        <f>_xll.PdwVWIHR(N8,$F$8,$F$4)</f>
        <v>6.6443982417679875E-2</v>
      </c>
      <c r="Q8" s="8">
        <f>-_xll.ptaPd(J8,0,$C$3,$G$3,$C$8,$B$6,$C$10)</f>
        <v>6.5116670463006579E-2</v>
      </c>
      <c r="R8" s="8">
        <f>_xll.DataDifferentiate($O$4:$O$104,$P$4:$P$104,$O8,0.1)*O8</f>
        <v>6.6032740834406717E-2</v>
      </c>
      <c r="S8" s="8">
        <f>_xll.DataDifferentiate($O$4:$O$104,$Q$4:$Q$104,$O8,0.1)*O8</f>
        <v>6.4719967199398126E-2</v>
      </c>
    </row>
    <row r="9" spans="1:19" ht="15.75" thickBot="1" x14ac:dyDescent="0.3">
      <c r="A9" s="2" t="s">
        <v>28</v>
      </c>
      <c r="B9" s="14">
        <v>0.13</v>
      </c>
      <c r="C9" s="16"/>
      <c r="E9" s="2" t="s">
        <v>29</v>
      </c>
      <c r="F9" s="14">
        <f>_xll.ptaTd(C2,G3,B9,C10,C7,C11)</f>
        <v>1502564.1025641027</v>
      </c>
      <c r="G9" s="15"/>
      <c r="I9" s="7">
        <v>5.9999999999718057E-3</v>
      </c>
      <c r="J9" s="7">
        <v>25.35522421229722</v>
      </c>
      <c r="K9" s="7">
        <v>25.27625097336615</v>
      </c>
      <c r="M9" s="8">
        <f>_xll.ptaTd(I9,$G$3,$B$9,$C$10,$C$7,$C$11)</f>
        <v>60.102564102281683</v>
      </c>
      <c r="N9" s="8">
        <f t="shared" si="1"/>
        <v>60.100160095877861</v>
      </c>
      <c r="O9" s="8">
        <f t="shared" si="0"/>
        <v>8.0295693768130172E-2</v>
      </c>
      <c r="P9" s="8">
        <f>_xll.PdwVWIHR(N9,$F$8,$F$4)</f>
        <v>7.9631205501602409E-2</v>
      </c>
      <c r="Q9" s="8">
        <f>-_xll.ptaPd(J9,0,$C$3,$G$3,$C$8,$B$6,$C$10)</f>
        <v>7.8039798598149912E-2</v>
      </c>
      <c r="R9" s="8">
        <f>_xll.DataDifferentiate($O$4:$O$104,$P$4:$P$104,$O9,0.1)*O9</f>
        <v>7.9049143875415978E-2</v>
      </c>
      <c r="S9" s="8">
        <f>_xll.DataDifferentiate($O$4:$O$104,$Q$4:$Q$104,$O9,0.1)*O9</f>
        <v>7.7483030688815346E-2</v>
      </c>
    </row>
    <row r="10" spans="1:19" ht="15.75" thickBot="1" x14ac:dyDescent="0.3">
      <c r="A10" s="2" t="s">
        <v>30</v>
      </c>
      <c r="B10" s="3" t="s">
        <v>31</v>
      </c>
      <c r="C10" s="3">
        <v>1.8</v>
      </c>
      <c r="I10" s="7">
        <v>7.0000000000050022E-3</v>
      </c>
      <c r="J10" s="7">
        <v>29.544132012811168</v>
      </c>
      <c r="K10" s="7">
        <v>29.39372569790844</v>
      </c>
      <c r="M10" s="8">
        <f>_xll.ptaTd(I10,$G$3,$B$9,$C$10,$C$7,$C$11)</f>
        <v>70.119658119708234</v>
      </c>
      <c r="N10" s="8">
        <f t="shared" si="1"/>
        <v>70.116386021693884</v>
      </c>
      <c r="O10" s="8">
        <f t="shared" si="0"/>
        <v>9.3677684903739344E-2</v>
      </c>
      <c r="P10" s="8">
        <f>_xll.PdwVWIHR(N10,$F$8,$F$4)</f>
        <v>9.278652922130666E-2</v>
      </c>
      <c r="Q10" s="8">
        <f>-_xll.ptaPd(J10,0,$C$3,$G$3,$C$8,$B$6,$C$10)</f>
        <v>9.0932665108073393E-2</v>
      </c>
      <c r="R10" s="8">
        <f>_xll.DataDifferentiate($O$4:$O$104,$P$4:$P$104,$O10,0.1)*O10</f>
        <v>9.2006269127670751E-2</v>
      </c>
      <c r="S10" s="8">
        <f>_xll.DataDifferentiate($O$4:$O$104,$Q$4:$Q$104,$O10,0.1)*O10</f>
        <v>9.0184624958827439E-2</v>
      </c>
    </row>
    <row r="11" spans="1:19" ht="15.75" thickBot="1" x14ac:dyDescent="0.3">
      <c r="A11" s="2" t="s">
        <v>32</v>
      </c>
      <c r="B11" s="3" t="s">
        <v>26</v>
      </c>
      <c r="C11" s="3">
        <v>0.3</v>
      </c>
      <c r="I11" s="7">
        <v>8.0000000000097771E-3</v>
      </c>
      <c r="J11" s="7">
        <v>33.72551381547013</v>
      </c>
      <c r="K11" s="7">
        <v>33.481935062460352</v>
      </c>
      <c r="M11" s="8">
        <f>_xll.ptaTd(I11,$G$3,$B$9,$C$10,$C$7,$C$11)</f>
        <v>80.136752136850077</v>
      </c>
      <c r="N11" s="8">
        <f t="shared" si="1"/>
        <v>80.132478404668504</v>
      </c>
      <c r="O11" s="8">
        <f t="shared" si="0"/>
        <v>0.1070594976219353</v>
      </c>
      <c r="P11" s="8">
        <f>_xll.PdwVWIHR(N11,$F$8,$F$4)</f>
        <v>0.10591045743057302</v>
      </c>
      <c r="Q11" s="8">
        <f>-_xll.ptaPd(J11,0,$C$3,$G$3,$C$8,$B$6,$C$10)</f>
        <v>0.10380236765967665</v>
      </c>
      <c r="R11" s="8">
        <f>_xll.DataDifferentiate($O$4:$O$104,$P$4:$P$104,$O11,0.1)*O11</f>
        <v>0.10489947689530787</v>
      </c>
      <c r="S11" s="8">
        <f>_xll.DataDifferentiate($O$4:$O$104,$Q$4:$Q$104,$O11,0.1)*O11</f>
        <v>0.10282757105204697</v>
      </c>
    </row>
    <row r="12" spans="1:19" ht="15.75" thickBot="1" x14ac:dyDescent="0.3">
      <c r="I12" s="7">
        <v>8.9999999999861302E-3</v>
      </c>
      <c r="J12" s="7">
        <v>37.893964749861219</v>
      </c>
      <c r="K12" s="7">
        <v>37.571120737996381</v>
      </c>
      <c r="M12" s="8">
        <f>_xll.ptaTd(I12,$G$3,$B$9,$C$10,$C$7,$C$11)</f>
        <v>90.153846153707221</v>
      </c>
      <c r="N12" s="8">
        <f t="shared" si="1"/>
        <v>90.148437247472373</v>
      </c>
      <c r="O12" s="8">
        <f t="shared" si="0"/>
        <v>0.12044113192628611</v>
      </c>
      <c r="P12" s="8">
        <f>_xll.PdwVWIHR(N12,$F$8,$F$4)</f>
        <v>0.11900342619007984</v>
      </c>
      <c r="Q12" s="8">
        <f>-_xll.ptaPd(J12,0,$C$3,$G$3,$C$8,$B$6,$C$10)</f>
        <v>0.1166322708252885</v>
      </c>
      <c r="R12" s="8">
        <f>_xll.DataDifferentiate($O$4:$O$104,$P$4:$P$104,$O12,0.1)*O12</f>
        <v>0.11773434217435219</v>
      </c>
      <c r="S12" s="8">
        <f>_xll.DataDifferentiate($O$4:$O$104,$Q$4:$Q$104,$O12,0.1)*O12</f>
        <v>0.11542064128601635</v>
      </c>
    </row>
    <row r="13" spans="1:19" ht="15.75" thickBot="1" x14ac:dyDescent="0.3">
      <c r="I13" s="7">
        <v>1.009816608879532E-2</v>
      </c>
      <c r="J13" s="7">
        <v>42.464330675984002</v>
      </c>
      <c r="K13" s="7">
        <v>42.046490971924129</v>
      </c>
      <c r="M13" s="8">
        <f>_xll.ptaTd(I13,$G$3,$B$9,$C$10,$C$7,$C$11)</f>
        <v>101.15427911169331</v>
      </c>
      <c r="N13" s="8">
        <f t="shared" si="1"/>
        <v>101.1474697520332</v>
      </c>
      <c r="O13" s="8">
        <f t="shared" si="0"/>
        <v>0.13513618339242189</v>
      </c>
      <c r="P13" s="8">
        <f>_xll.PdwVWIHR(N13,$F$8,$F$4)</f>
        <v>0.13334647020499413</v>
      </c>
      <c r="Q13" s="8">
        <f>-_xll.ptaPd(J13,0,$C$3,$G$3,$C$8,$B$6,$C$10)</f>
        <v>0.13069921156334297</v>
      </c>
      <c r="R13" s="8">
        <f>_xll.DataDifferentiate($O$4:$O$104,$P$4:$P$104,$O13,0.1)*O13</f>
        <v>0.13175677675641248</v>
      </c>
      <c r="S13" s="8">
        <f>_xll.DataDifferentiate($O$4:$O$104,$Q$4:$Q$104,$O13,0.1)*O13</f>
        <v>0.12917575259512479</v>
      </c>
    </row>
    <row r="14" spans="1:19" ht="15.75" thickBot="1" x14ac:dyDescent="0.3">
      <c r="I14" s="7">
        <v>1.1330328706208089E-2</v>
      </c>
      <c r="J14" s="7">
        <v>47.574869721211321</v>
      </c>
      <c r="K14" s="7">
        <v>47.047545254739383</v>
      </c>
      <c r="M14" s="8">
        <f>_xll.ptaTd(I14,$G$3,$B$9,$C$10,$C$7,$C$11)</f>
        <v>113.49696789466564</v>
      </c>
      <c r="N14" s="8">
        <f t="shared" si="1"/>
        <v>113.48839548916409</v>
      </c>
      <c r="O14" s="8">
        <f t="shared" si="0"/>
        <v>0.15162404619050893</v>
      </c>
      <c r="P14" s="8">
        <f>_xll.PdwVWIHR(N14,$F$8,$F$4)</f>
        <v>0.14939629767624521</v>
      </c>
      <c r="Q14" s="8">
        <f>-_xll.ptaPd(J14,0,$C$3,$G$3,$C$8,$B$6,$C$10)</f>
        <v>0.14642872886037764</v>
      </c>
      <c r="R14" s="8">
        <f>_xll.DataDifferentiate($O$4:$O$104,$P$4:$P$104,$O14,0.1)*O14</f>
        <v>0.14741633531189477</v>
      </c>
      <c r="S14" s="8">
        <f>_xll.DataDifferentiate($O$4:$O$104,$Q$4:$Q$104,$O14,0.1)*O14</f>
        <v>0.14452950893542219</v>
      </c>
    </row>
    <row r="15" spans="1:19" ht="15.75" thickBot="1" x14ac:dyDescent="0.3">
      <c r="I15" s="7">
        <v>1.271283790168809E-2</v>
      </c>
      <c r="J15" s="7">
        <v>53.296602961213203</v>
      </c>
      <c r="K15" s="7">
        <v>52.623451246365171</v>
      </c>
      <c r="M15" s="8">
        <f>_xll.ptaTd(I15,$G$3,$B$9,$C$10,$C$7,$C$11)</f>
        <v>127.34569248528582</v>
      </c>
      <c r="N15" s="8">
        <f t="shared" si="1"/>
        <v>127.33490056561836</v>
      </c>
      <c r="O15" s="8">
        <f t="shared" si="0"/>
        <v>0.17012341007912671</v>
      </c>
      <c r="P15" s="8">
        <f>_xll.PdwVWIHR(N15,$F$8,$F$4)</f>
        <v>0.16735063370598607</v>
      </c>
      <c r="Q15" s="8">
        <f>-_xll.ptaPd(J15,0,$C$3,$G$3,$C$8,$B$6,$C$10)</f>
        <v>0.16403941555529253</v>
      </c>
      <c r="R15" s="8">
        <f>_xll.DataDifferentiate($O$4:$O$104,$P$4:$P$104,$O15,0.1)*O15</f>
        <v>0.16488114932714026</v>
      </c>
      <c r="S15" s="8">
        <f>_xll.DataDifferentiate($O$4:$O$104,$Q$4:$Q$104,$O15,0.1)*O15</f>
        <v>0.1616736508364556</v>
      </c>
    </row>
    <row r="16" spans="1:19" ht="15.75" thickBot="1" x14ac:dyDescent="0.3">
      <c r="I16" s="7">
        <v>1.426403873219329E-2</v>
      </c>
      <c r="J16" s="7">
        <v>59.690831464944189</v>
      </c>
      <c r="K16" s="7">
        <v>58.843933531522538</v>
      </c>
      <c r="M16" s="8">
        <f>_xll.ptaTd(I16,$G$3,$B$9,$C$10,$C$7,$C$11)</f>
        <v>142.88421704385075</v>
      </c>
      <c r="N16" s="8">
        <f t="shared" si="1"/>
        <v>142.87063096242582</v>
      </c>
      <c r="O16" s="8">
        <f t="shared" si="0"/>
        <v>0.19087963183321557</v>
      </c>
      <c r="P16" s="8">
        <f>_xll.PdwVWIHR(N16,$F$8,$F$4)</f>
        <v>0.18742878668054921</v>
      </c>
      <c r="Q16" s="8">
        <f>-_xll.ptaPd(J16,0,$C$3,$G$3,$C$8,$B$6,$C$10)</f>
        <v>0.18371994767930744</v>
      </c>
      <c r="R16" s="8">
        <f>_xll.DataDifferentiate($O$4:$O$104,$P$4:$P$104,$O16,0.1)*O16</f>
        <v>0.18434812274591383</v>
      </c>
      <c r="S16" s="8">
        <f>_xll.DataDifferentiate($O$4:$O$104,$Q$4:$Q$104,$O16,0.1)*O16</f>
        <v>0.18078113198679402</v>
      </c>
    </row>
    <row r="17" spans="9:19" ht="15.75" thickBot="1" x14ac:dyDescent="0.3">
      <c r="I17" s="7">
        <v>1.6004514690393989E-2</v>
      </c>
      <c r="J17" s="7">
        <v>66.844619874576338</v>
      </c>
      <c r="K17" s="7">
        <v>65.770475720571653</v>
      </c>
      <c r="M17" s="8">
        <f>_xll.ptaTd(I17,$G$3,$B$9,$C$10,$C$7,$C$11)</f>
        <v>160.31872835163895</v>
      </c>
      <c r="N17" s="8">
        <f t="shared" si="1"/>
        <v>160.3016246869243</v>
      </c>
      <c r="O17" s="8">
        <f t="shared" si="0"/>
        <v>0.2141679846752661</v>
      </c>
      <c r="P17" s="8">
        <f>_xll.PdwVWIHR(N17,$F$8,$F$4)</f>
        <v>0.20987367535767693</v>
      </c>
      <c r="Q17" s="8">
        <f>-_xll.ptaPd(J17,0,$C$3,$G$3,$C$8,$B$6,$C$10)</f>
        <v>0.20573829790279735</v>
      </c>
      <c r="R17" s="8">
        <f>_xll.DataDifferentiate($O$4:$O$104,$P$4:$P$104,$O17,0.1)*O17</f>
        <v>0.20603953189743629</v>
      </c>
      <c r="S17" s="8">
        <f>_xll.DataDifferentiate($O$4:$O$104,$Q$4:$Q$104,$O17,0.1)*O17</f>
        <v>0.20205489846329508</v>
      </c>
    </row>
    <row r="18" spans="9:19" ht="15.75" thickBot="1" x14ac:dyDescent="0.3">
      <c r="I18" s="7">
        <v>1.7957360834799371E-2</v>
      </c>
      <c r="J18" s="7">
        <v>74.833413655433262</v>
      </c>
      <c r="K18" s="7">
        <v>73.485487997750525</v>
      </c>
      <c r="M18" s="8">
        <f>_xll.ptaTd(I18,$G$3,$B$9,$C$10,$C$7,$C$11)</f>
        <v>179.8805717810672</v>
      </c>
      <c r="N18" s="8">
        <f t="shared" si="1"/>
        <v>179.85903982321716</v>
      </c>
      <c r="O18" s="8">
        <f t="shared" si="0"/>
        <v>0.2402973030360615</v>
      </c>
      <c r="P18" s="8">
        <f>_xll.PdwVWIHR(N18,$F$8,$F$4)</f>
        <v>0.23495396252999243</v>
      </c>
      <c r="Q18" s="8">
        <f>-_xll.ptaPd(J18,0,$C$3,$G$3,$C$8,$B$6,$C$10)</f>
        <v>0.23032667671105331</v>
      </c>
      <c r="R18" s="8">
        <f>_xll.DataDifferentiate($O$4:$O$104,$P$4:$P$104,$O18,0.1)*O18</f>
        <v>0.23018355586271225</v>
      </c>
      <c r="S18" s="8">
        <f>_xll.DataDifferentiate($O$4:$O$104,$Q$4:$Q$104,$O18,0.1)*O18</f>
        <v>0.22576823858114103</v>
      </c>
    </row>
    <row r="19" spans="9:19" ht="15.75" thickBot="1" x14ac:dyDescent="0.3">
      <c r="I19" s="7">
        <v>2.014849024720888E-2</v>
      </c>
      <c r="J19" s="7">
        <v>83.763235909350414</v>
      </c>
      <c r="K19" s="7">
        <v>82.062390471790721</v>
      </c>
      <c r="M19" s="8">
        <f>_xll.ptaTd(I19,$G$3,$B$9,$C$10,$C$7,$C$11)</f>
        <v>201.82932110879324</v>
      </c>
      <c r="N19" s="8">
        <f t="shared" si="1"/>
        <v>201.80221437580514</v>
      </c>
      <c r="O19" s="8">
        <f t="shared" si="0"/>
        <v>0.26961407060147902</v>
      </c>
      <c r="P19" s="8">
        <f>_xll.PdwVWIHR(N19,$F$8,$F$4)</f>
        <v>0.2629662737731579</v>
      </c>
      <c r="Q19" s="8">
        <f>-_xll.ptaPd(J19,0,$C$3,$G$3,$C$8,$B$6,$C$10)</f>
        <v>0.25781140823533566</v>
      </c>
      <c r="R19" s="8">
        <f>_xll.DataDifferentiate($O$4:$O$104,$P$4:$P$104,$O19,0.1)*O19</f>
        <v>0.25702700301236542</v>
      </c>
      <c r="S19" s="8">
        <f>_xll.DataDifferentiate($O$4:$O$104,$Q$4:$Q$104,$O19,0.1)*O19</f>
        <v>0.25211664179362381</v>
      </c>
    </row>
    <row r="20" spans="9:19" ht="15.75" thickBot="1" x14ac:dyDescent="0.3">
      <c r="I20" s="7">
        <v>2.2606977883697262E-2</v>
      </c>
      <c r="J20" s="7">
        <v>93.72641797616015</v>
      </c>
      <c r="K20" s="7">
        <v>91.596832675434186</v>
      </c>
      <c r="M20" s="8">
        <f>_xll.ptaTd(I20,$G$3,$B$9,$C$10,$C$7,$C$11)</f>
        <v>226.45622290336061</v>
      </c>
      <c r="N20" s="8">
        <f t="shared" si="1"/>
        <v>226.4220981075986</v>
      </c>
      <c r="O20" s="8">
        <f t="shared" si="0"/>
        <v>0.30250700535541902</v>
      </c>
      <c r="P20" s="8">
        <f>_xll.PdwVWIHR(N20,$F$8,$F$4)</f>
        <v>0.29423747849671467</v>
      </c>
      <c r="Q20" s="8">
        <f>-_xll.ptaPd(J20,0,$C$3,$G$3,$C$8,$B$6,$C$10)</f>
        <v>0.28847667529747556</v>
      </c>
      <c r="R20" s="8">
        <f>_xll.DataDifferentiate($O$4:$O$104,$P$4:$P$104,$O20,0.1)*O20</f>
        <v>0.28685417074231595</v>
      </c>
      <c r="S20" s="8">
        <f>_xll.DataDifferentiate($O$4:$O$104,$Q$4:$Q$104,$O20,0.1)*O20</f>
        <v>0.28138826479219736</v>
      </c>
    </row>
    <row r="21" spans="9:19" ht="15.75" thickBot="1" x14ac:dyDescent="0.3">
      <c r="I21" s="7">
        <v>2.536544638149962E-2</v>
      </c>
      <c r="J21" s="7">
        <v>104.85098065584221</v>
      </c>
      <c r="K21" s="7">
        <v>102.17520318012529</v>
      </c>
      <c r="M21" s="8">
        <f>_xll.ptaTd(I21,$G$3,$B$9,$C$10,$C$7,$C$11)</f>
        <v>254.08806118903897</v>
      </c>
      <c r="N21" s="8">
        <f t="shared" si="1"/>
        <v>254.04510140638428</v>
      </c>
      <c r="O21" s="8">
        <f t="shared" si="0"/>
        <v>0.33941220178579379</v>
      </c>
      <c r="P21" s="8">
        <f>_xll.PdwVWIHR(N21,$F$8,$F$4)</f>
        <v>0.32912698928568318</v>
      </c>
      <c r="Q21" s="8">
        <f>-_xll.ptaPd(J21,0,$C$3,$G$3,$C$8,$B$6,$C$10)</f>
        <v>0.3227165078363583</v>
      </c>
      <c r="R21" s="8">
        <f>_xll.DataDifferentiate($O$4:$O$104,$P$4:$P$104,$O21,0.1)*O21</f>
        <v>0.31996007110360036</v>
      </c>
      <c r="S21" s="8">
        <f>_xll.DataDifferentiate($O$4:$O$104,$Q$4:$Q$104,$O21,0.1)*O21</f>
        <v>0.31394156831175835</v>
      </c>
    </row>
    <row r="22" spans="9:19" ht="15.75" thickBot="1" x14ac:dyDescent="0.3">
      <c r="I22" s="7">
        <v>2.8460498941711879E-2</v>
      </c>
      <c r="J22" s="7">
        <v>117.2491165727983</v>
      </c>
      <c r="K22" s="7">
        <v>113.9057956978165</v>
      </c>
      <c r="M22" s="8">
        <f>_xll.ptaTd(I22,$G$3,$B$9,$C$10,$C$7,$C$11)</f>
        <v>285.09149367253269</v>
      </c>
      <c r="N22" s="8">
        <f t="shared" si="1"/>
        <v>285.0374116261865</v>
      </c>
      <c r="O22" s="8">
        <f t="shared" si="0"/>
        <v>0.38081889765159754</v>
      </c>
      <c r="P22" s="8">
        <f>_xll.PdwVWIHR(N22,$F$8,$F$4)</f>
        <v>0.36802902483239758</v>
      </c>
      <c r="Q22" s="8">
        <f>-_xll.ptaPd(J22,0,$C$3,$G$3,$C$8,$B$6,$C$10)</f>
        <v>0.36087621890223343</v>
      </c>
      <c r="R22" s="8">
        <f>_xll.DataDifferentiate($O$4:$O$104,$P$4:$P$104,$O22,0.1)*O22</f>
        <v>0.3566403577913082</v>
      </c>
      <c r="S22" s="8">
        <f>_xll.DataDifferentiate($O$4:$O$104,$Q$4:$Q$104,$O22,0.1)*O22</f>
        <v>0.34996315350046886</v>
      </c>
    </row>
    <row r="23" spans="9:19" ht="15.75" thickBot="1" x14ac:dyDescent="0.3">
      <c r="I23" s="7">
        <v>3.1933205031208452E-2</v>
      </c>
      <c r="J23" s="7">
        <v>131.07374175909041</v>
      </c>
      <c r="K23" s="7">
        <v>126.8882631486793</v>
      </c>
      <c r="M23" s="8">
        <f>_xll.ptaTd(I23,$G$3,$B$9,$C$10,$C$7,$C$11)</f>
        <v>319.8779170647548</v>
      </c>
      <c r="N23" s="8">
        <f t="shared" si="1"/>
        <v>319.80983337821971</v>
      </c>
      <c r="O23" s="8">
        <f t="shared" si="0"/>
        <v>0.42727594076301895</v>
      </c>
      <c r="P23" s="8">
        <f>_xll.PdwVWIHR(N23,$F$8,$F$4)</f>
        <v>0.4113747772299316</v>
      </c>
      <c r="Q23" s="8">
        <f>-_xll.ptaPd(J23,0,$C$3,$G$3,$C$8,$B$6,$C$10)</f>
        <v>0.4034264624417836</v>
      </c>
      <c r="R23" s="8">
        <f>_xll.DataDifferentiate($O$4:$O$104,$P$4:$P$104,$O23,0.1)*O23</f>
        <v>0.39722884986678797</v>
      </c>
      <c r="S23" s="8">
        <f>_xll.DataDifferentiate($O$4:$O$104,$Q$4:$Q$104,$O23,0.1)*O23</f>
        <v>0.38979806581997845</v>
      </c>
    </row>
    <row r="24" spans="9:19" ht="15.75" thickBot="1" x14ac:dyDescent="0.3">
      <c r="I24" s="7">
        <v>3.5829645349963357E-2</v>
      </c>
      <c r="J24" s="7">
        <v>146.4599481903023</v>
      </c>
      <c r="K24" s="7">
        <v>141.24097559715941</v>
      </c>
      <c r="M24" s="8">
        <f>_xll.ptaTd(I24,$G$3,$B$9,$C$10,$C$7,$C$11)</f>
        <v>358.90892606971846</v>
      </c>
      <c r="N24" s="8">
        <f t="shared" si="1"/>
        <v>358.82321601256473</v>
      </c>
      <c r="O24" s="8">
        <f t="shared" si="0"/>
        <v>0.47939904026672753</v>
      </c>
      <c r="P24" s="8">
        <f>_xll.PdwVWIHR(N24,$F$8,$F$4)</f>
        <v>0.45963437850553512</v>
      </c>
      <c r="Q24" s="8">
        <f>-_xll.ptaPd(J24,0,$C$3,$G$3,$C$8,$B$6,$C$10)</f>
        <v>0.45078303247357138</v>
      </c>
      <c r="R24" s="8">
        <f>_xll.DataDifferentiate($O$4:$O$104,$P$4:$P$104,$O24,0.1)*O24</f>
        <v>0.44209429357697622</v>
      </c>
      <c r="S24" s="8">
        <f>_xll.DataDifferentiate($O$4:$O$104,$Q$4:$Q$104,$O24,0.1)*O24</f>
        <v>0.43404357077852979</v>
      </c>
    </row>
    <row r="25" spans="9:19" ht="15.75" thickBot="1" x14ac:dyDescent="0.3">
      <c r="I25" s="7">
        <v>4.0201523293802673E-2</v>
      </c>
      <c r="J25" s="7">
        <v>163.58784667063219</v>
      </c>
      <c r="K25" s="7">
        <v>157.07578594511739</v>
      </c>
      <c r="M25" s="8">
        <f>_xll.ptaTd(I25,$G$3,$B$9,$C$10,$C$7,$C$11)</f>
        <v>402.7024384644165</v>
      </c>
      <c r="N25" s="8">
        <f t="shared" si="1"/>
        <v>402.59453903948878</v>
      </c>
      <c r="O25" s="8">
        <f t="shared" si="0"/>
        <v>0.53787889695910363</v>
      </c>
      <c r="P25" s="8">
        <f>_xll.PdwVWIHR(N25,$F$8,$F$4)</f>
        <v>0.51331855515095182</v>
      </c>
      <c r="Q25" s="8">
        <f>-_xll.ptaPd(J25,0,$C$3,$G$3,$C$8,$B$6,$C$10)</f>
        <v>0.50350028461154406</v>
      </c>
      <c r="R25" s="8">
        <f>_xll.DataDifferentiate($O$4:$O$104,$P$4:$P$104,$O25,0.1)*O25</f>
        <v>0.49156906156596109</v>
      </c>
      <c r="S25" s="8">
        <f>_xll.DataDifferentiate($O$4:$O$104,$Q$4:$Q$104,$O25,0.1)*O25</f>
        <v>0.4826614587984292</v>
      </c>
    </row>
    <row r="26" spans="9:19" ht="15.75" thickBot="1" x14ac:dyDescent="0.3">
      <c r="I26" s="7">
        <v>4.5106851026702088E-2</v>
      </c>
      <c r="J26" s="7">
        <v>182.61821353183711</v>
      </c>
      <c r="K26" s="7">
        <v>174.51541994393969</v>
      </c>
      <c r="M26" s="8">
        <f>_xll.ptaTd(I26,$G$3,$B$9,$C$10,$C$7,$C$11)</f>
        <v>451.83956754952868</v>
      </c>
      <c r="N26" s="8">
        <f t="shared" si="1"/>
        <v>451.70373466241119</v>
      </c>
      <c r="O26" s="8">
        <f t="shared" si="0"/>
        <v>0.60349031840368372</v>
      </c>
      <c r="P26" s="8">
        <f>_xll.PdwVWIHR(N26,$F$8,$F$4)</f>
        <v>0.57297983690351351</v>
      </c>
      <c r="Q26" s="8">
        <f>-_xll.ptaPd(J26,0,$C$3,$G$3,$C$8,$B$6,$C$10)</f>
        <v>0.56207306569454696</v>
      </c>
      <c r="R26" s="8">
        <f>_xll.DataDifferentiate($O$4:$O$104,$P$4:$P$104,$O26,0.1)*O26</f>
        <v>0.54604464235138483</v>
      </c>
      <c r="S26" s="8">
        <f>_xll.DataDifferentiate($O$4:$O$104,$Q$4:$Q$104,$O26,0.1)*O26</f>
        <v>0.53625411621127772</v>
      </c>
    </row>
    <row r="27" spans="9:19" ht="15.75" thickBot="1" x14ac:dyDescent="0.3">
      <c r="I27" s="7">
        <v>5.0610719267410793E-2</v>
      </c>
      <c r="J27" s="7">
        <v>203.7593271883091</v>
      </c>
      <c r="K27" s="7">
        <v>193.6805804116965</v>
      </c>
      <c r="M27" s="8">
        <f>_xll.ptaTd(I27,$G$3,$B$9,$C$10,$C$7,$C$11)</f>
        <v>506.97233317440555</v>
      </c>
      <c r="N27" s="8">
        <f t="shared" si="1"/>
        <v>506.80133597347691</v>
      </c>
      <c r="O27" s="8">
        <f t="shared" si="0"/>
        <v>0.67710243715967511</v>
      </c>
      <c r="P27" s="8">
        <f>_xll.PdwVWIHR(N27,$F$8,$F$4)</f>
        <v>0.63921311545635939</v>
      </c>
      <c r="Q27" s="8">
        <f>-_xll.ptaPd(J27,0,$C$3,$G$3,$C$8,$B$6,$C$10)</f>
        <v>0.62714242726191571</v>
      </c>
      <c r="R27" s="8">
        <f>_xll.DataDifferentiate($O$4:$O$104,$P$4:$P$104,$O27,0.1)*O27</f>
        <v>0.6058804484759629</v>
      </c>
      <c r="S27" s="8">
        <f>_xll.DataDifferentiate($O$4:$O$104,$Q$4:$Q$104,$O27,0.1)*O27</f>
        <v>0.59521152081742057</v>
      </c>
    </row>
    <row r="28" spans="9:19" ht="15.75" thickBot="1" x14ac:dyDescent="0.3">
      <c r="I28" s="7">
        <v>5.6786161003486768E-2</v>
      </c>
      <c r="J28" s="7">
        <v>227.1996505922163</v>
      </c>
      <c r="K28" s="7">
        <v>214.68786565536561</v>
      </c>
      <c r="M28" s="8">
        <f>_xll.ptaTd(I28,$G$3,$B$9,$C$10,$C$7,$C$11)</f>
        <v>568.83231364176493</v>
      </c>
      <c r="N28" s="8">
        <f t="shared" si="1"/>
        <v>568.61704977951092</v>
      </c>
      <c r="O28" s="8">
        <f t="shared" si="0"/>
        <v>0.7596901643455819</v>
      </c>
      <c r="P28" s="8">
        <f>_xll.PdwVWIHR(N28,$F$8,$F$4)</f>
        <v>0.71265536071305791</v>
      </c>
      <c r="Q28" s="8">
        <f>-_xll.ptaPd(J28,0,$C$3,$G$3,$C$8,$B$6,$C$10)</f>
        <v>0.69928843165927468</v>
      </c>
      <c r="R28" s="8">
        <f>_xll.DataDifferentiate($O$4:$O$104,$P$4:$P$104,$O28,0.1)*O28</f>
        <v>0.67143989748713639</v>
      </c>
      <c r="S28" s="8">
        <f>_xll.DataDifferentiate($O$4:$O$104,$Q$4:$Q$104,$O28,0.1)*O28</f>
        <v>0.65979200288899265</v>
      </c>
    </row>
    <row r="29" spans="9:19" ht="15.75" thickBot="1" x14ac:dyDescent="0.3">
      <c r="I29" s="7">
        <v>6.3715120594906693E-2</v>
      </c>
      <c r="J29" s="7">
        <v>253.17417595701929</v>
      </c>
      <c r="K29" s="7">
        <v>237.65988216255931</v>
      </c>
      <c r="M29" s="8">
        <f>_xll.ptaTd(I29,$G$3,$B$9,$C$10,$C$7,$C$11)</f>
        <v>638.24035330966365</v>
      </c>
      <c r="N29" s="8">
        <f t="shared" si="1"/>
        <v>637.96936467628893</v>
      </c>
      <c r="O29" s="8">
        <f t="shared" si="0"/>
        <v>0.85234702632696235</v>
      </c>
      <c r="P29" s="8">
        <f>_xll.PdwVWIHR(N29,$F$8,$F$4)</f>
        <v>0.79398421139863851</v>
      </c>
      <c r="Q29" s="8">
        <f>-_xll.ptaPd(J29,0,$C$3,$G$3,$C$8,$B$6,$C$10)</f>
        <v>0.77923435172606104</v>
      </c>
      <c r="R29" s="8">
        <f>_xll.DataDifferentiate($O$4:$O$104,$P$4:$P$104,$O29,0.1)*O29</f>
        <v>0.74306899138719174</v>
      </c>
      <c r="S29" s="8">
        <f>_xll.DataDifferentiate($O$4:$O$104,$Q$4:$Q$104,$O29,0.1)*O29</f>
        <v>0.73047456791043297</v>
      </c>
    </row>
    <row r="30" spans="9:19" ht="15.75" thickBot="1" x14ac:dyDescent="0.3">
      <c r="I30" s="7">
        <v>7.14895411254588E-2</v>
      </c>
      <c r="J30" s="7">
        <v>281.89944003529229</v>
      </c>
      <c r="K30" s="7">
        <v>262.6897877671426</v>
      </c>
      <c r="M30" s="8">
        <f>_xll.ptaTd(I30,$G$3,$B$9,$C$10,$C$7,$C$11)</f>
        <v>716.11745469263008</v>
      </c>
      <c r="N30" s="8">
        <f t="shared" si="1"/>
        <v>715.77631788920098</v>
      </c>
      <c r="O30" s="8">
        <f t="shared" si="0"/>
        <v>0.95629954955233265</v>
      </c>
      <c r="P30" s="8">
        <f>_xll.PdwVWIHR(N30,$F$8,$F$4)</f>
        <v>0.8839151452895202</v>
      </c>
      <c r="Q30" s="8">
        <f>-_xll.ptaPd(J30,0,$C$3,$G$3,$C$8,$B$6,$C$10)</f>
        <v>0.8676466570000122</v>
      </c>
      <c r="R30" s="8">
        <f>_xll.DataDifferentiate($O$4:$O$104,$P$4:$P$104,$O30,0.1)*O30</f>
        <v>0.8210825458654708</v>
      </c>
      <c r="S30" s="8">
        <f>_xll.DataDifferentiate($O$4:$O$104,$Q$4:$Q$104,$O30,0.1)*O30</f>
        <v>0.8074576524417505</v>
      </c>
    </row>
    <row r="31" spans="9:19" ht="15.75" thickBot="1" x14ac:dyDescent="0.3">
      <c r="I31" s="7">
        <v>8.0212584432388212E-2</v>
      </c>
      <c r="J31" s="7">
        <v>313.63169212676638</v>
      </c>
      <c r="K31" s="7">
        <v>289.88978468017308</v>
      </c>
      <c r="M31" s="8">
        <f>_xll.ptaTd(I31,$G$3,$B$9,$C$10,$C$7,$C$11)</f>
        <v>803.49699961332465</v>
      </c>
      <c r="N31" s="8">
        <f t="shared" si="1"/>
        <v>803.06755878423201</v>
      </c>
      <c r="O31" s="8">
        <f t="shared" si="0"/>
        <v>1.0729233777811735</v>
      </c>
      <c r="P31" s="8">
        <f>_xll.PdwVWIHR(N31,$F$8,$F$4)</f>
        <v>0.98319685575639082</v>
      </c>
      <c r="Q31" s="8">
        <f>-_xll.ptaPd(J31,0,$C$3,$G$3,$C$8,$B$6,$C$10)</f>
        <v>0.96531404662945663</v>
      </c>
      <c r="R31" s="8">
        <f>_xll.DataDifferentiate($O$4:$O$104,$P$4:$P$104,$O31,0.1)*O31</f>
        <v>0.90574709972394329</v>
      </c>
      <c r="S31" s="8">
        <f>_xll.DataDifferentiate($O$4:$O$104,$Q$4:$Q$104,$O31,0.1)*O31</f>
        <v>0.89117089921303116</v>
      </c>
    </row>
    <row r="32" spans="9:19" ht="15.75" thickBot="1" x14ac:dyDescent="0.3">
      <c r="I32" s="7">
        <v>9.0000000000372893E-2</v>
      </c>
      <c r="J32" s="7">
        <v>348.61307540270121</v>
      </c>
      <c r="K32" s="7">
        <v>319.30301221243701</v>
      </c>
      <c r="M32" s="8">
        <f>_xll.ptaTd(I32,$G$3,$B$9,$C$10,$C$7,$C$11)</f>
        <v>901.53846154219696</v>
      </c>
      <c r="N32" s="8">
        <f t="shared" si="1"/>
        <v>900.99786282449998</v>
      </c>
      <c r="O32" s="8">
        <f t="shared" si="0"/>
        <v>1.2037613271525691</v>
      </c>
      <c r="P32" s="8">
        <f>_xll.PdwVWIHR(N32,$F$8,$F$4)</f>
        <v>1.0926044435709907</v>
      </c>
      <c r="Q32" s="8">
        <f>-_xll.ptaPd(J32,0,$C$3,$G$3,$C$8,$B$6,$C$10)</f>
        <v>1.0729818030918361</v>
      </c>
      <c r="R32" s="8">
        <f>_xll.DataDifferentiate($O$4:$O$104,$P$4:$P$104,$O32,0.1)*O32</f>
        <v>0.99726011133878001</v>
      </c>
      <c r="S32" s="8">
        <f>_xll.DataDifferentiate($O$4:$O$104,$Q$4:$Q$104,$O32,0.1)*O32</f>
        <v>0.98168933077461384</v>
      </c>
    </row>
    <row r="33" spans="9:19" ht="15.75" thickBot="1" x14ac:dyDescent="0.3">
      <c r="I33" s="7">
        <v>0.1009816608876974</v>
      </c>
      <c r="J33" s="7">
        <v>387.10950045451921</v>
      </c>
      <c r="K33" s="7">
        <v>351.01136148023801</v>
      </c>
      <c r="M33" s="8">
        <f>_xll.ptaTd(I33,$G$3,$B$9,$C$10,$C$7,$C$11)</f>
        <v>1011.5427911143706</v>
      </c>
      <c r="N33" s="8">
        <f t="shared" si="1"/>
        <v>1010.86226744307</v>
      </c>
      <c r="O33" s="8">
        <f t="shared" si="0"/>
        <v>1.350543608184724</v>
      </c>
      <c r="P33" s="8">
        <f>_xll.PdwVWIHR(N33,$F$8,$F$4)</f>
        <v>1.2129299539634815</v>
      </c>
      <c r="Q33" s="8">
        <f>-_xll.ptaPd(J33,0,$C$3,$G$3,$C$8,$B$6,$C$10)</f>
        <v>1.1914683616266091</v>
      </c>
      <c r="R33" s="8">
        <f>_xll.DataDifferentiate($O$4:$O$104,$P$4:$P$104,$O33,0.1)*O33</f>
        <v>1.0957250004774957</v>
      </c>
      <c r="S33" s="8">
        <f>_xll.DataDifferentiate($O$4:$O$104,$Q$4:$Q$104,$O33,0.1)*O33</f>
        <v>1.079310677878216</v>
      </c>
    </row>
    <row r="34" spans="9:19" ht="15.75" thickBot="1" x14ac:dyDescent="0.3">
      <c r="I34" s="7">
        <v>0.1133032870619672</v>
      </c>
      <c r="J34" s="7">
        <v>429.38164070723121</v>
      </c>
      <c r="K34" s="7">
        <v>384.96968208931952</v>
      </c>
      <c r="M34" s="8">
        <f>_xll.ptaTd(I34,$G$3,$B$9,$C$10,$C$7,$C$11)</f>
        <v>1134.9696789455177</v>
      </c>
      <c r="N34" s="8">
        <f t="shared" si="1"/>
        <v>1134.1130207245319</v>
      </c>
      <c r="O34" s="8">
        <f t="shared" si="0"/>
        <v>1.5152104697436903</v>
      </c>
      <c r="P34" s="8">
        <f>_xll.PdwVWIHR(N34,$F$8,$F$4)</f>
        <v>1.3449697747993992</v>
      </c>
      <c r="Q34" s="8">
        <f>-_xll.ptaPd(J34,0,$C$3,$G$3,$C$8,$B$6,$C$10)</f>
        <v>1.3215760382147905</v>
      </c>
      <c r="R34" s="8">
        <f>_xll.DataDifferentiate($O$4:$O$104,$P$4:$P$104,$O34,0.1)*O34</f>
        <v>1.2011219774203119</v>
      </c>
      <c r="S34" s="8">
        <f>_xll.DataDifferentiate($O$4:$O$104,$Q$4:$Q$104,$O34,0.1)*O34</f>
        <v>1.1838957331872537</v>
      </c>
    </row>
    <row r="35" spans="9:19" ht="15.75" thickBot="1" x14ac:dyDescent="0.3">
      <c r="I35" s="7">
        <v>0.1271283790167104</v>
      </c>
      <c r="J35" s="7">
        <v>475.68464094391737</v>
      </c>
      <c r="K35" s="7">
        <v>421.19946382894938</v>
      </c>
      <c r="M35" s="8">
        <f>_xll.ptaTd(I35,$G$3,$B$9,$C$10,$C$7,$C$11)</f>
        <v>1273.4569248511505</v>
      </c>
      <c r="N35" s="8">
        <f t="shared" si="1"/>
        <v>1272.3785553628911</v>
      </c>
      <c r="O35" s="8">
        <f t="shared" si="0"/>
        <v>1.6999375488445987</v>
      </c>
      <c r="P35" s="8">
        <f>_xll.PdwVWIHR(N35,$F$8,$F$4)</f>
        <v>1.4895084157264089</v>
      </c>
      <c r="Q35" s="8">
        <f>-_xll.ptaPd(J35,0,$C$3,$G$3,$C$8,$B$6,$C$10)</f>
        <v>1.4640901324584747</v>
      </c>
      <c r="R35" s="8">
        <f>_xll.DataDifferentiate($O$4:$O$104,$P$4:$P$104,$O35,0.1)*O35</f>
        <v>1.3132744468175708</v>
      </c>
      <c r="S35" s="8">
        <f>_xll.DataDifferentiate($O$4:$O$104,$Q$4:$Q$104,$O35,0.1)*O35</f>
        <v>1.2954868994147524</v>
      </c>
    </row>
    <row r="36" spans="9:19" ht="15.75" thickBot="1" x14ac:dyDescent="0.3">
      <c r="I36" s="7">
        <v>0.14264038732218859</v>
      </c>
      <c r="J36" s="7">
        <v>526.28367336274528</v>
      </c>
      <c r="K36" s="7">
        <v>459.51590392930041</v>
      </c>
      <c r="M36" s="8">
        <f>_xll.ptaTd(I36,$G$3,$B$9,$C$10,$C$7,$C$11)</f>
        <v>1428.8421704410687</v>
      </c>
      <c r="N36" s="8">
        <f t="shared" ref="N36:N67" si="2">M36*$F$9/(M36+$F$9)</f>
        <v>1427.4847239482654</v>
      </c>
      <c r="O36" s="8">
        <f t="shared" ref="O36:O67" si="3">$N36/$F$8</f>
        <v>1.9071642416589061</v>
      </c>
      <c r="P36" s="8">
        <f>_xll.PdwVWIHR(N36,$F$8,$F$4)</f>
        <v>1.6472981299968559</v>
      </c>
      <c r="Q36" s="8">
        <f>-_xll.ptaPd(J36,0,$C$3,$G$3,$C$8,$B$6,$C$10)</f>
        <v>1.6198268069269839</v>
      </c>
      <c r="R36" s="8">
        <f>_xll.DataDifferentiate($O$4:$O$104,$P$4:$P$104,$O36,0.1)*O36</f>
        <v>1.4318113490630309</v>
      </c>
      <c r="S36" s="8">
        <f>_xll.DataDifferentiate($O$4:$O$104,$Q$4:$Q$104,$O36,0.1)*O36</f>
        <v>1.4136098545775828</v>
      </c>
    </row>
    <row r="37" spans="9:19" ht="15.75" thickBot="1" x14ac:dyDescent="0.3">
      <c r="I37" s="7">
        <v>0.1600451469043094</v>
      </c>
      <c r="J37" s="7">
        <v>581.39085163225741</v>
      </c>
      <c r="K37" s="7">
        <v>499.83736960035378</v>
      </c>
      <c r="M37" s="8">
        <f>_xll.ptaTd(I37,$G$3,$B$9,$C$10,$C$7,$C$11)</f>
        <v>1603.1872835200909</v>
      </c>
      <c r="N37" s="8">
        <f t="shared" si="2"/>
        <v>1601.4785577132022</v>
      </c>
      <c r="O37" s="8">
        <f t="shared" si="3"/>
        <v>2.1396254459426292</v>
      </c>
      <c r="P37" s="8">
        <f>_xll.PdwVWIHR(N37,$F$8,$F$4)</f>
        <v>1.8190340103600768</v>
      </c>
      <c r="Q37" s="8">
        <f>-_xll.ptaPd(J37,0,$C$3,$G$3,$C$8,$B$6,$C$10)</f>
        <v>1.789438917530183</v>
      </c>
      <c r="R37" s="8">
        <f>_xll.DataDifferentiate($O$4:$O$104,$P$4:$P$104,$O37,0.1)*O37</f>
        <v>1.5561261675862914</v>
      </c>
      <c r="S37" s="8">
        <f>_xll.DataDifferentiate($O$4:$O$104,$Q$4:$Q$104,$O37,0.1)*O37</f>
        <v>1.5378786485398579</v>
      </c>
    </row>
    <row r="38" spans="9:19" ht="15.75" thickBot="1" x14ac:dyDescent="0.3">
      <c r="I38" s="7">
        <v>0.1795736083481074</v>
      </c>
      <c r="J38" s="7">
        <v>641.25195747119812</v>
      </c>
      <c r="K38" s="7">
        <v>541.77694016321732</v>
      </c>
      <c r="M38" s="8">
        <f>_xll.ptaTd(I38,$G$3,$B$9,$C$10,$C$7,$C$11)</f>
        <v>1798.8057178118108</v>
      </c>
      <c r="N38" s="8">
        <f t="shared" si="2"/>
        <v>1796.6548391956078</v>
      </c>
      <c r="O38" s="8">
        <f t="shared" si="3"/>
        <v>2.4003870629451853</v>
      </c>
      <c r="P38" s="8">
        <f>_xll.PdwVWIHR(N38,$F$8,$F$4)</f>
        <v>2.0053241689219363</v>
      </c>
      <c r="Q38" s="8">
        <f>-_xll.ptaPd(J38,0,$C$3,$G$3,$C$8,$B$6,$C$10)</f>
        <v>1.9736829456807121</v>
      </c>
      <c r="R38" s="8">
        <f>_xll.DataDifferentiate($O$4:$O$104,$P$4:$P$104,$O38,0.1)*O38</f>
        <v>1.6853337410930613</v>
      </c>
      <c r="S38" s="8">
        <f>_xll.DataDifferentiate($O$4:$O$104,$Q$4:$Q$104,$O38,0.1)*O38</f>
        <v>1.6673386363978624</v>
      </c>
    </row>
    <row r="39" spans="9:19" ht="15.75" thickBot="1" x14ac:dyDescent="0.3">
      <c r="I39" s="7">
        <v>0.20148490247220249</v>
      </c>
      <c r="J39" s="7">
        <v>705.98943515714734</v>
      </c>
      <c r="K39" s="7">
        <v>585.09355534364897</v>
      </c>
      <c r="M39" s="8">
        <f>_xll.ptaTd(I39,$G$3,$B$9,$C$10,$C$7,$C$11)</f>
        <v>2018.2932110890711</v>
      </c>
      <c r="N39" s="8">
        <f t="shared" si="2"/>
        <v>2015.5858103529156</v>
      </c>
      <c r="O39" s="8">
        <f t="shared" si="3"/>
        <v>2.692885688379167</v>
      </c>
      <c r="P39" s="8">
        <f>_xll.PdwVWIHR(N39,$F$8,$F$4)</f>
        <v>2.2066549372580955</v>
      </c>
      <c r="Q39" s="8">
        <f>-_xll.ptaPd(J39,0,$C$3,$G$3,$C$8,$B$6,$C$10)</f>
        <v>2.1729357575692161</v>
      </c>
      <c r="R39" s="8">
        <f>_xll.DataDifferentiate($O$4:$O$104,$P$4:$P$104,$O39,0.1)*O39</f>
        <v>1.8182271198001667</v>
      </c>
      <c r="S39" s="8">
        <f>_xll.DataDifferentiate($O$4:$O$104,$Q$4:$Q$104,$O39,0.1)*O39</f>
        <v>1.8009513843968621</v>
      </c>
    </row>
    <row r="40" spans="9:19" ht="15.75" thickBot="1" x14ac:dyDescent="0.3">
      <c r="I40" s="7">
        <v>0.226069778837001</v>
      </c>
      <c r="J40" s="7">
        <v>775.79282332181936</v>
      </c>
      <c r="K40" s="7">
        <v>629.13455561941805</v>
      </c>
      <c r="M40" s="8">
        <f>_xll.ptaTd(I40,$G$3,$B$9,$C$10,$C$7,$C$11)</f>
        <v>2264.5622290338902</v>
      </c>
      <c r="N40" s="8">
        <f t="shared" si="2"/>
        <v>2261.1543712430689</v>
      </c>
      <c r="O40" s="8">
        <f t="shared" si="3"/>
        <v>3.0209729668965601</v>
      </c>
      <c r="P40" s="8">
        <f>_xll.PdwVWIHR(N40,$F$8,$F$4)</f>
        <v>2.4233511974533064</v>
      </c>
      <c r="Q40" s="8">
        <f>-_xll.ptaPd(J40,0,$C$3,$G$3,$C$8,$B$6,$C$10)</f>
        <v>2.3877807263310187</v>
      </c>
      <c r="R40" s="8">
        <f>_xll.DataDifferentiate($O$4:$O$104,$P$4:$P$104,$O40,0.1)*O40</f>
        <v>1.9532371642824142</v>
      </c>
      <c r="S40" s="8">
        <f>_xll.DataDifferentiate($O$4:$O$104,$Q$4:$Q$104,$O40,0.1)*O40</f>
        <v>1.9371378321021997</v>
      </c>
    </row>
    <row r="41" spans="9:19" ht="15.75" thickBot="1" x14ac:dyDescent="0.3">
      <c r="I41" s="7">
        <v>0.25365446381510992</v>
      </c>
      <c r="J41" s="7">
        <v>850.63366449192495</v>
      </c>
      <c r="K41" s="7">
        <v>673.43329578905229</v>
      </c>
      <c r="M41" s="8">
        <f>_xll.ptaTd(I41,$G$3,$B$9,$C$10,$C$7,$C$11)</f>
        <v>2540.8806118915286</v>
      </c>
      <c r="N41" s="8">
        <f t="shared" si="2"/>
        <v>2536.5911607528687</v>
      </c>
      <c r="O41" s="8">
        <f t="shared" si="3"/>
        <v>3.3889651331016668</v>
      </c>
      <c r="P41" s="8">
        <f>_xll.PdwVWIHR(N41,$F$8,$F$4)</f>
        <v>2.6555324403509042</v>
      </c>
      <c r="Q41" s="8">
        <f>-_xll.ptaPd(J41,0,$C$3,$G$3,$C$8,$B$6,$C$10)</f>
        <v>2.6181302638830668</v>
      </c>
      <c r="R41" s="8">
        <f>_xll.DataDifferentiate($O$4:$O$104,$P$4:$P$104,$O41,0.1)*O41</f>
        <v>2.0883993187303491</v>
      </c>
      <c r="S41" s="8">
        <f>_xll.DataDifferentiate($O$4:$O$104,$Q$4:$Q$104,$O41,0.1)*O41</f>
        <v>2.0739508773551463</v>
      </c>
    </row>
    <row r="42" spans="9:19" ht="15.75" thickBot="1" x14ac:dyDescent="0.3">
      <c r="I42" s="7">
        <v>0.28460498941660722</v>
      </c>
      <c r="J42" s="7">
        <v>930.59322075311297</v>
      </c>
      <c r="K42" s="7">
        <v>717.03126922585147</v>
      </c>
      <c r="M42" s="8">
        <f>_xll.ptaTd(I42,$G$3,$B$9,$C$10,$C$7,$C$11)</f>
        <v>2850.9149367202026</v>
      </c>
      <c r="N42" s="8">
        <f t="shared" si="2"/>
        <v>2845.5159498083362</v>
      </c>
      <c r="O42" s="8">
        <f t="shared" si="3"/>
        <v>3.8016983141748963</v>
      </c>
      <c r="P42" s="8">
        <f>_xll.PdwVWIHR(N42,$F$8,$F$4)</f>
        <v>2.9030656903941576</v>
      </c>
      <c r="Q42" s="8">
        <f>-_xll.ptaPd(J42,0,$C$3,$G$3,$C$8,$B$6,$C$10)</f>
        <v>2.8642344834463924</v>
      </c>
      <c r="R42" s="8">
        <f>_xll.DataDifferentiate($O$4:$O$104,$P$4:$P$104,$O42,0.1)*O42</f>
        <v>2.2213323888928196</v>
      </c>
      <c r="S42" s="8">
        <f>_xll.DataDifferentiate($O$4:$O$104,$Q$4:$Q$104,$O42,0.1)*O42</f>
        <v>2.209105401987804</v>
      </c>
    </row>
    <row r="43" spans="9:19" ht="15.75" thickBot="1" x14ac:dyDescent="0.3">
      <c r="I43" s="7">
        <v>0.31933205031180018</v>
      </c>
      <c r="J43" s="7">
        <v>1015.421794921965</v>
      </c>
      <c r="K43" s="7">
        <v>759.17466838284872</v>
      </c>
      <c r="M43" s="8">
        <f>_xll.ptaTd(I43,$G$3,$B$9,$C$10,$C$7,$C$11)</f>
        <v>3198.7791706446997</v>
      </c>
      <c r="N43" s="8">
        <f t="shared" si="2"/>
        <v>3191.9838190613468</v>
      </c>
      <c r="O43" s="8">
        <f t="shared" si="3"/>
        <v>4.2645902247065024</v>
      </c>
      <c r="P43" s="8">
        <f>_xll.PdwVWIHR(N43,$F$8,$F$4)</f>
        <v>3.1655170105862247</v>
      </c>
      <c r="Q43" s="8">
        <f>-_xll.ptaPd(J43,0,$C$3,$G$3,$C$8,$B$6,$C$10)</f>
        <v>3.1253248523611643</v>
      </c>
      <c r="R43" s="8">
        <f>_xll.DataDifferentiate($O$4:$O$104,$P$4:$P$104,$O43,0.1)*O43</f>
        <v>2.3492359616385392</v>
      </c>
      <c r="S43" s="8">
        <f>_xll.DataDifferentiate($O$4:$O$104,$Q$4:$Q$104,$O43,0.1)*O43</f>
        <v>2.3395205610254477</v>
      </c>
    </row>
    <row r="44" spans="9:19" ht="15.75" thickBot="1" x14ac:dyDescent="0.3">
      <c r="I44" s="7">
        <v>0.35829645349988942</v>
      </c>
      <c r="J44" s="7">
        <v>1105.026306535543</v>
      </c>
      <c r="K44" s="7">
        <v>798.62714979259954</v>
      </c>
      <c r="M44" s="8">
        <f>_xll.ptaTd(I44,$G$3,$B$9,$C$10,$C$7,$C$11)</f>
        <v>3589.0892606997477</v>
      </c>
      <c r="N44" s="8">
        <f t="shared" si="2"/>
        <v>3580.5366368423674</v>
      </c>
      <c r="O44" s="8">
        <f t="shared" si="3"/>
        <v>4.7837089428516277</v>
      </c>
      <c r="P44" s="8">
        <f>_xll.PdwVWIHR(N44,$F$8,$F$4)</f>
        <v>3.4421043025078695</v>
      </c>
      <c r="Q44" s="8">
        <f>-_xll.ptaPd(J44,0,$C$3,$G$3,$C$8,$B$6,$C$10)</f>
        <v>3.4011148821104484</v>
      </c>
      <c r="R44" s="8">
        <f>_xll.DataDifferentiate($O$4:$O$104,$P$4:$P$104,$O44,0.1)*O44</f>
        <v>2.4689138106432766</v>
      </c>
      <c r="S44" s="8">
        <f>_xll.DataDifferentiate($O$4:$O$104,$Q$4:$Q$104,$O44,0.1)*O44</f>
        <v>2.4622946906454684</v>
      </c>
    </row>
    <row r="45" spans="9:19" ht="15.75" thickBot="1" x14ac:dyDescent="0.3">
      <c r="I45" s="7">
        <v>0.40201523293779928</v>
      </c>
      <c r="J45" s="7">
        <v>1198.872155852308</v>
      </c>
      <c r="K45" s="7">
        <v>834.32372605267744</v>
      </c>
      <c r="M45" s="8">
        <f>_xll.ptaTd(I45,$G$3,$B$9,$C$10,$C$7,$C$11)</f>
        <v>4027.0243846418875</v>
      </c>
      <c r="N45" s="8">
        <f t="shared" si="2"/>
        <v>4016.2603989098438</v>
      </c>
      <c r="O45" s="8">
        <f t="shared" si="3"/>
        <v>5.3658495180290195</v>
      </c>
      <c r="P45" s="8">
        <f>_xll.PdwVWIHR(N45,$F$8,$F$4)</f>
        <v>3.7316547607288286</v>
      </c>
      <c r="Q45" s="8">
        <f>-_xll.ptaPd(J45,0,$C$3,$G$3,$C$8,$B$6,$C$10)</f>
        <v>3.6899591502041487</v>
      </c>
      <c r="R45" s="8">
        <f>_xll.DataDifferentiate($O$4:$O$104,$P$4:$P$104,$O45,0.1)*O45</f>
        <v>2.5768311649923672</v>
      </c>
      <c r="S45" s="8">
        <f>_xll.DataDifferentiate($O$4:$O$104,$Q$4:$Q$104,$O45,0.1)*O45</f>
        <v>2.5731544843535872</v>
      </c>
    </row>
    <row r="46" spans="9:19" ht="15.75" thickBot="1" x14ac:dyDescent="0.3">
      <c r="I46" s="7">
        <v>0.45106851026667982</v>
      </c>
      <c r="J46" s="7">
        <v>1296.6206081301759</v>
      </c>
      <c r="K46" s="7">
        <v>864.90395805284049</v>
      </c>
      <c r="M46" s="8">
        <f>_xll.ptaTd(I46,$G$3,$B$9,$C$10,$C$7,$C$11)</f>
        <v>4518.39567549187</v>
      </c>
      <c r="N46" s="8">
        <f t="shared" si="2"/>
        <v>4504.8490385266396</v>
      </c>
      <c r="O46" s="8">
        <f t="shared" si="3"/>
        <v>6.0186192231790789</v>
      </c>
      <c r="P46" s="8">
        <f>_xll.PdwVWIHR(N46,$F$8,$F$4)</f>
        <v>4.0325715672904767</v>
      </c>
      <c r="Q46" s="8">
        <f>-_xll.ptaPd(J46,0,$C$3,$G$3,$C$8,$B$6,$C$10)</f>
        <v>3.9908150789537746</v>
      </c>
      <c r="R46" s="8">
        <f>_xll.DataDifferentiate($O$4:$O$104,$P$4:$P$104,$O46,0.1)*O46</f>
        <v>2.6692138022776071</v>
      </c>
      <c r="S46" s="8">
        <f>_xll.DataDifferentiate($O$4:$O$104,$Q$4:$Q$104,$O46,0.1)*O46</f>
        <v>2.6689785929355403</v>
      </c>
    </row>
    <row r="47" spans="9:19" ht="15.75" thickBot="1" x14ac:dyDescent="0.3">
      <c r="I47" s="7">
        <v>0.50610719267379523</v>
      </c>
      <c r="J47" s="7">
        <v>1397.4241987214521</v>
      </c>
      <c r="K47" s="7">
        <v>889.05939669432701</v>
      </c>
      <c r="M47" s="8">
        <f>_xll.ptaTd(I47,$G$3,$B$9,$C$10,$C$7,$C$11)</f>
        <v>5069.7233317409236</v>
      </c>
      <c r="N47" s="8">
        <f t="shared" si="2"/>
        <v>5052.6753627852486</v>
      </c>
      <c r="O47" s="8">
        <f t="shared" si="3"/>
        <v>6.7505323279131657</v>
      </c>
      <c r="P47" s="8">
        <f>_xll.PdwVWIHR(N47,$F$8,$F$4)</f>
        <v>4.3428149202535442</v>
      </c>
      <c r="Q47" s="8">
        <f>-_xll.ptaPd(J47,0,$C$3,$G$3,$C$8,$B$6,$C$10)</f>
        <v>4.3010742918815081</v>
      </c>
      <c r="R47" s="8">
        <f>_xll.DataDifferentiate($O$4:$O$104,$P$4:$P$104,$O47,0.1)*O47</f>
        <v>2.7421947660786548</v>
      </c>
      <c r="S47" s="8">
        <f>_xll.DataDifferentiate($O$4:$O$104,$Q$4:$Q$104,$O47,0.1)*O47</f>
        <v>2.7446194473689176</v>
      </c>
    </row>
    <row r="48" spans="9:19" ht="15.75" thickBot="1" x14ac:dyDescent="0.3">
      <c r="I48" s="7">
        <v>0.56786161003486768</v>
      </c>
      <c r="J48" s="7">
        <v>1500.643251149743</v>
      </c>
      <c r="K48" s="7">
        <v>905.62210335327143</v>
      </c>
      <c r="M48" s="8">
        <f>_xll.ptaTd(I48,$G$3,$B$9,$C$10,$C$7,$C$11)</f>
        <v>5688.323136417649</v>
      </c>
      <c r="N48" s="8">
        <f t="shared" si="2"/>
        <v>5666.8698176276748</v>
      </c>
      <c r="O48" s="8">
        <f t="shared" si="3"/>
        <v>7.5711153310438624</v>
      </c>
      <c r="P48" s="8">
        <f>_xll.PdwVWIHR(N48,$F$8,$F$4)</f>
        <v>4.6599033317614627</v>
      </c>
      <c r="Q48" s="8">
        <f>-_xll.ptaPd(J48,0,$C$3,$G$3,$C$8,$B$6,$C$10)</f>
        <v>4.6187679551498837</v>
      </c>
      <c r="R48" s="8">
        <f>_xll.DataDifferentiate($O$4:$O$104,$P$4:$P$104,$O48,0.1)*O48</f>
        <v>2.7920120138810436</v>
      </c>
      <c r="S48" s="8">
        <f>_xll.DataDifferentiate($O$4:$O$104,$Q$4:$Q$104,$O48,0.1)*O48</f>
        <v>2.7975181134763432</v>
      </c>
    </row>
    <row r="49" spans="9:19" ht="15.75" thickBot="1" x14ac:dyDescent="0.3">
      <c r="I49" s="7">
        <v>0.63715120594878272</v>
      </c>
      <c r="J49" s="7">
        <v>1605.162637240313</v>
      </c>
      <c r="K49" s="7">
        <v>913.25747428941975</v>
      </c>
      <c r="M49" s="8">
        <f>_xll.ptaTd(I49,$G$3,$B$9,$C$10,$C$7,$C$11)</f>
        <v>6382.4035330937895</v>
      </c>
      <c r="N49" s="8">
        <f t="shared" si="2"/>
        <v>6355.4078280143522</v>
      </c>
      <c r="O49" s="8">
        <f t="shared" si="3"/>
        <v>8.4910236497825728</v>
      </c>
      <c r="P49" s="8">
        <f>_xll.PdwVWIHR(N49,$F$8,$F$4)</f>
        <v>4.9809408941057223</v>
      </c>
      <c r="Q49" s="8">
        <f>-_xll.ptaPd(J49,0,$C$3,$G$3,$C$8,$B$6,$C$10)</f>
        <v>4.9404638617533978</v>
      </c>
      <c r="R49" s="8">
        <f>_xll.DataDifferentiate($O$4:$O$104,$P$4:$P$104,$O49,0.1)*O49</f>
        <v>2.8152551657545049</v>
      </c>
      <c r="S49" s="8">
        <f>_xll.DataDifferentiate($O$4:$O$104,$Q$4:$Q$104,$O49,0.1)*O49</f>
        <v>2.8225561906104399</v>
      </c>
    </row>
    <row r="50" spans="9:19" ht="15.75" thickBot="1" x14ac:dyDescent="0.3">
      <c r="I50" s="7">
        <v>0.71489541125527012</v>
      </c>
      <c r="J50" s="7">
        <v>1710.0369711222279</v>
      </c>
      <c r="K50" s="7">
        <v>911.42610820680727</v>
      </c>
      <c r="M50" s="8">
        <f>_xll.ptaTd(I50,$G$3,$B$9,$C$10,$C$7,$C$11)</f>
        <v>7161.1745469331336</v>
      </c>
      <c r="N50" s="8">
        <f t="shared" si="2"/>
        <v>7127.2064987927624</v>
      </c>
      <c r="O50" s="8">
        <f t="shared" si="3"/>
        <v>9.52217081512471</v>
      </c>
      <c r="P50" s="8">
        <f>_xll.PdwVWIHR(N50,$F$8,$F$4)</f>
        <v>5.3026759864595396</v>
      </c>
      <c r="Q50" s="8">
        <f>-_xll.ptaPd(J50,0,$C$3,$G$3,$C$8,$B$6,$C$10)</f>
        <v>5.263252247520871</v>
      </c>
      <c r="R50" s="8">
        <f>_xll.DataDifferentiate($O$4:$O$104,$P$4:$P$104,$O50,0.1)*O50</f>
        <v>2.809151688480922</v>
      </c>
      <c r="S50" s="8">
        <f>_xll.DataDifferentiate($O$4:$O$104,$Q$4:$Q$104,$O50,0.1)*O50</f>
        <v>2.8187768295315889</v>
      </c>
    </row>
    <row r="51" spans="9:19" ht="15.75" thickBot="1" x14ac:dyDescent="0.3">
      <c r="I51" s="7">
        <v>0.80212584432428002</v>
      </c>
      <c r="J51" s="7">
        <v>1814.0290768426801</v>
      </c>
      <c r="K51" s="7">
        <v>899.14572063008643</v>
      </c>
      <c r="M51" s="8">
        <f>_xll.ptaTd(I51,$G$3,$B$9,$C$10,$C$7,$C$11)</f>
        <v>8034.9699961372326</v>
      </c>
      <c r="N51" s="8">
        <f t="shared" si="2"/>
        <v>7992.2314932402296</v>
      </c>
      <c r="O51" s="8">
        <f t="shared" si="3"/>
        <v>10.677871264925946</v>
      </c>
      <c r="P51" s="8">
        <f>_xll.PdwVWIHR(N51,$F$8,$F$4)</f>
        <v>5.6215946131655441</v>
      </c>
      <c r="Q51" s="8">
        <f>-_xll.ptaPd(J51,0,$C$3,$G$3,$C$8,$B$6,$C$10)</f>
        <v>5.5833252596256351</v>
      </c>
      <c r="R51" s="8">
        <f>_xll.DataDifferentiate($O$4:$O$104,$P$4:$P$104,$O51,0.1)*O51</f>
        <v>2.7718735062822057</v>
      </c>
      <c r="S51" s="8">
        <f>_xll.DataDifferentiate($O$4:$O$104,$Q$4:$Q$104,$O51,0.1)*O51</f>
        <v>2.7825891981076367</v>
      </c>
    </row>
    <row r="52" spans="9:19" ht="15.75" thickBot="1" x14ac:dyDescent="0.3">
      <c r="I52" s="7">
        <v>0.90000000000441105</v>
      </c>
      <c r="J52" s="7">
        <v>1915.970510221473</v>
      </c>
      <c r="K52" s="7">
        <v>876.89152358707554</v>
      </c>
      <c r="M52" s="8">
        <f>_xll.ptaTd(I52,$G$3,$B$9,$C$10,$C$7,$C$11)</f>
        <v>9015.3846154288021</v>
      </c>
      <c r="N52" s="8">
        <f t="shared" si="2"/>
        <v>8961.6149258732985</v>
      </c>
      <c r="O52" s="8">
        <f t="shared" si="3"/>
        <v>11.972997852383115</v>
      </c>
      <c r="P52" s="8">
        <f>_xll.PdwVWIHR(N52,$F$8,$F$4)</f>
        <v>5.9340494394041778</v>
      </c>
      <c r="Q52" s="8">
        <f>-_xll.ptaPd(J52,0,$C$3,$G$3,$C$8,$B$6,$C$10)</f>
        <v>5.8970865919284794</v>
      </c>
      <c r="R52" s="8">
        <f>_xll.DataDifferentiate($O$4:$O$104,$P$4:$P$104,$O52,0.1)*O52</f>
        <v>2.7028349538732637</v>
      </c>
      <c r="S52" s="8">
        <f>_xll.DataDifferentiate($O$4:$O$104,$Q$4:$Q$104,$O52,0.1)*O52</f>
        <v>2.715502113998927</v>
      </c>
    </row>
    <row r="53" spans="9:19" ht="15.75" thickBot="1" x14ac:dyDescent="0.3">
      <c r="I53" s="7">
        <v>1.00981660887669</v>
      </c>
      <c r="J53" s="7">
        <v>2014.7360880692411</v>
      </c>
      <c r="K53" s="7">
        <v>844.47455081321493</v>
      </c>
      <c r="M53" s="8">
        <f>_xll.ptaTd(I53,$G$3,$B$9,$C$10,$C$7,$C$11)</f>
        <v>10115.427911140861</v>
      </c>
      <c r="N53" s="8">
        <f t="shared" si="2"/>
        <v>10047.785109235992</v>
      </c>
      <c r="O53" s="8">
        <f t="shared" si="3"/>
        <v>13.424155191801692</v>
      </c>
      <c r="P53" s="8">
        <f>_xll.PdwVWIHR(N53,$F$8,$F$4)</f>
        <v>6.2364206616721809</v>
      </c>
      <c r="Q53" s="8">
        <f>-_xll.ptaPd(J53,0,$C$3,$G$3,$C$8,$B$6,$C$10)</f>
        <v>6.2010730895091841</v>
      </c>
      <c r="R53" s="8">
        <f>_xll.DataDifferentiate($O$4:$O$104,$P$4:$P$104,$O53,0.1)*O53</f>
        <v>2.6029415531351523</v>
      </c>
      <c r="S53" s="8">
        <f>_xll.DataDifferentiate($O$4:$O$104,$Q$4:$Q$104,$O53,0.1)*O53</f>
        <v>2.6171257333755502</v>
      </c>
    </row>
    <row r="54" spans="9:19" ht="15.75" thickBot="1" x14ac:dyDescent="0.3">
      <c r="I54" s="7">
        <v>1.1330328706202979</v>
      </c>
      <c r="J54" s="7">
        <v>2109.1181775244249</v>
      </c>
      <c r="K54" s="7">
        <v>803.47080650032512</v>
      </c>
      <c r="M54" s="8">
        <f>_xll.ptaTd(I54,$G$3,$B$9,$C$10,$C$7,$C$11)</f>
        <v>11349.696789461446</v>
      </c>
      <c r="N54" s="8">
        <f t="shared" si="2"/>
        <v>11264.608974509423</v>
      </c>
      <c r="O54" s="8">
        <f t="shared" si="3"/>
        <v>15.049869936985029</v>
      </c>
      <c r="P54" s="8">
        <f>_xll.PdwVWIHR(N54,$F$8,$F$4)</f>
        <v>6.5253005068018632</v>
      </c>
      <c r="Q54" s="8">
        <f>-_xll.ptaPd(J54,0,$C$3,$G$3,$C$8,$B$6,$C$10)</f>
        <v>6.4915678290028636</v>
      </c>
      <c r="R54" s="8">
        <f>_xll.DataDifferentiate($O$4:$O$104,$P$4:$P$104,$O54,0.1)*O54</f>
        <v>2.4747442858925646</v>
      </c>
      <c r="S54" s="8">
        <f>_xll.DataDifferentiate($O$4:$O$104,$Q$4:$Q$104,$O54,0.1)*O54</f>
        <v>2.4915173509208199</v>
      </c>
    </row>
    <row r="55" spans="9:19" ht="15.75" thickBot="1" x14ac:dyDescent="0.3">
      <c r="I55" s="7">
        <v>1.271283790166706</v>
      </c>
      <c r="J55" s="7">
        <v>2198.356481035391</v>
      </c>
      <c r="K55" s="7">
        <v>754.76841514316027</v>
      </c>
      <c r="M55" s="8">
        <f>_xll.ptaTd(I55,$G$3,$B$9,$C$10,$C$7,$C$11)</f>
        <v>12734.569248507518</v>
      </c>
      <c r="N55" s="8">
        <f t="shared" si="2"/>
        <v>12627.547935177225</v>
      </c>
      <c r="O55" s="8">
        <f t="shared" si="3"/>
        <v>16.870799019966647</v>
      </c>
      <c r="P55" s="8">
        <f>_xll.PdwVWIHR(N55,$F$8,$F$4)</f>
        <v>6.7976868706912299</v>
      </c>
      <c r="Q55" s="8">
        <f>-_xll.ptaPd(J55,0,$C$3,$G$3,$C$8,$B$6,$C$10)</f>
        <v>6.7662307219406737</v>
      </c>
      <c r="R55" s="8">
        <f>_xll.DataDifferentiate($O$4:$O$104,$P$4:$P$104,$O55,0.1)*O55</f>
        <v>2.3224512860914093</v>
      </c>
      <c r="S55" s="8">
        <f>_xll.DataDifferentiate($O$4:$O$104,$Q$4:$Q$104,$O55,0.1)*O55</f>
        <v>2.3424788213809529</v>
      </c>
    </row>
    <row r="56" spans="9:19" ht="15.75" thickBot="1" x14ac:dyDescent="0.3">
      <c r="I56" s="7">
        <v>1.426403873221886</v>
      </c>
      <c r="J56" s="7">
        <v>2281.4522022730039</v>
      </c>
      <c r="K56" s="7">
        <v>700.66787898494647</v>
      </c>
      <c r="M56" s="8">
        <f>_xll.ptaTd(I56,$G$3,$B$9,$C$10,$C$7,$C$11)</f>
        <v>14288.421704410688</v>
      </c>
      <c r="N56" s="8">
        <f t="shared" si="2"/>
        <v>14153.8278717627</v>
      </c>
      <c r="O56" s="8">
        <f t="shared" si="3"/>
        <v>18.909956755936044</v>
      </c>
      <c r="P56" s="8">
        <f>_xll.PdwVWIHR(N56,$F$8,$F$4)</f>
        <v>7.0511671209289073</v>
      </c>
      <c r="Q56" s="8">
        <f>-_xll.ptaPd(J56,0,$C$3,$G$3,$C$8,$B$6,$C$10)</f>
        <v>7.0219876143055311</v>
      </c>
      <c r="R56" s="8">
        <f>_xll.DataDifferentiate($O$4:$O$104,$P$4:$P$104,$O56,0.1)*O56</f>
        <v>2.1517626058584023</v>
      </c>
      <c r="S56" s="8">
        <f>_xll.DataDifferentiate($O$4:$O$104,$Q$4:$Q$104,$O56,0.1)*O56</f>
        <v>2.1755725127592997</v>
      </c>
    </row>
    <row r="57" spans="9:19" ht="15.75" thickBot="1" x14ac:dyDescent="0.3">
      <c r="I57" s="7">
        <v>1.60045146904281</v>
      </c>
      <c r="J57" s="7">
        <v>2358.1750436798779</v>
      </c>
      <c r="K57" s="7">
        <v>643.03060769355795</v>
      </c>
      <c r="M57" s="8">
        <f>_xll.ptaTd(I57,$G$3,$B$9,$C$10,$C$7,$C$11)</f>
        <v>16031.872835198064</v>
      </c>
      <c r="N57" s="8">
        <f t="shared" si="2"/>
        <v>15862.623771742345</v>
      </c>
      <c r="O57" s="8">
        <f t="shared" si="3"/>
        <v>21.192961527938518</v>
      </c>
      <c r="P57" s="8">
        <f>_xll.PdwVWIHR(N57,$F$8,$F$4)</f>
        <v>7.2840699763544041</v>
      </c>
      <c r="Q57" s="8">
        <f>-_xll.ptaPd(J57,0,$C$3,$G$3,$C$8,$B$6,$C$10)</f>
        <v>7.2581296827462571</v>
      </c>
      <c r="R57" s="8">
        <f>_xll.DataDifferentiate($O$4:$O$104,$P$4:$P$104,$O57,0.1)*O57</f>
        <v>1.9695111862369423</v>
      </c>
      <c r="S57" s="8">
        <f>_xll.DataDifferentiate($O$4:$O$104,$Q$4:$Q$104,$O57,0.1)*O57</f>
        <v>1.9982550776317378</v>
      </c>
    </row>
    <row r="58" spans="9:19" ht="15.75" thickBot="1" x14ac:dyDescent="0.3">
      <c r="I58" s="7">
        <v>1.795736083480705</v>
      </c>
      <c r="J58" s="7">
        <v>2427.957351859101</v>
      </c>
      <c r="K58" s="7">
        <v>584.14863325693454</v>
      </c>
      <c r="M58" s="8">
        <f>_xll.ptaTd(I58,$G$3,$B$9,$C$10,$C$7,$C$11)</f>
        <v>17988.057178114414</v>
      </c>
      <c r="N58" s="8">
        <f t="shared" si="2"/>
        <v>17775.25934742509</v>
      </c>
      <c r="O58" s="8">
        <f t="shared" si="3"/>
        <v>23.748302482605734</v>
      </c>
      <c r="P58" s="8">
        <f>_xll.PdwVWIHR(N58,$F$8,$F$4)</f>
        <v>7.4955631539986429</v>
      </c>
      <c r="Q58" s="8">
        <f>-_xll.ptaPd(J58,0,$C$3,$G$3,$C$8,$B$6,$C$10)</f>
        <v>7.4729097702904799</v>
      </c>
      <c r="R58" s="8">
        <f>_xll.DataDifferentiate($O$4:$O$104,$P$4:$P$104,$O58,0.1)*O58</f>
        <v>1.7831298241788429</v>
      </c>
      <c r="S58" s="8">
        <f>_xll.DataDifferentiate($O$4:$O$104,$Q$4:$Q$104,$O58,0.1)*O58</f>
        <v>1.8157645481867302</v>
      </c>
    </row>
    <row r="59" spans="9:19" ht="15.75" thickBot="1" x14ac:dyDescent="0.3">
      <c r="I59" s="7">
        <v>2.0148490247212858</v>
      </c>
      <c r="J59" s="7">
        <v>2491.0945904673549</v>
      </c>
      <c r="K59" s="7">
        <v>526.31794611152679</v>
      </c>
      <c r="M59" s="8">
        <f>_xll.ptaTd(I59,$G$3,$B$9,$C$10,$C$7,$C$11)</f>
        <v>20182.93211088331</v>
      </c>
      <c r="N59" s="8">
        <f t="shared" si="2"/>
        <v>19915.421658183943</v>
      </c>
      <c r="O59" s="8">
        <f t="shared" si="3"/>
        <v>26.607626272170371</v>
      </c>
      <c r="P59" s="8">
        <f>_xll.PdwVWIHR(N59,$F$8,$F$4)</f>
        <v>7.6856801578175578</v>
      </c>
      <c r="Q59" s="8">
        <f>-_xll.ptaPd(J59,0,$C$3,$G$3,$C$8,$B$6,$C$10)</f>
        <v>7.6672372723380384</v>
      </c>
      <c r="R59" s="8">
        <f>_xll.DataDifferentiate($O$4:$O$104,$P$4:$P$104,$O59,0.1)*O59</f>
        <v>1.6000027223288551</v>
      </c>
      <c r="S59" s="8">
        <f>_xll.DataDifferentiate($O$4:$O$104,$Q$4:$Q$104,$O59,0.1)*O59</f>
        <v>1.6370427648881991</v>
      </c>
    </row>
    <row r="60" spans="9:19" ht="15.75" thickBot="1" x14ac:dyDescent="0.3">
      <c r="I60" s="7">
        <v>2.2606977883696122</v>
      </c>
      <c r="J60" s="7">
        <v>2547.5469223473092</v>
      </c>
      <c r="K60" s="7">
        <v>471.10102337284337</v>
      </c>
      <c r="M60" s="8">
        <f>_xll.ptaTd(I60,$G$3,$B$9,$C$10,$C$7,$C$11)</f>
        <v>22645.622290334919</v>
      </c>
      <c r="N60" s="8">
        <f t="shared" si="2"/>
        <v>22309.39036067983</v>
      </c>
      <c r="O60" s="8">
        <f t="shared" si="3"/>
        <v>29.806043339935918</v>
      </c>
      <c r="P60" s="8">
        <f>_xll.PdwVWIHR(N60,$F$8,$F$4)</f>
        <v>7.8552678844811323</v>
      </c>
      <c r="Q60" s="8">
        <f>-_xll.ptaPd(J60,0,$C$3,$G$3,$C$8,$B$6,$C$10)</f>
        <v>7.8409895757458257</v>
      </c>
      <c r="R60" s="8">
        <f>_xll.DataDifferentiate($O$4:$O$104,$P$4:$P$104,$O60,0.1)*O60</f>
        <v>1.4267901461138164</v>
      </c>
      <c r="S60" s="8">
        <f>_xll.DataDifferentiate($O$4:$O$104,$Q$4:$Q$104,$O60,0.1)*O60</f>
        <v>1.4653396412330735</v>
      </c>
    </row>
    <row r="61" spans="9:19" ht="15.75" thickBot="1" x14ac:dyDescent="0.3">
      <c r="I61" s="7">
        <v>2.5365446381503598</v>
      </c>
      <c r="J61" s="7">
        <v>2597.965786810159</v>
      </c>
      <c r="K61" s="7">
        <v>420.49181057939683</v>
      </c>
      <c r="M61" s="8">
        <f>_xll.ptaTd(I61,$G$3,$B$9,$C$10,$C$7,$C$11)</f>
        <v>25408.80611890788</v>
      </c>
      <c r="N61" s="8">
        <f t="shared" si="2"/>
        <v>24986.280677049941</v>
      </c>
      <c r="O61" s="8">
        <f t="shared" si="3"/>
        <v>33.382452533376153</v>
      </c>
      <c r="P61" s="8">
        <f>_xll.PdwVWIHR(N61,$F$8,$F$4)</f>
        <v>8.0058594061974588</v>
      </c>
      <c r="Q61" s="8">
        <f>-_xll.ptaPd(J61,0,$C$3,$G$3,$C$8,$B$6,$C$10)</f>
        <v>7.9961717186952814</v>
      </c>
      <c r="R61" s="8">
        <f>_xll.DataDifferentiate($O$4:$O$104,$P$4:$P$104,$O61,0.1)*O61</f>
        <v>1.2688352493940276</v>
      </c>
      <c r="S61" s="8">
        <f>_xll.DataDifferentiate($O$4:$O$104,$Q$4:$Q$104,$O61,0.1)*O61</f>
        <v>1.3082463744782689</v>
      </c>
    </row>
    <row r="62" spans="9:19" ht="15.75" thickBot="1" x14ac:dyDescent="0.3">
      <c r="I62" s="7">
        <v>2.84604989416539</v>
      </c>
      <c r="J62" s="7">
        <v>2642.7658908466169</v>
      </c>
      <c r="K62" s="7">
        <v>374.99326937739693</v>
      </c>
      <c r="M62" s="8">
        <f>_xll.ptaTd(I62,$G$3,$B$9,$C$10,$C$7,$C$11)</f>
        <v>28509.14936719519</v>
      </c>
      <c r="N62" s="8">
        <f t="shared" si="2"/>
        <v>27978.298477718927</v>
      </c>
      <c r="O62" s="8">
        <f t="shared" si="3"/>
        <v>37.379881902749652</v>
      </c>
      <c r="P62" s="8">
        <f>_xll.PdwVWIHR(N62,$F$8,$F$4)</f>
        <v>8.1394886167547806</v>
      </c>
      <c r="Q62" s="8">
        <f>-_xll.ptaPd(J62,0,$C$3,$G$3,$C$8,$B$6,$C$10)</f>
        <v>8.134060110724791</v>
      </c>
      <c r="R62" s="8">
        <f>_xll.DataDifferentiate($O$4:$O$104,$P$4:$P$104,$O62,0.1)*O62</f>
        <v>1.1297563956065684</v>
      </c>
      <c r="S62" s="8">
        <f>_xll.DataDifferentiate($O$4:$O$104,$Q$4:$Q$104,$O62,0.1)*O62</f>
        <v>1.1664167783183499</v>
      </c>
    </row>
    <row r="63" spans="9:19" ht="15.75" thickBot="1" x14ac:dyDescent="0.3">
      <c r="I63" s="7">
        <v>3.1933205031176901</v>
      </c>
      <c r="J63" s="7">
        <v>2682.710262368586</v>
      </c>
      <c r="K63" s="7">
        <v>335.74768943690628</v>
      </c>
      <c r="M63" s="8">
        <f>_xll.ptaTd(I63,$G$3,$B$9,$C$10,$C$7,$C$11)</f>
        <v>31987.79170644387</v>
      </c>
      <c r="N63" s="8">
        <f t="shared" si="2"/>
        <v>31321.004990350946</v>
      </c>
      <c r="O63" s="8">
        <f t="shared" si="3"/>
        <v>41.845842360539585</v>
      </c>
      <c r="P63" s="8">
        <f>_xll.PdwVWIHR(N63,$F$8,$F$4)</f>
        <v>8.2584744962103755</v>
      </c>
      <c r="Q63" s="8">
        <f>-_xll.ptaPd(J63,0,$C$3,$G$3,$C$8,$B$6,$C$10)</f>
        <v>8.257003243966432</v>
      </c>
      <c r="R63" s="8">
        <f>_xll.DataDifferentiate($O$4:$O$104,$P$4:$P$104,$O63,0.1)*O63</f>
        <v>1.011293057496212</v>
      </c>
      <c r="S63" s="8">
        <f>_xll.DataDifferentiate($O$4:$O$104,$Q$4:$Q$104,$O63,0.1)*O63</f>
        <v>1.044058725892123</v>
      </c>
    </row>
    <row r="64" spans="9:19" ht="15.75" thickBot="1" x14ac:dyDescent="0.3">
      <c r="I64" s="7">
        <v>3.5829645349988941</v>
      </c>
      <c r="J64" s="7">
        <v>2718.4696423160558</v>
      </c>
      <c r="K64" s="7">
        <v>302.36533197960551</v>
      </c>
      <c r="M64" s="8">
        <f>_xll.ptaTd(I64,$G$3,$B$9,$C$10,$C$7,$C$11)</f>
        <v>35890.89260699747</v>
      </c>
      <c r="N64" s="8">
        <f t="shared" si="2"/>
        <v>35053.587533940226</v>
      </c>
      <c r="O64" s="8">
        <f t="shared" si="3"/>
        <v>46.832689390667042</v>
      </c>
      <c r="P64" s="8">
        <f>_xll.PdwVWIHR(N64,$F$8,$F$4)</f>
        <v>8.3652060899209797</v>
      </c>
      <c r="Q64" s="8">
        <f>-_xll.ptaPd(J64,0,$C$3,$G$3,$C$8,$B$6,$C$10)</f>
        <v>8.3670655642886391</v>
      </c>
      <c r="R64" s="8">
        <f>_xll.DataDifferentiate($O$4:$O$104,$P$4:$P$104,$O64,0.1)*O64</f>
        <v>0.913416757447433</v>
      </c>
      <c r="S64" s="8">
        <f>_xll.DataDifferentiate($O$4:$O$104,$Q$4:$Q$104,$O64,0.1)*O64</f>
        <v>0.93982577894627806</v>
      </c>
    </row>
    <row r="65" spans="9:19" ht="15.75" thickBot="1" x14ac:dyDescent="0.3">
      <c r="I65" s="7">
        <v>4.0201523293783064</v>
      </c>
      <c r="J65" s="7">
        <v>2750.7140862560909</v>
      </c>
      <c r="K65" s="7">
        <v>275.02492258102473</v>
      </c>
      <c r="M65" s="8">
        <f>_xll.ptaTd(I65,$G$3,$B$9,$C$10,$C$7,$C$11)</f>
        <v>40270.24384642201</v>
      </c>
      <c r="N65" s="8">
        <f t="shared" si="2"/>
        <v>39219.131299424829</v>
      </c>
      <c r="O65" s="8">
        <f t="shared" si="3"/>
        <v>52.39798615589207</v>
      </c>
      <c r="P65" s="8">
        <f>_xll.PdwVWIHR(N65,$F$8,$F$4)</f>
        <v>8.4619575878345188</v>
      </c>
      <c r="Q65" s="8">
        <f>-_xll.ptaPd(J65,0,$C$3,$G$3,$C$8,$B$6,$C$10)</f>
        <v>8.4663094080787982</v>
      </c>
      <c r="R65" s="8">
        <f>_xll.DataDifferentiate($O$4:$O$104,$P$4:$P$104,$O65,0.1)*O65</f>
        <v>0.8346669296240532</v>
      </c>
      <c r="S65" s="8">
        <f>_xll.DataDifferentiate($O$4:$O$104,$Q$4:$Q$104,$O65,0.1)*O65</f>
        <v>0.85421459735848793</v>
      </c>
    </row>
    <row r="66" spans="9:19" ht="15.75" thickBot="1" x14ac:dyDescent="0.3">
      <c r="I66" s="7">
        <v>4.5106851026673951</v>
      </c>
      <c r="J66" s="7">
        <v>2780.1483496618412</v>
      </c>
      <c r="K66" s="7">
        <v>252.89837198267119</v>
      </c>
      <c r="M66" s="8">
        <f>_xll.ptaTd(I66,$G$3,$B$9,$C$10,$C$7,$C$11)</f>
        <v>45183.956754924679</v>
      </c>
      <c r="N66" s="8">
        <f t="shared" si="2"/>
        <v>43864.885517368639</v>
      </c>
      <c r="O66" s="8">
        <f t="shared" si="3"/>
        <v>58.604859106162309</v>
      </c>
      <c r="P66" s="8">
        <f>_xll.PdwVWIHR(N66,$F$8,$F$4)</f>
        <v>8.5507541752862668</v>
      </c>
      <c r="Q66" s="8">
        <f>-_xll.ptaPd(J66,0,$C$3,$G$3,$C$8,$B$6,$C$10)</f>
        <v>8.5569039131337199</v>
      </c>
      <c r="R66" s="8">
        <f>_xll.DataDifferentiate($O$4:$O$104,$P$4:$P$104,$O66,0.1)*O66</f>
        <v>0.77262170719083356</v>
      </c>
      <c r="S66" s="8">
        <f>_xll.DataDifferentiate($O$4:$O$104,$Q$4:$Q$104,$O66,0.1)*O66</f>
        <v>0.78506751806379471</v>
      </c>
    </row>
    <row r="67" spans="9:19" ht="15.75" thickBot="1" x14ac:dyDescent="0.3">
      <c r="I67" s="7">
        <v>5.0610719267377817</v>
      </c>
      <c r="J67" s="7">
        <v>2807.2501934868701</v>
      </c>
      <c r="K67" s="7">
        <v>235.48020561021539</v>
      </c>
      <c r="M67" s="8">
        <f>_xll.ptaTd(I67,$G$3,$B$9,$C$10,$C$7,$C$11)</f>
        <v>50697.233317407525</v>
      </c>
      <c r="N67" s="8">
        <f t="shared" si="2"/>
        <v>49042.515333597665</v>
      </c>
      <c r="O67" s="8">
        <f t="shared" si="3"/>
        <v>65.522334492341543</v>
      </c>
      <c r="P67" s="8">
        <f>_xll.PdwVWIHR(N67,$F$8,$F$4)</f>
        <v>8.6332966890226555</v>
      </c>
      <c r="Q67" s="8">
        <f>-_xll.ptaPd(J67,0,$C$3,$G$3,$C$8,$B$6,$C$10)</f>
        <v>8.6403195601828209</v>
      </c>
      <c r="R67" s="8">
        <f>_xll.DataDifferentiate($O$4:$O$104,$P$4:$P$104,$O67,0.1)*O67</f>
        <v>0.7243998417309615</v>
      </c>
      <c r="S67" s="8">
        <f>_xll.DataDifferentiate($O$4:$O$104,$Q$4:$Q$104,$O67,0.1)*O67</f>
        <v>0.73030973050067172</v>
      </c>
    </row>
    <row r="68" spans="9:19" ht="15.75" thickBot="1" x14ac:dyDescent="0.3">
      <c r="I68" s="7">
        <v>5.6786161003493589</v>
      </c>
      <c r="J68" s="7">
        <v>2832.6026019804431</v>
      </c>
      <c r="K68" s="7">
        <v>221.93628287265491</v>
      </c>
      <c r="M68" s="8">
        <f>_xll.ptaTd(I68,$G$3,$B$9,$C$10,$C$7,$C$11)</f>
        <v>56883.231364183332</v>
      </c>
      <c r="N68" s="8">
        <f t="shared" ref="N68:N99" si="4">M68*$F$9/(M68+$F$9)</f>
        <v>54808.328326399809</v>
      </c>
      <c r="O68" s="8">
        <f t="shared" ref="O68:O104" si="5">$N68/$F$8</f>
        <v>73.225641000273811</v>
      </c>
      <c r="P68" s="8">
        <f>_xll.PdwVWIHR(N68,$F$8,$F$4)</f>
        <v>8.7109420452481086</v>
      </c>
      <c r="Q68" s="8">
        <f>-_xll.ptaPd(J68,0,$C$3,$G$3,$C$8,$B$6,$C$10)</f>
        <v>8.7183506923964682</v>
      </c>
      <c r="R68" s="8">
        <f>_xll.DataDifferentiate($O$4:$O$104,$P$4:$P$104,$O68,0.1)*O68</f>
        <v>0.68709813988076973</v>
      </c>
      <c r="S68" s="8">
        <f>_xll.DataDifferentiate($O$4:$O$104,$Q$4:$Q$104,$O68,0.1)*O68</f>
        <v>0.68798232491088462</v>
      </c>
    </row>
    <row r="69" spans="9:19" ht="15.75" thickBot="1" x14ac:dyDescent="0.3">
      <c r="I69" s="7">
        <v>6.3715120594883103</v>
      </c>
      <c r="J69" s="7">
        <v>2856.4909009071512</v>
      </c>
      <c r="K69" s="7">
        <v>211.4974949078335</v>
      </c>
      <c r="M69" s="8">
        <f>_xll.ptaTd(I69,$G$3,$B$9,$C$10,$C$7,$C$11)</f>
        <v>63824.03533094273</v>
      </c>
      <c r="N69" s="8">
        <f t="shared" si="4"/>
        <v>61223.461828515989</v>
      </c>
      <c r="O69" s="8">
        <f t="shared" si="5"/>
        <v>81.79646001882287</v>
      </c>
      <c r="P69" s="8">
        <f>_xll.PdwVWIHR(N69,$F$8,$F$4)</f>
        <v>8.7847257757638495</v>
      </c>
      <c r="Q69" s="8">
        <f>-_xll.ptaPd(J69,0,$C$3,$G$3,$C$8,$B$6,$C$10)</f>
        <v>8.7918755021746673</v>
      </c>
      <c r="R69" s="8">
        <f>_xll.DataDifferentiate($O$4:$O$104,$P$4:$P$104,$O69,0.1)*O69</f>
        <v>0.65810375796071108</v>
      </c>
      <c r="S69" s="8">
        <f>_xll.DataDifferentiate($O$4:$O$104,$Q$4:$Q$104,$O69,0.1)*O69</f>
        <v>0.65506828244361304</v>
      </c>
    </row>
    <row r="70" spans="9:19" ht="15.75" thickBot="1" x14ac:dyDescent="0.3">
      <c r="I70" s="7">
        <v>7.148954112553298</v>
      </c>
      <c r="J70" s="7">
        <v>2879.318011074166</v>
      </c>
      <c r="K70" s="7">
        <v>203.5537345738158</v>
      </c>
      <c r="M70" s="8">
        <f>_xll.ptaTd(I70,$G$3,$B$9,$C$10,$C$7,$C$11)</f>
        <v>71611.745469337315</v>
      </c>
      <c r="N70" s="8">
        <f t="shared" si="4"/>
        <v>68354.014069397672</v>
      </c>
      <c r="O70" s="8">
        <f t="shared" si="5"/>
        <v>91.323100850030229</v>
      </c>
      <c r="P70" s="8">
        <f>_xll.PdwVWIHR(N70,$F$8,$F$4)</f>
        <v>8.8554110013296103</v>
      </c>
      <c r="Q70" s="8">
        <f>-_xll.ptaPd(J70,0,$C$3,$G$3,$C$8,$B$6,$C$10)</f>
        <v>8.8621341228477029</v>
      </c>
      <c r="R70" s="8">
        <f>_xll.DataDifferentiate($O$4:$O$104,$P$4:$P$104,$O70,0.1)*O70</f>
        <v>0.63526483490754904</v>
      </c>
      <c r="S70" s="8">
        <f>_xll.DataDifferentiate($O$4:$O$104,$Q$4:$Q$104,$O70,0.1)*O70</f>
        <v>0.63025945871940114</v>
      </c>
    </row>
    <row r="71" spans="9:19" ht="15.75" thickBot="1" x14ac:dyDescent="0.3">
      <c r="I71" s="7">
        <v>8.0212584432426866</v>
      </c>
      <c r="J71" s="7">
        <v>2901.2287916490081</v>
      </c>
      <c r="K71" s="7">
        <v>197.39861394088831</v>
      </c>
      <c r="M71" s="8">
        <f>_xll.ptaTd(I71,$G$3,$B$9,$C$10,$C$7,$C$11)</f>
        <v>80349.699961371181</v>
      </c>
      <c r="N71" s="8">
        <f t="shared" si="4"/>
        <v>76271.09866698485</v>
      </c>
      <c r="O71" s="8">
        <f t="shared" si="5"/>
        <v>101.90057351183503</v>
      </c>
      <c r="P71" s="8">
        <f>_xll.PdwVWIHR(N71,$F$8,$F$4)</f>
        <v>8.9235468218513017</v>
      </c>
      <c r="Q71" s="8">
        <f>-_xll.ptaPd(J71,0,$C$3,$G$3,$C$8,$B$6,$C$10)</f>
        <v>8.9295724104712715</v>
      </c>
      <c r="R71" s="8">
        <f>_xll.DataDifferentiate($O$4:$O$104,$P$4:$P$104,$O71,0.1)*O71</f>
        <v>0.61693222861902874</v>
      </c>
      <c r="S71" s="8">
        <f>_xll.DataDifferentiate($O$4:$O$104,$Q$4:$Q$104,$O71,0.1)*O71</f>
        <v>0.61082995571221288</v>
      </c>
    </row>
    <row r="72" spans="9:19" ht="15.75" thickBot="1" x14ac:dyDescent="0.3">
      <c r="I72" s="7">
        <v>9.0000000000437694</v>
      </c>
      <c r="J72" s="7">
        <v>2922.4623882300029</v>
      </c>
      <c r="K72" s="7">
        <v>192.67772548218881</v>
      </c>
      <c r="M72" s="8">
        <f>_xll.ptaTd(I72,$G$3,$B$9,$C$10,$C$7,$C$11)</f>
        <v>90153.846154284605</v>
      </c>
      <c r="N72" s="8">
        <f t="shared" si="4"/>
        <v>85050.798258735638</v>
      </c>
      <c r="O72" s="8">
        <f t="shared" si="5"/>
        <v>113.63052678767916</v>
      </c>
      <c r="P72" s="8">
        <f>_xll.PdwVWIHR(N72,$F$8,$F$4)</f>
        <v>8.9895244403225085</v>
      </c>
      <c r="Q72" s="8">
        <f>-_xll.ptaPd(J72,0,$C$3,$G$3,$C$8,$B$6,$C$10)</f>
        <v>8.9949264214167375</v>
      </c>
      <c r="R72" s="8">
        <f>_xll.DataDifferentiate($O$4:$O$104,$P$4:$P$104,$O72,0.1)*O72</f>
        <v>0.60191440214347502</v>
      </c>
      <c r="S72" s="8">
        <f>_xll.DataDifferentiate($O$4:$O$104,$Q$4:$Q$104,$O72,0.1)*O72</f>
        <v>0.59610033864681755</v>
      </c>
    </row>
    <row r="73" spans="9:19" ht="15.75" thickBot="1" x14ac:dyDescent="0.3">
      <c r="I73" s="7">
        <v>10.09816608876679</v>
      </c>
      <c r="J73" s="7">
        <v>2943.0816864429999</v>
      </c>
      <c r="K73" s="7">
        <v>188.89138069754969</v>
      </c>
      <c r="M73" s="8">
        <f>_xll.ptaTd(I73,$G$3,$B$9,$C$10,$C$7,$C$11)</f>
        <v>101154.27911140751</v>
      </c>
      <c r="N73" s="8">
        <f t="shared" si="4"/>
        <v>94773.989217954833</v>
      </c>
      <c r="O73" s="8">
        <f t="shared" si="5"/>
        <v>126.62101404203949</v>
      </c>
      <c r="P73" s="8">
        <f>_xll.PdwVWIHR(N73,$F$8,$F$4)</f>
        <v>9.0536236698861305</v>
      </c>
      <c r="Q73" s="8">
        <f>-_xll.ptaPd(J73,0,$C$3,$G$3,$C$8,$B$6,$C$10)</f>
        <v>9.058389708757618</v>
      </c>
      <c r="R73" s="8">
        <f>_xll.DataDifferentiate($O$4:$O$104,$P$4:$P$104,$O73,0.1)*O73</f>
        <v>0.58938657062829869</v>
      </c>
      <c r="S73" s="8">
        <f>_xll.DataDifferentiate($O$4:$O$104,$Q$4:$Q$104,$O73,0.1)*O73</f>
        <v>0.58416124869211039</v>
      </c>
    </row>
    <row r="74" spans="9:19" ht="15.75" thickBot="1" x14ac:dyDescent="0.3">
      <c r="I74" s="7">
        <v>11.330328706202611</v>
      </c>
      <c r="J74" s="7">
        <v>2963.210395052251</v>
      </c>
      <c r="K74" s="7">
        <v>185.87062967719979</v>
      </c>
      <c r="M74" s="8">
        <f>_xll.ptaTd(I74,$G$3,$B$9,$C$10,$C$7,$C$11)</f>
        <v>113496.96789461077</v>
      </c>
      <c r="N74" s="8">
        <f t="shared" si="4"/>
        <v>105526.0056848634</v>
      </c>
      <c r="O74" s="8">
        <f t="shared" si="5"/>
        <v>140.98604435542791</v>
      </c>
      <c r="P74" s="8">
        <f>_xll.PdwVWIHR(N74,$F$8,$F$4)</f>
        <v>9.1160476906413166</v>
      </c>
      <c r="Q74" s="8">
        <f>-_xll.ptaPd(J74,0,$C$3,$G$3,$C$8,$B$6,$C$10)</f>
        <v>9.1203430305959206</v>
      </c>
      <c r="R74" s="8">
        <f>_xll.DataDifferentiate($O$4:$O$104,$P$4:$P$104,$O74,0.1)*O74</f>
        <v>0.57878826854482124</v>
      </c>
      <c r="S74" s="8">
        <f>_xll.DataDifferentiate($O$4:$O$104,$Q$4:$Q$104,$O74,0.1)*O74</f>
        <v>0.57473894584345175</v>
      </c>
    </row>
    <row r="75" spans="9:19" ht="15.75" thickBot="1" x14ac:dyDescent="0.3">
      <c r="I75" s="7">
        <v>12.71283790166669</v>
      </c>
      <c r="J75" s="7">
        <v>2982.8714045299912</v>
      </c>
      <c r="K75" s="7">
        <v>183.32285865624681</v>
      </c>
      <c r="M75" s="8">
        <f>_xll.ptaTd(I75,$G$3,$B$9,$C$10,$C$7,$C$11)</f>
        <v>127345.69248507147</v>
      </c>
      <c r="N75" s="8">
        <f t="shared" si="4"/>
        <v>117396.10788611941</v>
      </c>
      <c r="O75" s="8">
        <f t="shared" si="5"/>
        <v>156.84487218264087</v>
      </c>
      <c r="P75" s="8">
        <f>_xll.PdwVWIHR(N75,$F$8,$F$4)</f>
        <v>9.1769461596277502</v>
      </c>
      <c r="Q75" s="8">
        <f>-_xll.ptaPd(J75,0,$C$3,$G$3,$C$8,$B$6,$C$10)</f>
        <v>9.1808568405718152</v>
      </c>
      <c r="R75" s="8">
        <f>_xll.DataDifferentiate($O$4:$O$104,$P$4:$P$104,$O75,0.1)*O75</f>
        <v>0.56973525154024218</v>
      </c>
      <c r="S75" s="8">
        <f>_xll.DataDifferentiate($O$4:$O$104,$Q$4:$Q$104,$O75,0.1)*O75</f>
        <v>0.56672329333322513</v>
      </c>
    </row>
    <row r="76" spans="9:19" ht="15.75" thickBot="1" x14ac:dyDescent="0.3">
      <c r="I76" s="7">
        <v>14.26403873221938</v>
      </c>
      <c r="J76" s="7">
        <v>3002.1204895338192</v>
      </c>
      <c r="K76" s="7">
        <v>181.18054098050209</v>
      </c>
      <c r="M76" s="8">
        <f>_xll.ptaTd(I76,$G$3,$B$9,$C$10,$C$7,$C$11)</f>
        <v>142884.21704411207</v>
      </c>
      <c r="N76" s="8">
        <f t="shared" si="4"/>
        <v>130476.71737546858</v>
      </c>
      <c r="O76" s="8">
        <f t="shared" si="5"/>
        <v>174.32097561034732</v>
      </c>
      <c r="P76" s="8">
        <f>_xll.PdwVWIHR(N76,$F$8,$F$4)</f>
        <v>9.2364304365733467</v>
      </c>
      <c r="Q76" s="8">
        <f>-_xll.ptaPd(J76,0,$C$3,$G$3,$C$8,$B$6,$C$10)</f>
        <v>9.2401028052029961</v>
      </c>
      <c r="R76" s="8">
        <f>_xll.DataDifferentiate($O$4:$O$104,$P$4:$P$104,$O76,0.1)*O76</f>
        <v>0.56195451440449573</v>
      </c>
      <c r="S76" s="8">
        <f>_xll.DataDifferentiate($O$4:$O$104,$Q$4:$Q$104,$O76,0.1)*O76</f>
        <v>0.56003318740315622</v>
      </c>
    </row>
    <row r="77" spans="9:19" ht="15.75" thickBot="1" x14ac:dyDescent="0.3">
      <c r="I77" s="7">
        <v>16.004514690428209</v>
      </c>
      <c r="J77" s="7">
        <v>3020.963228576677</v>
      </c>
      <c r="K77" s="7">
        <v>179.29671176982561</v>
      </c>
      <c r="M77" s="8">
        <f>_xll.ptaTd(I77,$G$3,$B$9,$C$10,$C$7,$C$11)</f>
        <v>160318.72835198173</v>
      </c>
      <c r="N77" s="8">
        <f t="shared" si="4"/>
        <v>144862.38098790607</v>
      </c>
      <c r="O77" s="8">
        <f t="shared" si="5"/>
        <v>193.54067216744252</v>
      </c>
      <c r="P77" s="8">
        <f>_xll.PdwVWIHR(N77,$F$8,$F$4)</f>
        <v>9.2945822936033977</v>
      </c>
      <c r="Q77" s="8">
        <f>-_xll.ptaPd(J77,0,$C$3,$G$3,$C$8,$B$6,$C$10)</f>
        <v>9.2980980943643097</v>
      </c>
      <c r="R77" s="8">
        <f>_xll.DataDifferentiate($O$4:$O$104,$P$4:$P$104,$O77,0.1)*O77</f>
        <v>0.55523766560013654</v>
      </c>
      <c r="S77" s="8">
        <f>_xll.DataDifferentiate($O$4:$O$104,$Q$4:$Q$104,$O77,0.1)*O77</f>
        <v>0.55411378563673164</v>
      </c>
    </row>
    <row r="78" spans="9:19" ht="15.75" thickBot="1" x14ac:dyDescent="0.3">
      <c r="I78" s="7">
        <v>17.9573608348073</v>
      </c>
      <c r="J78" s="7">
        <v>3039.4203994359691</v>
      </c>
      <c r="K78" s="7">
        <v>177.64681047090201</v>
      </c>
      <c r="M78" s="8">
        <f>_xll.ptaTd(I78,$G$3,$B$9,$C$10,$C$7,$C$11)</f>
        <v>179880.57178114663</v>
      </c>
      <c r="N78" s="8">
        <f t="shared" si="4"/>
        <v>160648.42667842313</v>
      </c>
      <c r="O78" s="8">
        <f t="shared" si="5"/>
        <v>214.63132298356916</v>
      </c>
      <c r="P78" s="8">
        <f>_xll.PdwVWIHR(N78,$F$8,$F$4)</f>
        <v>9.3514591910409894</v>
      </c>
      <c r="Q78" s="8">
        <f>-_xll.ptaPd(J78,0,$C$3,$G$3,$C$8,$B$6,$C$10)</f>
        <v>9.3549066591196635</v>
      </c>
      <c r="R78" s="8">
        <f>_xll.DataDifferentiate($O$4:$O$104,$P$4:$P$104,$O78,0.1)*O78</f>
        <v>0.54942098245871196</v>
      </c>
      <c r="S78" s="8">
        <f>_xll.DataDifferentiate($O$4:$O$104,$Q$4:$Q$104,$O78,0.1)*O78</f>
        <v>0.54894781682033655</v>
      </c>
    </row>
    <row r="79" spans="9:19" ht="15.75" thickBot="1" x14ac:dyDescent="0.3">
      <c r="I79" s="7">
        <v>20.14849024721309</v>
      </c>
      <c r="J79" s="7">
        <v>3057.4897680567678</v>
      </c>
      <c r="K79" s="7">
        <v>176.1650315855417</v>
      </c>
      <c r="M79" s="8">
        <f>_xll.ptaTd(I79,$G$3,$B$9,$C$10,$C$7,$C$11)</f>
        <v>201829.3211088354</v>
      </c>
      <c r="N79" s="8">
        <f t="shared" si="4"/>
        <v>177929.27884543003</v>
      </c>
      <c r="O79" s="8">
        <f t="shared" si="5"/>
        <v>237.71908200851536</v>
      </c>
      <c r="P79" s="8">
        <f>_xll.PdwVWIHR(N79,$F$8,$F$4)</f>
        <v>9.40709888472988</v>
      </c>
      <c r="Q79" s="8">
        <f>-_xll.ptaPd(J79,0,$C$3,$G$3,$C$8,$B$6,$C$10)</f>
        <v>9.4105216233635591</v>
      </c>
      <c r="R79" s="8">
        <f>_xll.DataDifferentiate($O$4:$O$104,$P$4:$P$104,$O79,0.1)*O79</f>
        <v>0.54436840314858059</v>
      </c>
      <c r="S79" s="8">
        <f>_xll.DataDifferentiate($O$4:$O$104,$Q$4:$Q$104,$O79,0.1)*O79</f>
        <v>0.54428704911732106</v>
      </c>
    </row>
    <row r="80" spans="9:19" ht="15.75" thickBot="1" x14ac:dyDescent="0.3">
      <c r="I80" s="7">
        <v>22.606977883696199</v>
      </c>
      <c r="J80" s="7">
        <v>3075.1752572851819</v>
      </c>
      <c r="K80" s="7">
        <v>174.8615367885894</v>
      </c>
      <c r="M80" s="8">
        <f>_xll.ptaTd(I80,$G$3,$B$9,$C$10,$C$7,$C$11)</f>
        <v>226456.22290334996</v>
      </c>
      <c r="N80" s="8">
        <f t="shared" si="4"/>
        <v>196796.4091138347</v>
      </c>
      <c r="O80" s="8">
        <f t="shared" si="5"/>
        <v>262.92615819430989</v>
      </c>
      <c r="P80" s="8">
        <f>_xll.PdwVWIHR(N80,$F$8,$F$4)</f>
        <v>9.4615208895622533</v>
      </c>
      <c r="Q80" s="8">
        <f>-_xll.ptaPd(J80,0,$C$3,$G$3,$C$8,$B$6,$C$10)</f>
        <v>9.4649550610622004</v>
      </c>
      <c r="R80" s="8">
        <f>_xll.DataDifferentiate($O$4:$O$104,$P$4:$P$104,$O80,0.1)*O80</f>
        <v>0.53996239149230463</v>
      </c>
      <c r="S80" s="8">
        <f>_xll.DataDifferentiate($O$4:$O$104,$Q$4:$Q$104,$O80,0.1)*O80</f>
        <v>0.54012353082333719</v>
      </c>
    </row>
    <row r="81" spans="9:19" ht="15.75" thickBot="1" x14ac:dyDescent="0.3">
      <c r="I81" s="7">
        <v>25.365446381503489</v>
      </c>
      <c r="J81" s="7">
        <v>3092.4698834105411</v>
      </c>
      <c r="K81" s="7">
        <v>173.69464199048369</v>
      </c>
      <c r="M81" s="8">
        <f>_xll.ptaTd(I81,$G$3,$B$9,$C$10,$C$7,$C$11)</f>
        <v>254088.06118907771</v>
      </c>
      <c r="N81" s="8">
        <f t="shared" si="4"/>
        <v>217335.91174767262</v>
      </c>
      <c r="O81" s="8">
        <f t="shared" si="5"/>
        <v>290.36757617065683</v>
      </c>
      <c r="P81" s="8">
        <f>_xll.PdwVWIHR(N81,$F$8,$F$4)</f>
        <v>9.5147297286053707</v>
      </c>
      <c r="Q81" s="8">
        <f>-_xll.ptaPd(J81,0,$C$3,$G$3,$C$8,$B$6,$C$10)</f>
        <v>9.5181854773406229</v>
      </c>
      <c r="R81" s="8">
        <f>_xll.DataDifferentiate($O$4:$O$104,$P$4:$P$104,$O81,0.1)*O81</f>
        <v>0.53610667847801852</v>
      </c>
      <c r="S81" s="8">
        <f>_xll.DataDifferentiate($O$4:$O$104,$Q$4:$Q$104,$O81,0.1)*O81</f>
        <v>0.53634858552210307</v>
      </c>
    </row>
    <row r="82" spans="9:19" ht="15.75" thickBot="1" x14ac:dyDescent="0.3">
      <c r="I82" s="7">
        <v>28.460498941653899</v>
      </c>
      <c r="J82" s="7">
        <v>3109.3690853654521</v>
      </c>
      <c r="K82" s="7">
        <v>172.6111399795364</v>
      </c>
      <c r="M82" s="8">
        <f>_xll.ptaTd(I82,$G$3,$B$9,$C$10,$C$7,$C$11)</f>
        <v>285091.49367195193</v>
      </c>
      <c r="N82" s="8">
        <f t="shared" si="4"/>
        <v>239625.71159668232</v>
      </c>
      <c r="O82" s="8">
        <f t="shared" si="5"/>
        <v>320.14744597422754</v>
      </c>
      <c r="P82" s="8">
        <f>_xll.PdwVWIHR(N82,$F$8,$F$4)</f>
        <v>9.5667167627379008</v>
      </c>
      <c r="Q82" s="8">
        <f>-_xll.ptaPd(J82,0,$C$3,$G$3,$C$8,$B$6,$C$10)</f>
        <v>9.5701988338776598</v>
      </c>
      <c r="R82" s="8">
        <f>_xll.DataDifferentiate($O$4:$O$104,$P$4:$P$104,$O82,0.1)*O82</f>
        <v>0.53271984067664613</v>
      </c>
      <c r="S82" s="8">
        <f>_xll.DataDifferentiate($O$4:$O$104,$Q$4:$Q$104,$O82,0.1)*O82</f>
        <v>0.53294950055744728</v>
      </c>
    </row>
    <row r="83" spans="9:19" ht="15.75" thickBot="1" x14ac:dyDescent="0.3">
      <c r="I83" s="7">
        <v>31.933205031177099</v>
      </c>
      <c r="J83" s="7">
        <v>3125.8620329747082</v>
      </c>
      <c r="K83" s="7">
        <v>171.63657858785891</v>
      </c>
      <c r="M83" s="8">
        <f>_xll.ptaTd(I83,$G$3,$B$9,$C$10,$C$7,$C$11)</f>
        <v>319877.91706444073</v>
      </c>
      <c r="N83" s="8">
        <f t="shared" si="4"/>
        <v>263732.43714056321</v>
      </c>
      <c r="O83" s="8">
        <f t="shared" si="5"/>
        <v>352.3547853379805</v>
      </c>
      <c r="P83" s="8">
        <f>_xll.PdwVWIHR(N83,$F$8,$F$4)</f>
        <v>9.6174624227640724</v>
      </c>
      <c r="Q83" s="8">
        <f>-_xll.ptaPd(J83,0,$C$3,$G$3,$C$8,$B$6,$C$10)</f>
        <v>9.6209617969238295</v>
      </c>
      <c r="R83" s="8">
        <f>_xll.DataDifferentiate($O$4:$O$104,$P$4:$P$104,$O83,0.1)*O83</f>
        <v>0.52973312132319972</v>
      </c>
      <c r="S83" s="8">
        <f>_xll.DataDifferentiate($O$4:$O$104,$Q$4:$Q$104,$O83,0.1)*O83</f>
        <v>0.52987053658523442</v>
      </c>
    </row>
    <row r="84" spans="9:19" ht="15.75" thickBot="1" x14ac:dyDescent="0.3">
      <c r="I84" s="7">
        <v>35.829645349989107</v>
      </c>
      <c r="J84" s="7">
        <v>3141.9392107088502</v>
      </c>
      <c r="K84" s="7">
        <v>170.75830791620979</v>
      </c>
      <c r="M84" s="8">
        <f>_xll.ptaTd(I84,$G$3,$B$9,$C$10,$C$7,$C$11)</f>
        <v>358908.92606997641</v>
      </c>
      <c r="N84" s="8">
        <f t="shared" si="4"/>
        <v>289708.02160818747</v>
      </c>
      <c r="O84" s="8">
        <f t="shared" si="5"/>
        <v>387.05897868011454</v>
      </c>
      <c r="P84" s="8">
        <f>_xll.PdwVWIHR(N84,$F$8,$F$4)</f>
        <v>9.6669376767873985</v>
      </c>
      <c r="Q84" s="8">
        <f>-_xll.ptaPd(J84,0,$C$3,$G$3,$C$8,$B$6,$C$10)</f>
        <v>9.6704450790235637</v>
      </c>
      <c r="R84" s="8">
        <f>_xll.DataDifferentiate($O$4:$O$104,$P$4:$P$104,$O84,0.1)*O84</f>
        <v>0.52709030012992808</v>
      </c>
      <c r="S84" s="8">
        <f>_xll.DataDifferentiate($O$4:$O$104,$Q$4:$Q$104,$O84,0.1)*O84</f>
        <v>0.52709506558708297</v>
      </c>
    </row>
    <row r="85" spans="9:19" ht="15.75" thickBot="1" x14ac:dyDescent="0.3">
      <c r="I85" s="7">
        <v>40.201523293782287</v>
      </c>
      <c r="J85" s="7">
        <v>3157.5866398180251</v>
      </c>
      <c r="K85" s="7">
        <v>169.9686530118455</v>
      </c>
      <c r="M85" s="8">
        <f>_xll.ptaTd(I85,$G$3,$B$9,$C$10,$C$7,$C$11)</f>
        <v>402702.43846421235</v>
      </c>
      <c r="N85" s="8">
        <f t="shared" si="4"/>
        <v>317586.13035044237</v>
      </c>
      <c r="O85" s="8">
        <f t="shared" si="5"/>
        <v>424.30500396243764</v>
      </c>
      <c r="P85" s="8">
        <f>_xll.PdwVWIHR(N85,$F$8,$F$4)</f>
        <v>9.7151065497329991</v>
      </c>
      <c r="Q85" s="8">
        <f>-_xll.ptaPd(J85,0,$C$3,$G$3,$C$8,$B$6,$C$10)</f>
        <v>9.7186056555593687</v>
      </c>
      <c r="R85" s="8">
        <f>_xll.DataDifferentiate($O$4:$O$104,$P$4:$P$104,$O85,0.1)*O85</f>
        <v>0.52474550903840067</v>
      </c>
      <c r="S85" s="8">
        <f>_xll.DataDifferentiate($O$4:$O$104,$Q$4:$Q$104,$O85,0.1)*O85</f>
        <v>0.52458469622363268</v>
      </c>
    </row>
    <row r="86" spans="9:19" ht="15.75" thickBot="1" x14ac:dyDescent="0.3">
      <c r="I86" s="7">
        <v>45.106851026674008</v>
      </c>
      <c r="J86" s="7">
        <v>3172.7916497298279</v>
      </c>
      <c r="K86" s="7">
        <v>169.25792641573719</v>
      </c>
      <c r="M86" s="8">
        <f>_xll.ptaTd(I86,$G$3,$B$9,$C$10,$C$7,$C$11)</f>
        <v>451839.56754924741</v>
      </c>
      <c r="N86" s="8">
        <f t="shared" si="4"/>
        <v>347378.55065438541</v>
      </c>
      <c r="O86" s="8">
        <f t="shared" si="5"/>
        <v>464.10860936915452</v>
      </c>
      <c r="P86" s="8">
        <f>_xll.PdwVWIHR(N86,$F$8,$F$4)</f>
        <v>9.7619271548143569</v>
      </c>
      <c r="Q86" s="8">
        <f>-_xll.ptaPd(J86,0,$C$3,$G$3,$C$8,$B$6,$C$10)</f>
        <v>9.7654045282991522</v>
      </c>
      <c r="R86" s="8">
        <f>_xll.DataDifferentiate($O$4:$O$104,$P$4:$P$104,$O86,0.1)*O86</f>
        <v>0.52265821232083531</v>
      </c>
      <c r="S86" s="8">
        <f>_xll.DataDifferentiate($O$4:$O$104,$Q$4:$Q$104,$O86,0.1)*O86</f>
        <v>0.52232209076141634</v>
      </c>
    </row>
    <row r="87" spans="9:19" ht="15.75" thickBot="1" x14ac:dyDescent="0.3">
      <c r="I87" s="7">
        <v>50.610719267377704</v>
      </c>
      <c r="J87" s="7">
        <v>3187.5382070924688</v>
      </c>
      <c r="K87" s="7">
        <v>168.61934027198251</v>
      </c>
      <c r="M87" s="8">
        <f>_xll.ptaTd(I87,$G$3,$B$9,$C$10,$C$7,$C$11)</f>
        <v>506972.33317407413</v>
      </c>
      <c r="N87" s="8">
        <f t="shared" si="4"/>
        <v>379071.71787144535</v>
      </c>
      <c r="O87" s="8">
        <f t="shared" si="5"/>
        <v>506.45167210548374</v>
      </c>
      <c r="P87" s="8">
        <f>_xll.PdwVWIHR(N87,$F$8,$F$4)</f>
        <v>9.8073536702874993</v>
      </c>
      <c r="Q87" s="8">
        <f>-_xll.ptaPd(J87,0,$C$3,$G$3,$C$8,$B$6,$C$10)</f>
        <v>9.8107923488508781</v>
      </c>
      <c r="R87" s="8">
        <f>_xll.DataDifferentiate($O$4:$O$104,$P$4:$P$104,$O87,0.1)*O87</f>
        <v>0.52079779933514514</v>
      </c>
      <c r="S87" s="8">
        <f>_xll.DataDifferentiate($O$4:$O$104,$Q$4:$Q$104,$O87,0.1)*O87</f>
        <v>0.52027447108607638</v>
      </c>
    </row>
    <row r="88" spans="9:19" ht="15.75" thickBot="1" x14ac:dyDescent="0.3">
      <c r="I88" s="7">
        <v>56.786161003493703</v>
      </c>
      <c r="J88" s="7">
        <v>3201.8119824726168</v>
      </c>
      <c r="K88" s="7">
        <v>168.0446468582673</v>
      </c>
      <c r="M88" s="8">
        <f>_xll.ptaTd(I88,$G$3,$B$9,$C$10,$C$7,$C$11)</f>
        <v>568832.31364183442</v>
      </c>
      <c r="N88" s="8">
        <f t="shared" si="4"/>
        <v>412623.58482893632</v>
      </c>
      <c r="O88" s="8">
        <f t="shared" si="5"/>
        <v>551.27801583351857</v>
      </c>
      <c r="P88" s="8">
        <f>_xll.PdwVWIHR(N88,$F$8,$F$4)</f>
        <v>9.851338324730909</v>
      </c>
      <c r="Q88" s="8">
        <f>-_xll.ptaPd(J88,0,$C$3,$G$3,$C$8,$B$6,$C$10)</f>
        <v>9.8547250132428488</v>
      </c>
      <c r="R88" s="8">
        <f>_xll.DataDifferentiate($O$4:$O$104,$P$4:$P$104,$O88,0.1)*O88</f>
        <v>0.51913654917260554</v>
      </c>
      <c r="S88" s="8">
        <f>_xll.DataDifferentiate($O$4:$O$104,$Q$4:$Q$104,$O88,0.1)*O88</f>
        <v>0.51842792452651743</v>
      </c>
    </row>
    <row r="89" spans="9:19" ht="15.75" thickBot="1" x14ac:dyDescent="0.3">
      <c r="I89" s="7">
        <v>63.715120594882357</v>
      </c>
      <c r="J89" s="7">
        <v>3215.5965532230771</v>
      </c>
      <c r="K89" s="7">
        <v>167.5280552054387</v>
      </c>
      <c r="M89" s="8">
        <f>_xll.ptaTd(I89,$G$3,$B$9,$C$10,$C$7,$C$11)</f>
        <v>638240.35330941994</v>
      </c>
      <c r="N89" s="8">
        <f t="shared" si="4"/>
        <v>447961.06485085777</v>
      </c>
      <c r="O89" s="8">
        <f t="shared" si="5"/>
        <v>598.48999446803532</v>
      </c>
      <c r="P89" s="8">
        <f>_xll.PdwVWIHR(N89,$F$8,$F$4)</f>
        <v>9.8938322196406219</v>
      </c>
      <c r="Q89" s="8">
        <f>-_xll.ptaPd(J89,0,$C$3,$G$3,$C$8,$B$6,$C$10)</f>
        <v>9.8971519748867589</v>
      </c>
      <c r="R89" s="8">
        <f>_xll.DataDifferentiate($O$4:$O$104,$P$4:$P$104,$O89,0.1)*O89</f>
        <v>0.51764975655697887</v>
      </c>
      <c r="S89" s="8">
        <f>_xll.DataDifferentiate($O$4:$O$104,$Q$4:$Q$104,$O89,0.1)*O89</f>
        <v>0.51675589426237611</v>
      </c>
    </row>
    <row r="90" spans="9:19" ht="15.75" thickBot="1" x14ac:dyDescent="0.3">
      <c r="I90" s="7">
        <v>71.489541125533094</v>
      </c>
      <c r="J90" s="7">
        <v>3228.8777569907279</v>
      </c>
      <c r="K90" s="7">
        <v>167.06247323048481</v>
      </c>
      <c r="M90" s="8">
        <f>_xll.ptaTd(I90,$G$3,$B$9,$C$10,$C$7,$C$11)</f>
        <v>716117.45469337434</v>
      </c>
      <c r="N90" s="8">
        <f t="shared" si="4"/>
        <v>484978.28682179318</v>
      </c>
      <c r="O90" s="8">
        <f t="shared" si="5"/>
        <v>647.94616088728242</v>
      </c>
      <c r="P90" s="8">
        <f>_xll.PdwVWIHR(N90,$F$8,$F$4)</f>
        <v>9.934787680604579</v>
      </c>
      <c r="Q90" s="8">
        <f>-_xll.ptaPd(J90,0,$C$3,$G$3,$C$8,$B$6,$C$10)</f>
        <v>9.9380296440601885</v>
      </c>
      <c r="R90" s="8">
        <f>_xll.DataDifferentiate($O$4:$O$104,$P$4:$P$104,$O90,0.1)*O90</f>
        <v>0.51631875904094859</v>
      </c>
      <c r="S90" s="8">
        <f>_xll.DataDifferentiate($O$4:$O$104,$Q$4:$Q$104,$O90,0.1)*O90</f>
        <v>0.5152451615982413</v>
      </c>
    </row>
    <row r="91" spans="9:19" ht="15.75" thickBot="1" x14ac:dyDescent="0.3">
      <c r="I91" s="7">
        <v>80.212584432427292</v>
      </c>
      <c r="J91" s="7">
        <v>3241.6405189845732</v>
      </c>
      <c r="K91" s="7">
        <v>166.64241457627051</v>
      </c>
      <c r="M91" s="8">
        <f>_xll.ptaTd(I91,$G$3,$B$9,$C$10,$C$7,$C$11)</f>
        <v>803496.99961371615</v>
      </c>
      <c r="N91" s="8">
        <f t="shared" si="4"/>
        <v>523535.88853190682</v>
      </c>
      <c r="O91" s="8">
        <f t="shared" si="5"/>
        <v>699.46032281979217</v>
      </c>
      <c r="P91" s="8">
        <f>_xll.PdwVWIHR(N91,$F$8,$F$4)</f>
        <v>9.9741595204354372</v>
      </c>
      <c r="Q91" s="8">
        <f>-_xll.ptaPd(J91,0,$C$3,$G$3,$C$8,$B$6,$C$10)</f>
        <v>9.9773116226858303</v>
      </c>
      <c r="R91" s="8">
        <f>_xll.DataDifferentiate($O$4:$O$104,$P$4:$P$104,$O91,0.1)*O91</f>
        <v>0.51512594074088547</v>
      </c>
      <c r="S91" s="8">
        <f>_xll.DataDifferentiate($O$4:$O$104,$Q$4:$Q$104,$O91,0.1)*O91</f>
        <v>0.51387272065730671</v>
      </c>
    </row>
    <row r="92" spans="9:19" ht="15.75" thickBot="1" x14ac:dyDescent="0.3">
      <c r="I92" s="7">
        <v>90.000000000437666</v>
      </c>
      <c r="J92" s="7">
        <v>3253.8727098782911</v>
      </c>
      <c r="K92" s="7">
        <v>166.26195198976311</v>
      </c>
      <c r="M92" s="8">
        <f>_xll.ptaTd(I92,$G$3,$B$9,$C$10,$C$7,$C$11)</f>
        <v>901538.46154284582</v>
      </c>
      <c r="N92" s="8">
        <f t="shared" si="4"/>
        <v>563461.53846325108</v>
      </c>
      <c r="O92" s="8">
        <f t="shared" si="5"/>
        <v>752.80223996720872</v>
      </c>
      <c r="P92" s="8">
        <f>_xll.PdwVWIHR(N92,$F$8,$F$4)</f>
        <v>10.011906661109954</v>
      </c>
      <c r="Q92" s="8">
        <f>-_xll.ptaPd(J92,0,$C$3,$G$3,$C$8,$B$6,$C$10)</f>
        <v>10.01496057841058</v>
      </c>
      <c r="R92" s="8">
        <f>_xll.DataDifferentiate($O$4:$O$104,$P$4:$P$104,$O92,0.1)*O92</f>
        <v>0.51397943042718786</v>
      </c>
      <c r="S92" s="8">
        <f>_xll.DataDifferentiate($O$4:$O$104,$Q$4:$Q$104,$O92,0.1)*O92</f>
        <v>0.5125516682696184</v>
      </c>
    </row>
    <row r="93" spans="9:19" ht="15.75" thickBot="1" x14ac:dyDescent="0.3">
      <c r="I93" s="7">
        <v>100.00000000043779</v>
      </c>
      <c r="J93" s="7">
        <v>3264.591916056344</v>
      </c>
      <c r="K93" s="7">
        <v>165.946149519448</v>
      </c>
      <c r="M93" s="8">
        <f>_xll.ptaTd(I93,$G$3,$B$9,$C$10,$C$7,$C$11)</f>
        <v>1001709.4017137872</v>
      </c>
      <c r="N93" s="8">
        <f t="shared" si="4"/>
        <v>601025.64102721983</v>
      </c>
      <c r="O93" s="8">
        <f t="shared" si="5"/>
        <v>802.98905596469137</v>
      </c>
      <c r="P93" s="8">
        <f>_xll.PdwVWIHR(N93,$F$8,$F$4)</f>
        <v>10.044996688425522</v>
      </c>
      <c r="Q93" s="8">
        <f>-_xll.ptaPd(J93,0,$C$3,$G$3,$C$8,$B$6,$C$10)</f>
        <v>10.047952780895683</v>
      </c>
      <c r="R93" s="8">
        <f>_xll.DataDifferentiate($O$4:$O$104,$P$4:$P$104,$O93,0.1)*O93</f>
        <v>0.51296832751588928</v>
      </c>
      <c r="S93" s="8">
        <f>_xll.DataDifferentiate($O$4:$O$104,$Q$4:$Q$104,$O93,0.1)*O93</f>
        <v>0.51138124991004841</v>
      </c>
    </row>
    <row r="94" spans="9:19" ht="15.75" thickBot="1" x14ac:dyDescent="0.3">
      <c r="I94" s="7">
        <v>110.00000000043779</v>
      </c>
      <c r="J94" s="7">
        <v>3273.8920135014041</v>
      </c>
      <c r="K94" s="7">
        <v>165.68535018197801</v>
      </c>
      <c r="M94" s="8">
        <f>_xll.ptaTd(I94,$G$3,$B$9,$C$10,$C$7,$C$11)</f>
        <v>1101880.3418847274</v>
      </c>
      <c r="N94" s="8">
        <f t="shared" si="4"/>
        <v>635700.1972401184</v>
      </c>
      <c r="O94" s="8">
        <f t="shared" si="5"/>
        <v>849.31534765468109</v>
      </c>
      <c r="P94" s="8">
        <f>_xll.PdwVWIHR(N94,$F$8,$F$4)</f>
        <v>10.073713802078908</v>
      </c>
      <c r="Q94" s="8">
        <f>-_xll.ptaPd(J94,0,$C$3,$G$3,$C$8,$B$6,$C$10)</f>
        <v>10.076577167155445</v>
      </c>
      <c r="R94" s="8">
        <f>_xll.DataDifferentiate($O$4:$O$104,$P$4:$P$104,$O94,0.1)*O94</f>
        <v>0.51215542065291064</v>
      </c>
      <c r="S94" s="8">
        <f>_xll.DataDifferentiate($O$4:$O$104,$Q$4:$Q$104,$O94,0.1)*O94</f>
        <v>0.51042580748940991</v>
      </c>
    </row>
    <row r="95" spans="9:19" ht="15.75" thickBot="1" x14ac:dyDescent="0.3">
      <c r="I95" s="7">
        <v>120.00000000043779</v>
      </c>
      <c r="J95" s="7">
        <v>3282.0495689083891</v>
      </c>
      <c r="K95" s="7">
        <v>165.4635525075814</v>
      </c>
      <c r="M95" s="8">
        <f>_xll.ptaTd(I95,$G$3,$B$9,$C$10,$C$7,$C$11)</f>
        <v>1202051.2820556676</v>
      </c>
      <c r="N95" s="8">
        <f t="shared" si="4"/>
        <v>667806.26780762139</v>
      </c>
      <c r="O95" s="8">
        <f t="shared" si="5"/>
        <v>892.21006218245509</v>
      </c>
      <c r="P95" s="8">
        <f>_xll.PdwVWIHR(N95,$F$8,$F$4)</f>
        <v>10.098910344258728</v>
      </c>
      <c r="Q95" s="8">
        <f>-_xll.ptaPd(J95,0,$C$3,$G$3,$C$8,$B$6,$C$10)</f>
        <v>10.101684970410666</v>
      </c>
      <c r="R95" s="8">
        <f>_xll.DataDifferentiate($O$4:$O$104,$P$4:$P$104,$O95,0.1)*O95</f>
        <v>0.51149460433964256</v>
      </c>
      <c r="S95" s="8">
        <f>_xll.DataDifferentiate($O$4:$O$104,$Q$4:$Q$104,$O95,0.1)*O95</f>
        <v>0.50963341082161773</v>
      </c>
    </row>
    <row r="96" spans="9:19" ht="15.75" thickBot="1" x14ac:dyDescent="0.3">
      <c r="I96" s="7">
        <v>130.00000000043781</v>
      </c>
      <c r="J96" s="7">
        <v>3289.2717331296922</v>
      </c>
      <c r="K96" s="7">
        <v>165.2758697435531</v>
      </c>
      <c r="M96" s="8">
        <f>_xll.ptaTd(I96,$G$3,$B$9,$C$10,$C$7,$C$11)</f>
        <v>1302222.2222266078</v>
      </c>
      <c r="N96" s="8">
        <f t="shared" si="4"/>
        <v>697619.04762030626</v>
      </c>
      <c r="O96" s="8">
        <f t="shared" si="5"/>
        <v>932.04086852967851</v>
      </c>
      <c r="P96" s="8">
        <f>_xll.PdwVWIHR(N96,$F$8,$F$4)</f>
        <v>10.121222873951567</v>
      </c>
      <c r="Q96" s="8">
        <f>-_xll.ptaPd(J96,0,$C$3,$G$3,$C$8,$B$6,$C$10)</f>
        <v>10.123913771724121</v>
      </c>
      <c r="R96" s="8">
        <f>_xll.DataDifferentiate($O$4:$O$104,$P$4:$P$104,$O96,0.1)*O96</f>
        <v>0.5109501628666725</v>
      </c>
      <c r="S96" s="8">
        <f>_xll.DataDifferentiate($O$4:$O$104,$Q$4:$Q$104,$O96,0.1)*O96</f>
        <v>0.50897664551165822</v>
      </c>
    </row>
    <row r="97" spans="9:19" ht="15.75" thickBot="1" x14ac:dyDescent="0.3">
      <c r="I97" s="7">
        <v>140.00000000043781</v>
      </c>
      <c r="J97" s="7">
        <v>3295.7168015380839</v>
      </c>
      <c r="K97" s="7">
        <v>165.11111489194371</v>
      </c>
      <c r="M97" s="8">
        <f>_xll.ptaTd(I97,$G$3,$B$9,$C$10,$C$7,$C$11)</f>
        <v>1402393.1623975481</v>
      </c>
      <c r="N97" s="8">
        <f t="shared" si="4"/>
        <v>725375.77365280909</v>
      </c>
      <c r="O97" s="8">
        <f t="shared" si="5"/>
        <v>969.12472271502872</v>
      </c>
      <c r="P97" s="8">
        <f>_xll.PdwVWIHR(N97,$F$8,$F$4)</f>
        <v>10.141138934768072</v>
      </c>
      <c r="Q97" s="8">
        <f>-_xll.ptaPd(J97,0,$C$3,$G$3,$C$8,$B$6,$C$10)</f>
        <v>10.14375078189334</v>
      </c>
      <c r="R97" s="8">
        <f>_xll.DataDifferentiate($O$4:$O$104,$P$4:$P$104,$O97,0.1)*O97</f>
        <v>0.51049305987521432</v>
      </c>
      <c r="S97" s="8">
        <f>_xll.DataDifferentiate($O$4:$O$104,$Q$4:$Q$104,$O97,0.1)*O97</f>
        <v>0.5084118221619518</v>
      </c>
    </row>
    <row r="98" spans="9:19" ht="15.75" thickBot="1" x14ac:dyDescent="0.3">
      <c r="I98" s="7">
        <v>150.00000000043781</v>
      </c>
      <c r="J98" s="7">
        <v>3301.5079658887612</v>
      </c>
      <c r="K98" s="7">
        <v>164.9653411398246</v>
      </c>
      <c r="M98" s="8">
        <f>_xll.ptaTd(I98,$G$3,$B$9,$C$10,$C$7,$C$11)</f>
        <v>1502564.1025684883</v>
      </c>
      <c r="N98" s="8">
        <f t="shared" si="4"/>
        <v>751282.05128314777</v>
      </c>
      <c r="O98" s="8">
        <f t="shared" si="5"/>
        <v>1003.7363199546925</v>
      </c>
      <c r="P98" s="8">
        <f>_xll.PdwVWIHR(N98,$F$8,$F$4)</f>
        <v>10.159038163225803</v>
      </c>
      <c r="Q98" s="8">
        <f>-_xll.ptaPd(J98,0,$C$3,$G$3,$C$8,$B$6,$C$10)</f>
        <v>10.161575167739491</v>
      </c>
      <c r="R98" s="8">
        <f>_xll.DataDifferentiate($O$4:$O$104,$P$4:$P$104,$O98,0.1)*O98</f>
        <v>0.5101006902099734</v>
      </c>
      <c r="S98" s="8">
        <f>_xll.DataDifferentiate($O$4:$O$104,$Q$4:$Q$104,$O98,0.1)*O98</f>
        <v>0.50791780753398796</v>
      </c>
    </row>
    <row r="99" spans="9:19" ht="15.75" thickBot="1" x14ac:dyDescent="0.3">
      <c r="I99" s="7">
        <v>160.00000000043781</v>
      </c>
      <c r="J99" s="7">
        <v>3306.7431553697052</v>
      </c>
      <c r="K99" s="7">
        <v>164.83620453525521</v>
      </c>
      <c r="M99" s="8">
        <f>_xll.ptaTd(I99,$G$3,$B$9,$C$10,$C$7,$C$11)</f>
        <v>1602735.0427394283</v>
      </c>
      <c r="N99" s="8">
        <f t="shared" si="4"/>
        <v>775516.95616314432</v>
      </c>
      <c r="O99" s="8">
        <f t="shared" si="5"/>
        <v>1036.1149109208325</v>
      </c>
      <c r="P99" s="8">
        <f>_xll.PdwVWIHR(N99,$F$8,$F$4)</f>
        <v>10.175222128136847</v>
      </c>
      <c r="Q99" s="8">
        <f>-_xll.ptaPd(J99,0,$C$3,$G$3,$C$8,$B$6,$C$10)</f>
        <v>10.177688341470285</v>
      </c>
      <c r="R99" s="8">
        <f>_xll.DataDifferentiate($O$4:$O$104,$P$4:$P$104,$O99,0.1)*O99</f>
        <v>0.50976499066081504</v>
      </c>
      <c r="S99" s="8">
        <f>_xll.DataDifferentiate($O$4:$O$104,$Q$4:$Q$104,$O99,0.1)*O99</f>
        <v>0.50749394225993727</v>
      </c>
    </row>
    <row r="100" spans="9:19" ht="15.75" thickBot="1" x14ac:dyDescent="0.3">
      <c r="I100" s="7">
        <v>170.00000000043781</v>
      </c>
      <c r="J100" s="7">
        <v>3311.5012538162659</v>
      </c>
      <c r="K100" s="7">
        <v>164.72249781433749</v>
      </c>
      <c r="M100" s="8">
        <f>_xll.ptaTd(I100,$G$3,$B$9,$C$10,$C$7,$C$11)</f>
        <v>1702905.9829103686</v>
      </c>
      <c r="N100" s="8">
        <f t="shared" ref="N100:N104" si="6">M100*$F$9/(M100+$F$9)</f>
        <v>798237.17948814319</v>
      </c>
      <c r="O100" s="8">
        <f t="shared" si="5"/>
        <v>1066.4698399515917</v>
      </c>
      <c r="P100" s="8">
        <f>_xll.PdwVWIHR(N100,$F$8,$F$4)</f>
        <v>10.189933575072489</v>
      </c>
      <c r="Q100" s="8">
        <f>-_xll.ptaPd(J100,0,$C$3,$G$3,$C$8,$B$6,$C$10)</f>
        <v>10.192333096388275</v>
      </c>
      <c r="R100" s="8">
        <f>_xll.DataDifferentiate($O$4:$O$104,$P$4:$P$104,$O100,0.1)*O100</f>
        <v>0.50947085423111527</v>
      </c>
      <c r="S100" s="8">
        <f>_xll.DataDifferentiate($O$4:$O$104,$Q$4:$Q$104,$O100,0.1)*O100</f>
        <v>0.50711634625788782</v>
      </c>
    </row>
    <row r="101" spans="9:19" ht="15.75" thickBot="1" x14ac:dyDescent="0.3">
      <c r="I101" s="7">
        <v>180.00000000043781</v>
      </c>
      <c r="J101" s="7">
        <v>3315.8462625527841</v>
      </c>
      <c r="K101" s="7">
        <v>164.61755382720011</v>
      </c>
      <c r="M101" s="8">
        <f>_xll.ptaTd(I101,$G$3,$B$9,$C$10,$C$7,$C$11)</f>
        <v>1803076.9230813086</v>
      </c>
      <c r="N101" s="8">
        <f t="shared" si="6"/>
        <v>819580.41958132561</v>
      </c>
      <c r="O101" s="8">
        <f t="shared" si="5"/>
        <v>1094.9850763138222</v>
      </c>
      <c r="P101" s="8">
        <f>_xll.PdwVWIHR(N101,$F$8,$F$4)</f>
        <v>10.203370139188102</v>
      </c>
      <c r="Q101" s="8">
        <f>-_xll.ptaPd(J101,0,$C$3,$G$3,$C$8,$B$6,$C$10)</f>
        <v>10.205706419529335</v>
      </c>
      <c r="R101" s="8">
        <f>_xll.DataDifferentiate($O$4:$O$104,$P$4:$P$104,$O101,0.1)*O101</f>
        <v>0.50921258705872852</v>
      </c>
      <c r="S101" s="8">
        <f>_xll.DataDifferentiate($O$4:$O$104,$Q$4:$Q$104,$O101,0.1)*O101</f>
        <v>0.50677157803742146</v>
      </c>
    </row>
    <row r="102" spans="9:19" ht="15.75" thickBot="1" x14ac:dyDescent="0.3">
      <c r="I102" s="7">
        <v>190.00000000043781</v>
      </c>
      <c r="J102" s="7">
        <v>3319.831123464925</v>
      </c>
      <c r="K102" s="7">
        <v>164.5234884623473</v>
      </c>
      <c r="M102" s="8">
        <f>_xll.ptaTd(I102,$G$3,$B$9,$C$10,$C$7,$C$11)</f>
        <v>1903247.8632522488</v>
      </c>
      <c r="N102" s="8">
        <f t="shared" si="6"/>
        <v>839668.17496314633</v>
      </c>
      <c r="O102" s="8">
        <f t="shared" si="5"/>
        <v>1121.8229458312185</v>
      </c>
      <c r="P102" s="8">
        <f>_xll.PdwVWIHR(N102,$F$8,$F$4)</f>
        <v>10.215695096483723</v>
      </c>
      <c r="Q102" s="8">
        <f>-_xll.ptaPd(J102,0,$C$3,$G$3,$C$8,$B$6,$C$10)</f>
        <v>10.21797125853929</v>
      </c>
      <c r="R102" s="8">
        <f>_xll.DataDifferentiate($O$4:$O$104,$P$4:$P$104,$O102,0.1)*O102</f>
        <v>0.50898396971819215</v>
      </c>
      <c r="S102" s="8">
        <f>_xll.DataDifferentiate($O$4:$O$104,$Q$4:$Q$104,$O102,0.1)*O102</f>
        <v>0.50646394058065236</v>
      </c>
    </row>
    <row r="103" spans="9:19" ht="15.75" thickBot="1" x14ac:dyDescent="0.3">
      <c r="I103" s="7">
        <v>200.00000000043781</v>
      </c>
      <c r="J103" s="7">
        <v>3323.4999097058999</v>
      </c>
      <c r="K103" s="7">
        <v>164.43988386067531</v>
      </c>
      <c r="M103" s="8">
        <f>_xll.ptaTd(I103,$G$3,$B$9,$C$10,$C$7,$C$11)</f>
        <v>2003418.8034231891</v>
      </c>
      <c r="N103" s="8">
        <f t="shared" si="6"/>
        <v>858608.05860886432</v>
      </c>
      <c r="O103" s="8">
        <f t="shared" si="5"/>
        <v>1147.1272228047651</v>
      </c>
      <c r="P103" s="8">
        <f>_xll.PdwVWIHR(N103,$F$8,$F$4)</f>
        <v>10.227044095740737</v>
      </c>
      <c r="Q103" s="8">
        <f>-_xll.ptaPd(J103,0,$C$3,$G$3,$C$8,$B$6,$C$10)</f>
        <v>10.229263264358213</v>
      </c>
      <c r="R103" s="8">
        <f>_xll.DataDifferentiate($O$4:$O$104,$P$4:$P$104,$O103,0.1)*O103</f>
        <v>0.50877689016845618</v>
      </c>
      <c r="S103" s="8">
        <f>_xll.DataDifferentiate($O$4:$O$104,$Q$4:$Q$104,$O103,0.1)*O103</f>
        <v>0.50619543601692807</v>
      </c>
    </row>
    <row r="104" spans="9:19" ht="15.75" thickBot="1" x14ac:dyDescent="0.3">
      <c r="I104" s="7">
        <v>210</v>
      </c>
      <c r="J104" s="7">
        <v>3326.8897377124822</v>
      </c>
      <c r="K104" s="7">
        <v>0</v>
      </c>
      <c r="M104" s="8">
        <f>_xll.ptaTd(I104,$G$3,$B$9,$C$10,$C$7,$C$11)</f>
        <v>2103589.743589744</v>
      </c>
      <c r="N104" s="8">
        <f t="shared" si="6"/>
        <v>876495.7264957265</v>
      </c>
      <c r="O104" s="8">
        <f t="shared" si="5"/>
        <v>1171.0257066120987</v>
      </c>
      <c r="P104" s="8">
        <f>_xll.PdwVWIHR(N104,$F$8,$F$4)</f>
        <v>10.237531243574125</v>
      </c>
      <c r="Q104" s="8">
        <f>-_xll.ptaPd(J104,0,$C$3,$G$3,$C$8,$B$6,$C$10)</f>
        <v>10.239696676135646</v>
      </c>
      <c r="R104" s="8">
        <f>_xll.DataDifferentiate($O$4:$O$104,$P$4:$P$104,$O104,0.1)*O104</f>
        <v>0.51387024385914437</v>
      </c>
      <c r="S104" s="8">
        <f>_xll.DataDifferentiate($O$4:$O$104,$Q$4:$Q$104,$O104,0.1)*O104</f>
        <v>0.51123717711722316</v>
      </c>
    </row>
  </sheetData>
  <mergeCells count="8">
    <mergeCell ref="A1:C1"/>
    <mergeCell ref="E1:G1"/>
    <mergeCell ref="A5:C5"/>
    <mergeCell ref="F8:G8"/>
    <mergeCell ref="F9:G9"/>
    <mergeCell ref="B6:C6"/>
    <mergeCell ref="B9:C9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paytakht</dc:creator>
  <cp:lastModifiedBy>paytakht</cp:lastModifiedBy>
  <dcterms:created xsi:type="dcterms:W3CDTF">2022-01-26T11:46:38Z</dcterms:created>
  <dcterms:modified xsi:type="dcterms:W3CDTF">2022-01-26T12:36:05Z</dcterms:modified>
</cp:coreProperties>
</file>