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asoltynska/Desktop/hw anwsers/"/>
    </mc:Choice>
  </mc:AlternateContent>
  <xr:revisionPtr revIDLastSave="0" documentId="13_ncr:1_{E177150E-08BF-9843-AE44-ED440C5AB821}" xr6:coauthVersionLast="47" xr6:coauthVersionMax="47" xr10:uidLastSave="{00000000-0000-0000-0000-000000000000}"/>
  <bookViews>
    <workbookView xWindow="0" yWindow="0" windowWidth="25600" windowHeight="16000" activeTab="5" xr2:uid="{CA26DE7C-8ABB-0E45-8037-963550BACBC0}"/>
  </bookViews>
  <sheets>
    <sheet name="template" sheetId="1" r:id="rId1"/>
    <sheet name="LV2 - p4" sheetId="2" r:id="rId2"/>
    <sheet name="LV3 - p4, sH" sheetId="3" r:id="rId3"/>
    <sheet name="LV3 - p4, sL" sheetId="4" r:id="rId4"/>
    <sheet name="LV 4 - p4, sH, mH" sheetId="5" r:id="rId5"/>
    <sheet name="LV 5 - p4, sH, mH, bH" sheetId="6" r:id="rId6"/>
    <sheet name="LV4 - p4, sL, bL" sheetId="7" r:id="rId7"/>
    <sheet name="LV5 - p4, sL, bL, mL" sheetId="8" r:id="rId8"/>
    <sheet name="LV5 - p4, sL, bL, mH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1" i="9" l="1"/>
  <c r="L31" i="9"/>
  <c r="N31" i="9" s="1"/>
  <c r="M30" i="9"/>
  <c r="N30" i="9" s="1"/>
  <c r="L30" i="9"/>
  <c r="K23" i="9"/>
  <c r="N23" i="9" s="1"/>
  <c r="J23" i="9"/>
  <c r="M23" i="9" s="1"/>
  <c r="K22" i="9"/>
  <c r="N22" i="9" s="1"/>
  <c r="J22" i="9"/>
  <c r="M22" i="9" s="1"/>
  <c r="M21" i="9"/>
  <c r="K21" i="9"/>
  <c r="N21" i="9" s="1"/>
  <c r="J21" i="9"/>
  <c r="N20" i="9"/>
  <c r="M20" i="9"/>
  <c r="K20" i="9"/>
  <c r="J20" i="9"/>
  <c r="M19" i="9"/>
  <c r="L19" i="9"/>
  <c r="K19" i="9"/>
  <c r="J19" i="9"/>
  <c r="N19" i="9" s="1"/>
  <c r="K18" i="9"/>
  <c r="N18" i="9" s="1"/>
  <c r="J18" i="9"/>
  <c r="M18" i="9" s="1"/>
  <c r="K17" i="9"/>
  <c r="J17" i="9"/>
  <c r="M17" i="9" s="1"/>
  <c r="K16" i="9"/>
  <c r="N16" i="9" s="1"/>
  <c r="J16" i="9"/>
  <c r="K15" i="9"/>
  <c r="N15" i="9" s="1"/>
  <c r="J15" i="9"/>
  <c r="M15" i="9" s="1"/>
  <c r="M14" i="9"/>
  <c r="K14" i="9"/>
  <c r="N14" i="9" s="1"/>
  <c r="J14" i="9"/>
  <c r="L13" i="9"/>
  <c r="K13" i="9"/>
  <c r="N13" i="9" s="1"/>
  <c r="J13" i="9"/>
  <c r="J6" i="9"/>
  <c r="K6" i="9" s="1"/>
  <c r="J5" i="9"/>
  <c r="K5" i="9" s="1"/>
  <c r="L5" i="9" s="1"/>
  <c r="I3" i="9"/>
  <c r="M31" i="8"/>
  <c r="L31" i="8"/>
  <c r="N30" i="8"/>
  <c r="M30" i="8"/>
  <c r="L30" i="8"/>
  <c r="K23" i="8"/>
  <c r="M23" i="8" s="1"/>
  <c r="J23" i="8"/>
  <c r="K22" i="8"/>
  <c r="N22" i="8" s="1"/>
  <c r="J22" i="8"/>
  <c r="N21" i="8"/>
  <c r="M21" i="8"/>
  <c r="K21" i="8"/>
  <c r="J21" i="8"/>
  <c r="N20" i="8"/>
  <c r="K20" i="8"/>
  <c r="J20" i="8"/>
  <c r="M20" i="8" s="1"/>
  <c r="M19" i="8"/>
  <c r="K19" i="8"/>
  <c r="J19" i="8"/>
  <c r="L19" i="8" s="1"/>
  <c r="K18" i="8"/>
  <c r="N18" i="8" s="1"/>
  <c r="J18" i="8"/>
  <c r="M18" i="8" s="1"/>
  <c r="K17" i="8"/>
  <c r="J17" i="8"/>
  <c r="M17" i="8" s="1"/>
  <c r="K16" i="8"/>
  <c r="N16" i="8" s="1"/>
  <c r="J16" i="8"/>
  <c r="K15" i="8"/>
  <c r="N15" i="8" s="1"/>
  <c r="J15" i="8"/>
  <c r="N14" i="8"/>
  <c r="M14" i="8"/>
  <c r="K14" i="8"/>
  <c r="J14" i="8"/>
  <c r="M13" i="8"/>
  <c r="L13" i="8"/>
  <c r="K13" i="8"/>
  <c r="J13" i="8"/>
  <c r="N13" i="8" s="1"/>
  <c r="J6" i="8"/>
  <c r="K6" i="8" s="1"/>
  <c r="J5" i="8"/>
  <c r="K5" i="8" s="1"/>
  <c r="I3" i="8"/>
  <c r="M31" i="7"/>
  <c r="N31" i="7" s="1"/>
  <c r="L31" i="7"/>
  <c r="M30" i="7"/>
  <c r="N30" i="7" s="1"/>
  <c r="L30" i="7"/>
  <c r="K23" i="7"/>
  <c r="N23" i="7" s="1"/>
  <c r="J23" i="7"/>
  <c r="K22" i="7"/>
  <c r="N22" i="7" s="1"/>
  <c r="J22" i="7"/>
  <c r="M22" i="7" s="1"/>
  <c r="N21" i="7"/>
  <c r="M21" i="7"/>
  <c r="K21" i="7"/>
  <c r="J21" i="7"/>
  <c r="N20" i="7"/>
  <c r="K20" i="7"/>
  <c r="J20" i="7"/>
  <c r="M20" i="7" s="1"/>
  <c r="M19" i="7"/>
  <c r="K19" i="7"/>
  <c r="J19" i="7"/>
  <c r="L19" i="7" s="1"/>
  <c r="K18" i="7"/>
  <c r="N18" i="7" s="1"/>
  <c r="J18" i="7"/>
  <c r="M18" i="7" s="1"/>
  <c r="K17" i="7"/>
  <c r="J17" i="7"/>
  <c r="M17" i="7" s="1"/>
  <c r="K16" i="7"/>
  <c r="N16" i="7" s="1"/>
  <c r="J16" i="7"/>
  <c r="K15" i="7"/>
  <c r="N15" i="7" s="1"/>
  <c r="J15" i="7"/>
  <c r="N14" i="7"/>
  <c r="M14" i="7"/>
  <c r="K14" i="7"/>
  <c r="J14" i="7"/>
  <c r="M13" i="7"/>
  <c r="L13" i="7"/>
  <c r="K13" i="7"/>
  <c r="J13" i="7"/>
  <c r="N13" i="7" s="1"/>
  <c r="J6" i="7"/>
  <c r="K6" i="7" s="1"/>
  <c r="J5" i="7"/>
  <c r="K5" i="7" s="1"/>
  <c r="L5" i="7" s="1"/>
  <c r="I3" i="7"/>
  <c r="M31" i="6"/>
  <c r="L31" i="6"/>
  <c r="M30" i="6"/>
  <c r="N30" i="6" s="1"/>
  <c r="L30" i="6"/>
  <c r="K23" i="6"/>
  <c r="J23" i="6"/>
  <c r="K22" i="6"/>
  <c r="N22" i="6" s="1"/>
  <c r="J22" i="6"/>
  <c r="K21" i="6"/>
  <c r="J21" i="6"/>
  <c r="M21" i="6" s="1"/>
  <c r="K20" i="6"/>
  <c r="N20" i="6" s="1"/>
  <c r="J20" i="6"/>
  <c r="M20" i="6" s="1"/>
  <c r="M19" i="6"/>
  <c r="K19" i="6"/>
  <c r="J19" i="6"/>
  <c r="K18" i="6"/>
  <c r="J18" i="6"/>
  <c r="M18" i="6" s="1"/>
  <c r="K17" i="6"/>
  <c r="J17" i="6"/>
  <c r="M17" i="6" s="1"/>
  <c r="K16" i="6"/>
  <c r="J16" i="6"/>
  <c r="K15" i="6"/>
  <c r="J15" i="6"/>
  <c r="M15" i="6" s="1"/>
  <c r="K14" i="6"/>
  <c r="N14" i="6" s="1"/>
  <c r="J14" i="6"/>
  <c r="K13" i="6"/>
  <c r="J13" i="6"/>
  <c r="L13" i="6" s="1"/>
  <c r="J6" i="6"/>
  <c r="J5" i="6"/>
  <c r="I3" i="6"/>
  <c r="M31" i="5"/>
  <c r="N31" i="5" s="1"/>
  <c r="L31" i="5"/>
  <c r="M30" i="5"/>
  <c r="N30" i="5" s="1"/>
  <c r="L30" i="5"/>
  <c r="K23" i="5"/>
  <c r="N23" i="5" s="1"/>
  <c r="J23" i="5"/>
  <c r="K22" i="5"/>
  <c r="N22" i="5" s="1"/>
  <c r="J22" i="5"/>
  <c r="M22" i="5" s="1"/>
  <c r="M21" i="5"/>
  <c r="K21" i="5"/>
  <c r="N21" i="5" s="1"/>
  <c r="J21" i="5"/>
  <c r="N20" i="5"/>
  <c r="K20" i="5"/>
  <c r="J20" i="5"/>
  <c r="M20" i="5" s="1"/>
  <c r="M19" i="5"/>
  <c r="K19" i="5"/>
  <c r="J19" i="5"/>
  <c r="L19" i="5" s="1"/>
  <c r="K18" i="5"/>
  <c r="N18" i="5" s="1"/>
  <c r="J18" i="5"/>
  <c r="M18" i="5" s="1"/>
  <c r="K17" i="5"/>
  <c r="J17" i="5"/>
  <c r="M17" i="5" s="1"/>
  <c r="K16" i="5"/>
  <c r="N16" i="5" s="1"/>
  <c r="J16" i="5"/>
  <c r="K15" i="5"/>
  <c r="N15" i="5" s="1"/>
  <c r="J15" i="5"/>
  <c r="M15" i="5" s="1"/>
  <c r="M14" i="5"/>
  <c r="K14" i="5"/>
  <c r="N14" i="5" s="1"/>
  <c r="J14" i="5"/>
  <c r="L13" i="5"/>
  <c r="K13" i="5"/>
  <c r="N13" i="5" s="1"/>
  <c r="J13" i="5"/>
  <c r="J6" i="5"/>
  <c r="K6" i="5" s="1"/>
  <c r="J5" i="5"/>
  <c r="K5" i="5" s="1"/>
  <c r="L5" i="5" s="1"/>
  <c r="I3" i="5"/>
  <c r="M31" i="4"/>
  <c r="N31" i="4" s="1"/>
  <c r="L31" i="4"/>
  <c r="M30" i="4"/>
  <c r="L30" i="4"/>
  <c r="K23" i="4"/>
  <c r="N23" i="4" s="1"/>
  <c r="J23" i="4"/>
  <c r="K22" i="4"/>
  <c r="J22" i="4"/>
  <c r="M22" i="4" s="1"/>
  <c r="K21" i="4"/>
  <c r="J21" i="4"/>
  <c r="N21" i="4" s="1"/>
  <c r="K20" i="4"/>
  <c r="N20" i="4" s="1"/>
  <c r="J20" i="4"/>
  <c r="M19" i="4"/>
  <c r="K19" i="4"/>
  <c r="J19" i="4"/>
  <c r="K18" i="4"/>
  <c r="J18" i="4"/>
  <c r="M18" i="4" s="1"/>
  <c r="K17" i="4"/>
  <c r="J17" i="4"/>
  <c r="M17" i="4" s="1"/>
  <c r="K16" i="4"/>
  <c r="J16" i="4"/>
  <c r="K15" i="4"/>
  <c r="J15" i="4"/>
  <c r="K14" i="4"/>
  <c r="N14" i="4" s="1"/>
  <c r="J14" i="4"/>
  <c r="M14" i="4" s="1"/>
  <c r="K13" i="4"/>
  <c r="J13" i="4"/>
  <c r="N13" i="4" s="1"/>
  <c r="J6" i="4"/>
  <c r="J5" i="4"/>
  <c r="K5" i="4" s="1"/>
  <c r="I3" i="4"/>
  <c r="M31" i="3"/>
  <c r="L31" i="3"/>
  <c r="M30" i="3"/>
  <c r="N30" i="3" s="1"/>
  <c r="L30" i="3"/>
  <c r="K23" i="3"/>
  <c r="N23" i="3" s="1"/>
  <c r="J23" i="3"/>
  <c r="K22" i="3"/>
  <c r="J22" i="3"/>
  <c r="L22" i="3" s="1"/>
  <c r="K21" i="3"/>
  <c r="J21" i="3"/>
  <c r="M21" i="3" s="1"/>
  <c r="K20" i="3"/>
  <c r="J20" i="3"/>
  <c r="K19" i="3"/>
  <c r="J19" i="3"/>
  <c r="K18" i="3"/>
  <c r="N18" i="3" s="1"/>
  <c r="J18" i="3"/>
  <c r="K17" i="3"/>
  <c r="J17" i="3"/>
  <c r="M17" i="3" s="1"/>
  <c r="K16" i="3"/>
  <c r="J16" i="3"/>
  <c r="K15" i="3"/>
  <c r="N15" i="3" s="1"/>
  <c r="J15" i="3"/>
  <c r="K14" i="3"/>
  <c r="J14" i="3"/>
  <c r="M14" i="3" s="1"/>
  <c r="K13" i="3"/>
  <c r="J13" i="3"/>
  <c r="J6" i="3"/>
  <c r="K6" i="3" s="1"/>
  <c r="J5" i="3"/>
  <c r="K5" i="3" s="1"/>
  <c r="I3" i="3"/>
  <c r="N31" i="8" l="1"/>
  <c r="O23" i="9"/>
  <c r="O15" i="9"/>
  <c r="O22" i="9"/>
  <c r="P22" i="9" s="1"/>
  <c r="Q22" i="9" s="1"/>
  <c r="O20" i="9"/>
  <c r="L22" i="9"/>
  <c r="M13" i="9"/>
  <c r="O13" i="9" s="1"/>
  <c r="P13" i="9" s="1"/>
  <c r="Q13" i="9" s="1"/>
  <c r="L15" i="9"/>
  <c r="M16" i="9"/>
  <c r="O14" i="9"/>
  <c r="L17" i="9"/>
  <c r="O19" i="9"/>
  <c r="O21" i="9"/>
  <c r="N17" i="9"/>
  <c r="O17" i="9" s="1"/>
  <c r="P17" i="9" s="1"/>
  <c r="Q17" i="9" s="1"/>
  <c r="O18" i="9"/>
  <c r="O16" i="9"/>
  <c r="L5" i="8"/>
  <c r="N17" i="8"/>
  <c r="O17" i="8" s="1"/>
  <c r="P17" i="8" s="1"/>
  <c r="N19" i="8"/>
  <c r="O19" i="8"/>
  <c r="O21" i="8"/>
  <c r="M22" i="8"/>
  <c r="O22" i="8" s="1"/>
  <c r="P22" i="8" s="1"/>
  <c r="N23" i="8"/>
  <c r="O23" i="8" s="1"/>
  <c r="O18" i="8"/>
  <c r="L15" i="8"/>
  <c r="M16" i="8"/>
  <c r="O20" i="8"/>
  <c r="L22" i="8"/>
  <c r="O14" i="8"/>
  <c r="M15" i="8"/>
  <c r="O15" i="8" s="1"/>
  <c r="P15" i="8" s="1"/>
  <c r="L17" i="8"/>
  <c r="O13" i="8"/>
  <c r="P13" i="8" s="1"/>
  <c r="O16" i="8"/>
  <c r="O22" i="7"/>
  <c r="M16" i="7"/>
  <c r="O16" i="7" s="1"/>
  <c r="N19" i="7"/>
  <c r="O20" i="7"/>
  <c r="L22" i="7"/>
  <c r="M23" i="7"/>
  <c r="O23" i="7" s="1"/>
  <c r="O14" i="7"/>
  <c r="M15" i="7"/>
  <c r="O15" i="7" s="1"/>
  <c r="L17" i="7"/>
  <c r="O19" i="7"/>
  <c r="O21" i="7"/>
  <c r="N17" i="7"/>
  <c r="O17" i="7" s="1"/>
  <c r="P17" i="7" s="1"/>
  <c r="Q17" i="7" s="1"/>
  <c r="O18" i="7"/>
  <c r="L15" i="7"/>
  <c r="O13" i="7"/>
  <c r="P13" i="7" s="1"/>
  <c r="Q13" i="7" s="1"/>
  <c r="N31" i="6"/>
  <c r="N13" i="6"/>
  <c r="M14" i="6"/>
  <c r="N21" i="6"/>
  <c r="O21" i="6" s="1"/>
  <c r="N18" i="6"/>
  <c r="O18" i="6" s="1"/>
  <c r="K5" i="6"/>
  <c r="L19" i="6"/>
  <c r="N23" i="6"/>
  <c r="N16" i="6"/>
  <c r="O16" i="6" s="1"/>
  <c r="K6" i="6"/>
  <c r="N15" i="6"/>
  <c r="M22" i="6"/>
  <c r="O22" i="6" s="1"/>
  <c r="N17" i="6"/>
  <c r="O17" i="6" s="1"/>
  <c r="O20" i="6"/>
  <c r="L22" i="6"/>
  <c r="M23" i="6"/>
  <c r="O23" i="6" s="1"/>
  <c r="M13" i="6"/>
  <c r="O13" i="6" s="1"/>
  <c r="P13" i="6" s="1"/>
  <c r="L15" i="6"/>
  <c r="M16" i="6"/>
  <c r="N19" i="6"/>
  <c r="O19" i="6" s="1"/>
  <c r="O14" i="6"/>
  <c r="L17" i="6"/>
  <c r="O15" i="6"/>
  <c r="O22" i="5"/>
  <c r="L15" i="5"/>
  <c r="M16" i="5"/>
  <c r="N19" i="5"/>
  <c r="O19" i="5" s="1"/>
  <c r="P19" i="5" s="1"/>
  <c r="Q19" i="5" s="1"/>
  <c r="O20" i="5"/>
  <c r="L22" i="5"/>
  <c r="M23" i="5"/>
  <c r="O23" i="5" s="1"/>
  <c r="O15" i="5"/>
  <c r="N17" i="5"/>
  <c r="O17" i="5" s="1"/>
  <c r="P17" i="5" s="1"/>
  <c r="Q17" i="5" s="1"/>
  <c r="O18" i="5"/>
  <c r="M13" i="5"/>
  <c r="O14" i="5"/>
  <c r="L17" i="5"/>
  <c r="O21" i="5"/>
  <c r="O13" i="5"/>
  <c r="O16" i="5"/>
  <c r="N14" i="3"/>
  <c r="M16" i="3"/>
  <c r="L17" i="3"/>
  <c r="L19" i="3"/>
  <c r="M22" i="3"/>
  <c r="L13" i="4"/>
  <c r="N13" i="3"/>
  <c r="N16" i="3"/>
  <c r="N19" i="3"/>
  <c r="N21" i="3"/>
  <c r="M23" i="3"/>
  <c r="O23" i="3" s="1"/>
  <c r="K6" i="4"/>
  <c r="M13" i="4"/>
  <c r="N16" i="4"/>
  <c r="N18" i="4"/>
  <c r="O18" i="4" s="1"/>
  <c r="M20" i="4"/>
  <c r="N22" i="4"/>
  <c r="N30" i="4"/>
  <c r="L19" i="4"/>
  <c r="M21" i="4"/>
  <c r="M18" i="3"/>
  <c r="M20" i="3"/>
  <c r="N22" i="3"/>
  <c r="O22" i="3" s="1"/>
  <c r="P22" i="3" s="1"/>
  <c r="N15" i="4"/>
  <c r="N19" i="4"/>
  <c r="O19" i="4" s="1"/>
  <c r="N31" i="3"/>
  <c r="L5" i="4"/>
  <c r="O20" i="4"/>
  <c r="L22" i="4"/>
  <c r="M23" i="4"/>
  <c r="O23" i="4" s="1"/>
  <c r="N17" i="4"/>
  <c r="O17" i="4" s="1"/>
  <c r="O22" i="4"/>
  <c r="L15" i="4"/>
  <c r="M16" i="4"/>
  <c r="O14" i="4"/>
  <c r="M15" i="4"/>
  <c r="L17" i="4"/>
  <c r="O21" i="4"/>
  <c r="O15" i="4"/>
  <c r="O13" i="4"/>
  <c r="O16" i="4"/>
  <c r="L5" i="3"/>
  <c r="L13" i="3"/>
  <c r="N17" i="3"/>
  <c r="O17" i="3" s="1"/>
  <c r="O18" i="3"/>
  <c r="M19" i="3"/>
  <c r="O19" i="3" s="1"/>
  <c r="N20" i="3"/>
  <c r="M13" i="3"/>
  <c r="O13" i="3" s="1"/>
  <c r="P13" i="3" s="1"/>
  <c r="L15" i="3"/>
  <c r="O20" i="3"/>
  <c r="O14" i="3"/>
  <c r="M15" i="3"/>
  <c r="O15" i="3" s="1"/>
  <c r="P15" i="3" s="1"/>
  <c r="O21" i="3"/>
  <c r="O16" i="3"/>
  <c r="M31" i="2"/>
  <c r="L31" i="2"/>
  <c r="M30" i="2"/>
  <c r="N30" i="2" s="1"/>
  <c r="L30" i="2"/>
  <c r="K23" i="2"/>
  <c r="N23" i="2" s="1"/>
  <c r="J23" i="2"/>
  <c r="K22" i="2"/>
  <c r="N22" i="2" s="1"/>
  <c r="J22" i="2"/>
  <c r="M21" i="2"/>
  <c r="K21" i="2"/>
  <c r="N21" i="2" s="1"/>
  <c r="J21" i="2"/>
  <c r="M20" i="2"/>
  <c r="K20" i="2"/>
  <c r="N20" i="2" s="1"/>
  <c r="J20" i="2"/>
  <c r="L19" i="2"/>
  <c r="K19" i="2"/>
  <c r="N19" i="2" s="1"/>
  <c r="J19" i="2"/>
  <c r="M19" i="2" s="1"/>
  <c r="K18" i="2"/>
  <c r="J18" i="2"/>
  <c r="M18" i="2" s="1"/>
  <c r="K17" i="2"/>
  <c r="J17" i="2"/>
  <c r="K16" i="2"/>
  <c r="J16" i="2"/>
  <c r="M16" i="2" s="1"/>
  <c r="K15" i="2"/>
  <c r="J15" i="2"/>
  <c r="K14" i="2"/>
  <c r="J14" i="2"/>
  <c r="K13" i="2"/>
  <c r="N13" i="2" s="1"/>
  <c r="J13" i="2"/>
  <c r="J6" i="2"/>
  <c r="J5" i="2"/>
  <c r="I3" i="2"/>
  <c r="M31" i="1"/>
  <c r="N31" i="1" s="1"/>
  <c r="L31" i="1"/>
  <c r="M30" i="1"/>
  <c r="N30" i="1" s="1"/>
  <c r="L30" i="1"/>
  <c r="K23" i="1"/>
  <c r="J23" i="1"/>
  <c r="M23" i="1" s="1"/>
  <c r="K22" i="1"/>
  <c r="J22" i="1"/>
  <c r="M22" i="1" s="1"/>
  <c r="K21" i="1"/>
  <c r="J21" i="1"/>
  <c r="M21" i="1" s="1"/>
  <c r="N20" i="1"/>
  <c r="K20" i="1"/>
  <c r="J20" i="1"/>
  <c r="M20" i="1" s="1"/>
  <c r="K19" i="1"/>
  <c r="J19" i="1"/>
  <c r="N19" i="1" s="1"/>
  <c r="K18" i="1"/>
  <c r="N18" i="1" s="1"/>
  <c r="J18" i="1"/>
  <c r="K17" i="1"/>
  <c r="J17" i="1"/>
  <c r="M17" i="1" s="1"/>
  <c r="K16" i="1"/>
  <c r="N16" i="1" s="1"/>
  <c r="J16" i="1"/>
  <c r="K15" i="1"/>
  <c r="J15" i="1"/>
  <c r="M15" i="1" s="1"/>
  <c r="M14" i="1"/>
  <c r="K14" i="1"/>
  <c r="J14" i="1"/>
  <c r="K13" i="1"/>
  <c r="J13" i="1"/>
  <c r="J6" i="1"/>
  <c r="J5" i="1"/>
  <c r="I3" i="1"/>
  <c r="P15" i="9" l="1"/>
  <c r="Q15" i="9" s="1"/>
  <c r="H26" i="9" s="1"/>
  <c r="H27" i="9" s="1"/>
  <c r="P19" i="9"/>
  <c r="Q19" i="9" s="1"/>
  <c r="P19" i="8"/>
  <c r="Q17" i="8"/>
  <c r="Q15" i="8"/>
  <c r="Q13" i="8"/>
  <c r="Q19" i="8"/>
  <c r="Q22" i="8"/>
  <c r="P15" i="7"/>
  <c r="Q15" i="7" s="1"/>
  <c r="H26" i="7" s="1"/>
  <c r="H27" i="7" s="1"/>
  <c r="P22" i="7"/>
  <c r="Q22" i="7" s="1"/>
  <c r="P19" i="7"/>
  <c r="Q19" i="7" s="1"/>
  <c r="P19" i="6"/>
  <c r="L5" i="6"/>
  <c r="Q13" i="6" s="1"/>
  <c r="P17" i="6"/>
  <c r="Q17" i="6" s="1"/>
  <c r="P15" i="6"/>
  <c r="P22" i="6"/>
  <c r="P22" i="5"/>
  <c r="Q22" i="5" s="1"/>
  <c r="P13" i="5"/>
  <c r="Q13" i="5" s="1"/>
  <c r="H26" i="5" s="1"/>
  <c r="H27" i="5" s="1"/>
  <c r="P15" i="5"/>
  <c r="Q15" i="5" s="1"/>
  <c r="N13" i="1"/>
  <c r="N22" i="1"/>
  <c r="K5" i="1"/>
  <c r="L5" i="1" s="1"/>
  <c r="N15" i="1"/>
  <c r="N21" i="1"/>
  <c r="P17" i="4"/>
  <c r="K6" i="1"/>
  <c r="N14" i="1"/>
  <c r="M16" i="1"/>
  <c r="M18" i="1"/>
  <c r="L19" i="1"/>
  <c r="N23" i="1"/>
  <c r="K6" i="2"/>
  <c r="N14" i="2"/>
  <c r="N16" i="2"/>
  <c r="O16" i="2" s="1"/>
  <c r="N18" i="2"/>
  <c r="M22" i="2"/>
  <c r="O22" i="2" s="1"/>
  <c r="P17" i="3"/>
  <c r="P13" i="4"/>
  <c r="M19" i="1"/>
  <c r="M13" i="2"/>
  <c r="O13" i="2" s="1"/>
  <c r="M15" i="2"/>
  <c r="M17" i="2"/>
  <c r="O23" i="1"/>
  <c r="M23" i="2"/>
  <c r="O23" i="2" s="1"/>
  <c r="P19" i="3"/>
  <c r="P15" i="4"/>
  <c r="Q15" i="4" s="1"/>
  <c r="P22" i="4"/>
  <c r="Q22" i="4" s="1"/>
  <c r="Q17" i="4"/>
  <c r="Q13" i="4"/>
  <c r="P19" i="4"/>
  <c r="Q19" i="4" s="1"/>
  <c r="Q17" i="3"/>
  <c r="Q22" i="3"/>
  <c r="Q15" i="3"/>
  <c r="Q13" i="3"/>
  <c r="Q19" i="3"/>
  <c r="N31" i="2"/>
  <c r="L13" i="2"/>
  <c r="M14" i="2"/>
  <c r="O14" i="2" s="1"/>
  <c r="P13" i="2" s="1"/>
  <c r="O18" i="2"/>
  <c r="L15" i="2"/>
  <c r="O20" i="2"/>
  <c r="L22" i="2"/>
  <c r="N15" i="2"/>
  <c r="O15" i="2" s="1"/>
  <c r="N17" i="2"/>
  <c r="O17" i="2" s="1"/>
  <c r="P17" i="2" s="1"/>
  <c r="K5" i="2"/>
  <c r="L5" i="2" s="1"/>
  <c r="L17" i="2"/>
  <c r="O19" i="2"/>
  <c r="O21" i="2"/>
  <c r="L13" i="1"/>
  <c r="N17" i="1"/>
  <c r="O17" i="1" s="1"/>
  <c r="P17" i="1" s="1"/>
  <c r="Q17" i="1" s="1"/>
  <c r="O22" i="1"/>
  <c r="P22" i="1" s="1"/>
  <c r="Q22" i="1" s="1"/>
  <c r="L15" i="1"/>
  <c r="O20" i="1"/>
  <c r="L22" i="1"/>
  <c r="O15" i="1"/>
  <c r="P15" i="1" s="1"/>
  <c r="Q15" i="1" s="1"/>
  <c r="O18" i="1"/>
  <c r="M13" i="1"/>
  <c r="O14" i="1"/>
  <c r="L17" i="1"/>
  <c r="O19" i="1"/>
  <c r="P19" i="1" s="1"/>
  <c r="O21" i="1"/>
  <c r="O13" i="1"/>
  <c r="P13" i="1" s="1"/>
  <c r="Q13" i="1" s="1"/>
  <c r="H26" i="1" s="1"/>
  <c r="H27" i="1" s="1"/>
  <c r="O16" i="1"/>
  <c r="H26" i="8" l="1"/>
  <c r="H27" i="8" s="1"/>
  <c r="H26" i="6"/>
  <c r="Q22" i="6"/>
  <c r="Q19" i="6"/>
  <c r="Q15" i="6"/>
  <c r="P22" i="2"/>
  <c r="Q19" i="1"/>
  <c r="P15" i="2"/>
  <c r="H26" i="3"/>
  <c r="H27" i="3" s="1"/>
  <c r="H26" i="4"/>
  <c r="H27" i="4" s="1"/>
  <c r="P19" i="2"/>
  <c r="Q19" i="2" s="1"/>
  <c r="Q17" i="2"/>
  <c r="Q22" i="2"/>
  <c r="Q15" i="2"/>
  <c r="Q13" i="2"/>
  <c r="H26" i="2" l="1"/>
  <c r="H27" i="2" s="1"/>
</calcChain>
</file>

<file path=xl/sharedStrings.xml><?xml version="1.0" encoding="utf-8"?>
<sst xmlns="http://schemas.openxmlformats.org/spreadsheetml/2006/main" count="3451" uniqueCount="40">
  <si>
    <t>sample size</t>
  </si>
  <si>
    <t>counts</t>
  </si>
  <si>
    <t>p*log(p)</t>
  </si>
  <si>
    <t>entropy</t>
  </si>
  <si>
    <t>marketing potential</t>
  </si>
  <si>
    <t>unacc</t>
  </si>
  <si>
    <t>acc</t>
  </si>
  <si>
    <t>sum check</t>
  </si>
  <si>
    <t>p*log(p)-unacc</t>
  </si>
  <si>
    <t>p*log(p)-acc</t>
  </si>
  <si>
    <t>weighted</t>
  </si>
  <si>
    <t>info gain</t>
  </si>
  <si>
    <t>buying price</t>
  </si>
  <si>
    <t>high</t>
  </si>
  <si>
    <t>low</t>
  </si>
  <si>
    <t>maintenance cost</t>
  </si>
  <si>
    <t>num of doors</t>
  </si>
  <si>
    <t xml:space="preserve">passenger capaticy </t>
  </si>
  <si>
    <t>more</t>
  </si>
  <si>
    <t>estimated safety</t>
  </si>
  <si>
    <t>Highest info again</t>
  </si>
  <si>
    <t xml:space="preserve">Attribute </t>
  </si>
  <si>
    <t>attribute levels</t>
  </si>
  <si>
    <t xml:space="preserve"> unacc counts</t>
  </si>
  <si>
    <t>acc counts</t>
  </si>
  <si>
    <t>Decision</t>
  </si>
  <si>
    <t>min val</t>
  </si>
  <si>
    <t>highest val</t>
  </si>
  <si>
    <t>%</t>
  </si>
  <si>
    <t xml:space="preserve"> Input 1</t>
  </si>
  <si>
    <t xml:space="preserve"> Input 2</t>
  </si>
  <si>
    <t xml:space="preserve"> Input 3</t>
  </si>
  <si>
    <t xml:space="preserve"> Input 4</t>
  </si>
  <si>
    <t xml:space="preserve"> Input 5</t>
  </si>
  <si>
    <t>Output</t>
  </si>
  <si>
    <t>numbers of doors</t>
  </si>
  <si>
    <t>passenger carrying capacity</t>
  </si>
  <si>
    <t>class</t>
  </si>
  <si>
    <t>next level</t>
  </si>
  <si>
    <t>Inconclusive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</si>
</sst>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2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1" fillId="2" borderId="5" xfId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5" xfId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8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9" fontId="0" fillId="0" borderId="0" xfId="0" applyNumberForma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9" borderId="2" xfId="0" applyFill="1" applyBorder="1"/>
    <xf numFmtId="0" fontId="0" fillId="10" borderId="12" xfId="0" applyFill="1" applyBorder="1"/>
    <xf numFmtId="0" fontId="0" fillId="10" borderId="15" xfId="0" applyFill="1" applyBorder="1"/>
    <xf numFmtId="0" fontId="0" fillId="11" borderId="12" xfId="0" applyFill="1" applyBorder="1"/>
    <xf numFmtId="0" fontId="0" fillId="12" borderId="15" xfId="0" applyFill="1" applyBorder="1"/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11" borderId="7" xfId="0" applyFill="1" applyBorder="1"/>
    <xf numFmtId="0" fontId="0" fillId="0" borderId="0" xfId="0" applyFill="1"/>
    <xf numFmtId="0" fontId="0" fillId="11" borderId="15" xfId="0" applyFill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B5B5-72C9-3C49-BFF7-AD2A9DB3E38C}">
  <dimension ref="G3:Q31"/>
  <sheetViews>
    <sheetView zoomScale="91" workbookViewId="0">
      <selection activeCell="G1" sqref="G1:Q31"/>
    </sheetView>
  </sheetViews>
  <sheetFormatPr baseColWidth="10" defaultRowHeight="16" x14ac:dyDescent="0.2"/>
  <sheetData>
    <row r="3" spans="7:17" x14ac:dyDescent="0.2">
      <c r="H3" t="s">
        <v>0</v>
      </c>
      <c r="I3">
        <f>COUNTA(A3:A805)</f>
        <v>0</v>
      </c>
    </row>
    <row r="4" spans="7:17" x14ac:dyDescent="0.2">
      <c r="H4" s="1"/>
      <c r="I4" s="1"/>
      <c r="J4" s="1" t="s">
        <v>1</v>
      </c>
      <c r="K4" s="2" t="s">
        <v>2</v>
      </c>
      <c r="L4" s="2" t="s">
        <v>3</v>
      </c>
    </row>
    <row r="5" spans="7:17" x14ac:dyDescent="0.2">
      <c r="H5" s="29" t="s">
        <v>4</v>
      </c>
      <c r="I5" s="1" t="s">
        <v>5</v>
      </c>
      <c r="J5" s="1">
        <f>COUNTIF($F$3:$F$807,I5)</f>
        <v>0</v>
      </c>
      <c r="K5" s="1" t="e">
        <f>J5/$I$3*LOG(J5/$I$3, 2)</f>
        <v>#DIV/0!</v>
      </c>
      <c r="L5" s="31" t="e">
        <f>-SUM(K5:K6)</f>
        <v>#DIV/0!</v>
      </c>
    </row>
    <row r="6" spans="7:17" x14ac:dyDescent="0.2">
      <c r="H6" s="30"/>
      <c r="I6" s="1" t="s">
        <v>6</v>
      </c>
      <c r="J6" s="1">
        <f>COUNTIF($F$3:$F$807,I6)</f>
        <v>0</v>
      </c>
      <c r="K6" s="1" t="e">
        <f>J6/$I$3*LOG(J6/$I$3, 2)</f>
        <v>#DIV/0!</v>
      </c>
      <c r="L6" s="32"/>
    </row>
    <row r="12" spans="7:17" x14ac:dyDescent="0.2">
      <c r="J12" s="3" t="s">
        <v>5</v>
      </c>
      <c r="K12" s="3" t="s">
        <v>6</v>
      </c>
      <c r="L12" s="4" t="s">
        <v>7</v>
      </c>
      <c r="M12" s="5" t="s">
        <v>8</v>
      </c>
      <c r="N12" s="5" t="s">
        <v>9</v>
      </c>
      <c r="O12" s="6" t="s">
        <v>10</v>
      </c>
      <c r="P12" s="7" t="s">
        <v>3</v>
      </c>
      <c r="Q12" s="8" t="s">
        <v>11</v>
      </c>
    </row>
    <row r="13" spans="7:17" x14ac:dyDescent="0.2">
      <c r="G13">
        <v>1</v>
      </c>
      <c r="H13" s="31" t="s">
        <v>12</v>
      </c>
      <c r="I13" s="2" t="s">
        <v>13</v>
      </c>
      <c r="J13" s="9">
        <f>COUNTIFS(INDEX($A$3:$F$803,0,$G13),$I13,$F$3:$F$803,J$12)</f>
        <v>0</v>
      </c>
      <c r="K13" s="9">
        <f>COUNTIFS(INDEX($A$3:$F$803,0,$G13),$I13,$F$3:$F$803,K$12)</f>
        <v>0</v>
      </c>
      <c r="L13" s="31">
        <f>SUM(J13:K14)</f>
        <v>0</v>
      </c>
      <c r="M13" s="10">
        <f>IF(ISERROR(J13/SUM($J13:$K13)*LOG(J13/SUM($J13:$K13),2)), 0, J13/SUM($J13:$K13)*LOG(J13/SUM($J13:$K13),2))</f>
        <v>0</v>
      </c>
      <c r="N13" s="10">
        <f>IF(ISERROR(K13/SUM($J13:$K13)*LOG(K13/SUM($J13:$K13),2)), 0, K13/SUM($J13:$K13)*LOG(K13/SUM($J13:$K13),2))</f>
        <v>0</v>
      </c>
      <c r="O13" s="11" t="e">
        <f>-SUM($J13:$K13)/$I$3*($M13+$N13)</f>
        <v>#DIV/0!</v>
      </c>
      <c r="P13" s="33" t="e">
        <f>SUMIFS(O$13:O$23,$G$13:$G$23,$G13)</f>
        <v>#DIV/0!</v>
      </c>
      <c r="Q13" s="27" t="e">
        <f>$L$5-P13</f>
        <v>#DIV/0!</v>
      </c>
    </row>
    <row r="14" spans="7:17" x14ac:dyDescent="0.2">
      <c r="G14">
        <v>1</v>
      </c>
      <c r="H14" s="32"/>
      <c r="I14" s="2" t="s">
        <v>14</v>
      </c>
      <c r="J14" s="9">
        <f t="shared" ref="J14:K23" si="0">COUNTIFS(INDEX($A$3:$F$803,0,$G14),$I14,$F$3:$F$803,J$12)</f>
        <v>0</v>
      </c>
      <c r="K14" s="9">
        <f t="shared" si="0"/>
        <v>0</v>
      </c>
      <c r="L14" s="32"/>
      <c r="M14" s="10">
        <f t="shared" ref="M14:M23" si="1">IF(ISERROR(J14/SUM($J14:$K14)*LOG(J14/SUM($J14:$K14),2)), 0, J14/SUM($J14:$K14)*LOG(J14/SUM($J14:$K14),2))</f>
        <v>0</v>
      </c>
      <c r="N14" s="10">
        <f t="shared" ref="N14:N23" si="2">IF(ISERROR(K14/SUM($J14:$K14)*LOG(K14/SUM($J14:$K14),2)), 0, K14/SUM($J14:$K14)*LOG(K14/SUM($J14:$K14),2))</f>
        <v>0</v>
      </c>
      <c r="O14" s="11" t="e">
        <f t="shared" ref="O14:O22" si="3">-SUM($J14:$K14)/$I$3*($M14+$N14)</f>
        <v>#DIV/0!</v>
      </c>
      <c r="P14" s="34"/>
      <c r="Q14" s="28"/>
    </row>
    <row r="15" spans="7:17" x14ac:dyDescent="0.2">
      <c r="G15">
        <v>2</v>
      </c>
      <c r="H15" s="29" t="s">
        <v>15</v>
      </c>
      <c r="I15" s="2" t="s">
        <v>13</v>
      </c>
      <c r="J15" s="9">
        <f t="shared" si="0"/>
        <v>0</v>
      </c>
      <c r="K15" s="9">
        <f t="shared" si="0"/>
        <v>0</v>
      </c>
      <c r="L15" s="31">
        <f>SUM(J15:K16)</f>
        <v>0</v>
      </c>
      <c r="M15" s="10">
        <f t="shared" si="1"/>
        <v>0</v>
      </c>
      <c r="N15" s="10">
        <f t="shared" si="2"/>
        <v>0</v>
      </c>
      <c r="O15" s="11" t="e">
        <f t="shared" si="3"/>
        <v>#DIV/0!</v>
      </c>
      <c r="P15" s="33" t="e">
        <f t="shared" ref="P15" si="4">SUMIFS(O$13:O$23,$G$13:$G$23,G15)</f>
        <v>#DIV/0!</v>
      </c>
      <c r="Q15" s="27" t="e">
        <f>$L$5-P15</f>
        <v>#DIV/0!</v>
      </c>
    </row>
    <row r="16" spans="7:17" x14ac:dyDescent="0.2">
      <c r="G16">
        <v>2</v>
      </c>
      <c r="H16" s="30"/>
      <c r="I16" s="2" t="s">
        <v>14</v>
      </c>
      <c r="J16" s="9">
        <f t="shared" si="0"/>
        <v>0</v>
      </c>
      <c r="K16" s="9">
        <f t="shared" si="0"/>
        <v>0</v>
      </c>
      <c r="L16" s="32"/>
      <c r="M16" s="10">
        <f t="shared" si="1"/>
        <v>0</v>
      </c>
      <c r="N16" s="10">
        <f t="shared" si="2"/>
        <v>0</v>
      </c>
      <c r="O16" s="11" t="e">
        <f t="shared" si="3"/>
        <v>#DIV/0!</v>
      </c>
      <c r="P16" s="34"/>
      <c r="Q16" s="28"/>
    </row>
    <row r="17" spans="7:17" x14ac:dyDescent="0.2">
      <c r="G17">
        <v>3</v>
      </c>
      <c r="H17" s="31" t="s">
        <v>16</v>
      </c>
      <c r="I17" s="2">
        <v>2</v>
      </c>
      <c r="J17" s="9">
        <f t="shared" si="0"/>
        <v>0</v>
      </c>
      <c r="K17" s="9">
        <f t="shared" si="0"/>
        <v>0</v>
      </c>
      <c r="L17" s="31">
        <f>SUM(J17:K18)</f>
        <v>0</v>
      </c>
      <c r="M17" s="10">
        <f t="shared" si="1"/>
        <v>0</v>
      </c>
      <c r="N17" s="10">
        <f t="shared" si="2"/>
        <v>0</v>
      </c>
      <c r="O17" s="11" t="e">
        <f t="shared" si="3"/>
        <v>#DIV/0!</v>
      </c>
      <c r="P17" s="33" t="e">
        <f>SUMIFS(O$13:O$23,$G$13:$G$23,G17)</f>
        <v>#DIV/0!</v>
      </c>
      <c r="Q17" s="27" t="e">
        <f>$L$5-P17</f>
        <v>#DIV/0!</v>
      </c>
    </row>
    <row r="18" spans="7:17" x14ac:dyDescent="0.2">
      <c r="G18">
        <v>3</v>
      </c>
      <c r="H18" s="32"/>
      <c r="I18" s="2">
        <v>4</v>
      </c>
      <c r="J18" s="9">
        <f t="shared" si="0"/>
        <v>0</v>
      </c>
      <c r="K18" s="9">
        <f t="shared" si="0"/>
        <v>0</v>
      </c>
      <c r="L18" s="32"/>
      <c r="M18" s="10">
        <f t="shared" si="1"/>
        <v>0</v>
      </c>
      <c r="N18" s="10">
        <f t="shared" si="2"/>
        <v>0</v>
      </c>
      <c r="O18" s="11" t="e">
        <f t="shared" si="3"/>
        <v>#DIV/0!</v>
      </c>
      <c r="P18" s="34"/>
      <c r="Q18" s="28"/>
    </row>
    <row r="19" spans="7:17" x14ac:dyDescent="0.2">
      <c r="G19">
        <v>4</v>
      </c>
      <c r="H19" s="29" t="s">
        <v>17</v>
      </c>
      <c r="I19" s="2">
        <v>2</v>
      </c>
      <c r="J19" s="9">
        <f t="shared" si="0"/>
        <v>0</v>
      </c>
      <c r="K19" s="9">
        <f t="shared" si="0"/>
        <v>0</v>
      </c>
      <c r="L19" s="31">
        <f>SUM(J19:K21)</f>
        <v>0</v>
      </c>
      <c r="M19" s="10">
        <f t="shared" si="1"/>
        <v>0</v>
      </c>
      <c r="N19" s="10">
        <f t="shared" si="2"/>
        <v>0</v>
      </c>
      <c r="O19" s="11" t="e">
        <f t="shared" si="3"/>
        <v>#DIV/0!</v>
      </c>
      <c r="P19" s="33" t="e">
        <f>SUMIFS(O$13:O$23,$G$13:$G$23,G19)</f>
        <v>#DIV/0!</v>
      </c>
      <c r="Q19" s="27" t="e">
        <f>$L$5-P19</f>
        <v>#DIV/0!</v>
      </c>
    </row>
    <row r="20" spans="7:17" x14ac:dyDescent="0.2">
      <c r="G20">
        <v>4</v>
      </c>
      <c r="H20" s="35"/>
      <c r="I20" s="2">
        <v>4</v>
      </c>
      <c r="J20" s="9">
        <f t="shared" si="0"/>
        <v>0</v>
      </c>
      <c r="K20" s="9">
        <f t="shared" si="0"/>
        <v>0</v>
      </c>
      <c r="L20" s="36"/>
      <c r="M20" s="10">
        <f t="shared" si="1"/>
        <v>0</v>
      </c>
      <c r="N20" s="10">
        <f t="shared" si="2"/>
        <v>0</v>
      </c>
      <c r="O20" s="11" t="e">
        <f t="shared" si="3"/>
        <v>#DIV/0!</v>
      </c>
      <c r="P20" s="37"/>
      <c r="Q20" s="38"/>
    </row>
    <row r="21" spans="7:17" x14ac:dyDescent="0.2">
      <c r="G21">
        <v>4</v>
      </c>
      <c r="H21" s="30"/>
      <c r="I21" s="2" t="s">
        <v>18</v>
      </c>
      <c r="J21" s="9">
        <f t="shared" si="0"/>
        <v>0</v>
      </c>
      <c r="K21" s="9">
        <f t="shared" si="0"/>
        <v>0</v>
      </c>
      <c r="L21" s="32"/>
      <c r="M21" s="10">
        <f t="shared" si="1"/>
        <v>0</v>
      </c>
      <c r="N21" s="10">
        <f t="shared" si="2"/>
        <v>0</v>
      </c>
      <c r="O21" s="11" t="e">
        <f t="shared" si="3"/>
        <v>#DIV/0!</v>
      </c>
      <c r="P21" s="34"/>
      <c r="Q21" s="28"/>
    </row>
    <row r="22" spans="7:17" x14ac:dyDescent="0.2">
      <c r="G22">
        <v>5</v>
      </c>
      <c r="H22" s="29" t="s">
        <v>19</v>
      </c>
      <c r="I22" s="2" t="s">
        <v>13</v>
      </c>
      <c r="J22" s="9">
        <f t="shared" si="0"/>
        <v>0</v>
      </c>
      <c r="K22" s="9">
        <f t="shared" si="0"/>
        <v>0</v>
      </c>
      <c r="L22" s="31">
        <f>SUM(J22:K23)</f>
        <v>0</v>
      </c>
      <c r="M22" s="10">
        <f t="shared" si="1"/>
        <v>0</v>
      </c>
      <c r="N22" s="10">
        <f t="shared" si="2"/>
        <v>0</v>
      </c>
      <c r="O22" s="11" t="e">
        <f t="shared" si="3"/>
        <v>#DIV/0!</v>
      </c>
      <c r="P22" s="33" t="e">
        <f>SUMIFS(O$13:O$23,$G$13:$G$23,G22)</f>
        <v>#DIV/0!</v>
      </c>
      <c r="Q22" s="27" t="e">
        <f>$L$5-P22</f>
        <v>#DIV/0!</v>
      </c>
    </row>
    <row r="23" spans="7:17" x14ac:dyDescent="0.2">
      <c r="G23">
        <v>5</v>
      </c>
      <c r="H23" s="30"/>
      <c r="I23" s="2" t="s">
        <v>14</v>
      </c>
      <c r="J23" s="9">
        <f t="shared" si="0"/>
        <v>0</v>
      </c>
      <c r="K23" s="9">
        <f t="shared" si="0"/>
        <v>0</v>
      </c>
      <c r="L23" s="32"/>
      <c r="M23" s="10">
        <f t="shared" si="1"/>
        <v>0</v>
      </c>
      <c r="N23" s="10">
        <f t="shared" si="2"/>
        <v>0</v>
      </c>
      <c r="O23" s="11" t="e">
        <f>-SUM($J23:$K23)/$I$3*($M23+$N23)</f>
        <v>#DIV/0!</v>
      </c>
      <c r="P23" s="34"/>
      <c r="Q23" s="28"/>
    </row>
    <row r="25" spans="7:17" ht="17" thickBot="1" x14ac:dyDescent="0.25"/>
    <row r="26" spans="7:17" ht="17" thickBot="1" x14ac:dyDescent="0.25">
      <c r="G26" t="s">
        <v>20</v>
      </c>
      <c r="H26" s="12" t="e">
        <f>MAX(Q13:Q23)</f>
        <v>#DIV/0!</v>
      </c>
    </row>
    <row r="27" spans="7:17" ht="17" thickBot="1" x14ac:dyDescent="0.25">
      <c r="G27" t="s">
        <v>21</v>
      </c>
      <c r="H27" s="12" t="e">
        <f>INDEX(H13:H23, MATCH(H26, Q13:Q23, 0), 1)</f>
        <v>#DIV/0!</v>
      </c>
    </row>
    <row r="28" spans="7:17" ht="17" thickBot="1" x14ac:dyDescent="0.25"/>
    <row r="29" spans="7:17" x14ac:dyDescent="0.2">
      <c r="G29" s="13" t="s">
        <v>22</v>
      </c>
      <c r="H29" s="14" t="s">
        <v>23</v>
      </c>
      <c r="I29" s="14" t="s">
        <v>24</v>
      </c>
      <c r="J29" s="15" t="s">
        <v>25</v>
      </c>
      <c r="L29" t="s">
        <v>26</v>
      </c>
      <c r="M29" t="s">
        <v>27</v>
      </c>
      <c r="N29" t="s">
        <v>28</v>
      </c>
    </row>
    <row r="30" spans="7:17" x14ac:dyDescent="0.2">
      <c r="G30" s="16"/>
      <c r="J30" s="17"/>
      <c r="L30">
        <f>MIN(H30:I30)</f>
        <v>0</v>
      </c>
      <c r="M30">
        <f>MAX(H30:I30)</f>
        <v>0</v>
      </c>
      <c r="N30" s="18" t="e">
        <f>M30/(M30+L30)</f>
        <v>#DIV/0!</v>
      </c>
    </row>
    <row r="31" spans="7:17" ht="17" thickBot="1" x14ac:dyDescent="0.25">
      <c r="G31" s="19"/>
      <c r="H31" s="20"/>
      <c r="I31" s="20"/>
      <c r="J31" s="21"/>
      <c r="L31">
        <f t="shared" ref="L31" si="5">MIN(H31:I31)</f>
        <v>0</v>
      </c>
      <c r="M31">
        <f t="shared" ref="M31" si="6">MAX(H31:I31)</f>
        <v>0</v>
      </c>
      <c r="N31" s="18" t="e">
        <f t="shared" ref="N31" si="7">M31/(M31+L31)</f>
        <v>#DIV/0!</v>
      </c>
    </row>
  </sheetData>
  <mergeCells count="22">
    <mergeCell ref="H19:H21"/>
    <mergeCell ref="L19:L21"/>
    <mergeCell ref="P19:P21"/>
    <mergeCell ref="Q19:Q21"/>
    <mergeCell ref="H22:H23"/>
    <mergeCell ref="L22:L23"/>
    <mergeCell ref="P22:P23"/>
    <mergeCell ref="Q22:Q23"/>
    <mergeCell ref="H15:H16"/>
    <mergeCell ref="L15:L16"/>
    <mergeCell ref="P15:P16"/>
    <mergeCell ref="Q15:Q16"/>
    <mergeCell ref="H17:H18"/>
    <mergeCell ref="L17:L18"/>
    <mergeCell ref="P17:P18"/>
    <mergeCell ref="Q17:Q18"/>
    <mergeCell ref="Q13:Q14"/>
    <mergeCell ref="H5:H6"/>
    <mergeCell ref="L5:L6"/>
    <mergeCell ref="H13:H14"/>
    <mergeCell ref="L13:L14"/>
    <mergeCell ref="P13:P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C70F-22BD-5F40-B260-1AB0CBC0A02E}">
  <dimension ref="A1:Q257"/>
  <sheetViews>
    <sheetView topLeftCell="A4" workbookViewId="0">
      <selection activeCell="I34" sqref="I34"/>
    </sheetView>
  </sheetViews>
  <sheetFormatPr baseColWidth="10" defaultRowHeight="16" x14ac:dyDescent="0.2"/>
  <sheetData>
    <row r="1" spans="1:17" x14ac:dyDescent="0.2">
      <c r="A1" s="22" t="s">
        <v>29</v>
      </c>
      <c r="B1" s="22" t="s">
        <v>30</v>
      </c>
      <c r="C1" s="22" t="s">
        <v>31</v>
      </c>
      <c r="D1" s="22" t="s">
        <v>32</v>
      </c>
      <c r="E1" s="22" t="s">
        <v>33</v>
      </c>
      <c r="F1" s="22" t="s">
        <v>34</v>
      </c>
    </row>
    <row r="2" spans="1:17" x14ac:dyDescent="0.2">
      <c r="A2" t="s">
        <v>12</v>
      </c>
      <c r="B2" t="s">
        <v>15</v>
      </c>
      <c r="C2" t="s">
        <v>35</v>
      </c>
      <c r="D2" t="s">
        <v>36</v>
      </c>
      <c r="E2" t="s">
        <v>19</v>
      </c>
      <c r="F2" t="s">
        <v>37</v>
      </c>
    </row>
    <row r="3" spans="1:17" x14ac:dyDescent="0.2">
      <c r="A3" t="s">
        <v>13</v>
      </c>
      <c r="B3" t="s">
        <v>13</v>
      </c>
      <c r="C3">
        <v>2</v>
      </c>
      <c r="D3">
        <v>4</v>
      </c>
      <c r="E3" t="s">
        <v>14</v>
      </c>
      <c r="F3" t="s">
        <v>5</v>
      </c>
      <c r="H3" t="s">
        <v>0</v>
      </c>
      <c r="I3">
        <f>COUNTA(A3:A805)</f>
        <v>255</v>
      </c>
    </row>
    <row r="4" spans="1:17" x14ac:dyDescent="0.2">
      <c r="A4" t="s">
        <v>13</v>
      </c>
      <c r="B4" t="s">
        <v>13</v>
      </c>
      <c r="C4">
        <v>2</v>
      </c>
      <c r="D4">
        <v>4</v>
      </c>
      <c r="E4" t="s">
        <v>14</v>
      </c>
      <c r="F4" t="s">
        <v>5</v>
      </c>
      <c r="H4" s="1"/>
      <c r="I4" s="1"/>
      <c r="J4" s="1" t="s">
        <v>1</v>
      </c>
      <c r="K4" s="2" t="s">
        <v>2</v>
      </c>
      <c r="L4" s="2" t="s">
        <v>3</v>
      </c>
    </row>
    <row r="5" spans="1:17" x14ac:dyDescent="0.2">
      <c r="A5" t="s">
        <v>13</v>
      </c>
      <c r="B5" t="s">
        <v>13</v>
      </c>
      <c r="C5">
        <v>2</v>
      </c>
      <c r="D5">
        <v>4</v>
      </c>
      <c r="E5" t="s">
        <v>13</v>
      </c>
      <c r="F5" t="s">
        <v>5</v>
      </c>
      <c r="H5" s="29" t="s">
        <v>4</v>
      </c>
      <c r="I5" s="1" t="s">
        <v>5</v>
      </c>
      <c r="J5" s="1">
        <f>COUNTIF($F$3:$F$807,I5)</f>
        <v>156</v>
      </c>
      <c r="K5" s="1">
        <f>J5/$I$3*LOG(J5/$I$3, 2)</f>
        <v>-0.43371133336263173</v>
      </c>
      <c r="L5" s="31">
        <f>-SUM(K5:K6)</f>
        <v>0.96365127399457529</v>
      </c>
    </row>
    <row r="6" spans="1:17" x14ac:dyDescent="0.2">
      <c r="A6" t="s">
        <v>13</v>
      </c>
      <c r="B6" t="s">
        <v>13</v>
      </c>
      <c r="C6">
        <v>2</v>
      </c>
      <c r="D6">
        <v>4</v>
      </c>
      <c r="E6" t="s">
        <v>14</v>
      </c>
      <c r="F6" t="s">
        <v>5</v>
      </c>
      <c r="H6" s="30"/>
      <c r="I6" s="1" t="s">
        <v>6</v>
      </c>
      <c r="J6" s="1">
        <f>COUNTIF($F$3:$F$807,I6)</f>
        <v>99</v>
      </c>
      <c r="K6" s="1">
        <f>J6/$I$3*LOG(J6/$I$3, 2)</f>
        <v>-0.5299399406319435</v>
      </c>
      <c r="L6" s="32"/>
    </row>
    <row r="7" spans="1:17" x14ac:dyDescent="0.2">
      <c r="A7" t="s">
        <v>13</v>
      </c>
      <c r="B7" t="s">
        <v>13</v>
      </c>
      <c r="C7">
        <v>2</v>
      </c>
      <c r="D7">
        <v>4</v>
      </c>
      <c r="E7" t="s">
        <v>14</v>
      </c>
      <c r="F7" t="s">
        <v>5</v>
      </c>
    </row>
    <row r="8" spans="1:17" x14ac:dyDescent="0.2">
      <c r="A8" t="s">
        <v>13</v>
      </c>
      <c r="B8" t="s">
        <v>13</v>
      </c>
      <c r="C8">
        <v>2</v>
      </c>
      <c r="D8">
        <v>4</v>
      </c>
      <c r="E8" t="s">
        <v>13</v>
      </c>
      <c r="F8" t="s">
        <v>5</v>
      </c>
    </row>
    <row r="9" spans="1:17" x14ac:dyDescent="0.2">
      <c r="A9" t="s">
        <v>13</v>
      </c>
      <c r="B9" t="s">
        <v>13</v>
      </c>
      <c r="C9">
        <v>2</v>
      </c>
      <c r="D9">
        <v>4</v>
      </c>
      <c r="E9" t="s">
        <v>14</v>
      </c>
      <c r="F9" t="s">
        <v>5</v>
      </c>
    </row>
    <row r="10" spans="1:17" x14ac:dyDescent="0.2">
      <c r="A10" t="s">
        <v>13</v>
      </c>
      <c r="B10" t="s">
        <v>13</v>
      </c>
      <c r="C10">
        <v>2</v>
      </c>
      <c r="D10">
        <v>4</v>
      </c>
      <c r="E10" t="s">
        <v>14</v>
      </c>
      <c r="F10" t="s">
        <v>5</v>
      </c>
    </row>
    <row r="11" spans="1:17" x14ac:dyDescent="0.2">
      <c r="A11" t="s">
        <v>13</v>
      </c>
      <c r="B11" t="s">
        <v>13</v>
      </c>
      <c r="C11">
        <v>2</v>
      </c>
      <c r="D11">
        <v>4</v>
      </c>
      <c r="E11" t="s">
        <v>13</v>
      </c>
      <c r="F11" t="s">
        <v>5</v>
      </c>
    </row>
    <row r="12" spans="1:17" x14ac:dyDescent="0.2">
      <c r="A12" t="s">
        <v>13</v>
      </c>
      <c r="B12" t="s">
        <v>13</v>
      </c>
      <c r="C12">
        <v>4</v>
      </c>
      <c r="D12">
        <v>4</v>
      </c>
      <c r="E12" t="s">
        <v>14</v>
      </c>
      <c r="F12" t="s">
        <v>5</v>
      </c>
      <c r="J12" s="3" t="s">
        <v>5</v>
      </c>
      <c r="K12" s="3" t="s">
        <v>6</v>
      </c>
      <c r="L12" s="4" t="s">
        <v>7</v>
      </c>
      <c r="M12" s="5" t="s">
        <v>8</v>
      </c>
      <c r="N12" s="5" t="s">
        <v>9</v>
      </c>
      <c r="O12" s="6" t="s">
        <v>10</v>
      </c>
      <c r="P12" s="7" t="s">
        <v>3</v>
      </c>
      <c r="Q12" s="8" t="s">
        <v>11</v>
      </c>
    </row>
    <row r="13" spans="1:17" x14ac:dyDescent="0.2">
      <c r="A13" t="s">
        <v>13</v>
      </c>
      <c r="B13" t="s">
        <v>13</v>
      </c>
      <c r="C13">
        <v>4</v>
      </c>
      <c r="D13">
        <v>4</v>
      </c>
      <c r="E13" t="s">
        <v>14</v>
      </c>
      <c r="F13" t="s">
        <v>5</v>
      </c>
      <c r="G13">
        <v>1</v>
      </c>
      <c r="H13" s="31" t="s">
        <v>12</v>
      </c>
      <c r="I13" s="2" t="s">
        <v>13</v>
      </c>
      <c r="J13" s="9">
        <f>COUNTIFS(INDEX($A$3:$F$803,0,$G13),$I13,$F$3:$F$803,J$12)</f>
        <v>99</v>
      </c>
      <c r="K13" s="9">
        <f>COUNTIFS(INDEX($A$3:$F$803,0,$G13),$I13,$F$3:$F$803,K$12)</f>
        <v>45</v>
      </c>
      <c r="L13" s="31">
        <f>SUM(J13:K14)</f>
        <v>255</v>
      </c>
      <c r="M13" s="10">
        <f>IF(ISERROR(J13/SUM($J13:$K13)*LOG(J13/SUM($J13:$K13),2)), 0, J13/SUM($J13:$K13)*LOG(J13/SUM($J13:$K13),2))</f>
        <v>-0.37164076218685815</v>
      </c>
      <c r="N13" s="10">
        <f>IF(ISERROR(K13/SUM($J13:$K13)*LOG(K13/SUM($J13:$K13),2)), 0, K13/SUM($J13:$K13)*LOG(K13/SUM($J13:$K13),2))</f>
        <v>-0.52439747034769935</v>
      </c>
      <c r="O13" s="11">
        <f>-SUM($J13:$K13)/$I$3*($M13+$N13)</f>
        <v>0.50599806072539721</v>
      </c>
      <c r="P13" s="33">
        <f>SUMIFS(O$13:O$23,$G$13:$G$23,$G13)</f>
        <v>0.94106278715929603</v>
      </c>
      <c r="Q13" s="27">
        <f>$L$5-P13</f>
        <v>2.2588486835279253E-2</v>
      </c>
    </row>
    <row r="14" spans="1:17" x14ac:dyDescent="0.2">
      <c r="A14" t="s">
        <v>13</v>
      </c>
      <c r="B14" t="s">
        <v>13</v>
      </c>
      <c r="C14">
        <v>4</v>
      </c>
      <c r="D14">
        <v>4</v>
      </c>
      <c r="E14" t="s">
        <v>13</v>
      </c>
      <c r="F14" t="s">
        <v>5</v>
      </c>
      <c r="G14">
        <v>1</v>
      </c>
      <c r="H14" s="32"/>
      <c r="I14" s="2" t="s">
        <v>14</v>
      </c>
      <c r="J14" s="9">
        <f t="shared" ref="J14:K23" si="0">COUNTIFS(INDEX($A$3:$F$803,0,$G14),$I14,$F$3:$F$803,J$12)</f>
        <v>57</v>
      </c>
      <c r="K14" s="9">
        <f t="shared" si="0"/>
        <v>54</v>
      </c>
      <c r="L14" s="32"/>
      <c r="M14" s="10">
        <f t="shared" ref="M14:M23" si="1">IF(ISERROR(J14/SUM($J14:$K14)*LOG(J14/SUM($J14:$K14),2)), 0, J14/SUM($J14:$K14)*LOG(J14/SUM($J14:$K14),2))</f>
        <v>-0.49375651868978171</v>
      </c>
      <c r="N14" s="10">
        <f t="shared" ref="N14:N23" si="2">IF(ISERROR(K14/SUM($J14:$K14)*LOG(K14/SUM($J14:$K14),2)), 0, K14/SUM($J14:$K14)*LOG(K14/SUM($J14:$K14),2))</f>
        <v>-0.50571650149620195</v>
      </c>
      <c r="O14" s="11">
        <f t="shared" ref="O14:O22" si="3">-SUM($J14:$K14)/$I$3*($M14+$N14)</f>
        <v>0.43506472643389876</v>
      </c>
      <c r="P14" s="34"/>
      <c r="Q14" s="28"/>
    </row>
    <row r="15" spans="1:17" x14ac:dyDescent="0.2">
      <c r="A15" t="s">
        <v>13</v>
      </c>
      <c r="B15" t="s">
        <v>13</v>
      </c>
      <c r="C15">
        <v>4</v>
      </c>
      <c r="D15">
        <v>4</v>
      </c>
      <c r="E15" t="s">
        <v>14</v>
      </c>
      <c r="F15" t="s">
        <v>5</v>
      </c>
      <c r="G15">
        <v>2</v>
      </c>
      <c r="H15" s="29" t="s">
        <v>15</v>
      </c>
      <c r="I15" s="2" t="s">
        <v>13</v>
      </c>
      <c r="J15" s="9">
        <f t="shared" si="0"/>
        <v>96</v>
      </c>
      <c r="K15" s="9">
        <f t="shared" si="0"/>
        <v>45</v>
      </c>
      <c r="L15" s="31">
        <f>SUM(J15:K16)</f>
        <v>255</v>
      </c>
      <c r="M15" s="10">
        <f t="shared" si="1"/>
        <v>-0.37759240965285951</v>
      </c>
      <c r="N15" s="10">
        <f t="shared" si="2"/>
        <v>-0.52586114555397412</v>
      </c>
      <c r="O15" s="11">
        <f t="shared" si="3"/>
        <v>0.49955667170260221</v>
      </c>
      <c r="P15" s="33">
        <f t="shared" ref="P15" si="4">SUMIFS(O$13:O$23,$G$13:$G$23,G15)</f>
        <v>0.94572177272786551</v>
      </c>
      <c r="Q15" s="27">
        <f>$L$5-P15</f>
        <v>1.792950126670978E-2</v>
      </c>
    </row>
    <row r="16" spans="1:17" x14ac:dyDescent="0.2">
      <c r="A16" t="s">
        <v>13</v>
      </c>
      <c r="B16" t="s">
        <v>13</v>
      </c>
      <c r="C16">
        <v>4</v>
      </c>
      <c r="D16">
        <v>4</v>
      </c>
      <c r="E16" t="s">
        <v>14</v>
      </c>
      <c r="F16" t="s">
        <v>5</v>
      </c>
      <c r="G16">
        <v>2</v>
      </c>
      <c r="H16" s="30"/>
      <c r="I16" s="2" t="s">
        <v>14</v>
      </c>
      <c r="J16" s="9">
        <f t="shared" si="0"/>
        <v>60</v>
      </c>
      <c r="K16" s="9">
        <f t="shared" si="0"/>
        <v>54</v>
      </c>
      <c r="L16" s="32"/>
      <c r="M16" s="10">
        <f t="shared" si="1"/>
        <v>-0.48736811502959115</v>
      </c>
      <c r="N16" s="10">
        <f t="shared" si="2"/>
        <v>-0.51063276884270836</v>
      </c>
      <c r="O16" s="11">
        <f t="shared" si="3"/>
        <v>0.44616510102526336</v>
      </c>
      <c r="P16" s="34"/>
      <c r="Q16" s="28"/>
    </row>
    <row r="17" spans="1:17" x14ac:dyDescent="0.2">
      <c r="A17" t="s">
        <v>13</v>
      </c>
      <c r="B17" t="s">
        <v>13</v>
      </c>
      <c r="C17">
        <v>4</v>
      </c>
      <c r="D17">
        <v>4</v>
      </c>
      <c r="E17" t="s">
        <v>13</v>
      </c>
      <c r="F17" t="s">
        <v>5</v>
      </c>
      <c r="G17">
        <v>3</v>
      </c>
      <c r="H17" s="31" t="s">
        <v>16</v>
      </c>
      <c r="I17" s="2">
        <v>2</v>
      </c>
      <c r="J17" s="9">
        <f t="shared" si="0"/>
        <v>82</v>
      </c>
      <c r="K17" s="9">
        <f t="shared" si="0"/>
        <v>48</v>
      </c>
      <c r="L17" s="31">
        <f>SUM(J17:K18)</f>
        <v>255</v>
      </c>
      <c r="M17" s="10">
        <f t="shared" si="1"/>
        <v>-0.41934535607423395</v>
      </c>
      <c r="N17" s="10">
        <f t="shared" si="2"/>
        <v>-0.53073426915961786</v>
      </c>
      <c r="O17" s="11">
        <f t="shared" si="3"/>
        <v>0.48435431874666951</v>
      </c>
      <c r="P17" s="33">
        <f>SUMIFS(O$13:O$23,$G$13:$G$23,G17)</f>
        <v>0.96251037398460015</v>
      </c>
      <c r="Q17" s="27">
        <f>$L$5-P17</f>
        <v>1.1409000099751321E-3</v>
      </c>
    </row>
    <row r="18" spans="1:17" x14ac:dyDescent="0.2">
      <c r="A18" t="s">
        <v>13</v>
      </c>
      <c r="B18" t="s">
        <v>13</v>
      </c>
      <c r="C18">
        <v>4</v>
      </c>
      <c r="D18">
        <v>4</v>
      </c>
      <c r="E18" t="s">
        <v>14</v>
      </c>
      <c r="F18" t="s">
        <v>5</v>
      </c>
      <c r="G18">
        <v>3</v>
      </c>
      <c r="H18" s="32"/>
      <c r="I18" s="2">
        <v>4</v>
      </c>
      <c r="J18" s="9">
        <f t="shared" si="0"/>
        <v>74</v>
      </c>
      <c r="K18" s="9">
        <f t="shared" si="0"/>
        <v>51</v>
      </c>
      <c r="L18" s="32"/>
      <c r="M18" s="10">
        <f t="shared" si="1"/>
        <v>-0.44774790406761733</v>
      </c>
      <c r="N18" s="10">
        <f t="shared" si="2"/>
        <v>-0.52769044861776138</v>
      </c>
      <c r="O18" s="11">
        <f t="shared" si="3"/>
        <v>0.4781560552379307</v>
      </c>
      <c r="P18" s="34"/>
      <c r="Q18" s="28"/>
    </row>
    <row r="19" spans="1:17" x14ac:dyDescent="0.2">
      <c r="A19" t="s">
        <v>13</v>
      </c>
      <c r="B19" t="s">
        <v>13</v>
      </c>
      <c r="C19">
        <v>4</v>
      </c>
      <c r="D19">
        <v>4</v>
      </c>
      <c r="E19" t="s">
        <v>14</v>
      </c>
      <c r="F19" t="s">
        <v>5</v>
      </c>
      <c r="G19">
        <v>4</v>
      </c>
      <c r="H19" s="29" t="s">
        <v>17</v>
      </c>
      <c r="I19" s="2">
        <v>2</v>
      </c>
      <c r="J19" s="9">
        <f t="shared" si="0"/>
        <v>0</v>
      </c>
      <c r="K19" s="9">
        <f t="shared" si="0"/>
        <v>0</v>
      </c>
      <c r="L19" s="31">
        <f>SUM(J19:K21)</f>
        <v>255</v>
      </c>
      <c r="M19" s="10">
        <f t="shared" si="1"/>
        <v>0</v>
      </c>
      <c r="N19" s="10">
        <f t="shared" si="2"/>
        <v>0</v>
      </c>
      <c r="O19" s="11">
        <f t="shared" si="3"/>
        <v>0</v>
      </c>
      <c r="P19" s="33">
        <f>SUMIFS(O$13:O$23,$G$13:$G$23,G19)</f>
        <v>0.96365127399457529</v>
      </c>
      <c r="Q19" s="27">
        <f>$L$5-P19</f>
        <v>0</v>
      </c>
    </row>
    <row r="20" spans="1:17" x14ac:dyDescent="0.2">
      <c r="A20" t="s">
        <v>13</v>
      </c>
      <c r="B20" t="s">
        <v>13</v>
      </c>
      <c r="C20">
        <v>4</v>
      </c>
      <c r="D20">
        <v>4</v>
      </c>
      <c r="E20" t="s">
        <v>13</v>
      </c>
      <c r="F20" t="s">
        <v>5</v>
      </c>
      <c r="G20">
        <v>4</v>
      </c>
      <c r="H20" s="35"/>
      <c r="I20" s="2">
        <v>4</v>
      </c>
      <c r="J20" s="9">
        <f t="shared" si="0"/>
        <v>156</v>
      </c>
      <c r="K20" s="9">
        <f t="shared" si="0"/>
        <v>99</v>
      </c>
      <c r="L20" s="36"/>
      <c r="M20" s="10">
        <f t="shared" si="1"/>
        <v>-0.43371133336263173</v>
      </c>
      <c r="N20" s="10">
        <f t="shared" si="2"/>
        <v>-0.5299399406319435</v>
      </c>
      <c r="O20" s="11">
        <f t="shared" si="3"/>
        <v>0.96365127399457529</v>
      </c>
      <c r="P20" s="37"/>
      <c r="Q20" s="38"/>
    </row>
    <row r="21" spans="1:17" x14ac:dyDescent="0.2">
      <c r="A21" t="s">
        <v>13</v>
      </c>
      <c r="B21" t="s">
        <v>13</v>
      </c>
      <c r="C21">
        <v>2</v>
      </c>
      <c r="D21">
        <v>4</v>
      </c>
      <c r="E21" t="s">
        <v>14</v>
      </c>
      <c r="F21" t="s">
        <v>5</v>
      </c>
      <c r="G21">
        <v>4</v>
      </c>
      <c r="H21" s="30"/>
      <c r="I21" s="2" t="s">
        <v>18</v>
      </c>
      <c r="J21" s="9">
        <f t="shared" si="0"/>
        <v>0</v>
      </c>
      <c r="K21" s="9">
        <f t="shared" si="0"/>
        <v>0</v>
      </c>
      <c r="L21" s="32"/>
      <c r="M21" s="10">
        <f t="shared" si="1"/>
        <v>0</v>
      </c>
      <c r="N21" s="10">
        <f t="shared" si="2"/>
        <v>0</v>
      </c>
      <c r="O21" s="11">
        <f t="shared" si="3"/>
        <v>0</v>
      </c>
      <c r="P21" s="34"/>
      <c r="Q21" s="28"/>
    </row>
    <row r="22" spans="1:17" x14ac:dyDescent="0.2">
      <c r="A22" t="s">
        <v>13</v>
      </c>
      <c r="B22" t="s">
        <v>13</v>
      </c>
      <c r="C22">
        <v>2</v>
      </c>
      <c r="D22">
        <v>4</v>
      </c>
      <c r="E22" t="s">
        <v>14</v>
      </c>
      <c r="F22" t="s">
        <v>5</v>
      </c>
      <c r="G22">
        <v>5</v>
      </c>
      <c r="H22" s="29" t="s">
        <v>19</v>
      </c>
      <c r="I22" s="2" t="s">
        <v>13</v>
      </c>
      <c r="J22" s="9">
        <f t="shared" si="0"/>
        <v>18</v>
      </c>
      <c r="K22" s="9">
        <f t="shared" si="0"/>
        <v>54</v>
      </c>
      <c r="L22" s="31">
        <f>SUM(J22:K23)</f>
        <v>255</v>
      </c>
      <c r="M22" s="10">
        <f t="shared" si="1"/>
        <v>-0.5</v>
      </c>
      <c r="N22" s="10">
        <f t="shared" si="2"/>
        <v>-0.31127812445913283</v>
      </c>
      <c r="O22" s="11">
        <f t="shared" si="3"/>
        <v>0.22906676455316691</v>
      </c>
      <c r="P22" s="33">
        <f>SUMIFS(O$13:O$23,$G$13:$G$23,G22)</f>
        <v>0.80656992547770456</v>
      </c>
      <c r="Q22" s="27">
        <f>$L$5-P22</f>
        <v>0.15708134851687072</v>
      </c>
    </row>
    <row r="23" spans="1:17" x14ac:dyDescent="0.2">
      <c r="A23" t="s">
        <v>13</v>
      </c>
      <c r="B23" t="s">
        <v>13</v>
      </c>
      <c r="C23">
        <v>2</v>
      </c>
      <c r="D23">
        <v>4</v>
      </c>
      <c r="E23" t="s">
        <v>13</v>
      </c>
      <c r="F23" t="s">
        <v>5</v>
      </c>
      <c r="G23">
        <v>5</v>
      </c>
      <c r="H23" s="30"/>
      <c r="I23" s="2" t="s">
        <v>14</v>
      </c>
      <c r="J23" s="9">
        <f t="shared" si="0"/>
        <v>138</v>
      </c>
      <c r="K23" s="9">
        <f t="shared" si="0"/>
        <v>45</v>
      </c>
      <c r="L23" s="32"/>
      <c r="M23" s="10">
        <f t="shared" si="1"/>
        <v>-0.30705028769295384</v>
      </c>
      <c r="N23" s="10">
        <f t="shared" si="2"/>
        <v>-0.49766723162812326</v>
      </c>
      <c r="O23" s="11">
        <f>-SUM($J23:$K23)/$I$3*($M23+$N23)</f>
        <v>0.57750316092453768</v>
      </c>
      <c r="P23" s="34"/>
      <c r="Q23" s="28"/>
    </row>
    <row r="24" spans="1:17" x14ac:dyDescent="0.2">
      <c r="A24" t="s">
        <v>13</v>
      </c>
      <c r="B24" t="s">
        <v>13</v>
      </c>
      <c r="C24">
        <v>2</v>
      </c>
      <c r="D24">
        <v>4</v>
      </c>
      <c r="E24" t="s">
        <v>14</v>
      </c>
      <c r="F24" t="s">
        <v>5</v>
      </c>
    </row>
    <row r="25" spans="1:17" ht="17" thickBot="1" x14ac:dyDescent="0.25">
      <c r="A25" t="s">
        <v>13</v>
      </c>
      <c r="B25" t="s">
        <v>13</v>
      </c>
      <c r="C25">
        <v>2</v>
      </c>
      <c r="D25">
        <v>4</v>
      </c>
      <c r="E25" t="s">
        <v>14</v>
      </c>
      <c r="F25" t="s">
        <v>5</v>
      </c>
    </row>
    <row r="26" spans="1:17" ht="17" thickBot="1" x14ac:dyDescent="0.25">
      <c r="A26" t="s">
        <v>13</v>
      </c>
      <c r="B26" t="s">
        <v>13</v>
      </c>
      <c r="C26">
        <v>2</v>
      </c>
      <c r="D26">
        <v>4</v>
      </c>
      <c r="E26" t="s">
        <v>13</v>
      </c>
      <c r="F26" t="s">
        <v>5</v>
      </c>
      <c r="G26" t="s">
        <v>20</v>
      </c>
      <c r="H26" s="12">
        <f>MAX(Q13:Q23)</f>
        <v>0.15708134851687072</v>
      </c>
    </row>
    <row r="27" spans="1:17" ht="17" thickBot="1" x14ac:dyDescent="0.25">
      <c r="A27" t="s">
        <v>13</v>
      </c>
      <c r="B27" t="s">
        <v>13</v>
      </c>
      <c r="C27">
        <v>2</v>
      </c>
      <c r="D27">
        <v>4</v>
      </c>
      <c r="E27" t="s">
        <v>14</v>
      </c>
      <c r="F27" t="s">
        <v>5</v>
      </c>
      <c r="G27" t="s">
        <v>21</v>
      </c>
      <c r="H27" s="12" t="str">
        <f>INDEX(H13:H23, MATCH(H26, Q13:Q23, 0), 1)</f>
        <v>estimated safety</v>
      </c>
    </row>
    <row r="28" spans="1:17" ht="17" thickBot="1" x14ac:dyDescent="0.25">
      <c r="A28" t="s">
        <v>13</v>
      </c>
      <c r="B28" t="s">
        <v>13</v>
      </c>
      <c r="C28">
        <v>2</v>
      </c>
      <c r="D28">
        <v>4</v>
      </c>
      <c r="E28" t="s">
        <v>14</v>
      </c>
      <c r="F28" t="s">
        <v>5</v>
      </c>
    </row>
    <row r="29" spans="1:17" x14ac:dyDescent="0.2">
      <c r="A29" t="s">
        <v>13</v>
      </c>
      <c r="B29" t="s">
        <v>13</v>
      </c>
      <c r="C29">
        <v>2</v>
      </c>
      <c r="D29">
        <v>4</v>
      </c>
      <c r="E29" t="s">
        <v>13</v>
      </c>
      <c r="F29" t="s">
        <v>5</v>
      </c>
      <c r="G29" s="13" t="s">
        <v>22</v>
      </c>
      <c r="H29" s="14" t="s">
        <v>23</v>
      </c>
      <c r="I29" s="14" t="s">
        <v>24</v>
      </c>
      <c r="J29" s="15" t="s">
        <v>25</v>
      </c>
      <c r="L29" t="s">
        <v>26</v>
      </c>
      <c r="M29" t="s">
        <v>27</v>
      </c>
      <c r="N29" t="s">
        <v>28</v>
      </c>
    </row>
    <row r="30" spans="1:17" x14ac:dyDescent="0.2">
      <c r="A30" t="s">
        <v>13</v>
      </c>
      <c r="B30" t="s">
        <v>13</v>
      </c>
      <c r="C30">
        <v>4</v>
      </c>
      <c r="D30">
        <v>4</v>
      </c>
      <c r="E30" t="s">
        <v>14</v>
      </c>
      <c r="F30" t="s">
        <v>5</v>
      </c>
      <c r="G30" s="16" t="s">
        <v>13</v>
      </c>
      <c r="H30">
        <v>18</v>
      </c>
      <c r="I30">
        <v>54</v>
      </c>
      <c r="J30" s="23" t="s">
        <v>38</v>
      </c>
      <c r="L30">
        <f>MIN(H30:I30)</f>
        <v>18</v>
      </c>
      <c r="M30">
        <f>MAX(H30:I30)</f>
        <v>54</v>
      </c>
      <c r="N30" s="18">
        <f>M30/(M30+L30)</f>
        <v>0.75</v>
      </c>
    </row>
    <row r="31" spans="1:17" ht="17" thickBot="1" x14ac:dyDescent="0.25">
      <c r="A31" t="s">
        <v>13</v>
      </c>
      <c r="B31" t="s">
        <v>13</v>
      </c>
      <c r="C31">
        <v>4</v>
      </c>
      <c r="D31">
        <v>4</v>
      </c>
      <c r="E31" t="s">
        <v>14</v>
      </c>
      <c r="F31" t="s">
        <v>5</v>
      </c>
      <c r="G31" s="19" t="s">
        <v>14</v>
      </c>
      <c r="H31" s="20">
        <v>138</v>
      </c>
      <c r="I31" s="20">
        <v>45</v>
      </c>
      <c r="J31" s="24" t="s">
        <v>38</v>
      </c>
      <c r="L31">
        <f t="shared" ref="L31" si="5">MIN(H31:I31)</f>
        <v>45</v>
      </c>
      <c r="M31">
        <f t="shared" ref="M31" si="6">MAX(H31:I31)</f>
        <v>138</v>
      </c>
      <c r="N31" s="18">
        <f t="shared" ref="N31" si="7">M31/(M31+L31)</f>
        <v>0.75409836065573765</v>
      </c>
    </row>
    <row r="32" spans="1:17" x14ac:dyDescent="0.2">
      <c r="A32" t="s">
        <v>13</v>
      </c>
      <c r="B32" t="s">
        <v>13</v>
      </c>
      <c r="C32">
        <v>4</v>
      </c>
      <c r="D32">
        <v>4</v>
      </c>
      <c r="E32" t="s">
        <v>13</v>
      </c>
      <c r="F32" t="s">
        <v>5</v>
      </c>
    </row>
    <row r="33" spans="1:6" x14ac:dyDescent="0.2">
      <c r="A33" t="s">
        <v>13</v>
      </c>
      <c r="B33" t="s">
        <v>13</v>
      </c>
      <c r="C33">
        <v>4</v>
      </c>
      <c r="D33">
        <v>4</v>
      </c>
      <c r="E33" t="s">
        <v>14</v>
      </c>
      <c r="F33" t="s">
        <v>5</v>
      </c>
    </row>
    <row r="34" spans="1:6" x14ac:dyDescent="0.2">
      <c r="A34" t="s">
        <v>13</v>
      </c>
      <c r="B34" t="s">
        <v>13</v>
      </c>
      <c r="C34">
        <v>4</v>
      </c>
      <c r="D34">
        <v>4</v>
      </c>
      <c r="E34" t="s">
        <v>14</v>
      </c>
      <c r="F34" t="s">
        <v>5</v>
      </c>
    </row>
    <row r="35" spans="1:6" x14ac:dyDescent="0.2">
      <c r="A35" t="s">
        <v>13</v>
      </c>
      <c r="B35" t="s">
        <v>13</v>
      </c>
      <c r="C35">
        <v>4</v>
      </c>
      <c r="D35">
        <v>4</v>
      </c>
      <c r="E35" t="s">
        <v>13</v>
      </c>
      <c r="F35" t="s">
        <v>5</v>
      </c>
    </row>
    <row r="36" spans="1:6" x14ac:dyDescent="0.2">
      <c r="A36" t="s">
        <v>13</v>
      </c>
      <c r="B36" t="s">
        <v>13</v>
      </c>
      <c r="C36">
        <v>4</v>
      </c>
      <c r="D36">
        <v>4</v>
      </c>
      <c r="E36" t="s">
        <v>14</v>
      </c>
      <c r="F36" t="s">
        <v>5</v>
      </c>
    </row>
    <row r="37" spans="1:6" x14ac:dyDescent="0.2">
      <c r="A37" t="s">
        <v>13</v>
      </c>
      <c r="B37" t="s">
        <v>13</v>
      </c>
      <c r="C37">
        <v>4</v>
      </c>
      <c r="D37">
        <v>4</v>
      </c>
      <c r="E37" t="s">
        <v>14</v>
      </c>
      <c r="F37" t="s">
        <v>5</v>
      </c>
    </row>
    <row r="38" spans="1:6" x14ac:dyDescent="0.2">
      <c r="A38" t="s">
        <v>13</v>
      </c>
      <c r="B38" t="s">
        <v>13</v>
      </c>
      <c r="C38">
        <v>4</v>
      </c>
      <c r="D38">
        <v>4</v>
      </c>
      <c r="E38" t="s">
        <v>13</v>
      </c>
      <c r="F38" t="s">
        <v>5</v>
      </c>
    </row>
    <row r="39" spans="1:6" x14ac:dyDescent="0.2">
      <c r="A39" t="s">
        <v>13</v>
      </c>
      <c r="B39" t="s">
        <v>14</v>
      </c>
      <c r="C39">
        <v>2</v>
      </c>
      <c r="D39">
        <v>4</v>
      </c>
      <c r="E39" t="s">
        <v>14</v>
      </c>
      <c r="F39" t="s">
        <v>5</v>
      </c>
    </row>
    <row r="40" spans="1:6" x14ac:dyDescent="0.2">
      <c r="A40" t="s">
        <v>13</v>
      </c>
      <c r="B40" t="s">
        <v>14</v>
      </c>
      <c r="C40">
        <v>2</v>
      </c>
      <c r="D40">
        <v>4</v>
      </c>
      <c r="E40" t="s">
        <v>14</v>
      </c>
      <c r="F40" t="s">
        <v>5</v>
      </c>
    </row>
    <row r="41" spans="1:6" x14ac:dyDescent="0.2">
      <c r="A41" t="s">
        <v>13</v>
      </c>
      <c r="B41" t="s">
        <v>14</v>
      </c>
      <c r="C41">
        <v>2</v>
      </c>
      <c r="D41">
        <v>4</v>
      </c>
      <c r="E41" t="s">
        <v>13</v>
      </c>
      <c r="F41" t="s">
        <v>6</v>
      </c>
    </row>
    <row r="42" spans="1:6" x14ac:dyDescent="0.2">
      <c r="A42" t="s">
        <v>13</v>
      </c>
      <c r="B42" t="s">
        <v>14</v>
      </c>
      <c r="C42">
        <v>2</v>
      </c>
      <c r="D42">
        <v>4</v>
      </c>
      <c r="E42" t="s">
        <v>14</v>
      </c>
      <c r="F42" t="s">
        <v>5</v>
      </c>
    </row>
    <row r="43" spans="1:6" x14ac:dyDescent="0.2">
      <c r="A43" t="s">
        <v>13</v>
      </c>
      <c r="B43" t="s">
        <v>14</v>
      </c>
      <c r="C43">
        <v>2</v>
      </c>
      <c r="D43">
        <v>4</v>
      </c>
      <c r="E43" t="s">
        <v>14</v>
      </c>
      <c r="F43" t="s">
        <v>5</v>
      </c>
    </row>
    <row r="44" spans="1:6" x14ac:dyDescent="0.2">
      <c r="A44" t="s">
        <v>13</v>
      </c>
      <c r="B44" t="s">
        <v>14</v>
      </c>
      <c r="C44">
        <v>2</v>
      </c>
      <c r="D44">
        <v>4</v>
      </c>
      <c r="E44" t="s">
        <v>13</v>
      </c>
      <c r="F44" t="s">
        <v>6</v>
      </c>
    </row>
    <row r="45" spans="1:6" x14ac:dyDescent="0.2">
      <c r="A45" t="s">
        <v>13</v>
      </c>
      <c r="B45" t="s">
        <v>14</v>
      </c>
      <c r="C45">
        <v>2</v>
      </c>
      <c r="D45">
        <v>4</v>
      </c>
      <c r="E45" t="s">
        <v>14</v>
      </c>
      <c r="F45" t="s">
        <v>5</v>
      </c>
    </row>
    <row r="46" spans="1:6" x14ac:dyDescent="0.2">
      <c r="A46" t="s">
        <v>13</v>
      </c>
      <c r="B46" t="s">
        <v>14</v>
      </c>
      <c r="C46">
        <v>2</v>
      </c>
      <c r="D46">
        <v>4</v>
      </c>
      <c r="E46" t="s">
        <v>14</v>
      </c>
      <c r="F46" t="s">
        <v>6</v>
      </c>
    </row>
    <row r="47" spans="1:6" x14ac:dyDescent="0.2">
      <c r="A47" t="s">
        <v>13</v>
      </c>
      <c r="B47" t="s">
        <v>14</v>
      </c>
      <c r="C47">
        <v>2</v>
      </c>
      <c r="D47">
        <v>4</v>
      </c>
      <c r="E47" t="s">
        <v>13</v>
      </c>
      <c r="F47" t="s">
        <v>6</v>
      </c>
    </row>
    <row r="48" spans="1:6" x14ac:dyDescent="0.2">
      <c r="A48" t="s">
        <v>13</v>
      </c>
      <c r="B48" t="s">
        <v>14</v>
      </c>
      <c r="C48">
        <v>4</v>
      </c>
      <c r="D48">
        <v>4</v>
      </c>
      <c r="E48" t="s">
        <v>14</v>
      </c>
      <c r="F48" t="s">
        <v>5</v>
      </c>
    </row>
    <row r="49" spans="1:6" x14ac:dyDescent="0.2">
      <c r="A49" t="s">
        <v>13</v>
      </c>
      <c r="B49" t="s">
        <v>14</v>
      </c>
      <c r="C49">
        <v>4</v>
      </c>
      <c r="D49">
        <v>4</v>
      </c>
      <c r="E49" t="s">
        <v>14</v>
      </c>
      <c r="F49" t="s">
        <v>5</v>
      </c>
    </row>
    <row r="50" spans="1:6" x14ac:dyDescent="0.2">
      <c r="A50" t="s">
        <v>13</v>
      </c>
      <c r="B50" t="s">
        <v>14</v>
      </c>
      <c r="C50">
        <v>4</v>
      </c>
      <c r="D50">
        <v>4</v>
      </c>
      <c r="E50" t="s">
        <v>13</v>
      </c>
      <c r="F50" t="s">
        <v>6</v>
      </c>
    </row>
    <row r="51" spans="1:6" x14ac:dyDescent="0.2">
      <c r="A51" t="s">
        <v>13</v>
      </c>
      <c r="B51" t="s">
        <v>14</v>
      </c>
      <c r="C51">
        <v>4</v>
      </c>
      <c r="D51">
        <v>4</v>
      </c>
      <c r="E51" t="s">
        <v>14</v>
      </c>
      <c r="F51" t="s">
        <v>5</v>
      </c>
    </row>
    <row r="52" spans="1:6" x14ac:dyDescent="0.2">
      <c r="A52" t="s">
        <v>13</v>
      </c>
      <c r="B52" t="s">
        <v>14</v>
      </c>
      <c r="C52">
        <v>4</v>
      </c>
      <c r="D52">
        <v>4</v>
      </c>
      <c r="E52" t="s">
        <v>14</v>
      </c>
      <c r="F52" t="s">
        <v>6</v>
      </c>
    </row>
    <row r="53" spans="1:6" x14ac:dyDescent="0.2">
      <c r="A53" t="s">
        <v>13</v>
      </c>
      <c r="B53" t="s">
        <v>14</v>
      </c>
      <c r="C53">
        <v>4</v>
      </c>
      <c r="D53">
        <v>4</v>
      </c>
      <c r="E53" t="s">
        <v>13</v>
      </c>
      <c r="F53" t="s">
        <v>6</v>
      </c>
    </row>
    <row r="54" spans="1:6" x14ac:dyDescent="0.2">
      <c r="A54" t="s">
        <v>13</v>
      </c>
      <c r="B54" t="s">
        <v>14</v>
      </c>
      <c r="C54">
        <v>4</v>
      </c>
      <c r="D54">
        <v>4</v>
      </c>
      <c r="E54" t="s">
        <v>14</v>
      </c>
      <c r="F54" t="s">
        <v>5</v>
      </c>
    </row>
    <row r="55" spans="1:6" x14ac:dyDescent="0.2">
      <c r="A55" t="s">
        <v>13</v>
      </c>
      <c r="B55" t="s">
        <v>14</v>
      </c>
      <c r="C55">
        <v>4</v>
      </c>
      <c r="D55">
        <v>4</v>
      </c>
      <c r="E55" t="s">
        <v>14</v>
      </c>
      <c r="F55" t="s">
        <v>6</v>
      </c>
    </row>
    <row r="56" spans="1:6" x14ac:dyDescent="0.2">
      <c r="A56" t="s">
        <v>13</v>
      </c>
      <c r="B56" t="s">
        <v>14</v>
      </c>
      <c r="C56">
        <v>4</v>
      </c>
      <c r="D56">
        <v>4</v>
      </c>
      <c r="E56" t="s">
        <v>13</v>
      </c>
      <c r="F56" t="s">
        <v>6</v>
      </c>
    </row>
    <row r="57" spans="1:6" x14ac:dyDescent="0.2">
      <c r="A57" t="s">
        <v>13</v>
      </c>
      <c r="B57" t="s">
        <v>14</v>
      </c>
      <c r="C57">
        <v>2</v>
      </c>
      <c r="D57">
        <v>4</v>
      </c>
      <c r="E57" t="s">
        <v>14</v>
      </c>
      <c r="F57" t="s">
        <v>5</v>
      </c>
    </row>
    <row r="58" spans="1:6" x14ac:dyDescent="0.2">
      <c r="A58" t="s">
        <v>13</v>
      </c>
      <c r="B58" t="s">
        <v>14</v>
      </c>
      <c r="C58">
        <v>2</v>
      </c>
      <c r="D58">
        <v>4</v>
      </c>
      <c r="E58" t="s">
        <v>14</v>
      </c>
      <c r="F58" t="s">
        <v>5</v>
      </c>
    </row>
    <row r="59" spans="1:6" x14ac:dyDescent="0.2">
      <c r="A59" t="s">
        <v>13</v>
      </c>
      <c r="B59" t="s">
        <v>14</v>
      </c>
      <c r="C59">
        <v>2</v>
      </c>
      <c r="D59">
        <v>4</v>
      </c>
      <c r="E59" t="s">
        <v>13</v>
      </c>
      <c r="F59" t="s">
        <v>6</v>
      </c>
    </row>
    <row r="60" spans="1:6" x14ac:dyDescent="0.2">
      <c r="A60" t="s">
        <v>13</v>
      </c>
      <c r="B60" t="s">
        <v>14</v>
      </c>
      <c r="C60">
        <v>2</v>
      </c>
      <c r="D60">
        <v>4</v>
      </c>
      <c r="E60" t="s">
        <v>14</v>
      </c>
      <c r="F60" t="s">
        <v>5</v>
      </c>
    </row>
    <row r="61" spans="1:6" x14ac:dyDescent="0.2">
      <c r="A61" t="s">
        <v>13</v>
      </c>
      <c r="B61" t="s">
        <v>14</v>
      </c>
      <c r="C61">
        <v>2</v>
      </c>
      <c r="D61">
        <v>4</v>
      </c>
      <c r="E61" t="s">
        <v>14</v>
      </c>
      <c r="F61" t="s">
        <v>5</v>
      </c>
    </row>
    <row r="62" spans="1:6" x14ac:dyDescent="0.2">
      <c r="A62" t="s">
        <v>13</v>
      </c>
      <c r="B62" t="s">
        <v>14</v>
      </c>
      <c r="C62">
        <v>2</v>
      </c>
      <c r="D62">
        <v>4</v>
      </c>
      <c r="E62" t="s">
        <v>13</v>
      </c>
      <c r="F62" t="s">
        <v>6</v>
      </c>
    </row>
    <row r="63" spans="1:6" x14ac:dyDescent="0.2">
      <c r="A63" t="s">
        <v>13</v>
      </c>
      <c r="B63" t="s">
        <v>14</v>
      </c>
      <c r="C63">
        <v>2</v>
      </c>
      <c r="D63">
        <v>4</v>
      </c>
      <c r="E63" t="s">
        <v>14</v>
      </c>
      <c r="F63" t="s">
        <v>5</v>
      </c>
    </row>
    <row r="64" spans="1:6" x14ac:dyDescent="0.2">
      <c r="A64" t="s">
        <v>13</v>
      </c>
      <c r="B64" t="s">
        <v>14</v>
      </c>
      <c r="C64">
        <v>2</v>
      </c>
      <c r="D64">
        <v>4</v>
      </c>
      <c r="E64" t="s">
        <v>14</v>
      </c>
      <c r="F64" t="s">
        <v>6</v>
      </c>
    </row>
    <row r="65" spans="1:6" x14ac:dyDescent="0.2">
      <c r="A65" t="s">
        <v>13</v>
      </c>
      <c r="B65" t="s">
        <v>14</v>
      </c>
      <c r="C65">
        <v>2</v>
      </c>
      <c r="D65">
        <v>4</v>
      </c>
      <c r="E65" t="s">
        <v>13</v>
      </c>
      <c r="F65" t="s">
        <v>6</v>
      </c>
    </row>
    <row r="66" spans="1:6" x14ac:dyDescent="0.2">
      <c r="A66" t="s">
        <v>13</v>
      </c>
      <c r="B66" t="s">
        <v>14</v>
      </c>
      <c r="C66">
        <v>4</v>
      </c>
      <c r="D66">
        <v>4</v>
      </c>
      <c r="E66" t="s">
        <v>14</v>
      </c>
      <c r="F66" t="s">
        <v>5</v>
      </c>
    </row>
    <row r="67" spans="1:6" x14ac:dyDescent="0.2">
      <c r="A67" t="s">
        <v>13</v>
      </c>
      <c r="B67" t="s">
        <v>14</v>
      </c>
      <c r="C67">
        <v>4</v>
      </c>
      <c r="D67">
        <v>4</v>
      </c>
      <c r="E67" t="s">
        <v>14</v>
      </c>
      <c r="F67" t="s">
        <v>5</v>
      </c>
    </row>
    <row r="68" spans="1:6" x14ac:dyDescent="0.2">
      <c r="A68" t="s">
        <v>13</v>
      </c>
      <c r="B68" t="s">
        <v>14</v>
      </c>
      <c r="C68">
        <v>4</v>
      </c>
      <c r="D68">
        <v>4</v>
      </c>
      <c r="E68" t="s">
        <v>13</v>
      </c>
      <c r="F68" t="s">
        <v>6</v>
      </c>
    </row>
    <row r="69" spans="1:6" x14ac:dyDescent="0.2">
      <c r="A69" t="s">
        <v>13</v>
      </c>
      <c r="B69" t="s">
        <v>14</v>
      </c>
      <c r="C69">
        <v>4</v>
      </c>
      <c r="D69">
        <v>4</v>
      </c>
      <c r="E69" t="s">
        <v>14</v>
      </c>
      <c r="F69" t="s">
        <v>5</v>
      </c>
    </row>
    <row r="70" spans="1:6" x14ac:dyDescent="0.2">
      <c r="A70" t="s">
        <v>13</v>
      </c>
      <c r="B70" t="s">
        <v>14</v>
      </c>
      <c r="C70">
        <v>4</v>
      </c>
      <c r="D70">
        <v>4</v>
      </c>
      <c r="E70" t="s">
        <v>14</v>
      </c>
      <c r="F70" t="s">
        <v>6</v>
      </c>
    </row>
    <row r="71" spans="1:6" x14ac:dyDescent="0.2">
      <c r="A71" t="s">
        <v>13</v>
      </c>
      <c r="B71" t="s">
        <v>14</v>
      </c>
      <c r="C71">
        <v>4</v>
      </c>
      <c r="D71">
        <v>4</v>
      </c>
      <c r="E71" t="s">
        <v>13</v>
      </c>
      <c r="F71" t="s">
        <v>6</v>
      </c>
    </row>
    <row r="72" spans="1:6" x14ac:dyDescent="0.2">
      <c r="A72" t="s">
        <v>13</v>
      </c>
      <c r="B72" t="s">
        <v>14</v>
      </c>
      <c r="C72">
        <v>4</v>
      </c>
      <c r="D72">
        <v>4</v>
      </c>
      <c r="E72" t="s">
        <v>14</v>
      </c>
      <c r="F72" t="s">
        <v>5</v>
      </c>
    </row>
    <row r="73" spans="1:6" x14ac:dyDescent="0.2">
      <c r="A73" t="s">
        <v>13</v>
      </c>
      <c r="B73" t="s">
        <v>14</v>
      </c>
      <c r="C73">
        <v>4</v>
      </c>
      <c r="D73">
        <v>4</v>
      </c>
      <c r="E73" t="s">
        <v>14</v>
      </c>
      <c r="F73" t="s">
        <v>6</v>
      </c>
    </row>
    <row r="74" spans="1:6" x14ac:dyDescent="0.2">
      <c r="A74" t="s">
        <v>13</v>
      </c>
      <c r="B74" t="s">
        <v>14</v>
      </c>
      <c r="C74">
        <v>4</v>
      </c>
      <c r="D74">
        <v>4</v>
      </c>
      <c r="E74" t="s">
        <v>13</v>
      </c>
      <c r="F74" t="s">
        <v>6</v>
      </c>
    </row>
    <row r="75" spans="1:6" x14ac:dyDescent="0.2">
      <c r="A75" t="s">
        <v>13</v>
      </c>
      <c r="B75" t="s">
        <v>13</v>
      </c>
      <c r="C75">
        <v>2</v>
      </c>
      <c r="D75">
        <v>4</v>
      </c>
      <c r="E75" t="s">
        <v>14</v>
      </c>
      <c r="F75" t="s">
        <v>5</v>
      </c>
    </row>
    <row r="76" spans="1:6" x14ac:dyDescent="0.2">
      <c r="A76" t="s">
        <v>13</v>
      </c>
      <c r="B76" t="s">
        <v>13</v>
      </c>
      <c r="C76">
        <v>2</v>
      </c>
      <c r="D76">
        <v>4</v>
      </c>
      <c r="E76" t="s">
        <v>14</v>
      </c>
      <c r="F76" t="s">
        <v>5</v>
      </c>
    </row>
    <row r="77" spans="1:6" x14ac:dyDescent="0.2">
      <c r="A77" t="s">
        <v>13</v>
      </c>
      <c r="B77" t="s">
        <v>13</v>
      </c>
      <c r="C77">
        <v>2</v>
      </c>
      <c r="D77">
        <v>4</v>
      </c>
      <c r="E77" t="s">
        <v>13</v>
      </c>
      <c r="F77" t="s">
        <v>5</v>
      </c>
    </row>
    <row r="78" spans="1:6" x14ac:dyDescent="0.2">
      <c r="A78" t="s">
        <v>13</v>
      </c>
      <c r="B78" t="s">
        <v>13</v>
      </c>
      <c r="C78">
        <v>2</v>
      </c>
      <c r="D78">
        <v>4</v>
      </c>
      <c r="E78" t="s">
        <v>14</v>
      </c>
      <c r="F78" t="s">
        <v>5</v>
      </c>
    </row>
    <row r="79" spans="1:6" x14ac:dyDescent="0.2">
      <c r="A79" t="s">
        <v>13</v>
      </c>
      <c r="B79" t="s">
        <v>13</v>
      </c>
      <c r="C79">
        <v>2</v>
      </c>
      <c r="D79">
        <v>4</v>
      </c>
      <c r="E79" t="s">
        <v>14</v>
      </c>
      <c r="F79" t="s">
        <v>5</v>
      </c>
    </row>
    <row r="80" spans="1:6" x14ac:dyDescent="0.2">
      <c r="A80" t="s">
        <v>13</v>
      </c>
      <c r="B80" t="s">
        <v>13</v>
      </c>
      <c r="C80">
        <v>2</v>
      </c>
      <c r="D80">
        <v>4</v>
      </c>
      <c r="E80" t="s">
        <v>13</v>
      </c>
      <c r="F80" t="s">
        <v>5</v>
      </c>
    </row>
    <row r="81" spans="1:6" x14ac:dyDescent="0.2">
      <c r="A81" t="s">
        <v>13</v>
      </c>
      <c r="B81" t="s">
        <v>13</v>
      </c>
      <c r="C81">
        <v>2</v>
      </c>
      <c r="D81">
        <v>4</v>
      </c>
      <c r="E81" t="s">
        <v>14</v>
      </c>
      <c r="F81" t="s">
        <v>5</v>
      </c>
    </row>
    <row r="82" spans="1:6" x14ac:dyDescent="0.2">
      <c r="A82" t="s">
        <v>13</v>
      </c>
      <c r="B82" t="s">
        <v>13</v>
      </c>
      <c r="C82">
        <v>2</v>
      </c>
      <c r="D82">
        <v>4</v>
      </c>
      <c r="E82" t="s">
        <v>14</v>
      </c>
      <c r="F82" t="s">
        <v>5</v>
      </c>
    </row>
    <row r="83" spans="1:6" x14ac:dyDescent="0.2">
      <c r="A83" t="s">
        <v>13</v>
      </c>
      <c r="B83" t="s">
        <v>13</v>
      </c>
      <c r="C83">
        <v>2</v>
      </c>
      <c r="D83">
        <v>4</v>
      </c>
      <c r="E83" t="s">
        <v>13</v>
      </c>
      <c r="F83" t="s">
        <v>5</v>
      </c>
    </row>
    <row r="84" spans="1:6" x14ac:dyDescent="0.2">
      <c r="A84" t="s">
        <v>13</v>
      </c>
      <c r="B84" t="s">
        <v>13</v>
      </c>
      <c r="C84">
        <v>4</v>
      </c>
      <c r="D84">
        <v>4</v>
      </c>
      <c r="E84" t="s">
        <v>14</v>
      </c>
      <c r="F84" t="s">
        <v>5</v>
      </c>
    </row>
    <row r="85" spans="1:6" x14ac:dyDescent="0.2">
      <c r="A85" t="s">
        <v>13</v>
      </c>
      <c r="B85" t="s">
        <v>13</v>
      </c>
      <c r="C85">
        <v>4</v>
      </c>
      <c r="D85">
        <v>4</v>
      </c>
      <c r="E85" t="s">
        <v>14</v>
      </c>
      <c r="F85" t="s">
        <v>5</v>
      </c>
    </row>
    <row r="86" spans="1:6" x14ac:dyDescent="0.2">
      <c r="A86" t="s">
        <v>13</v>
      </c>
      <c r="B86" t="s">
        <v>13</v>
      </c>
      <c r="C86">
        <v>4</v>
      </c>
      <c r="D86">
        <v>4</v>
      </c>
      <c r="E86" t="s">
        <v>13</v>
      </c>
      <c r="F86" t="s">
        <v>5</v>
      </c>
    </row>
    <row r="87" spans="1:6" x14ac:dyDescent="0.2">
      <c r="A87" t="s">
        <v>13</v>
      </c>
      <c r="B87" t="s">
        <v>13</v>
      </c>
      <c r="C87">
        <v>4</v>
      </c>
      <c r="D87">
        <v>4</v>
      </c>
      <c r="E87" t="s">
        <v>14</v>
      </c>
      <c r="F87" t="s">
        <v>5</v>
      </c>
    </row>
    <row r="88" spans="1:6" x14ac:dyDescent="0.2">
      <c r="A88" t="s">
        <v>13</v>
      </c>
      <c r="B88" t="s">
        <v>13</v>
      </c>
      <c r="C88">
        <v>4</v>
      </c>
      <c r="D88">
        <v>4</v>
      </c>
      <c r="E88" t="s">
        <v>14</v>
      </c>
      <c r="F88" t="s">
        <v>5</v>
      </c>
    </row>
    <row r="89" spans="1:6" x14ac:dyDescent="0.2">
      <c r="A89" t="s">
        <v>13</v>
      </c>
      <c r="B89" t="s">
        <v>13</v>
      </c>
      <c r="C89">
        <v>4</v>
      </c>
      <c r="D89">
        <v>4</v>
      </c>
      <c r="E89" t="s">
        <v>13</v>
      </c>
      <c r="F89" t="s">
        <v>5</v>
      </c>
    </row>
    <row r="90" spans="1:6" x14ac:dyDescent="0.2">
      <c r="A90" t="s">
        <v>13</v>
      </c>
      <c r="B90" t="s">
        <v>13</v>
      </c>
      <c r="C90">
        <v>4</v>
      </c>
      <c r="D90">
        <v>4</v>
      </c>
      <c r="E90" t="s">
        <v>14</v>
      </c>
      <c r="F90" t="s">
        <v>5</v>
      </c>
    </row>
    <row r="91" spans="1:6" x14ac:dyDescent="0.2">
      <c r="A91" t="s">
        <v>13</v>
      </c>
      <c r="B91" t="s">
        <v>13</v>
      </c>
      <c r="C91">
        <v>4</v>
      </c>
      <c r="D91">
        <v>4</v>
      </c>
      <c r="E91" t="s">
        <v>14</v>
      </c>
      <c r="F91" t="s">
        <v>5</v>
      </c>
    </row>
    <row r="92" spans="1:6" x14ac:dyDescent="0.2">
      <c r="A92" t="s">
        <v>13</v>
      </c>
      <c r="B92" t="s">
        <v>13</v>
      </c>
      <c r="C92">
        <v>4</v>
      </c>
      <c r="D92">
        <v>4</v>
      </c>
      <c r="E92" t="s">
        <v>13</v>
      </c>
      <c r="F92" t="s">
        <v>5</v>
      </c>
    </row>
    <row r="93" spans="1:6" x14ac:dyDescent="0.2">
      <c r="A93" t="s">
        <v>13</v>
      </c>
      <c r="B93" t="s">
        <v>13</v>
      </c>
      <c r="C93">
        <v>2</v>
      </c>
      <c r="D93">
        <v>4</v>
      </c>
      <c r="E93" t="s">
        <v>14</v>
      </c>
      <c r="F93" t="s">
        <v>5</v>
      </c>
    </row>
    <row r="94" spans="1:6" x14ac:dyDescent="0.2">
      <c r="A94" t="s">
        <v>13</v>
      </c>
      <c r="B94" t="s">
        <v>13</v>
      </c>
      <c r="C94">
        <v>2</v>
      </c>
      <c r="D94">
        <v>4</v>
      </c>
      <c r="E94" t="s">
        <v>14</v>
      </c>
      <c r="F94" t="s">
        <v>5</v>
      </c>
    </row>
    <row r="95" spans="1:6" x14ac:dyDescent="0.2">
      <c r="A95" t="s">
        <v>13</v>
      </c>
      <c r="B95" t="s">
        <v>13</v>
      </c>
      <c r="C95">
        <v>2</v>
      </c>
      <c r="D95">
        <v>4</v>
      </c>
      <c r="E95" t="s">
        <v>13</v>
      </c>
      <c r="F95" t="s">
        <v>6</v>
      </c>
    </row>
    <row r="96" spans="1:6" x14ac:dyDescent="0.2">
      <c r="A96" t="s">
        <v>13</v>
      </c>
      <c r="B96" t="s">
        <v>13</v>
      </c>
      <c r="C96">
        <v>2</v>
      </c>
      <c r="D96">
        <v>4</v>
      </c>
      <c r="E96" t="s">
        <v>14</v>
      </c>
      <c r="F96" t="s">
        <v>5</v>
      </c>
    </row>
    <row r="97" spans="1:6" x14ac:dyDescent="0.2">
      <c r="A97" t="s">
        <v>13</v>
      </c>
      <c r="B97" t="s">
        <v>13</v>
      </c>
      <c r="C97">
        <v>2</v>
      </c>
      <c r="D97">
        <v>4</v>
      </c>
      <c r="E97" t="s">
        <v>14</v>
      </c>
      <c r="F97" t="s">
        <v>5</v>
      </c>
    </row>
    <row r="98" spans="1:6" x14ac:dyDescent="0.2">
      <c r="A98" t="s">
        <v>13</v>
      </c>
      <c r="B98" t="s">
        <v>13</v>
      </c>
      <c r="C98">
        <v>2</v>
      </c>
      <c r="D98">
        <v>4</v>
      </c>
      <c r="E98" t="s">
        <v>13</v>
      </c>
      <c r="F98" t="s">
        <v>6</v>
      </c>
    </row>
    <row r="99" spans="1:6" x14ac:dyDescent="0.2">
      <c r="A99" t="s">
        <v>13</v>
      </c>
      <c r="B99" t="s">
        <v>13</v>
      </c>
      <c r="C99">
        <v>2</v>
      </c>
      <c r="D99">
        <v>4</v>
      </c>
      <c r="E99" t="s">
        <v>14</v>
      </c>
      <c r="F99" t="s">
        <v>5</v>
      </c>
    </row>
    <row r="100" spans="1:6" x14ac:dyDescent="0.2">
      <c r="A100" t="s">
        <v>13</v>
      </c>
      <c r="B100" t="s">
        <v>13</v>
      </c>
      <c r="C100">
        <v>2</v>
      </c>
      <c r="D100">
        <v>4</v>
      </c>
      <c r="E100" t="s">
        <v>14</v>
      </c>
      <c r="F100" t="s">
        <v>6</v>
      </c>
    </row>
    <row r="101" spans="1:6" x14ac:dyDescent="0.2">
      <c r="A101" t="s">
        <v>13</v>
      </c>
      <c r="B101" t="s">
        <v>13</v>
      </c>
      <c r="C101">
        <v>2</v>
      </c>
      <c r="D101">
        <v>4</v>
      </c>
      <c r="E101" t="s">
        <v>13</v>
      </c>
      <c r="F101" t="s">
        <v>6</v>
      </c>
    </row>
    <row r="102" spans="1:6" x14ac:dyDescent="0.2">
      <c r="A102" t="s">
        <v>13</v>
      </c>
      <c r="B102" t="s">
        <v>13</v>
      </c>
      <c r="C102">
        <v>4</v>
      </c>
      <c r="D102">
        <v>4</v>
      </c>
      <c r="E102" t="s">
        <v>14</v>
      </c>
      <c r="F102" t="s">
        <v>5</v>
      </c>
    </row>
    <row r="103" spans="1:6" x14ac:dyDescent="0.2">
      <c r="A103" t="s">
        <v>13</v>
      </c>
      <c r="B103" t="s">
        <v>13</v>
      </c>
      <c r="C103">
        <v>4</v>
      </c>
      <c r="D103">
        <v>4</v>
      </c>
      <c r="E103" t="s">
        <v>14</v>
      </c>
      <c r="F103" t="s">
        <v>5</v>
      </c>
    </row>
    <row r="104" spans="1:6" x14ac:dyDescent="0.2">
      <c r="A104" t="s">
        <v>13</v>
      </c>
      <c r="B104" t="s">
        <v>13</v>
      </c>
      <c r="C104">
        <v>4</v>
      </c>
      <c r="D104">
        <v>4</v>
      </c>
      <c r="E104" t="s">
        <v>13</v>
      </c>
      <c r="F104" t="s">
        <v>6</v>
      </c>
    </row>
    <row r="105" spans="1:6" x14ac:dyDescent="0.2">
      <c r="A105" t="s">
        <v>13</v>
      </c>
      <c r="B105" t="s">
        <v>13</v>
      </c>
      <c r="C105">
        <v>4</v>
      </c>
      <c r="D105">
        <v>4</v>
      </c>
      <c r="E105" t="s">
        <v>14</v>
      </c>
      <c r="F105" t="s">
        <v>5</v>
      </c>
    </row>
    <row r="106" spans="1:6" x14ac:dyDescent="0.2">
      <c r="A106" t="s">
        <v>13</v>
      </c>
      <c r="B106" t="s">
        <v>13</v>
      </c>
      <c r="C106">
        <v>4</v>
      </c>
      <c r="D106">
        <v>4</v>
      </c>
      <c r="E106" t="s">
        <v>14</v>
      </c>
      <c r="F106" t="s">
        <v>6</v>
      </c>
    </row>
    <row r="107" spans="1:6" x14ac:dyDescent="0.2">
      <c r="A107" t="s">
        <v>13</v>
      </c>
      <c r="B107" t="s">
        <v>13</v>
      </c>
      <c r="C107">
        <v>4</v>
      </c>
      <c r="D107">
        <v>4</v>
      </c>
      <c r="E107" t="s">
        <v>13</v>
      </c>
      <c r="F107" t="s">
        <v>6</v>
      </c>
    </row>
    <row r="108" spans="1:6" x14ac:dyDescent="0.2">
      <c r="A108" t="s">
        <v>13</v>
      </c>
      <c r="B108" t="s">
        <v>13</v>
      </c>
      <c r="C108">
        <v>4</v>
      </c>
      <c r="D108">
        <v>4</v>
      </c>
      <c r="E108" t="s">
        <v>14</v>
      </c>
      <c r="F108" t="s">
        <v>5</v>
      </c>
    </row>
    <row r="109" spans="1:6" x14ac:dyDescent="0.2">
      <c r="A109" t="s">
        <v>13</v>
      </c>
      <c r="B109" t="s">
        <v>13</v>
      </c>
      <c r="C109">
        <v>4</v>
      </c>
      <c r="D109">
        <v>4</v>
      </c>
      <c r="E109" t="s">
        <v>14</v>
      </c>
      <c r="F109" t="s">
        <v>6</v>
      </c>
    </row>
    <row r="110" spans="1:6" x14ac:dyDescent="0.2">
      <c r="A110" t="s">
        <v>13</v>
      </c>
      <c r="B110" t="s">
        <v>13</v>
      </c>
      <c r="C110">
        <v>4</v>
      </c>
      <c r="D110">
        <v>4</v>
      </c>
      <c r="E110" t="s">
        <v>13</v>
      </c>
      <c r="F110" t="s">
        <v>6</v>
      </c>
    </row>
    <row r="111" spans="1:6" x14ac:dyDescent="0.2">
      <c r="A111" t="s">
        <v>13</v>
      </c>
      <c r="B111" t="s">
        <v>14</v>
      </c>
      <c r="C111">
        <v>2</v>
      </c>
      <c r="D111">
        <v>4</v>
      </c>
      <c r="E111" t="s">
        <v>14</v>
      </c>
      <c r="F111" t="s">
        <v>5</v>
      </c>
    </row>
    <row r="112" spans="1:6" x14ac:dyDescent="0.2">
      <c r="A112" t="s">
        <v>13</v>
      </c>
      <c r="B112" t="s">
        <v>14</v>
      </c>
      <c r="C112">
        <v>2</v>
      </c>
      <c r="D112">
        <v>4</v>
      </c>
      <c r="E112" t="s">
        <v>14</v>
      </c>
      <c r="F112" t="s">
        <v>5</v>
      </c>
    </row>
    <row r="113" spans="1:6" x14ac:dyDescent="0.2">
      <c r="A113" t="s">
        <v>13</v>
      </c>
      <c r="B113" t="s">
        <v>14</v>
      </c>
      <c r="C113">
        <v>2</v>
      </c>
      <c r="D113">
        <v>4</v>
      </c>
      <c r="E113" t="s">
        <v>13</v>
      </c>
      <c r="F113" t="s">
        <v>6</v>
      </c>
    </row>
    <row r="114" spans="1:6" x14ac:dyDescent="0.2">
      <c r="A114" t="s">
        <v>13</v>
      </c>
      <c r="B114" t="s">
        <v>14</v>
      </c>
      <c r="C114">
        <v>2</v>
      </c>
      <c r="D114">
        <v>4</v>
      </c>
      <c r="E114" t="s">
        <v>14</v>
      </c>
      <c r="F114" t="s">
        <v>5</v>
      </c>
    </row>
    <row r="115" spans="1:6" x14ac:dyDescent="0.2">
      <c r="A115" t="s">
        <v>13</v>
      </c>
      <c r="B115" t="s">
        <v>14</v>
      </c>
      <c r="C115">
        <v>2</v>
      </c>
      <c r="D115">
        <v>4</v>
      </c>
      <c r="E115" t="s">
        <v>14</v>
      </c>
      <c r="F115" t="s">
        <v>5</v>
      </c>
    </row>
    <row r="116" spans="1:6" x14ac:dyDescent="0.2">
      <c r="A116" t="s">
        <v>13</v>
      </c>
      <c r="B116" t="s">
        <v>14</v>
      </c>
      <c r="C116">
        <v>2</v>
      </c>
      <c r="D116">
        <v>4</v>
      </c>
      <c r="E116" t="s">
        <v>13</v>
      </c>
      <c r="F116" t="s">
        <v>6</v>
      </c>
    </row>
    <row r="117" spans="1:6" x14ac:dyDescent="0.2">
      <c r="A117" t="s">
        <v>13</v>
      </c>
      <c r="B117" t="s">
        <v>14</v>
      </c>
      <c r="C117">
        <v>2</v>
      </c>
      <c r="D117">
        <v>4</v>
      </c>
      <c r="E117" t="s">
        <v>14</v>
      </c>
      <c r="F117" t="s">
        <v>5</v>
      </c>
    </row>
    <row r="118" spans="1:6" x14ac:dyDescent="0.2">
      <c r="A118" t="s">
        <v>13</v>
      </c>
      <c r="B118" t="s">
        <v>14</v>
      </c>
      <c r="C118">
        <v>2</v>
      </c>
      <c r="D118">
        <v>4</v>
      </c>
      <c r="E118" t="s">
        <v>14</v>
      </c>
      <c r="F118" t="s">
        <v>6</v>
      </c>
    </row>
    <row r="119" spans="1:6" x14ac:dyDescent="0.2">
      <c r="A119" t="s">
        <v>13</v>
      </c>
      <c r="B119" t="s">
        <v>14</v>
      </c>
      <c r="C119">
        <v>2</v>
      </c>
      <c r="D119">
        <v>4</v>
      </c>
      <c r="E119" t="s">
        <v>13</v>
      </c>
      <c r="F119" t="s">
        <v>6</v>
      </c>
    </row>
    <row r="120" spans="1:6" x14ac:dyDescent="0.2">
      <c r="A120" t="s">
        <v>13</v>
      </c>
      <c r="B120" t="s">
        <v>14</v>
      </c>
      <c r="C120">
        <v>4</v>
      </c>
      <c r="D120">
        <v>4</v>
      </c>
      <c r="E120" t="s">
        <v>14</v>
      </c>
      <c r="F120" t="s">
        <v>5</v>
      </c>
    </row>
    <row r="121" spans="1:6" x14ac:dyDescent="0.2">
      <c r="A121" t="s">
        <v>13</v>
      </c>
      <c r="B121" t="s">
        <v>14</v>
      </c>
      <c r="C121">
        <v>4</v>
      </c>
      <c r="D121">
        <v>4</v>
      </c>
      <c r="E121" t="s">
        <v>14</v>
      </c>
      <c r="F121" t="s">
        <v>5</v>
      </c>
    </row>
    <row r="122" spans="1:6" x14ac:dyDescent="0.2">
      <c r="A122" t="s">
        <v>13</v>
      </c>
      <c r="B122" t="s">
        <v>14</v>
      </c>
      <c r="C122">
        <v>4</v>
      </c>
      <c r="D122">
        <v>4</v>
      </c>
      <c r="E122" t="s">
        <v>13</v>
      </c>
      <c r="F122" t="s">
        <v>6</v>
      </c>
    </row>
    <row r="123" spans="1:6" x14ac:dyDescent="0.2">
      <c r="A123" t="s">
        <v>13</v>
      </c>
      <c r="B123" t="s">
        <v>14</v>
      </c>
      <c r="C123">
        <v>4</v>
      </c>
      <c r="D123">
        <v>4</v>
      </c>
      <c r="E123" t="s">
        <v>14</v>
      </c>
      <c r="F123" t="s">
        <v>5</v>
      </c>
    </row>
    <row r="124" spans="1:6" x14ac:dyDescent="0.2">
      <c r="A124" t="s">
        <v>13</v>
      </c>
      <c r="B124" t="s">
        <v>14</v>
      </c>
      <c r="C124">
        <v>4</v>
      </c>
      <c r="D124">
        <v>4</v>
      </c>
      <c r="E124" t="s">
        <v>14</v>
      </c>
      <c r="F124" t="s">
        <v>6</v>
      </c>
    </row>
    <row r="125" spans="1:6" x14ac:dyDescent="0.2">
      <c r="A125" t="s">
        <v>13</v>
      </c>
      <c r="B125" t="s">
        <v>14</v>
      </c>
      <c r="C125">
        <v>4</v>
      </c>
      <c r="D125">
        <v>4</v>
      </c>
      <c r="E125" t="s">
        <v>13</v>
      </c>
      <c r="F125" t="s">
        <v>6</v>
      </c>
    </row>
    <row r="126" spans="1:6" x14ac:dyDescent="0.2">
      <c r="A126" t="s">
        <v>13</v>
      </c>
      <c r="B126" t="s">
        <v>14</v>
      </c>
      <c r="C126">
        <v>4</v>
      </c>
      <c r="D126">
        <v>4</v>
      </c>
      <c r="E126" t="s">
        <v>14</v>
      </c>
      <c r="F126" t="s">
        <v>5</v>
      </c>
    </row>
    <row r="127" spans="1:6" x14ac:dyDescent="0.2">
      <c r="A127" t="s">
        <v>13</v>
      </c>
      <c r="B127" t="s">
        <v>14</v>
      </c>
      <c r="C127">
        <v>4</v>
      </c>
      <c r="D127">
        <v>4</v>
      </c>
      <c r="E127" t="s">
        <v>14</v>
      </c>
      <c r="F127" t="s">
        <v>6</v>
      </c>
    </row>
    <row r="128" spans="1:6" x14ac:dyDescent="0.2">
      <c r="A128" t="s">
        <v>13</v>
      </c>
      <c r="B128" t="s">
        <v>14</v>
      </c>
      <c r="C128">
        <v>4</v>
      </c>
      <c r="D128">
        <v>4</v>
      </c>
      <c r="E128" t="s">
        <v>13</v>
      </c>
      <c r="F128" t="s">
        <v>6</v>
      </c>
    </row>
    <row r="129" spans="1:6" x14ac:dyDescent="0.2">
      <c r="A129" t="s">
        <v>13</v>
      </c>
      <c r="B129" t="s">
        <v>14</v>
      </c>
      <c r="C129">
        <v>2</v>
      </c>
      <c r="D129">
        <v>4</v>
      </c>
      <c r="E129" t="s">
        <v>14</v>
      </c>
      <c r="F129" t="s">
        <v>5</v>
      </c>
    </row>
    <row r="130" spans="1:6" x14ac:dyDescent="0.2">
      <c r="A130" t="s">
        <v>13</v>
      </c>
      <c r="B130" t="s">
        <v>14</v>
      </c>
      <c r="C130">
        <v>2</v>
      </c>
      <c r="D130">
        <v>4</v>
      </c>
      <c r="E130" t="s">
        <v>14</v>
      </c>
      <c r="F130" t="s">
        <v>5</v>
      </c>
    </row>
    <row r="131" spans="1:6" x14ac:dyDescent="0.2">
      <c r="A131" t="s">
        <v>13</v>
      </c>
      <c r="B131" t="s">
        <v>14</v>
      </c>
      <c r="C131">
        <v>2</v>
      </c>
      <c r="D131">
        <v>4</v>
      </c>
      <c r="E131" t="s">
        <v>13</v>
      </c>
      <c r="F131" t="s">
        <v>6</v>
      </c>
    </row>
    <row r="132" spans="1:6" x14ac:dyDescent="0.2">
      <c r="A132" t="s">
        <v>13</v>
      </c>
      <c r="B132" t="s">
        <v>14</v>
      </c>
      <c r="C132">
        <v>2</v>
      </c>
      <c r="D132">
        <v>4</v>
      </c>
      <c r="E132" t="s">
        <v>14</v>
      </c>
      <c r="F132" t="s">
        <v>5</v>
      </c>
    </row>
    <row r="133" spans="1:6" x14ac:dyDescent="0.2">
      <c r="A133" t="s">
        <v>13</v>
      </c>
      <c r="B133" t="s">
        <v>14</v>
      </c>
      <c r="C133">
        <v>2</v>
      </c>
      <c r="D133">
        <v>4</v>
      </c>
      <c r="E133" t="s">
        <v>14</v>
      </c>
      <c r="F133" t="s">
        <v>5</v>
      </c>
    </row>
    <row r="134" spans="1:6" x14ac:dyDescent="0.2">
      <c r="A134" t="s">
        <v>13</v>
      </c>
      <c r="B134" t="s">
        <v>14</v>
      </c>
      <c r="C134">
        <v>2</v>
      </c>
      <c r="D134">
        <v>4</v>
      </c>
      <c r="E134" t="s">
        <v>13</v>
      </c>
      <c r="F134" t="s">
        <v>6</v>
      </c>
    </row>
    <row r="135" spans="1:6" x14ac:dyDescent="0.2">
      <c r="A135" t="s">
        <v>13</v>
      </c>
      <c r="B135" t="s">
        <v>14</v>
      </c>
      <c r="C135">
        <v>2</v>
      </c>
      <c r="D135">
        <v>4</v>
      </c>
      <c r="E135" t="s">
        <v>14</v>
      </c>
      <c r="F135" t="s">
        <v>5</v>
      </c>
    </row>
    <row r="136" spans="1:6" x14ac:dyDescent="0.2">
      <c r="A136" t="s">
        <v>13</v>
      </c>
      <c r="B136" t="s">
        <v>14</v>
      </c>
      <c r="C136">
        <v>2</v>
      </c>
      <c r="D136">
        <v>4</v>
      </c>
      <c r="E136" t="s">
        <v>14</v>
      </c>
      <c r="F136" t="s">
        <v>6</v>
      </c>
    </row>
    <row r="137" spans="1:6" x14ac:dyDescent="0.2">
      <c r="A137" t="s">
        <v>13</v>
      </c>
      <c r="B137" t="s">
        <v>14</v>
      </c>
      <c r="C137">
        <v>2</v>
      </c>
      <c r="D137">
        <v>4</v>
      </c>
      <c r="E137" t="s">
        <v>13</v>
      </c>
      <c r="F137" t="s">
        <v>6</v>
      </c>
    </row>
    <row r="138" spans="1:6" x14ac:dyDescent="0.2">
      <c r="A138" t="s">
        <v>13</v>
      </c>
      <c r="B138" t="s">
        <v>14</v>
      </c>
      <c r="C138">
        <v>4</v>
      </c>
      <c r="D138">
        <v>4</v>
      </c>
      <c r="E138" t="s">
        <v>14</v>
      </c>
      <c r="F138" t="s">
        <v>5</v>
      </c>
    </row>
    <row r="139" spans="1:6" x14ac:dyDescent="0.2">
      <c r="A139" t="s">
        <v>13</v>
      </c>
      <c r="B139" t="s">
        <v>14</v>
      </c>
      <c r="C139">
        <v>4</v>
      </c>
      <c r="D139">
        <v>4</v>
      </c>
      <c r="E139" t="s">
        <v>14</v>
      </c>
      <c r="F139" t="s">
        <v>5</v>
      </c>
    </row>
    <row r="140" spans="1:6" x14ac:dyDescent="0.2">
      <c r="A140" t="s">
        <v>13</v>
      </c>
      <c r="B140" t="s">
        <v>14</v>
      </c>
      <c r="C140">
        <v>4</v>
      </c>
      <c r="D140">
        <v>4</v>
      </c>
      <c r="E140" t="s">
        <v>13</v>
      </c>
      <c r="F140" t="s">
        <v>6</v>
      </c>
    </row>
    <row r="141" spans="1:6" x14ac:dyDescent="0.2">
      <c r="A141" t="s">
        <v>13</v>
      </c>
      <c r="B141" t="s">
        <v>14</v>
      </c>
      <c r="C141">
        <v>4</v>
      </c>
      <c r="D141">
        <v>4</v>
      </c>
      <c r="E141" t="s">
        <v>14</v>
      </c>
      <c r="F141" t="s">
        <v>5</v>
      </c>
    </row>
    <row r="142" spans="1:6" x14ac:dyDescent="0.2">
      <c r="A142" t="s">
        <v>13</v>
      </c>
      <c r="B142" t="s">
        <v>14</v>
      </c>
      <c r="C142">
        <v>4</v>
      </c>
      <c r="D142">
        <v>4</v>
      </c>
      <c r="E142" t="s">
        <v>14</v>
      </c>
      <c r="F142" t="s">
        <v>6</v>
      </c>
    </row>
    <row r="143" spans="1:6" x14ac:dyDescent="0.2">
      <c r="A143" t="s">
        <v>13</v>
      </c>
      <c r="B143" t="s">
        <v>14</v>
      </c>
      <c r="C143">
        <v>4</v>
      </c>
      <c r="D143">
        <v>4</v>
      </c>
      <c r="E143" t="s">
        <v>13</v>
      </c>
      <c r="F143" t="s">
        <v>6</v>
      </c>
    </row>
    <row r="144" spans="1:6" x14ac:dyDescent="0.2">
      <c r="A144" t="s">
        <v>13</v>
      </c>
      <c r="B144" t="s">
        <v>14</v>
      </c>
      <c r="C144">
        <v>4</v>
      </c>
      <c r="D144">
        <v>4</v>
      </c>
      <c r="E144" t="s">
        <v>14</v>
      </c>
      <c r="F144" t="s">
        <v>5</v>
      </c>
    </row>
    <row r="145" spans="1:6" x14ac:dyDescent="0.2">
      <c r="A145" t="s">
        <v>13</v>
      </c>
      <c r="B145" t="s">
        <v>14</v>
      </c>
      <c r="C145">
        <v>4</v>
      </c>
      <c r="D145">
        <v>4</v>
      </c>
      <c r="E145" t="s">
        <v>14</v>
      </c>
      <c r="F145" t="s">
        <v>6</v>
      </c>
    </row>
    <row r="146" spans="1:6" x14ac:dyDescent="0.2">
      <c r="A146" t="s">
        <v>13</v>
      </c>
      <c r="B146" t="s">
        <v>14</v>
      </c>
      <c r="C146">
        <v>4</v>
      </c>
      <c r="D146">
        <v>4</v>
      </c>
      <c r="E146" t="s">
        <v>13</v>
      </c>
      <c r="F146" t="s">
        <v>6</v>
      </c>
    </row>
    <row r="147" spans="1:6" x14ac:dyDescent="0.2">
      <c r="A147" t="s">
        <v>14</v>
      </c>
      <c r="B147" t="s">
        <v>13</v>
      </c>
      <c r="C147">
        <v>2</v>
      </c>
      <c r="D147">
        <v>4</v>
      </c>
      <c r="E147" t="s">
        <v>14</v>
      </c>
      <c r="F147" t="s">
        <v>5</v>
      </c>
    </row>
    <row r="148" spans="1:6" x14ac:dyDescent="0.2">
      <c r="A148" t="s">
        <v>14</v>
      </c>
      <c r="B148" t="s">
        <v>13</v>
      </c>
      <c r="C148">
        <v>2</v>
      </c>
      <c r="D148">
        <v>4</v>
      </c>
      <c r="E148" t="s">
        <v>14</v>
      </c>
      <c r="F148" t="s">
        <v>5</v>
      </c>
    </row>
    <row r="149" spans="1:6" x14ac:dyDescent="0.2">
      <c r="A149" t="s">
        <v>14</v>
      </c>
      <c r="B149" t="s">
        <v>13</v>
      </c>
      <c r="C149">
        <v>2</v>
      </c>
      <c r="D149">
        <v>4</v>
      </c>
      <c r="E149" t="s">
        <v>13</v>
      </c>
      <c r="F149" t="s">
        <v>6</v>
      </c>
    </row>
    <row r="150" spans="1:6" x14ac:dyDescent="0.2">
      <c r="A150" t="s">
        <v>14</v>
      </c>
      <c r="B150" t="s">
        <v>13</v>
      </c>
      <c r="C150">
        <v>2</v>
      </c>
      <c r="D150">
        <v>4</v>
      </c>
      <c r="E150" t="s">
        <v>14</v>
      </c>
      <c r="F150" t="s">
        <v>5</v>
      </c>
    </row>
    <row r="151" spans="1:6" x14ac:dyDescent="0.2">
      <c r="A151" t="s">
        <v>14</v>
      </c>
      <c r="B151" t="s">
        <v>13</v>
      </c>
      <c r="C151">
        <v>2</v>
      </c>
      <c r="D151">
        <v>4</v>
      </c>
      <c r="E151" t="s">
        <v>14</v>
      </c>
      <c r="F151" t="s">
        <v>5</v>
      </c>
    </row>
    <row r="152" spans="1:6" x14ac:dyDescent="0.2">
      <c r="A152" t="s">
        <v>14</v>
      </c>
      <c r="B152" t="s">
        <v>13</v>
      </c>
      <c r="C152">
        <v>2</v>
      </c>
      <c r="D152">
        <v>4</v>
      </c>
      <c r="E152" t="s">
        <v>13</v>
      </c>
      <c r="F152" t="s">
        <v>6</v>
      </c>
    </row>
    <row r="153" spans="1:6" x14ac:dyDescent="0.2">
      <c r="A153" t="s">
        <v>14</v>
      </c>
      <c r="B153" t="s">
        <v>13</v>
      </c>
      <c r="C153">
        <v>2</v>
      </c>
      <c r="D153">
        <v>4</v>
      </c>
      <c r="E153" t="s">
        <v>14</v>
      </c>
      <c r="F153" t="s">
        <v>5</v>
      </c>
    </row>
    <row r="154" spans="1:6" x14ac:dyDescent="0.2">
      <c r="A154" t="s">
        <v>14</v>
      </c>
      <c r="B154" t="s">
        <v>13</v>
      </c>
      <c r="C154">
        <v>2</v>
      </c>
      <c r="D154">
        <v>4</v>
      </c>
      <c r="E154" t="s">
        <v>14</v>
      </c>
      <c r="F154" t="s">
        <v>6</v>
      </c>
    </row>
    <row r="155" spans="1:6" x14ac:dyDescent="0.2">
      <c r="A155" t="s">
        <v>14</v>
      </c>
      <c r="B155" t="s">
        <v>13</v>
      </c>
      <c r="C155">
        <v>2</v>
      </c>
      <c r="D155">
        <v>4</v>
      </c>
      <c r="E155" t="s">
        <v>13</v>
      </c>
      <c r="F155" t="s">
        <v>6</v>
      </c>
    </row>
    <row r="156" spans="1:6" x14ac:dyDescent="0.2">
      <c r="A156" t="s">
        <v>14</v>
      </c>
      <c r="B156" t="s">
        <v>13</v>
      </c>
      <c r="C156">
        <v>4</v>
      </c>
      <c r="D156">
        <v>4</v>
      </c>
      <c r="E156" t="s">
        <v>14</v>
      </c>
      <c r="F156" t="s">
        <v>5</v>
      </c>
    </row>
    <row r="157" spans="1:6" x14ac:dyDescent="0.2">
      <c r="A157" t="s">
        <v>14</v>
      </c>
      <c r="B157" t="s">
        <v>13</v>
      </c>
      <c r="C157">
        <v>4</v>
      </c>
      <c r="D157">
        <v>4</v>
      </c>
      <c r="E157" t="s">
        <v>14</v>
      </c>
      <c r="F157" t="s">
        <v>5</v>
      </c>
    </row>
    <row r="158" spans="1:6" x14ac:dyDescent="0.2">
      <c r="A158" t="s">
        <v>14</v>
      </c>
      <c r="B158" t="s">
        <v>13</v>
      </c>
      <c r="C158">
        <v>4</v>
      </c>
      <c r="D158">
        <v>4</v>
      </c>
      <c r="E158" t="s">
        <v>13</v>
      </c>
      <c r="F158" t="s">
        <v>6</v>
      </c>
    </row>
    <row r="159" spans="1:6" x14ac:dyDescent="0.2">
      <c r="A159" t="s">
        <v>14</v>
      </c>
      <c r="B159" t="s">
        <v>13</v>
      </c>
      <c r="C159">
        <v>4</v>
      </c>
      <c r="D159">
        <v>4</v>
      </c>
      <c r="E159" t="s">
        <v>14</v>
      </c>
      <c r="F159" t="s">
        <v>5</v>
      </c>
    </row>
    <row r="160" spans="1:6" x14ac:dyDescent="0.2">
      <c r="A160" t="s">
        <v>14</v>
      </c>
      <c r="B160" t="s">
        <v>13</v>
      </c>
      <c r="C160">
        <v>4</v>
      </c>
      <c r="D160">
        <v>4</v>
      </c>
      <c r="E160" t="s">
        <v>14</v>
      </c>
      <c r="F160" t="s">
        <v>6</v>
      </c>
    </row>
    <row r="161" spans="1:6" x14ac:dyDescent="0.2">
      <c r="A161" t="s">
        <v>14</v>
      </c>
      <c r="B161" t="s">
        <v>13</v>
      </c>
      <c r="C161">
        <v>4</v>
      </c>
      <c r="D161">
        <v>4</v>
      </c>
      <c r="E161" t="s">
        <v>13</v>
      </c>
      <c r="F161" t="s">
        <v>6</v>
      </c>
    </row>
    <row r="162" spans="1:6" x14ac:dyDescent="0.2">
      <c r="A162" t="s">
        <v>14</v>
      </c>
      <c r="B162" t="s">
        <v>13</v>
      </c>
      <c r="C162">
        <v>4</v>
      </c>
      <c r="D162">
        <v>4</v>
      </c>
      <c r="E162" t="s">
        <v>14</v>
      </c>
      <c r="F162" t="s">
        <v>5</v>
      </c>
    </row>
    <row r="163" spans="1:6" x14ac:dyDescent="0.2">
      <c r="A163" t="s">
        <v>14</v>
      </c>
      <c r="B163" t="s">
        <v>13</v>
      </c>
      <c r="C163">
        <v>4</v>
      </c>
      <c r="D163">
        <v>4</v>
      </c>
      <c r="E163" t="s">
        <v>14</v>
      </c>
      <c r="F163" t="s">
        <v>6</v>
      </c>
    </row>
    <row r="164" spans="1:6" x14ac:dyDescent="0.2">
      <c r="A164" t="s">
        <v>14</v>
      </c>
      <c r="B164" t="s">
        <v>13</v>
      </c>
      <c r="C164">
        <v>4</v>
      </c>
      <c r="D164">
        <v>4</v>
      </c>
      <c r="E164" t="s">
        <v>13</v>
      </c>
      <c r="F164" t="s">
        <v>6</v>
      </c>
    </row>
    <row r="165" spans="1:6" x14ac:dyDescent="0.2">
      <c r="A165" t="s">
        <v>14</v>
      </c>
      <c r="B165" t="s">
        <v>13</v>
      </c>
      <c r="C165">
        <v>2</v>
      </c>
      <c r="D165">
        <v>4</v>
      </c>
      <c r="E165" t="s">
        <v>14</v>
      </c>
      <c r="F165" t="s">
        <v>5</v>
      </c>
    </row>
    <row r="166" spans="1:6" x14ac:dyDescent="0.2">
      <c r="A166" t="s">
        <v>14</v>
      </c>
      <c r="B166" t="s">
        <v>13</v>
      </c>
      <c r="C166">
        <v>2</v>
      </c>
      <c r="D166">
        <v>4</v>
      </c>
      <c r="E166" t="s">
        <v>14</v>
      </c>
      <c r="F166" t="s">
        <v>5</v>
      </c>
    </row>
    <row r="167" spans="1:6" x14ac:dyDescent="0.2">
      <c r="A167" t="s">
        <v>14</v>
      </c>
      <c r="B167" t="s">
        <v>13</v>
      </c>
      <c r="C167">
        <v>2</v>
      </c>
      <c r="D167">
        <v>4</v>
      </c>
      <c r="E167" t="s">
        <v>13</v>
      </c>
      <c r="F167" t="s">
        <v>6</v>
      </c>
    </row>
    <row r="168" spans="1:6" x14ac:dyDescent="0.2">
      <c r="A168" t="s">
        <v>14</v>
      </c>
      <c r="B168" t="s">
        <v>13</v>
      </c>
      <c r="C168">
        <v>2</v>
      </c>
      <c r="D168">
        <v>4</v>
      </c>
      <c r="E168" t="s">
        <v>14</v>
      </c>
      <c r="F168" t="s">
        <v>5</v>
      </c>
    </row>
    <row r="169" spans="1:6" x14ac:dyDescent="0.2">
      <c r="A169" t="s">
        <v>14</v>
      </c>
      <c r="B169" t="s">
        <v>13</v>
      </c>
      <c r="C169">
        <v>2</v>
      </c>
      <c r="D169">
        <v>4</v>
      </c>
      <c r="E169" t="s">
        <v>14</v>
      </c>
      <c r="F169" t="s">
        <v>5</v>
      </c>
    </row>
    <row r="170" spans="1:6" x14ac:dyDescent="0.2">
      <c r="A170" t="s">
        <v>14</v>
      </c>
      <c r="B170" t="s">
        <v>13</v>
      </c>
      <c r="C170">
        <v>2</v>
      </c>
      <c r="D170">
        <v>4</v>
      </c>
      <c r="E170" t="s">
        <v>13</v>
      </c>
      <c r="F170" t="s">
        <v>6</v>
      </c>
    </row>
    <row r="171" spans="1:6" x14ac:dyDescent="0.2">
      <c r="A171" t="s">
        <v>14</v>
      </c>
      <c r="B171" t="s">
        <v>13</v>
      </c>
      <c r="C171">
        <v>2</v>
      </c>
      <c r="D171">
        <v>4</v>
      </c>
      <c r="E171" t="s">
        <v>14</v>
      </c>
      <c r="F171" t="s">
        <v>5</v>
      </c>
    </row>
    <row r="172" spans="1:6" x14ac:dyDescent="0.2">
      <c r="A172" t="s">
        <v>14</v>
      </c>
      <c r="B172" t="s">
        <v>13</v>
      </c>
      <c r="C172">
        <v>2</v>
      </c>
      <c r="D172">
        <v>4</v>
      </c>
      <c r="E172" t="s">
        <v>14</v>
      </c>
      <c r="F172" t="s">
        <v>6</v>
      </c>
    </row>
    <row r="173" spans="1:6" x14ac:dyDescent="0.2">
      <c r="A173" t="s">
        <v>14</v>
      </c>
      <c r="B173" t="s">
        <v>13</v>
      </c>
      <c r="C173">
        <v>2</v>
      </c>
      <c r="D173">
        <v>4</v>
      </c>
      <c r="E173" t="s">
        <v>13</v>
      </c>
      <c r="F173" t="s">
        <v>6</v>
      </c>
    </row>
    <row r="174" spans="1:6" x14ac:dyDescent="0.2">
      <c r="A174" t="s">
        <v>14</v>
      </c>
      <c r="B174" t="s">
        <v>13</v>
      </c>
      <c r="C174">
        <v>4</v>
      </c>
      <c r="D174">
        <v>4</v>
      </c>
      <c r="E174" t="s">
        <v>14</v>
      </c>
      <c r="F174" t="s">
        <v>5</v>
      </c>
    </row>
    <row r="175" spans="1:6" x14ac:dyDescent="0.2">
      <c r="A175" t="s">
        <v>14</v>
      </c>
      <c r="B175" t="s">
        <v>13</v>
      </c>
      <c r="C175">
        <v>4</v>
      </c>
      <c r="D175">
        <v>4</v>
      </c>
      <c r="E175" t="s">
        <v>14</v>
      </c>
      <c r="F175" t="s">
        <v>5</v>
      </c>
    </row>
    <row r="176" spans="1:6" x14ac:dyDescent="0.2">
      <c r="A176" t="s">
        <v>14</v>
      </c>
      <c r="B176" t="s">
        <v>13</v>
      </c>
      <c r="C176">
        <v>4</v>
      </c>
      <c r="D176">
        <v>4</v>
      </c>
      <c r="E176" t="s">
        <v>13</v>
      </c>
      <c r="F176" t="s">
        <v>6</v>
      </c>
    </row>
    <row r="177" spans="1:6" x14ac:dyDescent="0.2">
      <c r="A177" t="s">
        <v>14</v>
      </c>
      <c r="B177" t="s">
        <v>13</v>
      </c>
      <c r="C177">
        <v>4</v>
      </c>
      <c r="D177">
        <v>4</v>
      </c>
      <c r="E177" t="s">
        <v>14</v>
      </c>
      <c r="F177" t="s">
        <v>5</v>
      </c>
    </row>
    <row r="178" spans="1:6" x14ac:dyDescent="0.2">
      <c r="A178" t="s">
        <v>14</v>
      </c>
      <c r="B178" t="s">
        <v>13</v>
      </c>
      <c r="C178">
        <v>4</v>
      </c>
      <c r="D178">
        <v>4</v>
      </c>
      <c r="E178" t="s">
        <v>14</v>
      </c>
      <c r="F178" t="s">
        <v>6</v>
      </c>
    </row>
    <row r="179" spans="1:6" x14ac:dyDescent="0.2">
      <c r="A179" t="s">
        <v>14</v>
      </c>
      <c r="B179" t="s">
        <v>13</v>
      </c>
      <c r="C179">
        <v>4</v>
      </c>
      <c r="D179">
        <v>4</v>
      </c>
      <c r="E179" t="s">
        <v>13</v>
      </c>
      <c r="F179" t="s">
        <v>6</v>
      </c>
    </row>
    <row r="180" spans="1:6" x14ac:dyDescent="0.2">
      <c r="A180" t="s">
        <v>14</v>
      </c>
      <c r="B180" t="s">
        <v>13</v>
      </c>
      <c r="C180">
        <v>4</v>
      </c>
      <c r="D180">
        <v>4</v>
      </c>
      <c r="E180" t="s">
        <v>14</v>
      </c>
      <c r="F180" t="s">
        <v>5</v>
      </c>
    </row>
    <row r="181" spans="1:6" x14ac:dyDescent="0.2">
      <c r="A181" t="s">
        <v>14</v>
      </c>
      <c r="B181" t="s">
        <v>13</v>
      </c>
      <c r="C181">
        <v>4</v>
      </c>
      <c r="D181">
        <v>4</v>
      </c>
      <c r="E181" t="s">
        <v>14</v>
      </c>
      <c r="F181" t="s">
        <v>6</v>
      </c>
    </row>
    <row r="182" spans="1:6" x14ac:dyDescent="0.2">
      <c r="A182" t="s">
        <v>14</v>
      </c>
      <c r="B182" t="s">
        <v>13</v>
      </c>
      <c r="C182">
        <v>4</v>
      </c>
      <c r="D182">
        <v>4</v>
      </c>
      <c r="E182" t="s">
        <v>13</v>
      </c>
      <c r="F182" t="s">
        <v>6</v>
      </c>
    </row>
    <row r="183" spans="1:6" x14ac:dyDescent="0.2">
      <c r="A183" t="s">
        <v>14</v>
      </c>
      <c r="B183" t="s">
        <v>14</v>
      </c>
      <c r="C183">
        <v>2</v>
      </c>
      <c r="D183">
        <v>4</v>
      </c>
      <c r="E183" t="s">
        <v>14</v>
      </c>
      <c r="F183" t="s">
        <v>5</v>
      </c>
    </row>
    <row r="184" spans="1:6" x14ac:dyDescent="0.2">
      <c r="A184" t="s">
        <v>14</v>
      </c>
      <c r="B184" t="s">
        <v>14</v>
      </c>
      <c r="C184">
        <v>2</v>
      </c>
      <c r="D184">
        <v>4</v>
      </c>
      <c r="E184" t="s">
        <v>14</v>
      </c>
      <c r="F184" t="s">
        <v>6</v>
      </c>
    </row>
    <row r="185" spans="1:6" x14ac:dyDescent="0.2">
      <c r="A185" t="s">
        <v>14</v>
      </c>
      <c r="B185" t="s">
        <v>14</v>
      </c>
      <c r="C185">
        <v>2</v>
      </c>
      <c r="D185">
        <v>4</v>
      </c>
      <c r="E185" t="s">
        <v>13</v>
      </c>
      <c r="F185" t="s">
        <v>6</v>
      </c>
    </row>
    <row r="186" spans="1:6" x14ac:dyDescent="0.2">
      <c r="A186" t="s">
        <v>14</v>
      </c>
      <c r="B186" t="s">
        <v>14</v>
      </c>
      <c r="C186">
        <v>2</v>
      </c>
      <c r="D186">
        <v>4</v>
      </c>
      <c r="E186" t="s">
        <v>14</v>
      </c>
      <c r="F186" t="s">
        <v>5</v>
      </c>
    </row>
    <row r="187" spans="1:6" x14ac:dyDescent="0.2">
      <c r="A187" t="s">
        <v>14</v>
      </c>
      <c r="B187" t="s">
        <v>14</v>
      </c>
      <c r="C187">
        <v>2</v>
      </c>
      <c r="D187">
        <v>4</v>
      </c>
      <c r="E187" t="s">
        <v>14</v>
      </c>
      <c r="F187" t="s">
        <v>6</v>
      </c>
    </row>
    <row r="188" spans="1:6" x14ac:dyDescent="0.2">
      <c r="A188" t="s">
        <v>14</v>
      </c>
      <c r="B188" t="s">
        <v>14</v>
      </c>
      <c r="C188">
        <v>2</v>
      </c>
      <c r="D188">
        <v>4</v>
      </c>
      <c r="E188" t="s">
        <v>13</v>
      </c>
      <c r="F188" t="s">
        <v>6</v>
      </c>
    </row>
    <row r="189" spans="1:6" x14ac:dyDescent="0.2">
      <c r="A189" t="s">
        <v>14</v>
      </c>
      <c r="B189" t="s">
        <v>14</v>
      </c>
      <c r="C189">
        <v>2</v>
      </c>
      <c r="D189">
        <v>4</v>
      </c>
      <c r="E189" t="s">
        <v>14</v>
      </c>
      <c r="F189" t="s">
        <v>5</v>
      </c>
    </row>
    <row r="190" spans="1:6" x14ac:dyDescent="0.2">
      <c r="A190" t="s">
        <v>14</v>
      </c>
      <c r="B190" t="s">
        <v>14</v>
      </c>
      <c r="C190">
        <v>2</v>
      </c>
      <c r="D190">
        <v>4</v>
      </c>
      <c r="E190" t="s">
        <v>14</v>
      </c>
      <c r="F190" t="s">
        <v>6</v>
      </c>
    </row>
    <row r="191" spans="1:6" x14ac:dyDescent="0.2">
      <c r="A191" t="s">
        <v>14</v>
      </c>
      <c r="B191" t="s">
        <v>14</v>
      </c>
      <c r="C191">
        <v>4</v>
      </c>
      <c r="D191">
        <v>4</v>
      </c>
      <c r="E191" t="s">
        <v>14</v>
      </c>
      <c r="F191" t="s">
        <v>5</v>
      </c>
    </row>
    <row r="192" spans="1:6" x14ac:dyDescent="0.2">
      <c r="A192" t="s">
        <v>14</v>
      </c>
      <c r="B192" t="s">
        <v>14</v>
      </c>
      <c r="C192">
        <v>4</v>
      </c>
      <c r="D192">
        <v>4</v>
      </c>
      <c r="E192" t="s">
        <v>14</v>
      </c>
      <c r="F192" t="s">
        <v>6</v>
      </c>
    </row>
    <row r="193" spans="1:6" x14ac:dyDescent="0.2">
      <c r="A193" t="s">
        <v>14</v>
      </c>
      <c r="B193" t="s">
        <v>14</v>
      </c>
      <c r="C193">
        <v>4</v>
      </c>
      <c r="D193">
        <v>4</v>
      </c>
      <c r="E193" t="s">
        <v>13</v>
      </c>
      <c r="F193" t="s">
        <v>6</v>
      </c>
    </row>
    <row r="194" spans="1:6" x14ac:dyDescent="0.2">
      <c r="A194" t="s">
        <v>14</v>
      </c>
      <c r="B194" t="s">
        <v>14</v>
      </c>
      <c r="C194">
        <v>4</v>
      </c>
      <c r="D194">
        <v>4</v>
      </c>
      <c r="E194" t="s">
        <v>14</v>
      </c>
      <c r="F194" t="s">
        <v>5</v>
      </c>
    </row>
    <row r="195" spans="1:6" x14ac:dyDescent="0.2">
      <c r="A195" t="s">
        <v>14</v>
      </c>
      <c r="B195" t="s">
        <v>14</v>
      </c>
      <c r="C195">
        <v>4</v>
      </c>
      <c r="D195">
        <v>4</v>
      </c>
      <c r="E195" t="s">
        <v>14</v>
      </c>
      <c r="F195" t="s">
        <v>6</v>
      </c>
    </row>
    <row r="196" spans="1:6" x14ac:dyDescent="0.2">
      <c r="A196" t="s">
        <v>14</v>
      </c>
      <c r="B196" t="s">
        <v>14</v>
      </c>
      <c r="C196">
        <v>4</v>
      </c>
      <c r="D196">
        <v>4</v>
      </c>
      <c r="E196" t="s">
        <v>14</v>
      </c>
      <c r="F196" t="s">
        <v>5</v>
      </c>
    </row>
    <row r="197" spans="1:6" x14ac:dyDescent="0.2">
      <c r="A197" t="s">
        <v>14</v>
      </c>
      <c r="B197" t="s">
        <v>14</v>
      </c>
      <c r="C197">
        <v>4</v>
      </c>
      <c r="D197">
        <v>4</v>
      </c>
      <c r="E197" t="s">
        <v>14</v>
      </c>
      <c r="F197" t="s">
        <v>6</v>
      </c>
    </row>
    <row r="198" spans="1:6" x14ac:dyDescent="0.2">
      <c r="A198" t="s">
        <v>14</v>
      </c>
      <c r="B198" t="s">
        <v>14</v>
      </c>
      <c r="C198">
        <v>2</v>
      </c>
      <c r="D198">
        <v>4</v>
      </c>
      <c r="E198" t="s">
        <v>14</v>
      </c>
      <c r="F198" t="s">
        <v>5</v>
      </c>
    </row>
    <row r="199" spans="1:6" x14ac:dyDescent="0.2">
      <c r="A199" t="s">
        <v>14</v>
      </c>
      <c r="B199" t="s">
        <v>14</v>
      </c>
      <c r="C199">
        <v>2</v>
      </c>
      <c r="D199">
        <v>4</v>
      </c>
      <c r="E199" t="s">
        <v>14</v>
      </c>
      <c r="F199" t="s">
        <v>6</v>
      </c>
    </row>
    <row r="200" spans="1:6" x14ac:dyDescent="0.2">
      <c r="A200" t="s">
        <v>14</v>
      </c>
      <c r="B200" t="s">
        <v>14</v>
      </c>
      <c r="C200">
        <v>2</v>
      </c>
      <c r="D200">
        <v>4</v>
      </c>
      <c r="E200" t="s">
        <v>14</v>
      </c>
      <c r="F200" t="s">
        <v>5</v>
      </c>
    </row>
    <row r="201" spans="1:6" x14ac:dyDescent="0.2">
      <c r="A201" t="s">
        <v>14</v>
      </c>
      <c r="B201" t="s">
        <v>14</v>
      </c>
      <c r="C201">
        <v>2</v>
      </c>
      <c r="D201">
        <v>4</v>
      </c>
      <c r="E201" t="s">
        <v>14</v>
      </c>
      <c r="F201" t="s">
        <v>6</v>
      </c>
    </row>
    <row r="202" spans="1:6" x14ac:dyDescent="0.2">
      <c r="A202" t="s">
        <v>14</v>
      </c>
      <c r="B202" t="s">
        <v>14</v>
      </c>
      <c r="C202">
        <v>2</v>
      </c>
      <c r="D202">
        <v>4</v>
      </c>
      <c r="E202" t="s">
        <v>14</v>
      </c>
      <c r="F202" t="s">
        <v>5</v>
      </c>
    </row>
    <row r="203" spans="1:6" x14ac:dyDescent="0.2">
      <c r="A203" t="s">
        <v>14</v>
      </c>
      <c r="B203" t="s">
        <v>14</v>
      </c>
      <c r="C203">
        <v>4</v>
      </c>
      <c r="D203">
        <v>4</v>
      </c>
      <c r="E203" t="s">
        <v>14</v>
      </c>
      <c r="F203" t="s">
        <v>5</v>
      </c>
    </row>
    <row r="204" spans="1:6" x14ac:dyDescent="0.2">
      <c r="A204" t="s">
        <v>14</v>
      </c>
      <c r="B204" t="s">
        <v>14</v>
      </c>
      <c r="C204">
        <v>4</v>
      </c>
      <c r="D204">
        <v>4</v>
      </c>
      <c r="E204" t="s">
        <v>14</v>
      </c>
      <c r="F204" t="s">
        <v>6</v>
      </c>
    </row>
    <row r="205" spans="1:6" x14ac:dyDescent="0.2">
      <c r="A205" t="s">
        <v>14</v>
      </c>
      <c r="B205" t="s">
        <v>14</v>
      </c>
      <c r="C205">
        <v>4</v>
      </c>
      <c r="D205">
        <v>4</v>
      </c>
      <c r="E205" t="s">
        <v>14</v>
      </c>
      <c r="F205" t="s">
        <v>5</v>
      </c>
    </row>
    <row r="206" spans="1:6" x14ac:dyDescent="0.2">
      <c r="A206" t="s">
        <v>14</v>
      </c>
      <c r="B206" t="s">
        <v>14</v>
      </c>
      <c r="C206">
        <v>4</v>
      </c>
      <c r="D206">
        <v>4</v>
      </c>
      <c r="E206" t="s">
        <v>14</v>
      </c>
      <c r="F206" t="s">
        <v>5</v>
      </c>
    </row>
    <row r="207" spans="1:6" x14ac:dyDescent="0.2">
      <c r="A207" t="s">
        <v>14</v>
      </c>
      <c r="B207" t="s">
        <v>13</v>
      </c>
      <c r="C207">
        <v>2</v>
      </c>
      <c r="D207">
        <v>4</v>
      </c>
      <c r="E207" t="s">
        <v>14</v>
      </c>
      <c r="F207" t="s">
        <v>5</v>
      </c>
    </row>
    <row r="208" spans="1:6" x14ac:dyDescent="0.2">
      <c r="A208" t="s">
        <v>14</v>
      </c>
      <c r="B208" t="s">
        <v>13</v>
      </c>
      <c r="C208">
        <v>2</v>
      </c>
      <c r="D208">
        <v>4</v>
      </c>
      <c r="E208" t="s">
        <v>14</v>
      </c>
      <c r="F208" t="s">
        <v>5</v>
      </c>
    </row>
    <row r="209" spans="1:6" x14ac:dyDescent="0.2">
      <c r="A209" t="s">
        <v>14</v>
      </c>
      <c r="B209" t="s">
        <v>13</v>
      </c>
      <c r="C209">
        <v>2</v>
      </c>
      <c r="D209">
        <v>4</v>
      </c>
      <c r="E209" t="s">
        <v>13</v>
      </c>
      <c r="F209" t="s">
        <v>6</v>
      </c>
    </row>
    <row r="210" spans="1:6" x14ac:dyDescent="0.2">
      <c r="A210" t="s">
        <v>14</v>
      </c>
      <c r="B210" t="s">
        <v>13</v>
      </c>
      <c r="C210">
        <v>2</v>
      </c>
      <c r="D210">
        <v>4</v>
      </c>
      <c r="E210" t="s">
        <v>14</v>
      </c>
      <c r="F210" t="s">
        <v>5</v>
      </c>
    </row>
    <row r="211" spans="1:6" x14ac:dyDescent="0.2">
      <c r="A211" t="s">
        <v>14</v>
      </c>
      <c r="B211" t="s">
        <v>13</v>
      </c>
      <c r="C211">
        <v>2</v>
      </c>
      <c r="D211">
        <v>4</v>
      </c>
      <c r="E211" t="s">
        <v>14</v>
      </c>
      <c r="F211" t="s">
        <v>5</v>
      </c>
    </row>
    <row r="212" spans="1:6" x14ac:dyDescent="0.2">
      <c r="A212" t="s">
        <v>14</v>
      </c>
      <c r="B212" t="s">
        <v>13</v>
      </c>
      <c r="C212">
        <v>2</v>
      </c>
      <c r="D212">
        <v>4</v>
      </c>
      <c r="E212" t="s">
        <v>13</v>
      </c>
      <c r="F212" t="s">
        <v>6</v>
      </c>
    </row>
    <row r="213" spans="1:6" x14ac:dyDescent="0.2">
      <c r="A213" t="s">
        <v>14</v>
      </c>
      <c r="B213" t="s">
        <v>13</v>
      </c>
      <c r="C213">
        <v>2</v>
      </c>
      <c r="D213">
        <v>4</v>
      </c>
      <c r="E213" t="s">
        <v>14</v>
      </c>
      <c r="F213" t="s">
        <v>5</v>
      </c>
    </row>
    <row r="214" spans="1:6" x14ac:dyDescent="0.2">
      <c r="A214" t="s">
        <v>14</v>
      </c>
      <c r="B214" t="s">
        <v>13</v>
      </c>
      <c r="C214">
        <v>2</v>
      </c>
      <c r="D214">
        <v>4</v>
      </c>
      <c r="E214" t="s">
        <v>14</v>
      </c>
      <c r="F214" t="s">
        <v>6</v>
      </c>
    </row>
    <row r="215" spans="1:6" x14ac:dyDescent="0.2">
      <c r="A215" t="s">
        <v>14</v>
      </c>
      <c r="B215" t="s">
        <v>13</v>
      </c>
      <c r="C215">
        <v>2</v>
      </c>
      <c r="D215">
        <v>4</v>
      </c>
      <c r="E215" t="s">
        <v>13</v>
      </c>
      <c r="F215" t="s">
        <v>6</v>
      </c>
    </row>
    <row r="216" spans="1:6" x14ac:dyDescent="0.2">
      <c r="A216" t="s">
        <v>14</v>
      </c>
      <c r="B216" t="s">
        <v>13</v>
      </c>
      <c r="C216">
        <v>4</v>
      </c>
      <c r="D216">
        <v>4</v>
      </c>
      <c r="E216" t="s">
        <v>14</v>
      </c>
      <c r="F216" t="s">
        <v>5</v>
      </c>
    </row>
    <row r="217" spans="1:6" x14ac:dyDescent="0.2">
      <c r="A217" t="s">
        <v>14</v>
      </c>
      <c r="B217" t="s">
        <v>13</v>
      </c>
      <c r="C217">
        <v>4</v>
      </c>
      <c r="D217">
        <v>4</v>
      </c>
      <c r="E217" t="s">
        <v>14</v>
      </c>
      <c r="F217" t="s">
        <v>5</v>
      </c>
    </row>
    <row r="218" spans="1:6" x14ac:dyDescent="0.2">
      <c r="A218" t="s">
        <v>14</v>
      </c>
      <c r="B218" t="s">
        <v>13</v>
      </c>
      <c r="C218">
        <v>4</v>
      </c>
      <c r="D218">
        <v>4</v>
      </c>
      <c r="E218" t="s">
        <v>13</v>
      </c>
      <c r="F218" t="s">
        <v>6</v>
      </c>
    </row>
    <row r="219" spans="1:6" x14ac:dyDescent="0.2">
      <c r="A219" t="s">
        <v>14</v>
      </c>
      <c r="B219" t="s">
        <v>13</v>
      </c>
      <c r="C219">
        <v>4</v>
      </c>
      <c r="D219">
        <v>4</v>
      </c>
      <c r="E219" t="s">
        <v>14</v>
      </c>
      <c r="F219" t="s">
        <v>5</v>
      </c>
    </row>
    <row r="220" spans="1:6" x14ac:dyDescent="0.2">
      <c r="A220" t="s">
        <v>14</v>
      </c>
      <c r="B220" t="s">
        <v>13</v>
      </c>
      <c r="C220">
        <v>4</v>
      </c>
      <c r="D220">
        <v>4</v>
      </c>
      <c r="E220" t="s">
        <v>14</v>
      </c>
      <c r="F220" t="s">
        <v>6</v>
      </c>
    </row>
    <row r="221" spans="1:6" x14ac:dyDescent="0.2">
      <c r="A221" t="s">
        <v>14</v>
      </c>
      <c r="B221" t="s">
        <v>13</v>
      </c>
      <c r="C221">
        <v>4</v>
      </c>
      <c r="D221">
        <v>4</v>
      </c>
      <c r="E221" t="s">
        <v>13</v>
      </c>
      <c r="F221" t="s">
        <v>6</v>
      </c>
    </row>
    <row r="222" spans="1:6" x14ac:dyDescent="0.2">
      <c r="A222" t="s">
        <v>14</v>
      </c>
      <c r="B222" t="s">
        <v>13</v>
      </c>
      <c r="C222">
        <v>4</v>
      </c>
      <c r="D222">
        <v>4</v>
      </c>
      <c r="E222" t="s">
        <v>14</v>
      </c>
      <c r="F222" t="s">
        <v>5</v>
      </c>
    </row>
    <row r="223" spans="1:6" x14ac:dyDescent="0.2">
      <c r="A223" t="s">
        <v>14</v>
      </c>
      <c r="B223" t="s">
        <v>13</v>
      </c>
      <c r="C223">
        <v>4</v>
      </c>
      <c r="D223">
        <v>4</v>
      </c>
      <c r="E223" t="s">
        <v>14</v>
      </c>
      <c r="F223" t="s">
        <v>6</v>
      </c>
    </row>
    <row r="224" spans="1:6" x14ac:dyDescent="0.2">
      <c r="A224" t="s">
        <v>14</v>
      </c>
      <c r="B224" t="s">
        <v>13</v>
      </c>
      <c r="C224">
        <v>4</v>
      </c>
      <c r="D224">
        <v>4</v>
      </c>
      <c r="E224" t="s">
        <v>13</v>
      </c>
      <c r="F224" t="s">
        <v>6</v>
      </c>
    </row>
    <row r="225" spans="1:6" x14ac:dyDescent="0.2">
      <c r="A225" t="s">
        <v>14</v>
      </c>
      <c r="B225" t="s">
        <v>13</v>
      </c>
      <c r="C225">
        <v>2</v>
      </c>
      <c r="D225">
        <v>4</v>
      </c>
      <c r="E225" t="s">
        <v>14</v>
      </c>
      <c r="F225" t="s">
        <v>5</v>
      </c>
    </row>
    <row r="226" spans="1:6" x14ac:dyDescent="0.2">
      <c r="A226" t="s">
        <v>14</v>
      </c>
      <c r="B226" t="s">
        <v>13</v>
      </c>
      <c r="C226">
        <v>2</v>
      </c>
      <c r="D226">
        <v>4</v>
      </c>
      <c r="E226" t="s">
        <v>14</v>
      </c>
      <c r="F226" t="s">
        <v>6</v>
      </c>
    </row>
    <row r="227" spans="1:6" x14ac:dyDescent="0.2">
      <c r="A227" t="s">
        <v>14</v>
      </c>
      <c r="B227" t="s">
        <v>13</v>
      </c>
      <c r="C227">
        <v>2</v>
      </c>
      <c r="D227">
        <v>4</v>
      </c>
      <c r="E227" t="s">
        <v>13</v>
      </c>
      <c r="F227" t="s">
        <v>6</v>
      </c>
    </row>
    <row r="228" spans="1:6" x14ac:dyDescent="0.2">
      <c r="A228" t="s">
        <v>14</v>
      </c>
      <c r="B228" t="s">
        <v>13</v>
      </c>
      <c r="C228">
        <v>2</v>
      </c>
      <c r="D228">
        <v>4</v>
      </c>
      <c r="E228" t="s">
        <v>14</v>
      </c>
      <c r="F228" t="s">
        <v>5</v>
      </c>
    </row>
    <row r="229" spans="1:6" x14ac:dyDescent="0.2">
      <c r="A229" t="s">
        <v>14</v>
      </c>
      <c r="B229" t="s">
        <v>13</v>
      </c>
      <c r="C229">
        <v>2</v>
      </c>
      <c r="D229">
        <v>4</v>
      </c>
      <c r="E229" t="s">
        <v>14</v>
      </c>
      <c r="F229" t="s">
        <v>6</v>
      </c>
    </row>
    <row r="230" spans="1:6" x14ac:dyDescent="0.2">
      <c r="A230" t="s">
        <v>14</v>
      </c>
      <c r="B230" t="s">
        <v>13</v>
      </c>
      <c r="C230">
        <v>2</v>
      </c>
      <c r="D230">
        <v>4</v>
      </c>
      <c r="E230" t="s">
        <v>13</v>
      </c>
      <c r="F230" t="s">
        <v>6</v>
      </c>
    </row>
    <row r="231" spans="1:6" x14ac:dyDescent="0.2">
      <c r="A231" t="s">
        <v>14</v>
      </c>
      <c r="B231" t="s">
        <v>13</v>
      </c>
      <c r="C231">
        <v>2</v>
      </c>
      <c r="D231">
        <v>4</v>
      </c>
      <c r="E231" t="s">
        <v>14</v>
      </c>
      <c r="F231" t="s">
        <v>5</v>
      </c>
    </row>
    <row r="232" spans="1:6" x14ac:dyDescent="0.2">
      <c r="A232" t="s">
        <v>14</v>
      </c>
      <c r="B232" t="s">
        <v>13</v>
      </c>
      <c r="C232">
        <v>2</v>
      </c>
      <c r="D232">
        <v>4</v>
      </c>
      <c r="E232" t="s">
        <v>14</v>
      </c>
      <c r="F232" t="s">
        <v>6</v>
      </c>
    </row>
    <row r="233" spans="1:6" x14ac:dyDescent="0.2">
      <c r="A233" t="s">
        <v>14</v>
      </c>
      <c r="B233" t="s">
        <v>13</v>
      </c>
      <c r="C233">
        <v>4</v>
      </c>
      <c r="D233">
        <v>4</v>
      </c>
      <c r="E233" t="s">
        <v>14</v>
      </c>
      <c r="F233" t="s">
        <v>5</v>
      </c>
    </row>
    <row r="234" spans="1:6" x14ac:dyDescent="0.2">
      <c r="A234" t="s">
        <v>14</v>
      </c>
      <c r="B234" t="s">
        <v>13</v>
      </c>
      <c r="C234">
        <v>4</v>
      </c>
      <c r="D234">
        <v>4</v>
      </c>
      <c r="E234" t="s">
        <v>14</v>
      </c>
      <c r="F234" t="s">
        <v>6</v>
      </c>
    </row>
    <row r="235" spans="1:6" x14ac:dyDescent="0.2">
      <c r="A235" t="s">
        <v>14</v>
      </c>
      <c r="B235" t="s">
        <v>13</v>
      </c>
      <c r="C235">
        <v>4</v>
      </c>
      <c r="D235">
        <v>4</v>
      </c>
      <c r="E235" t="s">
        <v>13</v>
      </c>
      <c r="F235" t="s">
        <v>6</v>
      </c>
    </row>
    <row r="236" spans="1:6" x14ac:dyDescent="0.2">
      <c r="A236" t="s">
        <v>14</v>
      </c>
      <c r="B236" t="s">
        <v>13</v>
      </c>
      <c r="C236">
        <v>4</v>
      </c>
      <c r="D236">
        <v>4</v>
      </c>
      <c r="E236" t="s">
        <v>14</v>
      </c>
      <c r="F236" t="s">
        <v>5</v>
      </c>
    </row>
    <row r="237" spans="1:6" x14ac:dyDescent="0.2">
      <c r="A237" t="s">
        <v>14</v>
      </c>
      <c r="B237" t="s">
        <v>13</v>
      </c>
      <c r="C237">
        <v>4</v>
      </c>
      <c r="D237">
        <v>4</v>
      </c>
      <c r="E237" t="s">
        <v>14</v>
      </c>
      <c r="F237" t="s">
        <v>6</v>
      </c>
    </row>
    <row r="238" spans="1:6" x14ac:dyDescent="0.2">
      <c r="A238" t="s">
        <v>14</v>
      </c>
      <c r="B238" t="s">
        <v>13</v>
      </c>
      <c r="C238">
        <v>4</v>
      </c>
      <c r="D238">
        <v>4</v>
      </c>
      <c r="E238" t="s">
        <v>14</v>
      </c>
      <c r="F238" t="s">
        <v>5</v>
      </c>
    </row>
    <row r="239" spans="1:6" x14ac:dyDescent="0.2">
      <c r="A239" t="s">
        <v>14</v>
      </c>
      <c r="B239" t="s">
        <v>13</v>
      </c>
      <c r="C239">
        <v>4</v>
      </c>
      <c r="D239">
        <v>4</v>
      </c>
      <c r="E239" t="s">
        <v>14</v>
      </c>
      <c r="F239" t="s">
        <v>6</v>
      </c>
    </row>
    <row r="240" spans="1:6" x14ac:dyDescent="0.2">
      <c r="A240" t="s">
        <v>14</v>
      </c>
      <c r="B240" t="s">
        <v>14</v>
      </c>
      <c r="C240">
        <v>2</v>
      </c>
      <c r="D240">
        <v>4</v>
      </c>
      <c r="E240" t="s">
        <v>14</v>
      </c>
      <c r="F240" t="s">
        <v>5</v>
      </c>
    </row>
    <row r="241" spans="1:6" x14ac:dyDescent="0.2">
      <c r="A241" t="s">
        <v>14</v>
      </c>
      <c r="B241" t="s">
        <v>14</v>
      </c>
      <c r="C241">
        <v>2</v>
      </c>
      <c r="D241">
        <v>4</v>
      </c>
      <c r="E241" t="s">
        <v>14</v>
      </c>
      <c r="F241" t="s">
        <v>6</v>
      </c>
    </row>
    <row r="242" spans="1:6" x14ac:dyDescent="0.2">
      <c r="A242" t="s">
        <v>14</v>
      </c>
      <c r="B242" t="s">
        <v>14</v>
      </c>
      <c r="C242">
        <v>2</v>
      </c>
      <c r="D242">
        <v>4</v>
      </c>
      <c r="E242" t="s">
        <v>14</v>
      </c>
      <c r="F242" t="s">
        <v>5</v>
      </c>
    </row>
    <row r="243" spans="1:6" x14ac:dyDescent="0.2">
      <c r="A243" t="s">
        <v>14</v>
      </c>
      <c r="B243" t="s">
        <v>14</v>
      </c>
      <c r="C243">
        <v>2</v>
      </c>
      <c r="D243">
        <v>4</v>
      </c>
      <c r="E243" t="s">
        <v>14</v>
      </c>
      <c r="F243" t="s">
        <v>6</v>
      </c>
    </row>
    <row r="244" spans="1:6" x14ac:dyDescent="0.2">
      <c r="A244" t="s">
        <v>14</v>
      </c>
      <c r="B244" t="s">
        <v>14</v>
      </c>
      <c r="C244">
        <v>2</v>
      </c>
      <c r="D244">
        <v>4</v>
      </c>
      <c r="E244" t="s">
        <v>14</v>
      </c>
      <c r="F244" t="s">
        <v>5</v>
      </c>
    </row>
    <row r="245" spans="1:6" x14ac:dyDescent="0.2">
      <c r="A245" t="s">
        <v>14</v>
      </c>
      <c r="B245" t="s">
        <v>14</v>
      </c>
      <c r="C245">
        <v>4</v>
      </c>
      <c r="D245">
        <v>4</v>
      </c>
      <c r="E245" t="s">
        <v>14</v>
      </c>
      <c r="F245" t="s">
        <v>5</v>
      </c>
    </row>
    <row r="246" spans="1:6" x14ac:dyDescent="0.2">
      <c r="A246" t="s">
        <v>14</v>
      </c>
      <c r="B246" t="s">
        <v>14</v>
      </c>
      <c r="C246">
        <v>4</v>
      </c>
      <c r="D246">
        <v>4</v>
      </c>
      <c r="E246" t="s">
        <v>14</v>
      </c>
      <c r="F246" t="s">
        <v>6</v>
      </c>
    </row>
    <row r="247" spans="1:6" x14ac:dyDescent="0.2">
      <c r="A247" t="s">
        <v>14</v>
      </c>
      <c r="B247" t="s">
        <v>14</v>
      </c>
      <c r="C247">
        <v>4</v>
      </c>
      <c r="D247">
        <v>4</v>
      </c>
      <c r="E247" t="s">
        <v>14</v>
      </c>
      <c r="F247" t="s">
        <v>5</v>
      </c>
    </row>
    <row r="248" spans="1:6" x14ac:dyDescent="0.2">
      <c r="A248" t="s">
        <v>14</v>
      </c>
      <c r="B248" t="s">
        <v>14</v>
      </c>
      <c r="C248">
        <v>4</v>
      </c>
      <c r="D248">
        <v>4</v>
      </c>
      <c r="E248" t="s">
        <v>14</v>
      </c>
      <c r="F248" t="s">
        <v>5</v>
      </c>
    </row>
    <row r="249" spans="1:6" x14ac:dyDescent="0.2">
      <c r="A249" t="s">
        <v>14</v>
      </c>
      <c r="B249" t="s">
        <v>14</v>
      </c>
      <c r="C249">
        <v>2</v>
      </c>
      <c r="D249">
        <v>4</v>
      </c>
      <c r="E249" t="s">
        <v>14</v>
      </c>
      <c r="F249" t="s">
        <v>5</v>
      </c>
    </row>
    <row r="250" spans="1:6" x14ac:dyDescent="0.2">
      <c r="A250" t="s">
        <v>14</v>
      </c>
      <c r="B250" t="s">
        <v>14</v>
      </c>
      <c r="C250">
        <v>2</v>
      </c>
      <c r="D250">
        <v>4</v>
      </c>
      <c r="E250" t="s">
        <v>14</v>
      </c>
      <c r="F250" t="s">
        <v>6</v>
      </c>
    </row>
    <row r="251" spans="1:6" x14ac:dyDescent="0.2">
      <c r="A251" t="s">
        <v>14</v>
      </c>
      <c r="B251" t="s">
        <v>14</v>
      </c>
      <c r="C251">
        <v>2</v>
      </c>
      <c r="D251">
        <v>4</v>
      </c>
      <c r="E251" t="s">
        <v>14</v>
      </c>
      <c r="F251" t="s">
        <v>5</v>
      </c>
    </row>
    <row r="252" spans="1:6" x14ac:dyDescent="0.2">
      <c r="A252" t="s">
        <v>14</v>
      </c>
      <c r="B252" t="s">
        <v>14</v>
      </c>
      <c r="C252">
        <v>2</v>
      </c>
      <c r="D252">
        <v>4</v>
      </c>
      <c r="E252" t="s">
        <v>14</v>
      </c>
      <c r="F252" t="s">
        <v>6</v>
      </c>
    </row>
    <row r="253" spans="1:6" x14ac:dyDescent="0.2">
      <c r="A253" t="s">
        <v>14</v>
      </c>
      <c r="B253" t="s">
        <v>14</v>
      </c>
      <c r="C253">
        <v>2</v>
      </c>
      <c r="D253">
        <v>4</v>
      </c>
      <c r="E253" t="s">
        <v>14</v>
      </c>
      <c r="F253" t="s">
        <v>5</v>
      </c>
    </row>
    <row r="254" spans="1:6" x14ac:dyDescent="0.2">
      <c r="A254" t="s">
        <v>14</v>
      </c>
      <c r="B254" t="s">
        <v>14</v>
      </c>
      <c r="C254">
        <v>4</v>
      </c>
      <c r="D254">
        <v>4</v>
      </c>
      <c r="E254" t="s">
        <v>14</v>
      </c>
      <c r="F254" t="s">
        <v>5</v>
      </c>
    </row>
    <row r="255" spans="1:6" x14ac:dyDescent="0.2">
      <c r="A255" t="s">
        <v>14</v>
      </c>
      <c r="B255" t="s">
        <v>14</v>
      </c>
      <c r="C255">
        <v>4</v>
      </c>
      <c r="D255">
        <v>4</v>
      </c>
      <c r="E255" t="s">
        <v>14</v>
      </c>
      <c r="F255" t="s">
        <v>6</v>
      </c>
    </row>
    <row r="256" spans="1:6" x14ac:dyDescent="0.2">
      <c r="A256" t="s">
        <v>14</v>
      </c>
      <c r="B256" t="s">
        <v>14</v>
      </c>
      <c r="C256">
        <v>4</v>
      </c>
      <c r="D256">
        <v>4</v>
      </c>
      <c r="E256" t="s">
        <v>14</v>
      </c>
      <c r="F256" t="s">
        <v>5</v>
      </c>
    </row>
    <row r="257" spans="1:6" x14ac:dyDescent="0.2">
      <c r="A257" t="s">
        <v>14</v>
      </c>
      <c r="B257" t="s">
        <v>14</v>
      </c>
      <c r="C257">
        <v>4</v>
      </c>
      <c r="D257">
        <v>4</v>
      </c>
      <c r="E257" t="s">
        <v>14</v>
      </c>
      <c r="F257" t="s">
        <v>5</v>
      </c>
    </row>
  </sheetData>
  <mergeCells count="22">
    <mergeCell ref="H19:H21"/>
    <mergeCell ref="L19:L21"/>
    <mergeCell ref="P19:P21"/>
    <mergeCell ref="Q19:Q21"/>
    <mergeCell ref="H22:H23"/>
    <mergeCell ref="L22:L23"/>
    <mergeCell ref="P22:P23"/>
    <mergeCell ref="Q22:Q23"/>
    <mergeCell ref="H15:H16"/>
    <mergeCell ref="L15:L16"/>
    <mergeCell ref="P15:P16"/>
    <mergeCell ref="Q15:Q16"/>
    <mergeCell ref="H17:H18"/>
    <mergeCell ref="L17:L18"/>
    <mergeCell ref="P17:P18"/>
    <mergeCell ref="Q17:Q18"/>
    <mergeCell ref="Q13:Q14"/>
    <mergeCell ref="H5:H6"/>
    <mergeCell ref="L5:L6"/>
    <mergeCell ref="H13:H14"/>
    <mergeCell ref="L13:L14"/>
    <mergeCell ref="P13:P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E92F2-928F-7E4F-98F8-07F64B6FEE88}">
  <dimension ref="A1:Q74"/>
  <sheetViews>
    <sheetView topLeftCell="A6" workbookViewId="0">
      <selection activeCell="I34" sqref="I34"/>
    </sheetView>
  </sheetViews>
  <sheetFormatPr baseColWidth="10" defaultRowHeight="16" x14ac:dyDescent="0.2"/>
  <sheetData>
    <row r="1" spans="1:17" x14ac:dyDescent="0.2">
      <c r="A1" s="22" t="s">
        <v>29</v>
      </c>
      <c r="B1" s="22" t="s">
        <v>30</v>
      </c>
      <c r="C1" s="22" t="s">
        <v>31</v>
      </c>
      <c r="D1" s="22" t="s">
        <v>32</v>
      </c>
      <c r="E1" s="22" t="s">
        <v>33</v>
      </c>
      <c r="F1" s="22" t="s">
        <v>34</v>
      </c>
    </row>
    <row r="2" spans="1:17" x14ac:dyDescent="0.2">
      <c r="A2" t="s">
        <v>12</v>
      </c>
      <c r="B2" t="s">
        <v>15</v>
      </c>
      <c r="C2" t="s">
        <v>35</v>
      </c>
      <c r="D2" t="s">
        <v>36</v>
      </c>
      <c r="E2" t="s">
        <v>19</v>
      </c>
      <c r="F2" t="s">
        <v>37</v>
      </c>
    </row>
    <row r="3" spans="1:17" x14ac:dyDescent="0.2">
      <c r="A3" t="s">
        <v>13</v>
      </c>
      <c r="B3" t="s">
        <v>13</v>
      </c>
      <c r="C3">
        <v>2</v>
      </c>
      <c r="D3">
        <v>4</v>
      </c>
      <c r="E3" t="s">
        <v>13</v>
      </c>
      <c r="F3" t="s">
        <v>5</v>
      </c>
      <c r="H3" t="s">
        <v>0</v>
      </c>
      <c r="I3">
        <f>COUNTA(A3:A805)</f>
        <v>72</v>
      </c>
    </row>
    <row r="4" spans="1:17" x14ac:dyDescent="0.2">
      <c r="A4" t="s">
        <v>13</v>
      </c>
      <c r="B4" t="s">
        <v>13</v>
      </c>
      <c r="C4">
        <v>2</v>
      </c>
      <c r="D4">
        <v>4</v>
      </c>
      <c r="E4" t="s">
        <v>13</v>
      </c>
      <c r="F4" t="s">
        <v>5</v>
      </c>
      <c r="H4" s="1"/>
      <c r="I4" s="1"/>
      <c r="J4" s="1" t="s">
        <v>1</v>
      </c>
      <c r="K4" s="2" t="s">
        <v>2</v>
      </c>
      <c r="L4" s="2" t="s">
        <v>3</v>
      </c>
    </row>
    <row r="5" spans="1:17" x14ac:dyDescent="0.2">
      <c r="A5" t="s">
        <v>13</v>
      </c>
      <c r="B5" t="s">
        <v>13</v>
      </c>
      <c r="C5">
        <v>2</v>
      </c>
      <c r="D5">
        <v>4</v>
      </c>
      <c r="E5" t="s">
        <v>13</v>
      </c>
      <c r="F5" t="s">
        <v>5</v>
      </c>
      <c r="H5" s="29" t="s">
        <v>4</v>
      </c>
      <c r="I5" s="1" t="s">
        <v>5</v>
      </c>
      <c r="J5" s="1">
        <f>COUNTIF($F$3:$F$807,I5)</f>
        <v>18</v>
      </c>
      <c r="K5" s="1">
        <f>J5/$I$3*LOG(J5/$I$3, 2)</f>
        <v>-0.5</v>
      </c>
      <c r="L5" s="31">
        <f>-SUM(K5:K6)</f>
        <v>0.81127812445913283</v>
      </c>
    </row>
    <row r="6" spans="1:17" x14ac:dyDescent="0.2">
      <c r="A6" t="s">
        <v>13</v>
      </c>
      <c r="B6" t="s">
        <v>13</v>
      </c>
      <c r="C6">
        <v>4</v>
      </c>
      <c r="D6">
        <v>4</v>
      </c>
      <c r="E6" t="s">
        <v>13</v>
      </c>
      <c r="F6" t="s">
        <v>5</v>
      </c>
      <c r="H6" s="30"/>
      <c r="I6" s="1" t="s">
        <v>6</v>
      </c>
      <c r="J6" s="1">
        <f>COUNTIF($F$3:$F$807,I6)</f>
        <v>54</v>
      </c>
      <c r="K6" s="1">
        <f>J6/$I$3*LOG(J6/$I$3, 2)</f>
        <v>-0.31127812445913283</v>
      </c>
      <c r="L6" s="32"/>
    </row>
    <row r="7" spans="1:17" x14ac:dyDescent="0.2">
      <c r="A7" t="s">
        <v>13</v>
      </c>
      <c r="B7" t="s">
        <v>13</v>
      </c>
      <c r="C7">
        <v>4</v>
      </c>
      <c r="D7">
        <v>4</v>
      </c>
      <c r="E7" t="s">
        <v>13</v>
      </c>
      <c r="F7" t="s">
        <v>5</v>
      </c>
    </row>
    <row r="8" spans="1:17" x14ac:dyDescent="0.2">
      <c r="A8" t="s">
        <v>13</v>
      </c>
      <c r="B8" t="s">
        <v>13</v>
      </c>
      <c r="C8">
        <v>4</v>
      </c>
      <c r="D8">
        <v>4</v>
      </c>
      <c r="E8" t="s">
        <v>13</v>
      </c>
      <c r="F8" t="s">
        <v>5</v>
      </c>
    </row>
    <row r="9" spans="1:17" x14ac:dyDescent="0.2">
      <c r="A9" t="s">
        <v>13</v>
      </c>
      <c r="B9" t="s">
        <v>13</v>
      </c>
      <c r="C9">
        <v>2</v>
      </c>
      <c r="D9">
        <v>4</v>
      </c>
      <c r="E9" t="s">
        <v>13</v>
      </c>
      <c r="F9" t="s">
        <v>5</v>
      </c>
    </row>
    <row r="10" spans="1:17" x14ac:dyDescent="0.2">
      <c r="A10" t="s">
        <v>13</v>
      </c>
      <c r="B10" t="s">
        <v>13</v>
      </c>
      <c r="C10">
        <v>2</v>
      </c>
      <c r="D10">
        <v>4</v>
      </c>
      <c r="E10" t="s">
        <v>13</v>
      </c>
      <c r="F10" t="s">
        <v>5</v>
      </c>
    </row>
    <row r="11" spans="1:17" x14ac:dyDescent="0.2">
      <c r="A11" t="s">
        <v>13</v>
      </c>
      <c r="B11" t="s">
        <v>13</v>
      </c>
      <c r="C11">
        <v>2</v>
      </c>
      <c r="D11">
        <v>4</v>
      </c>
      <c r="E11" t="s">
        <v>13</v>
      </c>
      <c r="F11" t="s">
        <v>5</v>
      </c>
    </row>
    <row r="12" spans="1:17" x14ac:dyDescent="0.2">
      <c r="A12" t="s">
        <v>13</v>
      </c>
      <c r="B12" t="s">
        <v>13</v>
      </c>
      <c r="C12">
        <v>4</v>
      </c>
      <c r="D12">
        <v>4</v>
      </c>
      <c r="E12" t="s">
        <v>13</v>
      </c>
      <c r="F12" t="s">
        <v>5</v>
      </c>
      <c r="J12" s="3" t="s">
        <v>5</v>
      </c>
      <c r="K12" s="3" t="s">
        <v>6</v>
      </c>
      <c r="L12" s="4" t="s">
        <v>7</v>
      </c>
      <c r="M12" s="5" t="s">
        <v>8</v>
      </c>
      <c r="N12" s="5" t="s">
        <v>9</v>
      </c>
      <c r="O12" s="6" t="s">
        <v>10</v>
      </c>
      <c r="P12" s="7" t="s">
        <v>3</v>
      </c>
      <c r="Q12" s="8" t="s">
        <v>11</v>
      </c>
    </row>
    <row r="13" spans="1:17" x14ac:dyDescent="0.2">
      <c r="A13" t="s">
        <v>13</v>
      </c>
      <c r="B13" t="s">
        <v>13</v>
      </c>
      <c r="C13">
        <v>4</v>
      </c>
      <c r="D13">
        <v>4</v>
      </c>
      <c r="E13" t="s">
        <v>13</v>
      </c>
      <c r="F13" t="s">
        <v>5</v>
      </c>
      <c r="G13">
        <v>1</v>
      </c>
      <c r="H13" s="31" t="s">
        <v>12</v>
      </c>
      <c r="I13" s="2" t="s">
        <v>13</v>
      </c>
      <c r="J13" s="9">
        <f>COUNTIFS(INDEX($A$3:$F$803,0,$G13),$I13,$F$3:$F$803,J$12)</f>
        <v>18</v>
      </c>
      <c r="K13" s="9">
        <f>COUNTIFS(INDEX($A$3:$F$803,0,$G13),$I13,$F$3:$F$803,K$12)</f>
        <v>30</v>
      </c>
      <c r="L13" s="31">
        <f>SUM(J13:K14)</f>
        <v>72</v>
      </c>
      <c r="M13" s="10">
        <f>IF(ISERROR(J13/SUM($J13:$K13)*LOG(J13/SUM($J13:$K13),2)), 0, J13/SUM($J13:$K13)*LOG(J13/SUM($J13:$K13),2))</f>
        <v>-0.53063906222956636</v>
      </c>
      <c r="N13" s="10">
        <f>IF(ISERROR(K13/SUM($J13:$K13)*LOG(K13/SUM($J13:$K13),2)), 0, K13/SUM($J13:$K13)*LOG(K13/SUM($J13:$K13),2))</f>
        <v>-0.42379494069539858</v>
      </c>
      <c r="O13" s="11">
        <f>-SUM($J13:$K13)/$I$3*($M13+$N13)</f>
        <v>0.63628933528330989</v>
      </c>
      <c r="P13" s="33">
        <f>SUMIFS(O$13:O$23,$G$13:$G$23,$G13)</f>
        <v>0.63628933528330989</v>
      </c>
      <c r="Q13" s="27">
        <f>$L$5-P13</f>
        <v>0.17498878917582295</v>
      </c>
    </row>
    <row r="14" spans="1:17" x14ac:dyDescent="0.2">
      <c r="A14" t="s">
        <v>13</v>
      </c>
      <c r="B14" t="s">
        <v>13</v>
      </c>
      <c r="C14">
        <v>4</v>
      </c>
      <c r="D14">
        <v>4</v>
      </c>
      <c r="E14" t="s">
        <v>13</v>
      </c>
      <c r="F14" t="s">
        <v>5</v>
      </c>
      <c r="G14">
        <v>1</v>
      </c>
      <c r="H14" s="32"/>
      <c r="I14" s="2" t="s">
        <v>14</v>
      </c>
      <c r="J14" s="9">
        <f t="shared" ref="J14:K23" si="0">COUNTIFS(INDEX($A$3:$F$803,0,$G14),$I14,$F$3:$F$803,J$12)</f>
        <v>0</v>
      </c>
      <c r="K14" s="9">
        <f t="shared" si="0"/>
        <v>24</v>
      </c>
      <c r="L14" s="32"/>
      <c r="M14" s="10">
        <f t="shared" ref="M14:M23" si="1">IF(ISERROR(J14/SUM($J14:$K14)*LOG(J14/SUM($J14:$K14),2)), 0, J14/SUM($J14:$K14)*LOG(J14/SUM($J14:$K14),2))</f>
        <v>0</v>
      </c>
      <c r="N14" s="10">
        <f t="shared" ref="N14:N23" si="2">IF(ISERROR(K14/SUM($J14:$K14)*LOG(K14/SUM($J14:$K14),2)), 0, K14/SUM($J14:$K14)*LOG(K14/SUM($J14:$K14),2))</f>
        <v>0</v>
      </c>
      <c r="O14" s="11">
        <f t="shared" ref="O14:O22" si="3">-SUM($J14:$K14)/$I$3*($M14+$N14)</f>
        <v>0</v>
      </c>
      <c r="P14" s="34"/>
      <c r="Q14" s="28"/>
    </row>
    <row r="15" spans="1:17" x14ac:dyDescent="0.2">
      <c r="A15" t="s">
        <v>13</v>
      </c>
      <c r="B15" t="s">
        <v>14</v>
      </c>
      <c r="C15">
        <v>2</v>
      </c>
      <c r="D15">
        <v>4</v>
      </c>
      <c r="E15" t="s">
        <v>13</v>
      </c>
      <c r="F15" t="s">
        <v>6</v>
      </c>
      <c r="G15">
        <v>2</v>
      </c>
      <c r="H15" s="29" t="s">
        <v>15</v>
      </c>
      <c r="I15" s="2" t="s">
        <v>13</v>
      </c>
      <c r="J15" s="9">
        <f t="shared" si="0"/>
        <v>18</v>
      </c>
      <c r="K15" s="9">
        <f t="shared" si="0"/>
        <v>27</v>
      </c>
      <c r="L15" s="31">
        <f>SUM(J15:K16)</f>
        <v>72</v>
      </c>
      <c r="M15" s="10">
        <f t="shared" si="1"/>
        <v>-0.52877123795494485</v>
      </c>
      <c r="N15" s="10">
        <f t="shared" si="2"/>
        <v>-0.44217935649972373</v>
      </c>
      <c r="O15" s="11">
        <f t="shared" si="3"/>
        <v>0.60684412153416789</v>
      </c>
      <c r="P15" s="33">
        <f t="shared" ref="P15" si="4">SUMIFS(O$13:O$23,$G$13:$G$23,G15)</f>
        <v>0.60684412153416789</v>
      </c>
      <c r="Q15" s="27">
        <f>$L$5-P15</f>
        <v>0.20443400292496494</v>
      </c>
    </row>
    <row r="16" spans="1:17" x14ac:dyDescent="0.2">
      <c r="A16" t="s">
        <v>13</v>
      </c>
      <c r="B16" t="s">
        <v>14</v>
      </c>
      <c r="C16">
        <v>2</v>
      </c>
      <c r="D16">
        <v>4</v>
      </c>
      <c r="E16" t="s">
        <v>13</v>
      </c>
      <c r="F16" t="s">
        <v>6</v>
      </c>
      <c r="G16">
        <v>2</v>
      </c>
      <c r="H16" s="30"/>
      <c r="I16" s="2" t="s">
        <v>14</v>
      </c>
      <c r="J16" s="9">
        <f t="shared" si="0"/>
        <v>0</v>
      </c>
      <c r="K16" s="9">
        <f t="shared" si="0"/>
        <v>27</v>
      </c>
      <c r="L16" s="32"/>
      <c r="M16" s="10">
        <f t="shared" si="1"/>
        <v>0</v>
      </c>
      <c r="N16" s="10">
        <f t="shared" si="2"/>
        <v>0</v>
      </c>
      <c r="O16" s="11">
        <f t="shared" si="3"/>
        <v>0</v>
      </c>
      <c r="P16" s="34"/>
      <c r="Q16" s="28"/>
    </row>
    <row r="17" spans="1:17" x14ac:dyDescent="0.2">
      <c r="A17" t="s">
        <v>13</v>
      </c>
      <c r="B17" t="s">
        <v>14</v>
      </c>
      <c r="C17">
        <v>2</v>
      </c>
      <c r="D17">
        <v>4</v>
      </c>
      <c r="E17" t="s">
        <v>13</v>
      </c>
      <c r="F17" t="s">
        <v>6</v>
      </c>
      <c r="G17">
        <v>3</v>
      </c>
      <c r="H17" s="31" t="s">
        <v>16</v>
      </c>
      <c r="I17" s="2">
        <v>2</v>
      </c>
      <c r="J17" s="9">
        <f t="shared" si="0"/>
        <v>9</v>
      </c>
      <c r="K17" s="9">
        <f t="shared" si="0"/>
        <v>28</v>
      </c>
      <c r="L17" s="31">
        <f>SUM(J17:K18)</f>
        <v>72</v>
      </c>
      <c r="M17" s="10">
        <f t="shared" si="1"/>
        <v>-0.49610149399134429</v>
      </c>
      <c r="N17" s="10">
        <f t="shared" si="2"/>
        <v>-0.30429071405399133</v>
      </c>
      <c r="O17" s="11">
        <f t="shared" si="3"/>
        <v>0.4113126624677419</v>
      </c>
      <c r="P17" s="33">
        <f>SUMIFS(O$13:O$23,$G$13:$G$23,G17)</f>
        <v>0.81109249452919485</v>
      </c>
      <c r="Q17" s="27">
        <f>$L$5-P17</f>
        <v>1.8562992993798044E-4</v>
      </c>
    </row>
    <row r="18" spans="1:17" x14ac:dyDescent="0.2">
      <c r="A18" t="s">
        <v>13</v>
      </c>
      <c r="B18" t="s">
        <v>14</v>
      </c>
      <c r="C18">
        <v>4</v>
      </c>
      <c r="D18">
        <v>4</v>
      </c>
      <c r="E18" t="s">
        <v>13</v>
      </c>
      <c r="F18" t="s">
        <v>6</v>
      </c>
      <c r="G18">
        <v>3</v>
      </c>
      <c r="H18" s="32"/>
      <c r="I18" s="2">
        <v>4</v>
      </c>
      <c r="J18" s="9">
        <f t="shared" si="0"/>
        <v>9</v>
      </c>
      <c r="K18" s="9">
        <f t="shared" si="0"/>
        <v>26</v>
      </c>
      <c r="L18" s="32"/>
      <c r="M18" s="10">
        <f t="shared" si="1"/>
        <v>-0.50383491827211102</v>
      </c>
      <c r="N18" s="10">
        <f t="shared" si="2"/>
        <v>-0.31856930768287806</v>
      </c>
      <c r="O18" s="11">
        <f t="shared" si="3"/>
        <v>0.39977983206145301</v>
      </c>
      <c r="P18" s="34"/>
      <c r="Q18" s="28"/>
    </row>
    <row r="19" spans="1:17" x14ac:dyDescent="0.2">
      <c r="A19" t="s">
        <v>13</v>
      </c>
      <c r="B19" t="s">
        <v>14</v>
      </c>
      <c r="C19">
        <v>4</v>
      </c>
      <c r="D19">
        <v>4</v>
      </c>
      <c r="E19" t="s">
        <v>13</v>
      </c>
      <c r="F19" t="s">
        <v>6</v>
      </c>
      <c r="G19">
        <v>4</v>
      </c>
      <c r="H19" s="29" t="s">
        <v>17</v>
      </c>
      <c r="I19" s="2">
        <v>2</v>
      </c>
      <c r="J19" s="9">
        <f t="shared" si="0"/>
        <v>0</v>
      </c>
      <c r="K19" s="9">
        <f t="shared" si="0"/>
        <v>0</v>
      </c>
      <c r="L19" s="31">
        <f>SUM(J19:K21)</f>
        <v>72</v>
      </c>
      <c r="M19" s="10">
        <f t="shared" si="1"/>
        <v>0</v>
      </c>
      <c r="N19" s="10">
        <f t="shared" si="2"/>
        <v>0</v>
      </c>
      <c r="O19" s="11">
        <f t="shared" si="3"/>
        <v>0</v>
      </c>
      <c r="P19" s="33">
        <f>SUMIFS(O$13:O$23,$G$13:$G$23,G19)</f>
        <v>0.81127812445913283</v>
      </c>
      <c r="Q19" s="27">
        <f>$L$5-P19</f>
        <v>0</v>
      </c>
    </row>
    <row r="20" spans="1:17" x14ac:dyDescent="0.2">
      <c r="A20" t="s">
        <v>13</v>
      </c>
      <c r="B20" t="s">
        <v>14</v>
      </c>
      <c r="C20">
        <v>4</v>
      </c>
      <c r="D20">
        <v>4</v>
      </c>
      <c r="E20" t="s">
        <v>13</v>
      </c>
      <c r="F20" t="s">
        <v>6</v>
      </c>
      <c r="G20">
        <v>4</v>
      </c>
      <c r="H20" s="35"/>
      <c r="I20" s="2">
        <v>4</v>
      </c>
      <c r="J20" s="9">
        <f t="shared" si="0"/>
        <v>18</v>
      </c>
      <c r="K20" s="9">
        <f t="shared" si="0"/>
        <v>54</v>
      </c>
      <c r="L20" s="36"/>
      <c r="M20" s="10">
        <f t="shared" si="1"/>
        <v>-0.5</v>
      </c>
      <c r="N20" s="10">
        <f t="shared" si="2"/>
        <v>-0.31127812445913283</v>
      </c>
      <c r="O20" s="11">
        <f t="shared" si="3"/>
        <v>0.81127812445913283</v>
      </c>
      <c r="P20" s="37"/>
      <c r="Q20" s="38"/>
    </row>
    <row r="21" spans="1:17" x14ac:dyDescent="0.2">
      <c r="A21" t="s">
        <v>13</v>
      </c>
      <c r="B21" t="s">
        <v>14</v>
      </c>
      <c r="C21">
        <v>2</v>
      </c>
      <c r="D21">
        <v>4</v>
      </c>
      <c r="E21" t="s">
        <v>13</v>
      </c>
      <c r="F21" t="s">
        <v>6</v>
      </c>
      <c r="G21">
        <v>4</v>
      </c>
      <c r="H21" s="30"/>
      <c r="I21" s="2" t="s">
        <v>18</v>
      </c>
      <c r="J21" s="9">
        <f t="shared" si="0"/>
        <v>0</v>
      </c>
      <c r="K21" s="9">
        <f t="shared" si="0"/>
        <v>0</v>
      </c>
      <c r="L21" s="32"/>
      <c r="M21" s="10">
        <f t="shared" si="1"/>
        <v>0</v>
      </c>
      <c r="N21" s="10">
        <f t="shared" si="2"/>
        <v>0</v>
      </c>
      <c r="O21" s="11">
        <f t="shared" si="3"/>
        <v>0</v>
      </c>
      <c r="P21" s="34"/>
      <c r="Q21" s="28"/>
    </row>
    <row r="22" spans="1:17" x14ac:dyDescent="0.2">
      <c r="A22" t="s">
        <v>13</v>
      </c>
      <c r="B22" t="s">
        <v>14</v>
      </c>
      <c r="C22">
        <v>2</v>
      </c>
      <c r="D22">
        <v>4</v>
      </c>
      <c r="E22" t="s">
        <v>13</v>
      </c>
      <c r="F22" t="s">
        <v>6</v>
      </c>
      <c r="G22">
        <v>5</v>
      </c>
      <c r="H22" s="29" t="s">
        <v>19</v>
      </c>
      <c r="I22" s="2" t="s">
        <v>13</v>
      </c>
      <c r="J22" s="9">
        <f t="shared" si="0"/>
        <v>18</v>
      </c>
      <c r="K22" s="9">
        <f t="shared" si="0"/>
        <v>54</v>
      </c>
      <c r="L22" s="31">
        <f>SUM(J22:K23)</f>
        <v>72</v>
      </c>
      <c r="M22" s="10">
        <f t="shared" si="1"/>
        <v>-0.5</v>
      </c>
      <c r="N22" s="10">
        <f t="shared" si="2"/>
        <v>-0.31127812445913283</v>
      </c>
      <c r="O22" s="11">
        <f t="shared" si="3"/>
        <v>0.81127812445913283</v>
      </c>
      <c r="P22" s="33">
        <f>SUMIFS(O$13:O$23,$G$13:$G$23,G22)</f>
        <v>0.81127812445913283</v>
      </c>
      <c r="Q22" s="27">
        <f>$L$5-P22</f>
        <v>0</v>
      </c>
    </row>
    <row r="23" spans="1:17" x14ac:dyDescent="0.2">
      <c r="A23" t="s">
        <v>13</v>
      </c>
      <c r="B23" t="s">
        <v>14</v>
      </c>
      <c r="C23">
        <v>2</v>
      </c>
      <c r="D23">
        <v>4</v>
      </c>
      <c r="E23" t="s">
        <v>13</v>
      </c>
      <c r="F23" t="s">
        <v>6</v>
      </c>
      <c r="G23">
        <v>5</v>
      </c>
      <c r="H23" s="30"/>
      <c r="I23" s="2" t="s">
        <v>14</v>
      </c>
      <c r="J23" s="9">
        <f t="shared" si="0"/>
        <v>0</v>
      </c>
      <c r="K23" s="9">
        <f t="shared" si="0"/>
        <v>0</v>
      </c>
      <c r="L23" s="32"/>
      <c r="M23" s="10">
        <f t="shared" si="1"/>
        <v>0</v>
      </c>
      <c r="N23" s="10">
        <f t="shared" si="2"/>
        <v>0</v>
      </c>
      <c r="O23" s="11">
        <f>-SUM($J23:$K23)/$I$3*($M23+$N23)</f>
        <v>0</v>
      </c>
      <c r="P23" s="34"/>
      <c r="Q23" s="28"/>
    </row>
    <row r="24" spans="1:17" x14ac:dyDescent="0.2">
      <c r="A24" t="s">
        <v>13</v>
      </c>
      <c r="B24" t="s">
        <v>14</v>
      </c>
      <c r="C24">
        <v>4</v>
      </c>
      <c r="D24">
        <v>4</v>
      </c>
      <c r="E24" t="s">
        <v>13</v>
      </c>
      <c r="F24" t="s">
        <v>6</v>
      </c>
    </row>
    <row r="25" spans="1:17" ht="17" thickBot="1" x14ac:dyDescent="0.25">
      <c r="A25" t="s">
        <v>13</v>
      </c>
      <c r="B25" t="s">
        <v>14</v>
      </c>
      <c r="C25">
        <v>4</v>
      </c>
      <c r="D25">
        <v>4</v>
      </c>
      <c r="E25" t="s">
        <v>13</v>
      </c>
      <c r="F25" t="s">
        <v>6</v>
      </c>
    </row>
    <row r="26" spans="1:17" ht="17" thickBot="1" x14ac:dyDescent="0.25">
      <c r="A26" t="s">
        <v>13</v>
      </c>
      <c r="B26" t="s">
        <v>14</v>
      </c>
      <c r="C26">
        <v>4</v>
      </c>
      <c r="D26">
        <v>4</v>
      </c>
      <c r="E26" t="s">
        <v>13</v>
      </c>
      <c r="F26" t="s">
        <v>6</v>
      </c>
      <c r="G26" t="s">
        <v>20</v>
      </c>
      <c r="H26" s="12">
        <f>MAX(Q13:Q23)</f>
        <v>0.20443400292496494</v>
      </c>
    </row>
    <row r="27" spans="1:17" ht="17" thickBot="1" x14ac:dyDescent="0.25">
      <c r="A27" t="s">
        <v>13</v>
      </c>
      <c r="B27" t="s">
        <v>13</v>
      </c>
      <c r="C27">
        <v>2</v>
      </c>
      <c r="D27">
        <v>4</v>
      </c>
      <c r="E27" t="s">
        <v>13</v>
      </c>
      <c r="F27" t="s">
        <v>5</v>
      </c>
      <c r="G27" t="s">
        <v>21</v>
      </c>
      <c r="H27" s="12" t="str">
        <f>INDEX(H13:H23, MATCH(H26, Q13:Q23, 0), 1)</f>
        <v>maintenance cost</v>
      </c>
    </row>
    <row r="28" spans="1:17" ht="17" thickBot="1" x14ac:dyDescent="0.25">
      <c r="A28" t="s">
        <v>13</v>
      </c>
      <c r="B28" t="s">
        <v>13</v>
      </c>
      <c r="C28">
        <v>2</v>
      </c>
      <c r="D28">
        <v>4</v>
      </c>
      <c r="E28" t="s">
        <v>13</v>
      </c>
      <c r="F28" t="s">
        <v>5</v>
      </c>
    </row>
    <row r="29" spans="1:17" x14ac:dyDescent="0.2">
      <c r="A29" t="s">
        <v>13</v>
      </c>
      <c r="B29" t="s">
        <v>13</v>
      </c>
      <c r="C29">
        <v>2</v>
      </c>
      <c r="D29">
        <v>4</v>
      </c>
      <c r="E29" t="s">
        <v>13</v>
      </c>
      <c r="F29" t="s">
        <v>5</v>
      </c>
      <c r="G29" s="13" t="s">
        <v>22</v>
      </c>
      <c r="H29" s="14" t="s">
        <v>23</v>
      </c>
      <c r="I29" s="14" t="s">
        <v>24</v>
      </c>
      <c r="J29" s="15" t="s">
        <v>25</v>
      </c>
      <c r="L29" t="s">
        <v>26</v>
      </c>
      <c r="M29" t="s">
        <v>27</v>
      </c>
      <c r="N29" t="s">
        <v>28</v>
      </c>
    </row>
    <row r="30" spans="1:17" x14ac:dyDescent="0.2">
      <c r="A30" t="s">
        <v>13</v>
      </c>
      <c r="B30" t="s">
        <v>13</v>
      </c>
      <c r="C30">
        <v>4</v>
      </c>
      <c r="D30">
        <v>4</v>
      </c>
      <c r="E30" t="s">
        <v>13</v>
      </c>
      <c r="F30" t="s">
        <v>5</v>
      </c>
      <c r="G30" s="16" t="s">
        <v>13</v>
      </c>
      <c r="H30">
        <v>18</v>
      </c>
      <c r="I30">
        <v>27</v>
      </c>
      <c r="J30" s="23" t="s">
        <v>38</v>
      </c>
      <c r="L30">
        <f>MIN(H30:I30)</f>
        <v>18</v>
      </c>
      <c r="M30">
        <f>MAX(H30:I30)</f>
        <v>27</v>
      </c>
      <c r="N30" s="18">
        <f>M30/(M30+L30)</f>
        <v>0.6</v>
      </c>
    </row>
    <row r="31" spans="1:17" ht="17" thickBot="1" x14ac:dyDescent="0.25">
      <c r="A31" t="s">
        <v>13</v>
      </c>
      <c r="B31" t="s">
        <v>13</v>
      </c>
      <c r="C31">
        <v>4</v>
      </c>
      <c r="D31">
        <v>4</v>
      </c>
      <c r="E31" t="s">
        <v>13</v>
      </c>
      <c r="F31" t="s">
        <v>5</v>
      </c>
      <c r="G31" s="19" t="s">
        <v>14</v>
      </c>
      <c r="H31" s="20">
        <v>0</v>
      </c>
      <c r="I31" s="20">
        <v>27</v>
      </c>
      <c r="J31" s="26" t="s">
        <v>6</v>
      </c>
      <c r="L31">
        <f t="shared" ref="L31" si="5">MIN(H31:I31)</f>
        <v>0</v>
      </c>
      <c r="M31">
        <f t="shared" ref="M31" si="6">MAX(H31:I31)</f>
        <v>27</v>
      </c>
      <c r="N31" s="18">
        <f t="shared" ref="N31" si="7">M31/(M31+L31)</f>
        <v>1</v>
      </c>
    </row>
    <row r="32" spans="1:17" x14ac:dyDescent="0.2">
      <c r="A32" t="s">
        <v>13</v>
      </c>
      <c r="B32" t="s">
        <v>13</v>
      </c>
      <c r="C32">
        <v>4</v>
      </c>
      <c r="D32">
        <v>4</v>
      </c>
      <c r="E32" t="s">
        <v>13</v>
      </c>
      <c r="F32" t="s">
        <v>5</v>
      </c>
    </row>
    <row r="33" spans="1:6" x14ac:dyDescent="0.2">
      <c r="A33" t="s">
        <v>13</v>
      </c>
      <c r="B33" t="s">
        <v>13</v>
      </c>
      <c r="C33">
        <v>2</v>
      </c>
      <c r="D33">
        <v>4</v>
      </c>
      <c r="E33" t="s">
        <v>13</v>
      </c>
      <c r="F33" t="s">
        <v>6</v>
      </c>
    </row>
    <row r="34" spans="1:6" x14ac:dyDescent="0.2">
      <c r="A34" t="s">
        <v>13</v>
      </c>
      <c r="B34" t="s">
        <v>13</v>
      </c>
      <c r="C34">
        <v>2</v>
      </c>
      <c r="D34">
        <v>4</v>
      </c>
      <c r="E34" t="s">
        <v>13</v>
      </c>
      <c r="F34" t="s">
        <v>6</v>
      </c>
    </row>
    <row r="35" spans="1:6" x14ac:dyDescent="0.2">
      <c r="A35" t="s">
        <v>13</v>
      </c>
      <c r="B35" t="s">
        <v>13</v>
      </c>
      <c r="C35">
        <v>2</v>
      </c>
      <c r="D35">
        <v>4</v>
      </c>
      <c r="E35" t="s">
        <v>13</v>
      </c>
      <c r="F35" t="s">
        <v>6</v>
      </c>
    </row>
    <row r="36" spans="1:6" x14ac:dyDescent="0.2">
      <c r="A36" t="s">
        <v>13</v>
      </c>
      <c r="B36" t="s">
        <v>13</v>
      </c>
      <c r="C36">
        <v>4</v>
      </c>
      <c r="D36">
        <v>4</v>
      </c>
      <c r="E36" t="s">
        <v>13</v>
      </c>
      <c r="F36" t="s">
        <v>6</v>
      </c>
    </row>
    <row r="37" spans="1:6" x14ac:dyDescent="0.2">
      <c r="A37" t="s">
        <v>13</v>
      </c>
      <c r="B37" t="s">
        <v>13</v>
      </c>
      <c r="C37">
        <v>4</v>
      </c>
      <c r="D37">
        <v>4</v>
      </c>
      <c r="E37" t="s">
        <v>13</v>
      </c>
      <c r="F37" t="s">
        <v>6</v>
      </c>
    </row>
    <row r="38" spans="1:6" x14ac:dyDescent="0.2">
      <c r="A38" t="s">
        <v>13</v>
      </c>
      <c r="B38" t="s">
        <v>13</v>
      </c>
      <c r="C38">
        <v>4</v>
      </c>
      <c r="D38">
        <v>4</v>
      </c>
      <c r="E38" t="s">
        <v>13</v>
      </c>
      <c r="F38" t="s">
        <v>6</v>
      </c>
    </row>
    <row r="39" spans="1:6" x14ac:dyDescent="0.2">
      <c r="A39" t="s">
        <v>13</v>
      </c>
      <c r="B39" t="s">
        <v>14</v>
      </c>
      <c r="C39">
        <v>2</v>
      </c>
      <c r="D39">
        <v>4</v>
      </c>
      <c r="E39" t="s">
        <v>13</v>
      </c>
      <c r="F39" t="s">
        <v>6</v>
      </c>
    </row>
    <row r="40" spans="1:6" x14ac:dyDescent="0.2">
      <c r="A40" t="s">
        <v>13</v>
      </c>
      <c r="B40" t="s">
        <v>14</v>
      </c>
      <c r="C40">
        <v>2</v>
      </c>
      <c r="D40">
        <v>4</v>
      </c>
      <c r="E40" t="s">
        <v>13</v>
      </c>
      <c r="F40" t="s">
        <v>6</v>
      </c>
    </row>
    <row r="41" spans="1:6" x14ac:dyDescent="0.2">
      <c r="A41" t="s">
        <v>13</v>
      </c>
      <c r="B41" t="s">
        <v>14</v>
      </c>
      <c r="C41">
        <v>2</v>
      </c>
      <c r="D41">
        <v>4</v>
      </c>
      <c r="E41" t="s">
        <v>13</v>
      </c>
      <c r="F41" t="s">
        <v>6</v>
      </c>
    </row>
    <row r="42" spans="1:6" x14ac:dyDescent="0.2">
      <c r="A42" t="s">
        <v>13</v>
      </c>
      <c r="B42" t="s">
        <v>14</v>
      </c>
      <c r="C42">
        <v>4</v>
      </c>
      <c r="D42">
        <v>4</v>
      </c>
      <c r="E42" t="s">
        <v>13</v>
      </c>
      <c r="F42" t="s">
        <v>6</v>
      </c>
    </row>
    <row r="43" spans="1:6" x14ac:dyDescent="0.2">
      <c r="A43" t="s">
        <v>13</v>
      </c>
      <c r="B43" t="s">
        <v>14</v>
      </c>
      <c r="C43">
        <v>4</v>
      </c>
      <c r="D43">
        <v>4</v>
      </c>
      <c r="E43" t="s">
        <v>13</v>
      </c>
      <c r="F43" t="s">
        <v>6</v>
      </c>
    </row>
    <row r="44" spans="1:6" x14ac:dyDescent="0.2">
      <c r="A44" t="s">
        <v>13</v>
      </c>
      <c r="B44" t="s">
        <v>14</v>
      </c>
      <c r="C44">
        <v>4</v>
      </c>
      <c r="D44">
        <v>4</v>
      </c>
      <c r="E44" t="s">
        <v>13</v>
      </c>
      <c r="F44" t="s">
        <v>6</v>
      </c>
    </row>
    <row r="45" spans="1:6" x14ac:dyDescent="0.2">
      <c r="A45" t="s">
        <v>13</v>
      </c>
      <c r="B45" t="s">
        <v>14</v>
      </c>
      <c r="C45">
        <v>2</v>
      </c>
      <c r="D45">
        <v>4</v>
      </c>
      <c r="E45" t="s">
        <v>13</v>
      </c>
      <c r="F45" t="s">
        <v>6</v>
      </c>
    </row>
    <row r="46" spans="1:6" x14ac:dyDescent="0.2">
      <c r="A46" t="s">
        <v>13</v>
      </c>
      <c r="B46" t="s">
        <v>14</v>
      </c>
      <c r="C46">
        <v>2</v>
      </c>
      <c r="D46">
        <v>4</v>
      </c>
      <c r="E46" t="s">
        <v>13</v>
      </c>
      <c r="F46" t="s">
        <v>6</v>
      </c>
    </row>
    <row r="47" spans="1:6" x14ac:dyDescent="0.2">
      <c r="A47" t="s">
        <v>13</v>
      </c>
      <c r="B47" t="s">
        <v>14</v>
      </c>
      <c r="C47">
        <v>2</v>
      </c>
      <c r="D47">
        <v>4</v>
      </c>
      <c r="E47" t="s">
        <v>13</v>
      </c>
      <c r="F47" t="s">
        <v>6</v>
      </c>
    </row>
    <row r="48" spans="1:6" x14ac:dyDescent="0.2">
      <c r="A48" t="s">
        <v>13</v>
      </c>
      <c r="B48" t="s">
        <v>14</v>
      </c>
      <c r="C48">
        <v>4</v>
      </c>
      <c r="D48">
        <v>4</v>
      </c>
      <c r="E48" t="s">
        <v>13</v>
      </c>
      <c r="F48" t="s">
        <v>6</v>
      </c>
    </row>
    <row r="49" spans="1:6" x14ac:dyDescent="0.2">
      <c r="A49" t="s">
        <v>13</v>
      </c>
      <c r="B49" t="s">
        <v>14</v>
      </c>
      <c r="C49">
        <v>4</v>
      </c>
      <c r="D49">
        <v>4</v>
      </c>
      <c r="E49" t="s">
        <v>13</v>
      </c>
      <c r="F49" t="s">
        <v>6</v>
      </c>
    </row>
    <row r="50" spans="1:6" x14ac:dyDescent="0.2">
      <c r="A50" t="s">
        <v>13</v>
      </c>
      <c r="B50" t="s">
        <v>14</v>
      </c>
      <c r="C50">
        <v>4</v>
      </c>
      <c r="D50">
        <v>4</v>
      </c>
      <c r="E50" t="s">
        <v>13</v>
      </c>
      <c r="F50" t="s">
        <v>6</v>
      </c>
    </row>
    <row r="51" spans="1:6" x14ac:dyDescent="0.2">
      <c r="A51" t="s">
        <v>14</v>
      </c>
      <c r="B51" t="s">
        <v>13</v>
      </c>
      <c r="C51">
        <v>2</v>
      </c>
      <c r="D51">
        <v>4</v>
      </c>
      <c r="E51" t="s">
        <v>13</v>
      </c>
      <c r="F51" t="s">
        <v>6</v>
      </c>
    </row>
    <row r="52" spans="1:6" x14ac:dyDescent="0.2">
      <c r="A52" t="s">
        <v>14</v>
      </c>
      <c r="B52" t="s">
        <v>13</v>
      </c>
      <c r="C52">
        <v>2</v>
      </c>
      <c r="D52">
        <v>4</v>
      </c>
      <c r="E52" t="s">
        <v>13</v>
      </c>
      <c r="F52" t="s">
        <v>6</v>
      </c>
    </row>
    <row r="53" spans="1:6" x14ac:dyDescent="0.2">
      <c r="A53" t="s">
        <v>14</v>
      </c>
      <c r="B53" t="s">
        <v>13</v>
      </c>
      <c r="C53">
        <v>2</v>
      </c>
      <c r="D53">
        <v>4</v>
      </c>
      <c r="E53" t="s">
        <v>13</v>
      </c>
      <c r="F53" t="s">
        <v>6</v>
      </c>
    </row>
    <row r="54" spans="1:6" x14ac:dyDescent="0.2">
      <c r="A54" t="s">
        <v>14</v>
      </c>
      <c r="B54" t="s">
        <v>13</v>
      </c>
      <c r="C54">
        <v>4</v>
      </c>
      <c r="D54">
        <v>4</v>
      </c>
      <c r="E54" t="s">
        <v>13</v>
      </c>
      <c r="F54" t="s">
        <v>6</v>
      </c>
    </row>
    <row r="55" spans="1:6" x14ac:dyDescent="0.2">
      <c r="A55" t="s">
        <v>14</v>
      </c>
      <c r="B55" t="s">
        <v>13</v>
      </c>
      <c r="C55">
        <v>4</v>
      </c>
      <c r="D55">
        <v>4</v>
      </c>
      <c r="E55" t="s">
        <v>13</v>
      </c>
      <c r="F55" t="s">
        <v>6</v>
      </c>
    </row>
    <row r="56" spans="1:6" x14ac:dyDescent="0.2">
      <c r="A56" t="s">
        <v>14</v>
      </c>
      <c r="B56" t="s">
        <v>13</v>
      </c>
      <c r="C56">
        <v>4</v>
      </c>
      <c r="D56">
        <v>4</v>
      </c>
      <c r="E56" t="s">
        <v>13</v>
      </c>
      <c r="F56" t="s">
        <v>6</v>
      </c>
    </row>
    <row r="57" spans="1:6" x14ac:dyDescent="0.2">
      <c r="A57" t="s">
        <v>14</v>
      </c>
      <c r="B57" t="s">
        <v>13</v>
      </c>
      <c r="C57">
        <v>2</v>
      </c>
      <c r="D57">
        <v>4</v>
      </c>
      <c r="E57" t="s">
        <v>13</v>
      </c>
      <c r="F57" t="s">
        <v>6</v>
      </c>
    </row>
    <row r="58" spans="1:6" x14ac:dyDescent="0.2">
      <c r="A58" t="s">
        <v>14</v>
      </c>
      <c r="B58" t="s">
        <v>13</v>
      </c>
      <c r="C58">
        <v>2</v>
      </c>
      <c r="D58">
        <v>4</v>
      </c>
      <c r="E58" t="s">
        <v>13</v>
      </c>
      <c r="F58" t="s">
        <v>6</v>
      </c>
    </row>
    <row r="59" spans="1:6" x14ac:dyDescent="0.2">
      <c r="A59" t="s">
        <v>14</v>
      </c>
      <c r="B59" t="s">
        <v>13</v>
      </c>
      <c r="C59">
        <v>2</v>
      </c>
      <c r="D59">
        <v>4</v>
      </c>
      <c r="E59" t="s">
        <v>13</v>
      </c>
      <c r="F59" t="s">
        <v>6</v>
      </c>
    </row>
    <row r="60" spans="1:6" x14ac:dyDescent="0.2">
      <c r="A60" t="s">
        <v>14</v>
      </c>
      <c r="B60" t="s">
        <v>13</v>
      </c>
      <c r="C60">
        <v>4</v>
      </c>
      <c r="D60">
        <v>4</v>
      </c>
      <c r="E60" t="s">
        <v>13</v>
      </c>
      <c r="F60" t="s">
        <v>6</v>
      </c>
    </row>
    <row r="61" spans="1:6" x14ac:dyDescent="0.2">
      <c r="A61" t="s">
        <v>14</v>
      </c>
      <c r="B61" t="s">
        <v>13</v>
      </c>
      <c r="C61">
        <v>4</v>
      </c>
      <c r="D61">
        <v>4</v>
      </c>
      <c r="E61" t="s">
        <v>13</v>
      </c>
      <c r="F61" t="s">
        <v>6</v>
      </c>
    </row>
    <row r="62" spans="1:6" x14ac:dyDescent="0.2">
      <c r="A62" t="s">
        <v>14</v>
      </c>
      <c r="B62" t="s">
        <v>13</v>
      </c>
      <c r="C62">
        <v>4</v>
      </c>
      <c r="D62">
        <v>4</v>
      </c>
      <c r="E62" t="s">
        <v>13</v>
      </c>
      <c r="F62" t="s">
        <v>6</v>
      </c>
    </row>
    <row r="63" spans="1:6" x14ac:dyDescent="0.2">
      <c r="A63" t="s">
        <v>14</v>
      </c>
      <c r="B63" t="s">
        <v>14</v>
      </c>
      <c r="C63">
        <v>2</v>
      </c>
      <c r="D63">
        <v>4</v>
      </c>
      <c r="E63" t="s">
        <v>13</v>
      </c>
      <c r="F63" t="s">
        <v>6</v>
      </c>
    </row>
    <row r="64" spans="1:6" x14ac:dyDescent="0.2">
      <c r="A64" t="s">
        <v>14</v>
      </c>
      <c r="B64" t="s">
        <v>14</v>
      </c>
      <c r="C64">
        <v>2</v>
      </c>
      <c r="D64">
        <v>4</v>
      </c>
      <c r="E64" t="s">
        <v>13</v>
      </c>
      <c r="F64" t="s">
        <v>6</v>
      </c>
    </row>
    <row r="65" spans="1:6" x14ac:dyDescent="0.2">
      <c r="A65" t="s">
        <v>14</v>
      </c>
      <c r="B65" t="s">
        <v>14</v>
      </c>
      <c r="C65">
        <v>4</v>
      </c>
      <c r="D65">
        <v>4</v>
      </c>
      <c r="E65" t="s">
        <v>13</v>
      </c>
      <c r="F65" t="s">
        <v>6</v>
      </c>
    </row>
    <row r="66" spans="1:6" x14ac:dyDescent="0.2">
      <c r="A66" t="s">
        <v>14</v>
      </c>
      <c r="B66" t="s">
        <v>13</v>
      </c>
      <c r="C66">
        <v>2</v>
      </c>
      <c r="D66">
        <v>4</v>
      </c>
      <c r="E66" t="s">
        <v>13</v>
      </c>
      <c r="F66" t="s">
        <v>6</v>
      </c>
    </row>
    <row r="67" spans="1:6" x14ac:dyDescent="0.2">
      <c r="A67" t="s">
        <v>14</v>
      </c>
      <c r="B67" t="s">
        <v>13</v>
      </c>
      <c r="C67">
        <v>2</v>
      </c>
      <c r="D67">
        <v>4</v>
      </c>
      <c r="E67" t="s">
        <v>13</v>
      </c>
      <c r="F67" t="s">
        <v>6</v>
      </c>
    </row>
    <row r="68" spans="1:6" x14ac:dyDescent="0.2">
      <c r="A68" t="s">
        <v>14</v>
      </c>
      <c r="B68" t="s">
        <v>13</v>
      </c>
      <c r="C68">
        <v>2</v>
      </c>
      <c r="D68">
        <v>4</v>
      </c>
      <c r="E68" t="s">
        <v>13</v>
      </c>
      <c r="F68" t="s">
        <v>6</v>
      </c>
    </row>
    <row r="69" spans="1:6" x14ac:dyDescent="0.2">
      <c r="A69" t="s">
        <v>14</v>
      </c>
      <c r="B69" t="s">
        <v>13</v>
      </c>
      <c r="C69">
        <v>4</v>
      </c>
      <c r="D69">
        <v>4</v>
      </c>
      <c r="E69" t="s">
        <v>13</v>
      </c>
      <c r="F69" t="s">
        <v>6</v>
      </c>
    </row>
    <row r="70" spans="1:6" x14ac:dyDescent="0.2">
      <c r="A70" t="s">
        <v>14</v>
      </c>
      <c r="B70" t="s">
        <v>13</v>
      </c>
      <c r="C70">
        <v>4</v>
      </c>
      <c r="D70">
        <v>4</v>
      </c>
      <c r="E70" t="s">
        <v>13</v>
      </c>
      <c r="F70" t="s">
        <v>6</v>
      </c>
    </row>
    <row r="71" spans="1:6" x14ac:dyDescent="0.2">
      <c r="A71" t="s">
        <v>14</v>
      </c>
      <c r="B71" t="s">
        <v>13</v>
      </c>
      <c r="C71">
        <v>4</v>
      </c>
      <c r="D71">
        <v>4</v>
      </c>
      <c r="E71" t="s">
        <v>13</v>
      </c>
      <c r="F71" t="s">
        <v>6</v>
      </c>
    </row>
    <row r="72" spans="1:6" x14ac:dyDescent="0.2">
      <c r="A72" t="s">
        <v>14</v>
      </c>
      <c r="B72" t="s">
        <v>13</v>
      </c>
      <c r="C72">
        <v>2</v>
      </c>
      <c r="D72">
        <v>4</v>
      </c>
      <c r="E72" t="s">
        <v>13</v>
      </c>
      <c r="F72" t="s">
        <v>6</v>
      </c>
    </row>
    <row r="73" spans="1:6" x14ac:dyDescent="0.2">
      <c r="A73" t="s">
        <v>14</v>
      </c>
      <c r="B73" t="s">
        <v>13</v>
      </c>
      <c r="C73">
        <v>2</v>
      </c>
      <c r="D73">
        <v>4</v>
      </c>
      <c r="E73" t="s">
        <v>13</v>
      </c>
      <c r="F73" t="s">
        <v>6</v>
      </c>
    </row>
    <row r="74" spans="1:6" x14ac:dyDescent="0.2">
      <c r="A74" t="s">
        <v>14</v>
      </c>
      <c r="B74" t="s">
        <v>13</v>
      </c>
      <c r="C74">
        <v>4</v>
      </c>
      <c r="D74">
        <v>4</v>
      </c>
      <c r="E74" t="s">
        <v>13</v>
      </c>
      <c r="F74" t="s">
        <v>6</v>
      </c>
    </row>
  </sheetData>
  <mergeCells count="22">
    <mergeCell ref="H19:H21"/>
    <mergeCell ref="L19:L21"/>
    <mergeCell ref="P19:P21"/>
    <mergeCell ref="Q19:Q21"/>
    <mergeCell ref="H22:H23"/>
    <mergeCell ref="L22:L23"/>
    <mergeCell ref="P22:P23"/>
    <mergeCell ref="Q22:Q23"/>
    <mergeCell ref="H15:H16"/>
    <mergeCell ref="L15:L16"/>
    <mergeCell ref="P15:P16"/>
    <mergeCell ref="Q15:Q16"/>
    <mergeCell ref="H17:H18"/>
    <mergeCell ref="L17:L18"/>
    <mergeCell ref="P17:P18"/>
    <mergeCell ref="Q17:Q18"/>
    <mergeCell ref="Q13:Q14"/>
    <mergeCell ref="H5:H6"/>
    <mergeCell ref="L5:L6"/>
    <mergeCell ref="H13:H14"/>
    <mergeCell ref="L13:L14"/>
    <mergeCell ref="P13:P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EEE5-6057-4B42-8EDF-D434EC603E95}">
  <dimension ref="A1:Q185"/>
  <sheetViews>
    <sheetView topLeftCell="A7" workbookViewId="0">
      <selection activeCell="J30" sqref="J30"/>
    </sheetView>
  </sheetViews>
  <sheetFormatPr baseColWidth="10" defaultRowHeight="16" x14ac:dyDescent="0.2"/>
  <sheetData>
    <row r="1" spans="1:17" x14ac:dyDescent="0.2">
      <c r="A1" s="22" t="s">
        <v>29</v>
      </c>
      <c r="B1" s="22" t="s">
        <v>30</v>
      </c>
      <c r="C1" s="22" t="s">
        <v>31</v>
      </c>
      <c r="D1" s="22" t="s">
        <v>32</v>
      </c>
      <c r="E1" s="22" t="s">
        <v>33</v>
      </c>
      <c r="F1" s="22" t="s">
        <v>34</v>
      </c>
    </row>
    <row r="2" spans="1:17" x14ac:dyDescent="0.2">
      <c r="A2" t="s">
        <v>12</v>
      </c>
      <c r="B2" t="s">
        <v>15</v>
      </c>
      <c r="C2" t="s">
        <v>35</v>
      </c>
      <c r="D2" t="s">
        <v>36</v>
      </c>
      <c r="E2" t="s">
        <v>19</v>
      </c>
      <c r="F2" t="s">
        <v>37</v>
      </c>
    </row>
    <row r="3" spans="1:17" x14ac:dyDescent="0.2">
      <c r="A3" t="s">
        <v>13</v>
      </c>
      <c r="B3" t="s">
        <v>13</v>
      </c>
      <c r="C3">
        <v>2</v>
      </c>
      <c r="D3">
        <v>4</v>
      </c>
      <c r="E3" t="s">
        <v>14</v>
      </c>
      <c r="F3" t="s">
        <v>5</v>
      </c>
      <c r="H3" t="s">
        <v>0</v>
      </c>
      <c r="I3">
        <f>COUNTA(A3:A805)</f>
        <v>183</v>
      </c>
    </row>
    <row r="4" spans="1:17" x14ac:dyDescent="0.2">
      <c r="A4" t="s">
        <v>13</v>
      </c>
      <c r="B4" t="s">
        <v>13</v>
      </c>
      <c r="C4">
        <v>2</v>
      </c>
      <c r="D4">
        <v>4</v>
      </c>
      <c r="E4" t="s">
        <v>14</v>
      </c>
      <c r="F4" t="s">
        <v>5</v>
      </c>
      <c r="H4" s="1"/>
      <c r="I4" s="1"/>
      <c r="J4" s="1" t="s">
        <v>1</v>
      </c>
      <c r="K4" s="2" t="s">
        <v>2</v>
      </c>
      <c r="L4" s="2" t="s">
        <v>3</v>
      </c>
    </row>
    <row r="5" spans="1:17" x14ac:dyDescent="0.2">
      <c r="A5" t="s">
        <v>13</v>
      </c>
      <c r="B5" t="s">
        <v>13</v>
      </c>
      <c r="C5">
        <v>2</v>
      </c>
      <c r="D5">
        <v>4</v>
      </c>
      <c r="E5" t="s">
        <v>14</v>
      </c>
      <c r="F5" t="s">
        <v>5</v>
      </c>
      <c r="H5" s="29" t="s">
        <v>4</v>
      </c>
      <c r="I5" s="1" t="s">
        <v>5</v>
      </c>
      <c r="J5" s="1">
        <f>COUNTIF($F$3:$F$807,I5)</f>
        <v>138</v>
      </c>
      <c r="K5" s="1">
        <f>J5/$I$3*LOG(J5/$I$3, 2)</f>
        <v>-0.30705028769295384</v>
      </c>
      <c r="L5" s="31">
        <f>-SUM(K5:K6)</f>
        <v>0.80471751932107716</v>
      </c>
    </row>
    <row r="6" spans="1:17" x14ac:dyDescent="0.2">
      <c r="A6" t="s">
        <v>13</v>
      </c>
      <c r="B6" t="s">
        <v>13</v>
      </c>
      <c r="C6">
        <v>2</v>
      </c>
      <c r="D6">
        <v>4</v>
      </c>
      <c r="E6" t="s">
        <v>14</v>
      </c>
      <c r="F6" t="s">
        <v>5</v>
      </c>
      <c r="H6" s="30"/>
      <c r="I6" s="1" t="s">
        <v>6</v>
      </c>
      <c r="J6" s="1">
        <f>COUNTIF($F$3:$F$807,I6)</f>
        <v>45</v>
      </c>
      <c r="K6" s="1">
        <f>J6/$I$3*LOG(J6/$I$3, 2)</f>
        <v>-0.49766723162812326</v>
      </c>
      <c r="L6" s="32"/>
    </row>
    <row r="7" spans="1:17" x14ac:dyDescent="0.2">
      <c r="A7" t="s">
        <v>13</v>
      </c>
      <c r="B7" t="s">
        <v>13</v>
      </c>
      <c r="C7">
        <v>2</v>
      </c>
      <c r="D7">
        <v>4</v>
      </c>
      <c r="E7" t="s">
        <v>14</v>
      </c>
      <c r="F7" t="s">
        <v>5</v>
      </c>
    </row>
    <row r="8" spans="1:17" x14ac:dyDescent="0.2">
      <c r="A8" t="s">
        <v>13</v>
      </c>
      <c r="B8" t="s">
        <v>13</v>
      </c>
      <c r="C8">
        <v>2</v>
      </c>
      <c r="D8">
        <v>4</v>
      </c>
      <c r="E8" t="s">
        <v>14</v>
      </c>
      <c r="F8" t="s">
        <v>5</v>
      </c>
    </row>
    <row r="9" spans="1:17" x14ac:dyDescent="0.2">
      <c r="A9" t="s">
        <v>13</v>
      </c>
      <c r="B9" t="s">
        <v>13</v>
      </c>
      <c r="C9">
        <v>4</v>
      </c>
      <c r="D9">
        <v>4</v>
      </c>
      <c r="E9" t="s">
        <v>14</v>
      </c>
      <c r="F9" t="s">
        <v>5</v>
      </c>
    </row>
    <row r="10" spans="1:17" x14ac:dyDescent="0.2">
      <c r="A10" t="s">
        <v>13</v>
      </c>
      <c r="B10" t="s">
        <v>13</v>
      </c>
      <c r="C10">
        <v>4</v>
      </c>
      <c r="D10">
        <v>4</v>
      </c>
      <c r="E10" t="s">
        <v>14</v>
      </c>
      <c r="F10" t="s">
        <v>5</v>
      </c>
    </row>
    <row r="11" spans="1:17" x14ac:dyDescent="0.2">
      <c r="A11" t="s">
        <v>13</v>
      </c>
      <c r="B11" t="s">
        <v>13</v>
      </c>
      <c r="C11">
        <v>4</v>
      </c>
      <c r="D11">
        <v>4</v>
      </c>
      <c r="E11" t="s">
        <v>14</v>
      </c>
      <c r="F11" t="s">
        <v>5</v>
      </c>
    </row>
    <row r="12" spans="1:17" x14ac:dyDescent="0.2">
      <c r="A12" t="s">
        <v>13</v>
      </c>
      <c r="B12" t="s">
        <v>13</v>
      </c>
      <c r="C12">
        <v>4</v>
      </c>
      <c r="D12">
        <v>4</v>
      </c>
      <c r="E12" t="s">
        <v>14</v>
      </c>
      <c r="F12" t="s">
        <v>5</v>
      </c>
      <c r="J12" s="3" t="s">
        <v>5</v>
      </c>
      <c r="K12" s="3" t="s">
        <v>6</v>
      </c>
      <c r="L12" s="4" t="s">
        <v>7</v>
      </c>
      <c r="M12" s="5" t="s">
        <v>8</v>
      </c>
      <c r="N12" s="5" t="s">
        <v>9</v>
      </c>
      <c r="O12" s="6" t="s">
        <v>10</v>
      </c>
      <c r="P12" s="7" t="s">
        <v>3</v>
      </c>
      <c r="Q12" s="8" t="s">
        <v>11</v>
      </c>
    </row>
    <row r="13" spans="1:17" x14ac:dyDescent="0.2">
      <c r="A13" t="s">
        <v>13</v>
      </c>
      <c r="B13" t="s">
        <v>13</v>
      </c>
      <c r="C13">
        <v>4</v>
      </c>
      <c r="D13">
        <v>4</v>
      </c>
      <c r="E13" t="s">
        <v>14</v>
      </c>
      <c r="F13" t="s">
        <v>5</v>
      </c>
      <c r="G13">
        <v>1</v>
      </c>
      <c r="H13" s="31" t="s">
        <v>12</v>
      </c>
      <c r="I13" s="2" t="s">
        <v>13</v>
      </c>
      <c r="J13" s="9">
        <f>COUNTIFS(INDEX($A$3:$F$803,0,$G13),$I13,$F$3:$F$803,J$12)</f>
        <v>81</v>
      </c>
      <c r="K13" s="9">
        <f>COUNTIFS(INDEX($A$3:$F$803,0,$G13),$I13,$F$3:$F$803,K$12)</f>
        <v>15</v>
      </c>
      <c r="L13" s="31">
        <f>SUM(J13:K14)</f>
        <v>183</v>
      </c>
      <c r="M13" s="10">
        <f>IF(ISERROR(J13/SUM($J13:$K13)*LOG(J13/SUM($J13:$K13),2)), 0, J13/SUM($J13:$K13)*LOG(J13/SUM($J13:$K13),2))</f>
        <v>-0.20681367004957343</v>
      </c>
      <c r="N13" s="10">
        <f>IF(ISERROR(K13/SUM($J13:$K13)*LOG(K13/SUM($J13:$K13),2)), 0, K13/SUM($J13:$K13)*LOG(K13/SUM($J13:$K13),2))</f>
        <v>-0.41844873517384967</v>
      </c>
      <c r="O13" s="11">
        <f>-SUM($J13:$K13)/$I$3*($M13+$N13)</f>
        <v>0.32800650765818923</v>
      </c>
      <c r="P13" s="33">
        <f>SUMIFS(O$13:O$23,$G$13:$G$23,$G13)</f>
        <v>0.76983511674667837</v>
      </c>
      <c r="Q13" s="27">
        <f>$L$5-P13</f>
        <v>3.4882402574398785E-2</v>
      </c>
    </row>
    <row r="14" spans="1:17" x14ac:dyDescent="0.2">
      <c r="A14" t="s">
        <v>13</v>
      </c>
      <c r="B14" t="s">
        <v>13</v>
      </c>
      <c r="C14">
        <v>4</v>
      </c>
      <c r="D14">
        <v>4</v>
      </c>
      <c r="E14" t="s">
        <v>14</v>
      </c>
      <c r="F14" t="s">
        <v>5</v>
      </c>
      <c r="G14">
        <v>1</v>
      </c>
      <c r="H14" s="32"/>
      <c r="I14" s="2" t="s">
        <v>14</v>
      </c>
      <c r="J14" s="9">
        <f t="shared" ref="J14:K23" si="0">COUNTIFS(INDEX($A$3:$F$803,0,$G14),$I14,$F$3:$F$803,J$12)</f>
        <v>57</v>
      </c>
      <c r="K14" s="9">
        <f t="shared" si="0"/>
        <v>30</v>
      </c>
      <c r="L14" s="32"/>
      <c r="M14" s="10">
        <f t="shared" ref="M14:M23" si="1">IF(ISERROR(J14/SUM($J14:$K14)*LOG(J14/SUM($J14:$K14),2)), 0, J14/SUM($J14:$K14)*LOG(J14/SUM($J14:$K14),2))</f>
        <v>-0.39969021213778433</v>
      </c>
      <c r="N14" s="10">
        <f t="shared" ref="N14:N23" si="2">IF(ISERROR(K14/SUM($J14:$K14)*LOG(K14/SUM($J14:$K14),2)), 0, K14/SUM($J14:$K14)*LOG(K14/SUM($J14:$K14),2))</f>
        <v>-0.52967341387593436</v>
      </c>
      <c r="O14" s="11">
        <f t="shared" ref="O14:O22" si="3">-SUM($J14:$K14)/$I$3*($M14+$N14)</f>
        <v>0.4418286090884892</v>
      </c>
      <c r="P14" s="34"/>
      <c r="Q14" s="28"/>
    </row>
    <row r="15" spans="1:17" x14ac:dyDescent="0.2">
      <c r="A15" t="s">
        <v>13</v>
      </c>
      <c r="B15" t="s">
        <v>13</v>
      </c>
      <c r="C15">
        <v>2</v>
      </c>
      <c r="D15">
        <v>4</v>
      </c>
      <c r="E15" t="s">
        <v>14</v>
      </c>
      <c r="F15" t="s">
        <v>5</v>
      </c>
      <c r="G15">
        <v>2</v>
      </c>
      <c r="H15" s="29" t="s">
        <v>15</v>
      </c>
      <c r="I15" s="2" t="s">
        <v>13</v>
      </c>
      <c r="J15" s="9">
        <f t="shared" si="0"/>
        <v>78</v>
      </c>
      <c r="K15" s="9">
        <f t="shared" si="0"/>
        <v>18</v>
      </c>
      <c r="L15" s="31">
        <f>SUM(J15:K16)</f>
        <v>183</v>
      </c>
      <c r="M15" s="10">
        <f t="shared" si="1"/>
        <v>-0.2433927290103626</v>
      </c>
      <c r="N15" s="10">
        <f t="shared" si="2"/>
        <v>-0.45281953111478324</v>
      </c>
      <c r="O15" s="11">
        <f t="shared" si="3"/>
        <v>0.36522610367220765</v>
      </c>
      <c r="P15" s="33">
        <f t="shared" ref="P15" si="4">SUMIFS(O$13:O$23,$G$13:$G$23,G15)</f>
        <v>0.79003859462256054</v>
      </c>
      <c r="Q15" s="27">
        <f>$L$5-P15</f>
        <v>1.4678924698516616E-2</v>
      </c>
    </row>
    <row r="16" spans="1:17" x14ac:dyDescent="0.2">
      <c r="A16" t="s">
        <v>13</v>
      </c>
      <c r="B16" t="s">
        <v>13</v>
      </c>
      <c r="C16">
        <v>2</v>
      </c>
      <c r="D16">
        <v>4</v>
      </c>
      <c r="E16" t="s">
        <v>14</v>
      </c>
      <c r="F16" t="s">
        <v>5</v>
      </c>
      <c r="G16">
        <v>2</v>
      </c>
      <c r="H16" s="30"/>
      <c r="I16" s="2" t="s">
        <v>14</v>
      </c>
      <c r="J16" s="9">
        <f t="shared" si="0"/>
        <v>60</v>
      </c>
      <c r="K16" s="9">
        <f t="shared" si="0"/>
        <v>27</v>
      </c>
      <c r="L16" s="32"/>
      <c r="M16" s="10">
        <f t="shared" si="1"/>
        <v>-0.36969165533807569</v>
      </c>
      <c r="N16" s="10">
        <f t="shared" si="2"/>
        <v>-0.52387944631611505</v>
      </c>
      <c r="O16" s="11">
        <f t="shared" si="3"/>
        <v>0.42481249095035295</v>
      </c>
      <c r="P16" s="34"/>
      <c r="Q16" s="28"/>
    </row>
    <row r="17" spans="1:17" x14ac:dyDescent="0.2">
      <c r="A17" t="s">
        <v>13</v>
      </c>
      <c r="B17" t="s">
        <v>13</v>
      </c>
      <c r="C17">
        <v>2</v>
      </c>
      <c r="D17">
        <v>4</v>
      </c>
      <c r="E17" t="s">
        <v>14</v>
      </c>
      <c r="F17" t="s">
        <v>5</v>
      </c>
      <c r="G17">
        <v>3</v>
      </c>
      <c r="H17" s="31" t="s">
        <v>16</v>
      </c>
      <c r="I17" s="2">
        <v>2</v>
      </c>
      <c r="J17" s="9">
        <f t="shared" si="0"/>
        <v>73</v>
      </c>
      <c r="K17" s="9">
        <f t="shared" si="0"/>
        <v>20</v>
      </c>
      <c r="L17" s="31">
        <f>SUM(J17:K18)</f>
        <v>183</v>
      </c>
      <c r="M17" s="10">
        <f t="shared" si="1"/>
        <v>-0.27420860658758106</v>
      </c>
      <c r="N17" s="10">
        <f t="shared" si="2"/>
        <v>-0.4768238099399289</v>
      </c>
      <c r="O17" s="11">
        <f t="shared" si="3"/>
        <v>0.38167221167791493</v>
      </c>
      <c r="P17" s="33">
        <f>SUMIFS(O$13:O$23,$G$13:$G$23,G17)</f>
        <v>0.80088787330880606</v>
      </c>
      <c r="Q17" s="27">
        <f>$L$5-P17</f>
        <v>3.8296460122710929E-3</v>
      </c>
    </row>
    <row r="18" spans="1:17" x14ac:dyDescent="0.2">
      <c r="A18" t="s">
        <v>13</v>
      </c>
      <c r="B18" t="s">
        <v>13</v>
      </c>
      <c r="C18">
        <v>2</v>
      </c>
      <c r="D18">
        <v>4</v>
      </c>
      <c r="E18" t="s">
        <v>14</v>
      </c>
      <c r="F18" t="s">
        <v>5</v>
      </c>
      <c r="G18">
        <v>3</v>
      </c>
      <c r="H18" s="32"/>
      <c r="I18" s="2">
        <v>4</v>
      </c>
      <c r="J18" s="9">
        <f t="shared" si="0"/>
        <v>65</v>
      </c>
      <c r="K18" s="9">
        <f t="shared" si="0"/>
        <v>25</v>
      </c>
      <c r="L18" s="32"/>
      <c r="M18" s="10">
        <f t="shared" si="1"/>
        <v>-0.3390727046064369</v>
      </c>
      <c r="N18" s="10">
        <f t="shared" si="2"/>
        <v>-0.51333247404304172</v>
      </c>
      <c r="O18" s="11">
        <f t="shared" si="3"/>
        <v>0.41921566163089113</v>
      </c>
      <c r="P18" s="34"/>
      <c r="Q18" s="28"/>
    </row>
    <row r="19" spans="1:17" x14ac:dyDescent="0.2">
      <c r="A19" t="s">
        <v>13</v>
      </c>
      <c r="B19" t="s">
        <v>13</v>
      </c>
      <c r="C19">
        <v>2</v>
      </c>
      <c r="D19">
        <v>4</v>
      </c>
      <c r="E19" t="s">
        <v>14</v>
      </c>
      <c r="F19" t="s">
        <v>5</v>
      </c>
      <c r="G19">
        <v>4</v>
      </c>
      <c r="H19" s="29" t="s">
        <v>17</v>
      </c>
      <c r="I19" s="2">
        <v>2</v>
      </c>
      <c r="J19" s="9">
        <f t="shared" si="0"/>
        <v>0</v>
      </c>
      <c r="K19" s="9">
        <f t="shared" si="0"/>
        <v>0</v>
      </c>
      <c r="L19" s="31">
        <f>SUM(J19:K21)</f>
        <v>183</v>
      </c>
      <c r="M19" s="10">
        <f t="shared" si="1"/>
        <v>0</v>
      </c>
      <c r="N19" s="10">
        <f t="shared" si="2"/>
        <v>0</v>
      </c>
      <c r="O19" s="11">
        <f t="shared" si="3"/>
        <v>0</v>
      </c>
      <c r="P19" s="33">
        <f>SUMIFS(O$13:O$23,$G$13:$G$23,G19)</f>
        <v>0.80471751932107716</v>
      </c>
      <c r="Q19" s="27">
        <f>$L$5-P19</f>
        <v>0</v>
      </c>
    </row>
    <row r="20" spans="1:17" x14ac:dyDescent="0.2">
      <c r="A20" t="s">
        <v>13</v>
      </c>
      <c r="B20" t="s">
        <v>13</v>
      </c>
      <c r="C20">
        <v>2</v>
      </c>
      <c r="D20">
        <v>4</v>
      </c>
      <c r="E20" t="s">
        <v>14</v>
      </c>
      <c r="F20" t="s">
        <v>5</v>
      </c>
      <c r="G20">
        <v>4</v>
      </c>
      <c r="H20" s="35"/>
      <c r="I20" s="2">
        <v>4</v>
      </c>
      <c r="J20" s="9">
        <f t="shared" si="0"/>
        <v>138</v>
      </c>
      <c r="K20" s="9">
        <f t="shared" si="0"/>
        <v>45</v>
      </c>
      <c r="L20" s="36"/>
      <c r="M20" s="10">
        <f t="shared" si="1"/>
        <v>-0.30705028769295384</v>
      </c>
      <c r="N20" s="10">
        <f t="shared" si="2"/>
        <v>-0.49766723162812326</v>
      </c>
      <c r="O20" s="11">
        <f t="shared" si="3"/>
        <v>0.80471751932107716</v>
      </c>
      <c r="P20" s="37"/>
      <c r="Q20" s="38"/>
    </row>
    <row r="21" spans="1:17" x14ac:dyDescent="0.2">
      <c r="A21" t="s">
        <v>13</v>
      </c>
      <c r="B21" t="s">
        <v>13</v>
      </c>
      <c r="C21">
        <v>4</v>
      </c>
      <c r="D21">
        <v>4</v>
      </c>
      <c r="E21" t="s">
        <v>14</v>
      </c>
      <c r="F21" t="s">
        <v>5</v>
      </c>
      <c r="G21">
        <v>4</v>
      </c>
      <c r="H21" s="30"/>
      <c r="I21" s="2" t="s">
        <v>18</v>
      </c>
      <c r="J21" s="9">
        <f t="shared" si="0"/>
        <v>0</v>
      </c>
      <c r="K21" s="9">
        <f t="shared" si="0"/>
        <v>0</v>
      </c>
      <c r="L21" s="32"/>
      <c r="M21" s="10">
        <f t="shared" si="1"/>
        <v>0</v>
      </c>
      <c r="N21" s="10">
        <f t="shared" si="2"/>
        <v>0</v>
      </c>
      <c r="O21" s="11">
        <f t="shared" si="3"/>
        <v>0</v>
      </c>
      <c r="P21" s="34"/>
      <c r="Q21" s="28"/>
    </row>
    <row r="22" spans="1:17" x14ac:dyDescent="0.2">
      <c r="A22" t="s">
        <v>13</v>
      </c>
      <c r="B22" t="s">
        <v>13</v>
      </c>
      <c r="C22">
        <v>4</v>
      </c>
      <c r="D22">
        <v>4</v>
      </c>
      <c r="E22" t="s">
        <v>14</v>
      </c>
      <c r="F22" t="s">
        <v>5</v>
      </c>
      <c r="G22">
        <v>5</v>
      </c>
      <c r="H22" s="29" t="s">
        <v>19</v>
      </c>
      <c r="I22" s="2" t="s">
        <v>13</v>
      </c>
      <c r="J22" s="9">
        <f t="shared" si="0"/>
        <v>0</v>
      </c>
      <c r="K22" s="9">
        <f t="shared" si="0"/>
        <v>0</v>
      </c>
      <c r="L22" s="31">
        <f>SUM(J22:K23)</f>
        <v>183</v>
      </c>
      <c r="M22" s="10">
        <f t="shared" si="1"/>
        <v>0</v>
      </c>
      <c r="N22" s="10">
        <f t="shared" si="2"/>
        <v>0</v>
      </c>
      <c r="O22" s="11">
        <f t="shared" si="3"/>
        <v>0</v>
      </c>
      <c r="P22" s="33">
        <f>SUMIFS(O$13:O$23,$G$13:$G$23,G22)</f>
        <v>0.80471751932107716</v>
      </c>
      <c r="Q22" s="27">
        <f>$L$5-P22</f>
        <v>0</v>
      </c>
    </row>
    <row r="23" spans="1:17" x14ac:dyDescent="0.2">
      <c r="A23" t="s">
        <v>13</v>
      </c>
      <c r="B23" t="s">
        <v>13</v>
      </c>
      <c r="C23">
        <v>4</v>
      </c>
      <c r="D23">
        <v>4</v>
      </c>
      <c r="E23" t="s">
        <v>14</v>
      </c>
      <c r="F23" t="s">
        <v>5</v>
      </c>
      <c r="G23">
        <v>5</v>
      </c>
      <c r="H23" s="30"/>
      <c r="I23" s="2" t="s">
        <v>14</v>
      </c>
      <c r="J23" s="9">
        <f t="shared" si="0"/>
        <v>138</v>
      </c>
      <c r="K23" s="9">
        <f t="shared" si="0"/>
        <v>45</v>
      </c>
      <c r="L23" s="32"/>
      <c r="M23" s="10">
        <f t="shared" si="1"/>
        <v>-0.30705028769295384</v>
      </c>
      <c r="N23" s="10">
        <f t="shared" si="2"/>
        <v>-0.49766723162812326</v>
      </c>
      <c r="O23" s="11">
        <f>-SUM($J23:$K23)/$I$3*($M23+$N23)</f>
        <v>0.80471751932107716</v>
      </c>
      <c r="P23" s="34"/>
      <c r="Q23" s="28"/>
    </row>
    <row r="24" spans="1:17" x14ac:dyDescent="0.2">
      <c r="A24" t="s">
        <v>13</v>
      </c>
      <c r="B24" t="s">
        <v>13</v>
      </c>
      <c r="C24">
        <v>4</v>
      </c>
      <c r="D24">
        <v>4</v>
      </c>
      <c r="E24" t="s">
        <v>14</v>
      </c>
      <c r="F24" t="s">
        <v>5</v>
      </c>
    </row>
    <row r="25" spans="1:17" ht="17" thickBot="1" x14ac:dyDescent="0.25">
      <c r="A25" t="s">
        <v>13</v>
      </c>
      <c r="B25" t="s">
        <v>13</v>
      </c>
      <c r="C25">
        <v>4</v>
      </c>
      <c r="D25">
        <v>4</v>
      </c>
      <c r="E25" t="s">
        <v>14</v>
      </c>
      <c r="F25" t="s">
        <v>5</v>
      </c>
    </row>
    <row r="26" spans="1:17" ht="17" thickBot="1" x14ac:dyDescent="0.25">
      <c r="A26" t="s">
        <v>13</v>
      </c>
      <c r="B26" t="s">
        <v>13</v>
      </c>
      <c r="C26">
        <v>4</v>
      </c>
      <c r="D26">
        <v>4</v>
      </c>
      <c r="E26" t="s">
        <v>14</v>
      </c>
      <c r="F26" t="s">
        <v>5</v>
      </c>
      <c r="G26" t="s">
        <v>20</v>
      </c>
      <c r="H26" s="12">
        <f>MAX(Q13:Q23)</f>
        <v>3.4882402574398785E-2</v>
      </c>
    </row>
    <row r="27" spans="1:17" ht="17" thickBot="1" x14ac:dyDescent="0.25">
      <c r="A27" t="s">
        <v>13</v>
      </c>
      <c r="B27" t="s">
        <v>14</v>
      </c>
      <c r="C27">
        <v>2</v>
      </c>
      <c r="D27">
        <v>4</v>
      </c>
      <c r="E27" t="s">
        <v>14</v>
      </c>
      <c r="F27" t="s">
        <v>5</v>
      </c>
      <c r="G27" t="s">
        <v>21</v>
      </c>
      <c r="H27" s="12" t="str">
        <f>INDEX(H13:H23, MATCH(H26, Q13:Q23, 0), 1)</f>
        <v>buying price</v>
      </c>
    </row>
    <row r="28" spans="1:17" ht="17" thickBot="1" x14ac:dyDescent="0.25">
      <c r="A28" t="s">
        <v>13</v>
      </c>
      <c r="B28" t="s">
        <v>14</v>
      </c>
      <c r="C28">
        <v>2</v>
      </c>
      <c r="D28">
        <v>4</v>
      </c>
      <c r="E28" t="s">
        <v>14</v>
      </c>
      <c r="F28" t="s">
        <v>5</v>
      </c>
    </row>
    <row r="29" spans="1:17" x14ac:dyDescent="0.2">
      <c r="A29" t="s">
        <v>13</v>
      </c>
      <c r="B29" t="s">
        <v>14</v>
      </c>
      <c r="C29">
        <v>2</v>
      </c>
      <c r="D29">
        <v>4</v>
      </c>
      <c r="E29" t="s">
        <v>14</v>
      </c>
      <c r="F29" t="s">
        <v>5</v>
      </c>
      <c r="G29" s="13" t="s">
        <v>22</v>
      </c>
      <c r="H29" s="14" t="s">
        <v>23</v>
      </c>
      <c r="I29" s="14" t="s">
        <v>24</v>
      </c>
      <c r="J29" s="15" t="s">
        <v>25</v>
      </c>
      <c r="L29" t="s">
        <v>26</v>
      </c>
      <c r="M29" t="s">
        <v>27</v>
      </c>
      <c r="N29" t="s">
        <v>28</v>
      </c>
    </row>
    <row r="30" spans="1:17" x14ac:dyDescent="0.2">
      <c r="A30" t="s">
        <v>13</v>
      </c>
      <c r="B30" t="s">
        <v>14</v>
      </c>
      <c r="C30">
        <v>2</v>
      </c>
      <c r="D30">
        <v>4</v>
      </c>
      <c r="E30" t="s">
        <v>14</v>
      </c>
      <c r="F30" t="s">
        <v>5</v>
      </c>
      <c r="G30" s="16" t="s">
        <v>13</v>
      </c>
      <c r="H30">
        <v>81</v>
      </c>
      <c r="I30">
        <v>15</v>
      </c>
      <c r="J30" s="25" t="s">
        <v>5</v>
      </c>
      <c r="L30">
        <f>MIN(H30:I30)</f>
        <v>15</v>
      </c>
      <c r="M30">
        <f>MAX(H30:I30)</f>
        <v>81</v>
      </c>
      <c r="N30" s="18">
        <f>M30/(M30+L30)</f>
        <v>0.84375</v>
      </c>
    </row>
    <row r="31" spans="1:17" ht="17" thickBot="1" x14ac:dyDescent="0.25">
      <c r="A31" t="s">
        <v>13</v>
      </c>
      <c r="B31" t="s">
        <v>14</v>
      </c>
      <c r="C31">
        <v>2</v>
      </c>
      <c r="D31">
        <v>4</v>
      </c>
      <c r="E31" t="s">
        <v>14</v>
      </c>
      <c r="F31" t="s">
        <v>5</v>
      </c>
      <c r="G31" s="19" t="s">
        <v>14</v>
      </c>
      <c r="H31" s="20">
        <v>57</v>
      </c>
      <c r="I31" s="20">
        <v>30</v>
      </c>
      <c r="J31" s="24" t="s">
        <v>38</v>
      </c>
      <c r="L31">
        <f t="shared" ref="L31" si="5">MIN(H31:I31)</f>
        <v>30</v>
      </c>
      <c r="M31">
        <f t="shared" ref="M31" si="6">MAX(H31:I31)</f>
        <v>57</v>
      </c>
      <c r="N31" s="18">
        <f t="shared" ref="N31" si="7">M31/(M31+L31)</f>
        <v>0.65517241379310343</v>
      </c>
    </row>
    <row r="32" spans="1:17" x14ac:dyDescent="0.2">
      <c r="A32" t="s">
        <v>13</v>
      </c>
      <c r="B32" t="s">
        <v>14</v>
      </c>
      <c r="C32">
        <v>2</v>
      </c>
      <c r="D32">
        <v>4</v>
      </c>
      <c r="E32" t="s">
        <v>14</v>
      </c>
      <c r="F32" t="s">
        <v>6</v>
      </c>
    </row>
    <row r="33" spans="1:6" x14ac:dyDescent="0.2">
      <c r="A33" t="s">
        <v>13</v>
      </c>
      <c r="B33" t="s">
        <v>14</v>
      </c>
      <c r="C33">
        <v>4</v>
      </c>
      <c r="D33">
        <v>4</v>
      </c>
      <c r="E33" t="s">
        <v>14</v>
      </c>
      <c r="F33" t="s">
        <v>5</v>
      </c>
    </row>
    <row r="34" spans="1:6" x14ac:dyDescent="0.2">
      <c r="A34" t="s">
        <v>13</v>
      </c>
      <c r="B34" t="s">
        <v>14</v>
      </c>
      <c r="C34">
        <v>4</v>
      </c>
      <c r="D34">
        <v>4</v>
      </c>
      <c r="E34" t="s">
        <v>14</v>
      </c>
      <c r="F34" t="s">
        <v>5</v>
      </c>
    </row>
    <row r="35" spans="1:6" x14ac:dyDescent="0.2">
      <c r="A35" t="s">
        <v>13</v>
      </c>
      <c r="B35" t="s">
        <v>14</v>
      </c>
      <c r="C35">
        <v>4</v>
      </c>
      <c r="D35">
        <v>4</v>
      </c>
      <c r="E35" t="s">
        <v>14</v>
      </c>
      <c r="F35" t="s">
        <v>5</v>
      </c>
    </row>
    <row r="36" spans="1:6" x14ac:dyDescent="0.2">
      <c r="A36" t="s">
        <v>13</v>
      </c>
      <c r="B36" t="s">
        <v>14</v>
      </c>
      <c r="C36">
        <v>4</v>
      </c>
      <c r="D36">
        <v>4</v>
      </c>
      <c r="E36" t="s">
        <v>14</v>
      </c>
      <c r="F36" t="s">
        <v>6</v>
      </c>
    </row>
    <row r="37" spans="1:6" x14ac:dyDescent="0.2">
      <c r="A37" t="s">
        <v>13</v>
      </c>
      <c r="B37" t="s">
        <v>14</v>
      </c>
      <c r="C37">
        <v>4</v>
      </c>
      <c r="D37">
        <v>4</v>
      </c>
      <c r="E37" t="s">
        <v>14</v>
      </c>
      <c r="F37" t="s">
        <v>5</v>
      </c>
    </row>
    <row r="38" spans="1:6" x14ac:dyDescent="0.2">
      <c r="A38" t="s">
        <v>13</v>
      </c>
      <c r="B38" t="s">
        <v>14</v>
      </c>
      <c r="C38">
        <v>4</v>
      </c>
      <c r="D38">
        <v>4</v>
      </c>
      <c r="E38" t="s">
        <v>14</v>
      </c>
      <c r="F38" t="s">
        <v>6</v>
      </c>
    </row>
    <row r="39" spans="1:6" x14ac:dyDescent="0.2">
      <c r="A39" t="s">
        <v>13</v>
      </c>
      <c r="B39" t="s">
        <v>14</v>
      </c>
      <c r="C39">
        <v>2</v>
      </c>
      <c r="D39">
        <v>4</v>
      </c>
      <c r="E39" t="s">
        <v>14</v>
      </c>
      <c r="F39" t="s">
        <v>5</v>
      </c>
    </row>
    <row r="40" spans="1:6" x14ac:dyDescent="0.2">
      <c r="A40" t="s">
        <v>13</v>
      </c>
      <c r="B40" t="s">
        <v>14</v>
      </c>
      <c r="C40">
        <v>2</v>
      </c>
      <c r="D40">
        <v>4</v>
      </c>
      <c r="E40" t="s">
        <v>14</v>
      </c>
      <c r="F40" t="s">
        <v>5</v>
      </c>
    </row>
    <row r="41" spans="1:6" x14ac:dyDescent="0.2">
      <c r="A41" t="s">
        <v>13</v>
      </c>
      <c r="B41" t="s">
        <v>14</v>
      </c>
      <c r="C41">
        <v>2</v>
      </c>
      <c r="D41">
        <v>4</v>
      </c>
      <c r="E41" t="s">
        <v>14</v>
      </c>
      <c r="F41" t="s">
        <v>5</v>
      </c>
    </row>
    <row r="42" spans="1:6" x14ac:dyDescent="0.2">
      <c r="A42" t="s">
        <v>13</v>
      </c>
      <c r="B42" t="s">
        <v>14</v>
      </c>
      <c r="C42">
        <v>2</v>
      </c>
      <c r="D42">
        <v>4</v>
      </c>
      <c r="E42" t="s">
        <v>14</v>
      </c>
      <c r="F42" t="s">
        <v>5</v>
      </c>
    </row>
    <row r="43" spans="1:6" x14ac:dyDescent="0.2">
      <c r="A43" t="s">
        <v>13</v>
      </c>
      <c r="B43" t="s">
        <v>14</v>
      </c>
      <c r="C43">
        <v>2</v>
      </c>
      <c r="D43">
        <v>4</v>
      </c>
      <c r="E43" t="s">
        <v>14</v>
      </c>
      <c r="F43" t="s">
        <v>5</v>
      </c>
    </row>
    <row r="44" spans="1:6" x14ac:dyDescent="0.2">
      <c r="A44" t="s">
        <v>13</v>
      </c>
      <c r="B44" t="s">
        <v>14</v>
      </c>
      <c r="C44">
        <v>2</v>
      </c>
      <c r="D44">
        <v>4</v>
      </c>
      <c r="E44" t="s">
        <v>14</v>
      </c>
      <c r="F44" t="s">
        <v>6</v>
      </c>
    </row>
    <row r="45" spans="1:6" x14ac:dyDescent="0.2">
      <c r="A45" t="s">
        <v>13</v>
      </c>
      <c r="B45" t="s">
        <v>14</v>
      </c>
      <c r="C45">
        <v>4</v>
      </c>
      <c r="D45">
        <v>4</v>
      </c>
      <c r="E45" t="s">
        <v>14</v>
      </c>
      <c r="F45" t="s">
        <v>5</v>
      </c>
    </row>
    <row r="46" spans="1:6" x14ac:dyDescent="0.2">
      <c r="A46" t="s">
        <v>13</v>
      </c>
      <c r="B46" t="s">
        <v>14</v>
      </c>
      <c r="C46">
        <v>4</v>
      </c>
      <c r="D46">
        <v>4</v>
      </c>
      <c r="E46" t="s">
        <v>14</v>
      </c>
      <c r="F46" t="s">
        <v>5</v>
      </c>
    </row>
    <row r="47" spans="1:6" x14ac:dyDescent="0.2">
      <c r="A47" t="s">
        <v>13</v>
      </c>
      <c r="B47" t="s">
        <v>14</v>
      </c>
      <c r="C47">
        <v>4</v>
      </c>
      <c r="D47">
        <v>4</v>
      </c>
      <c r="E47" t="s">
        <v>14</v>
      </c>
      <c r="F47" t="s">
        <v>5</v>
      </c>
    </row>
    <row r="48" spans="1:6" x14ac:dyDescent="0.2">
      <c r="A48" t="s">
        <v>13</v>
      </c>
      <c r="B48" t="s">
        <v>14</v>
      </c>
      <c r="C48">
        <v>4</v>
      </c>
      <c r="D48">
        <v>4</v>
      </c>
      <c r="E48" t="s">
        <v>14</v>
      </c>
      <c r="F48" t="s">
        <v>6</v>
      </c>
    </row>
    <row r="49" spans="1:6" x14ac:dyDescent="0.2">
      <c r="A49" t="s">
        <v>13</v>
      </c>
      <c r="B49" t="s">
        <v>14</v>
      </c>
      <c r="C49">
        <v>4</v>
      </c>
      <c r="D49">
        <v>4</v>
      </c>
      <c r="E49" t="s">
        <v>14</v>
      </c>
      <c r="F49" t="s">
        <v>5</v>
      </c>
    </row>
    <row r="50" spans="1:6" x14ac:dyDescent="0.2">
      <c r="A50" t="s">
        <v>13</v>
      </c>
      <c r="B50" t="s">
        <v>14</v>
      </c>
      <c r="C50">
        <v>4</v>
      </c>
      <c r="D50">
        <v>4</v>
      </c>
      <c r="E50" t="s">
        <v>14</v>
      </c>
      <c r="F50" t="s">
        <v>6</v>
      </c>
    </row>
    <row r="51" spans="1:6" x14ac:dyDescent="0.2">
      <c r="A51" t="s">
        <v>13</v>
      </c>
      <c r="B51" t="s">
        <v>13</v>
      </c>
      <c r="C51">
        <v>2</v>
      </c>
      <c r="D51">
        <v>4</v>
      </c>
      <c r="E51" t="s">
        <v>14</v>
      </c>
      <c r="F51" t="s">
        <v>5</v>
      </c>
    </row>
    <row r="52" spans="1:6" x14ac:dyDescent="0.2">
      <c r="A52" t="s">
        <v>13</v>
      </c>
      <c r="B52" t="s">
        <v>13</v>
      </c>
      <c r="C52">
        <v>2</v>
      </c>
      <c r="D52">
        <v>4</v>
      </c>
      <c r="E52" t="s">
        <v>14</v>
      </c>
      <c r="F52" t="s">
        <v>5</v>
      </c>
    </row>
    <row r="53" spans="1:6" x14ac:dyDescent="0.2">
      <c r="A53" t="s">
        <v>13</v>
      </c>
      <c r="B53" t="s">
        <v>13</v>
      </c>
      <c r="C53">
        <v>2</v>
      </c>
      <c r="D53">
        <v>4</v>
      </c>
      <c r="E53" t="s">
        <v>14</v>
      </c>
      <c r="F53" t="s">
        <v>5</v>
      </c>
    </row>
    <row r="54" spans="1:6" x14ac:dyDescent="0.2">
      <c r="A54" t="s">
        <v>13</v>
      </c>
      <c r="B54" t="s">
        <v>13</v>
      </c>
      <c r="C54">
        <v>2</v>
      </c>
      <c r="D54">
        <v>4</v>
      </c>
      <c r="E54" t="s">
        <v>14</v>
      </c>
      <c r="F54" t="s">
        <v>5</v>
      </c>
    </row>
    <row r="55" spans="1:6" x14ac:dyDescent="0.2">
      <c r="A55" t="s">
        <v>13</v>
      </c>
      <c r="B55" t="s">
        <v>13</v>
      </c>
      <c r="C55">
        <v>2</v>
      </c>
      <c r="D55">
        <v>4</v>
      </c>
      <c r="E55" t="s">
        <v>14</v>
      </c>
      <c r="F55" t="s">
        <v>5</v>
      </c>
    </row>
    <row r="56" spans="1:6" x14ac:dyDescent="0.2">
      <c r="A56" t="s">
        <v>13</v>
      </c>
      <c r="B56" t="s">
        <v>13</v>
      </c>
      <c r="C56">
        <v>2</v>
      </c>
      <c r="D56">
        <v>4</v>
      </c>
      <c r="E56" t="s">
        <v>14</v>
      </c>
      <c r="F56" t="s">
        <v>5</v>
      </c>
    </row>
    <row r="57" spans="1:6" x14ac:dyDescent="0.2">
      <c r="A57" t="s">
        <v>13</v>
      </c>
      <c r="B57" t="s">
        <v>13</v>
      </c>
      <c r="C57">
        <v>4</v>
      </c>
      <c r="D57">
        <v>4</v>
      </c>
      <c r="E57" t="s">
        <v>14</v>
      </c>
      <c r="F57" t="s">
        <v>5</v>
      </c>
    </row>
    <row r="58" spans="1:6" x14ac:dyDescent="0.2">
      <c r="A58" t="s">
        <v>13</v>
      </c>
      <c r="B58" t="s">
        <v>13</v>
      </c>
      <c r="C58">
        <v>4</v>
      </c>
      <c r="D58">
        <v>4</v>
      </c>
      <c r="E58" t="s">
        <v>14</v>
      </c>
      <c r="F58" t="s">
        <v>5</v>
      </c>
    </row>
    <row r="59" spans="1:6" x14ac:dyDescent="0.2">
      <c r="A59" t="s">
        <v>13</v>
      </c>
      <c r="B59" t="s">
        <v>13</v>
      </c>
      <c r="C59">
        <v>4</v>
      </c>
      <c r="D59">
        <v>4</v>
      </c>
      <c r="E59" t="s">
        <v>14</v>
      </c>
      <c r="F59" t="s">
        <v>5</v>
      </c>
    </row>
    <row r="60" spans="1:6" x14ac:dyDescent="0.2">
      <c r="A60" t="s">
        <v>13</v>
      </c>
      <c r="B60" t="s">
        <v>13</v>
      </c>
      <c r="C60">
        <v>4</v>
      </c>
      <c r="D60">
        <v>4</v>
      </c>
      <c r="E60" t="s">
        <v>14</v>
      </c>
      <c r="F60" t="s">
        <v>5</v>
      </c>
    </row>
    <row r="61" spans="1:6" x14ac:dyDescent="0.2">
      <c r="A61" t="s">
        <v>13</v>
      </c>
      <c r="B61" t="s">
        <v>13</v>
      </c>
      <c r="C61">
        <v>4</v>
      </c>
      <c r="D61">
        <v>4</v>
      </c>
      <c r="E61" t="s">
        <v>14</v>
      </c>
      <c r="F61" t="s">
        <v>5</v>
      </c>
    </row>
    <row r="62" spans="1:6" x14ac:dyDescent="0.2">
      <c r="A62" t="s">
        <v>13</v>
      </c>
      <c r="B62" t="s">
        <v>13</v>
      </c>
      <c r="C62">
        <v>4</v>
      </c>
      <c r="D62">
        <v>4</v>
      </c>
      <c r="E62" t="s">
        <v>14</v>
      </c>
      <c r="F62" t="s">
        <v>5</v>
      </c>
    </row>
    <row r="63" spans="1:6" x14ac:dyDescent="0.2">
      <c r="A63" t="s">
        <v>13</v>
      </c>
      <c r="B63" t="s">
        <v>13</v>
      </c>
      <c r="C63">
        <v>2</v>
      </c>
      <c r="D63">
        <v>4</v>
      </c>
      <c r="E63" t="s">
        <v>14</v>
      </c>
      <c r="F63" t="s">
        <v>5</v>
      </c>
    </row>
    <row r="64" spans="1:6" x14ac:dyDescent="0.2">
      <c r="A64" t="s">
        <v>13</v>
      </c>
      <c r="B64" t="s">
        <v>13</v>
      </c>
      <c r="C64">
        <v>2</v>
      </c>
      <c r="D64">
        <v>4</v>
      </c>
      <c r="E64" t="s">
        <v>14</v>
      </c>
      <c r="F64" t="s">
        <v>5</v>
      </c>
    </row>
    <row r="65" spans="1:6" x14ac:dyDescent="0.2">
      <c r="A65" t="s">
        <v>13</v>
      </c>
      <c r="B65" t="s">
        <v>13</v>
      </c>
      <c r="C65">
        <v>2</v>
      </c>
      <c r="D65">
        <v>4</v>
      </c>
      <c r="E65" t="s">
        <v>14</v>
      </c>
      <c r="F65" t="s">
        <v>5</v>
      </c>
    </row>
    <row r="66" spans="1:6" x14ac:dyDescent="0.2">
      <c r="A66" t="s">
        <v>13</v>
      </c>
      <c r="B66" t="s">
        <v>13</v>
      </c>
      <c r="C66">
        <v>2</v>
      </c>
      <c r="D66">
        <v>4</v>
      </c>
      <c r="E66" t="s">
        <v>14</v>
      </c>
      <c r="F66" t="s">
        <v>5</v>
      </c>
    </row>
    <row r="67" spans="1:6" x14ac:dyDescent="0.2">
      <c r="A67" t="s">
        <v>13</v>
      </c>
      <c r="B67" t="s">
        <v>13</v>
      </c>
      <c r="C67">
        <v>2</v>
      </c>
      <c r="D67">
        <v>4</v>
      </c>
      <c r="E67" t="s">
        <v>14</v>
      </c>
      <c r="F67" t="s">
        <v>5</v>
      </c>
    </row>
    <row r="68" spans="1:6" x14ac:dyDescent="0.2">
      <c r="A68" t="s">
        <v>13</v>
      </c>
      <c r="B68" t="s">
        <v>13</v>
      </c>
      <c r="C68">
        <v>2</v>
      </c>
      <c r="D68">
        <v>4</v>
      </c>
      <c r="E68" t="s">
        <v>14</v>
      </c>
      <c r="F68" t="s">
        <v>6</v>
      </c>
    </row>
    <row r="69" spans="1:6" x14ac:dyDescent="0.2">
      <c r="A69" t="s">
        <v>13</v>
      </c>
      <c r="B69" t="s">
        <v>13</v>
      </c>
      <c r="C69">
        <v>4</v>
      </c>
      <c r="D69">
        <v>4</v>
      </c>
      <c r="E69" t="s">
        <v>14</v>
      </c>
      <c r="F69" t="s">
        <v>5</v>
      </c>
    </row>
    <row r="70" spans="1:6" x14ac:dyDescent="0.2">
      <c r="A70" t="s">
        <v>13</v>
      </c>
      <c r="B70" t="s">
        <v>13</v>
      </c>
      <c r="C70">
        <v>4</v>
      </c>
      <c r="D70">
        <v>4</v>
      </c>
      <c r="E70" t="s">
        <v>14</v>
      </c>
      <c r="F70" t="s">
        <v>5</v>
      </c>
    </row>
    <row r="71" spans="1:6" x14ac:dyDescent="0.2">
      <c r="A71" t="s">
        <v>13</v>
      </c>
      <c r="B71" t="s">
        <v>13</v>
      </c>
      <c r="C71">
        <v>4</v>
      </c>
      <c r="D71">
        <v>4</v>
      </c>
      <c r="E71" t="s">
        <v>14</v>
      </c>
      <c r="F71" t="s">
        <v>5</v>
      </c>
    </row>
    <row r="72" spans="1:6" x14ac:dyDescent="0.2">
      <c r="A72" t="s">
        <v>13</v>
      </c>
      <c r="B72" t="s">
        <v>13</v>
      </c>
      <c r="C72">
        <v>4</v>
      </c>
      <c r="D72">
        <v>4</v>
      </c>
      <c r="E72" t="s">
        <v>14</v>
      </c>
      <c r="F72" t="s">
        <v>6</v>
      </c>
    </row>
    <row r="73" spans="1:6" x14ac:dyDescent="0.2">
      <c r="A73" t="s">
        <v>13</v>
      </c>
      <c r="B73" t="s">
        <v>13</v>
      </c>
      <c r="C73">
        <v>4</v>
      </c>
      <c r="D73">
        <v>4</v>
      </c>
      <c r="E73" t="s">
        <v>14</v>
      </c>
      <c r="F73" t="s">
        <v>5</v>
      </c>
    </row>
    <row r="74" spans="1:6" x14ac:dyDescent="0.2">
      <c r="A74" t="s">
        <v>13</v>
      </c>
      <c r="B74" t="s">
        <v>13</v>
      </c>
      <c r="C74">
        <v>4</v>
      </c>
      <c r="D74">
        <v>4</v>
      </c>
      <c r="E74" t="s">
        <v>14</v>
      </c>
      <c r="F74" t="s">
        <v>6</v>
      </c>
    </row>
    <row r="75" spans="1:6" x14ac:dyDescent="0.2">
      <c r="A75" t="s">
        <v>13</v>
      </c>
      <c r="B75" t="s">
        <v>14</v>
      </c>
      <c r="C75">
        <v>2</v>
      </c>
      <c r="D75">
        <v>4</v>
      </c>
      <c r="E75" t="s">
        <v>14</v>
      </c>
      <c r="F75" t="s">
        <v>5</v>
      </c>
    </row>
    <row r="76" spans="1:6" x14ac:dyDescent="0.2">
      <c r="A76" t="s">
        <v>13</v>
      </c>
      <c r="B76" t="s">
        <v>14</v>
      </c>
      <c r="C76">
        <v>2</v>
      </c>
      <c r="D76">
        <v>4</v>
      </c>
      <c r="E76" t="s">
        <v>14</v>
      </c>
      <c r="F76" t="s">
        <v>5</v>
      </c>
    </row>
    <row r="77" spans="1:6" x14ac:dyDescent="0.2">
      <c r="A77" t="s">
        <v>13</v>
      </c>
      <c r="B77" t="s">
        <v>14</v>
      </c>
      <c r="C77">
        <v>2</v>
      </c>
      <c r="D77">
        <v>4</v>
      </c>
      <c r="E77" t="s">
        <v>14</v>
      </c>
      <c r="F77" t="s">
        <v>5</v>
      </c>
    </row>
    <row r="78" spans="1:6" x14ac:dyDescent="0.2">
      <c r="A78" t="s">
        <v>13</v>
      </c>
      <c r="B78" t="s">
        <v>14</v>
      </c>
      <c r="C78">
        <v>2</v>
      </c>
      <c r="D78">
        <v>4</v>
      </c>
      <c r="E78" t="s">
        <v>14</v>
      </c>
      <c r="F78" t="s">
        <v>5</v>
      </c>
    </row>
    <row r="79" spans="1:6" x14ac:dyDescent="0.2">
      <c r="A79" t="s">
        <v>13</v>
      </c>
      <c r="B79" t="s">
        <v>14</v>
      </c>
      <c r="C79">
        <v>2</v>
      </c>
      <c r="D79">
        <v>4</v>
      </c>
      <c r="E79" t="s">
        <v>14</v>
      </c>
      <c r="F79" t="s">
        <v>5</v>
      </c>
    </row>
    <row r="80" spans="1:6" x14ac:dyDescent="0.2">
      <c r="A80" t="s">
        <v>13</v>
      </c>
      <c r="B80" t="s">
        <v>14</v>
      </c>
      <c r="C80">
        <v>2</v>
      </c>
      <c r="D80">
        <v>4</v>
      </c>
      <c r="E80" t="s">
        <v>14</v>
      </c>
      <c r="F80" t="s">
        <v>6</v>
      </c>
    </row>
    <row r="81" spans="1:6" x14ac:dyDescent="0.2">
      <c r="A81" t="s">
        <v>13</v>
      </c>
      <c r="B81" t="s">
        <v>14</v>
      </c>
      <c r="C81">
        <v>4</v>
      </c>
      <c r="D81">
        <v>4</v>
      </c>
      <c r="E81" t="s">
        <v>14</v>
      </c>
      <c r="F81" t="s">
        <v>5</v>
      </c>
    </row>
    <row r="82" spans="1:6" x14ac:dyDescent="0.2">
      <c r="A82" t="s">
        <v>13</v>
      </c>
      <c r="B82" t="s">
        <v>14</v>
      </c>
      <c r="C82">
        <v>4</v>
      </c>
      <c r="D82">
        <v>4</v>
      </c>
      <c r="E82" t="s">
        <v>14</v>
      </c>
      <c r="F82" t="s">
        <v>5</v>
      </c>
    </row>
    <row r="83" spans="1:6" x14ac:dyDescent="0.2">
      <c r="A83" t="s">
        <v>13</v>
      </c>
      <c r="B83" t="s">
        <v>14</v>
      </c>
      <c r="C83">
        <v>4</v>
      </c>
      <c r="D83">
        <v>4</v>
      </c>
      <c r="E83" t="s">
        <v>14</v>
      </c>
      <c r="F83" t="s">
        <v>5</v>
      </c>
    </row>
    <row r="84" spans="1:6" x14ac:dyDescent="0.2">
      <c r="A84" t="s">
        <v>13</v>
      </c>
      <c r="B84" t="s">
        <v>14</v>
      </c>
      <c r="C84">
        <v>4</v>
      </c>
      <c r="D84">
        <v>4</v>
      </c>
      <c r="E84" t="s">
        <v>14</v>
      </c>
      <c r="F84" t="s">
        <v>6</v>
      </c>
    </row>
    <row r="85" spans="1:6" x14ac:dyDescent="0.2">
      <c r="A85" t="s">
        <v>13</v>
      </c>
      <c r="B85" t="s">
        <v>14</v>
      </c>
      <c r="C85">
        <v>4</v>
      </c>
      <c r="D85">
        <v>4</v>
      </c>
      <c r="E85" t="s">
        <v>14</v>
      </c>
      <c r="F85" t="s">
        <v>5</v>
      </c>
    </row>
    <row r="86" spans="1:6" x14ac:dyDescent="0.2">
      <c r="A86" t="s">
        <v>13</v>
      </c>
      <c r="B86" t="s">
        <v>14</v>
      </c>
      <c r="C86">
        <v>4</v>
      </c>
      <c r="D86">
        <v>4</v>
      </c>
      <c r="E86" t="s">
        <v>14</v>
      </c>
      <c r="F86" t="s">
        <v>6</v>
      </c>
    </row>
    <row r="87" spans="1:6" x14ac:dyDescent="0.2">
      <c r="A87" t="s">
        <v>13</v>
      </c>
      <c r="B87" t="s">
        <v>14</v>
      </c>
      <c r="C87">
        <v>2</v>
      </c>
      <c r="D87">
        <v>4</v>
      </c>
      <c r="E87" t="s">
        <v>14</v>
      </c>
      <c r="F87" t="s">
        <v>5</v>
      </c>
    </row>
    <row r="88" spans="1:6" x14ac:dyDescent="0.2">
      <c r="A88" t="s">
        <v>13</v>
      </c>
      <c r="B88" t="s">
        <v>14</v>
      </c>
      <c r="C88">
        <v>2</v>
      </c>
      <c r="D88">
        <v>4</v>
      </c>
      <c r="E88" t="s">
        <v>14</v>
      </c>
      <c r="F88" t="s">
        <v>5</v>
      </c>
    </row>
    <row r="89" spans="1:6" x14ac:dyDescent="0.2">
      <c r="A89" t="s">
        <v>13</v>
      </c>
      <c r="B89" t="s">
        <v>14</v>
      </c>
      <c r="C89">
        <v>2</v>
      </c>
      <c r="D89">
        <v>4</v>
      </c>
      <c r="E89" t="s">
        <v>14</v>
      </c>
      <c r="F89" t="s">
        <v>5</v>
      </c>
    </row>
    <row r="90" spans="1:6" x14ac:dyDescent="0.2">
      <c r="A90" t="s">
        <v>13</v>
      </c>
      <c r="B90" t="s">
        <v>14</v>
      </c>
      <c r="C90">
        <v>2</v>
      </c>
      <c r="D90">
        <v>4</v>
      </c>
      <c r="E90" t="s">
        <v>14</v>
      </c>
      <c r="F90" t="s">
        <v>5</v>
      </c>
    </row>
    <row r="91" spans="1:6" x14ac:dyDescent="0.2">
      <c r="A91" t="s">
        <v>13</v>
      </c>
      <c r="B91" t="s">
        <v>14</v>
      </c>
      <c r="C91">
        <v>2</v>
      </c>
      <c r="D91">
        <v>4</v>
      </c>
      <c r="E91" t="s">
        <v>14</v>
      </c>
      <c r="F91" t="s">
        <v>5</v>
      </c>
    </row>
    <row r="92" spans="1:6" x14ac:dyDescent="0.2">
      <c r="A92" t="s">
        <v>13</v>
      </c>
      <c r="B92" t="s">
        <v>14</v>
      </c>
      <c r="C92">
        <v>2</v>
      </c>
      <c r="D92">
        <v>4</v>
      </c>
      <c r="E92" t="s">
        <v>14</v>
      </c>
      <c r="F92" t="s">
        <v>6</v>
      </c>
    </row>
    <row r="93" spans="1:6" x14ac:dyDescent="0.2">
      <c r="A93" t="s">
        <v>13</v>
      </c>
      <c r="B93" t="s">
        <v>14</v>
      </c>
      <c r="C93">
        <v>4</v>
      </c>
      <c r="D93">
        <v>4</v>
      </c>
      <c r="E93" t="s">
        <v>14</v>
      </c>
      <c r="F93" t="s">
        <v>5</v>
      </c>
    </row>
    <row r="94" spans="1:6" x14ac:dyDescent="0.2">
      <c r="A94" t="s">
        <v>13</v>
      </c>
      <c r="B94" t="s">
        <v>14</v>
      </c>
      <c r="C94">
        <v>4</v>
      </c>
      <c r="D94">
        <v>4</v>
      </c>
      <c r="E94" t="s">
        <v>14</v>
      </c>
      <c r="F94" t="s">
        <v>5</v>
      </c>
    </row>
    <row r="95" spans="1:6" x14ac:dyDescent="0.2">
      <c r="A95" t="s">
        <v>13</v>
      </c>
      <c r="B95" t="s">
        <v>14</v>
      </c>
      <c r="C95">
        <v>4</v>
      </c>
      <c r="D95">
        <v>4</v>
      </c>
      <c r="E95" t="s">
        <v>14</v>
      </c>
      <c r="F95" t="s">
        <v>5</v>
      </c>
    </row>
    <row r="96" spans="1:6" x14ac:dyDescent="0.2">
      <c r="A96" t="s">
        <v>13</v>
      </c>
      <c r="B96" t="s">
        <v>14</v>
      </c>
      <c r="C96">
        <v>4</v>
      </c>
      <c r="D96">
        <v>4</v>
      </c>
      <c r="E96" t="s">
        <v>14</v>
      </c>
      <c r="F96" t="s">
        <v>6</v>
      </c>
    </row>
    <row r="97" spans="1:6" x14ac:dyDescent="0.2">
      <c r="A97" t="s">
        <v>13</v>
      </c>
      <c r="B97" t="s">
        <v>14</v>
      </c>
      <c r="C97">
        <v>4</v>
      </c>
      <c r="D97">
        <v>4</v>
      </c>
      <c r="E97" t="s">
        <v>14</v>
      </c>
      <c r="F97" t="s">
        <v>5</v>
      </c>
    </row>
    <row r="98" spans="1:6" x14ac:dyDescent="0.2">
      <c r="A98" t="s">
        <v>13</v>
      </c>
      <c r="B98" t="s">
        <v>14</v>
      </c>
      <c r="C98">
        <v>4</v>
      </c>
      <c r="D98">
        <v>4</v>
      </c>
      <c r="E98" t="s">
        <v>14</v>
      </c>
      <c r="F98" t="s">
        <v>6</v>
      </c>
    </row>
    <row r="99" spans="1:6" x14ac:dyDescent="0.2">
      <c r="A99" t="s">
        <v>14</v>
      </c>
      <c r="B99" t="s">
        <v>13</v>
      </c>
      <c r="C99">
        <v>2</v>
      </c>
      <c r="D99">
        <v>4</v>
      </c>
      <c r="E99" t="s">
        <v>14</v>
      </c>
      <c r="F99" t="s">
        <v>5</v>
      </c>
    </row>
    <row r="100" spans="1:6" x14ac:dyDescent="0.2">
      <c r="A100" t="s">
        <v>14</v>
      </c>
      <c r="B100" t="s">
        <v>13</v>
      </c>
      <c r="C100">
        <v>2</v>
      </c>
      <c r="D100">
        <v>4</v>
      </c>
      <c r="E100" t="s">
        <v>14</v>
      </c>
      <c r="F100" t="s">
        <v>5</v>
      </c>
    </row>
    <row r="101" spans="1:6" x14ac:dyDescent="0.2">
      <c r="A101" t="s">
        <v>14</v>
      </c>
      <c r="B101" t="s">
        <v>13</v>
      </c>
      <c r="C101">
        <v>2</v>
      </c>
      <c r="D101">
        <v>4</v>
      </c>
      <c r="E101" t="s">
        <v>14</v>
      </c>
      <c r="F101" t="s">
        <v>5</v>
      </c>
    </row>
    <row r="102" spans="1:6" x14ac:dyDescent="0.2">
      <c r="A102" t="s">
        <v>14</v>
      </c>
      <c r="B102" t="s">
        <v>13</v>
      </c>
      <c r="C102">
        <v>2</v>
      </c>
      <c r="D102">
        <v>4</v>
      </c>
      <c r="E102" t="s">
        <v>14</v>
      </c>
      <c r="F102" t="s">
        <v>5</v>
      </c>
    </row>
    <row r="103" spans="1:6" x14ac:dyDescent="0.2">
      <c r="A103" t="s">
        <v>14</v>
      </c>
      <c r="B103" t="s">
        <v>13</v>
      </c>
      <c r="C103">
        <v>2</v>
      </c>
      <c r="D103">
        <v>4</v>
      </c>
      <c r="E103" t="s">
        <v>14</v>
      </c>
      <c r="F103" t="s">
        <v>5</v>
      </c>
    </row>
    <row r="104" spans="1:6" x14ac:dyDescent="0.2">
      <c r="A104" t="s">
        <v>14</v>
      </c>
      <c r="B104" t="s">
        <v>13</v>
      </c>
      <c r="C104">
        <v>2</v>
      </c>
      <c r="D104">
        <v>4</v>
      </c>
      <c r="E104" t="s">
        <v>14</v>
      </c>
      <c r="F104" t="s">
        <v>6</v>
      </c>
    </row>
    <row r="105" spans="1:6" x14ac:dyDescent="0.2">
      <c r="A105" t="s">
        <v>14</v>
      </c>
      <c r="B105" t="s">
        <v>13</v>
      </c>
      <c r="C105">
        <v>4</v>
      </c>
      <c r="D105">
        <v>4</v>
      </c>
      <c r="E105" t="s">
        <v>14</v>
      </c>
      <c r="F105" t="s">
        <v>5</v>
      </c>
    </row>
    <row r="106" spans="1:6" x14ac:dyDescent="0.2">
      <c r="A106" t="s">
        <v>14</v>
      </c>
      <c r="B106" t="s">
        <v>13</v>
      </c>
      <c r="C106">
        <v>4</v>
      </c>
      <c r="D106">
        <v>4</v>
      </c>
      <c r="E106" t="s">
        <v>14</v>
      </c>
      <c r="F106" t="s">
        <v>5</v>
      </c>
    </row>
    <row r="107" spans="1:6" x14ac:dyDescent="0.2">
      <c r="A107" t="s">
        <v>14</v>
      </c>
      <c r="B107" t="s">
        <v>13</v>
      </c>
      <c r="C107">
        <v>4</v>
      </c>
      <c r="D107">
        <v>4</v>
      </c>
      <c r="E107" t="s">
        <v>14</v>
      </c>
      <c r="F107" t="s">
        <v>5</v>
      </c>
    </row>
    <row r="108" spans="1:6" x14ac:dyDescent="0.2">
      <c r="A108" t="s">
        <v>14</v>
      </c>
      <c r="B108" t="s">
        <v>13</v>
      </c>
      <c r="C108">
        <v>4</v>
      </c>
      <c r="D108">
        <v>4</v>
      </c>
      <c r="E108" t="s">
        <v>14</v>
      </c>
      <c r="F108" t="s">
        <v>6</v>
      </c>
    </row>
    <row r="109" spans="1:6" x14ac:dyDescent="0.2">
      <c r="A109" t="s">
        <v>14</v>
      </c>
      <c r="B109" t="s">
        <v>13</v>
      </c>
      <c r="C109">
        <v>4</v>
      </c>
      <c r="D109">
        <v>4</v>
      </c>
      <c r="E109" t="s">
        <v>14</v>
      </c>
      <c r="F109" t="s">
        <v>5</v>
      </c>
    </row>
    <row r="110" spans="1:6" x14ac:dyDescent="0.2">
      <c r="A110" t="s">
        <v>14</v>
      </c>
      <c r="B110" t="s">
        <v>13</v>
      </c>
      <c r="C110">
        <v>4</v>
      </c>
      <c r="D110">
        <v>4</v>
      </c>
      <c r="E110" t="s">
        <v>14</v>
      </c>
      <c r="F110" t="s">
        <v>6</v>
      </c>
    </row>
    <row r="111" spans="1:6" x14ac:dyDescent="0.2">
      <c r="A111" t="s">
        <v>14</v>
      </c>
      <c r="B111" t="s">
        <v>13</v>
      </c>
      <c r="C111">
        <v>2</v>
      </c>
      <c r="D111">
        <v>4</v>
      </c>
      <c r="E111" t="s">
        <v>14</v>
      </c>
      <c r="F111" t="s">
        <v>5</v>
      </c>
    </row>
    <row r="112" spans="1:6" x14ac:dyDescent="0.2">
      <c r="A112" t="s">
        <v>14</v>
      </c>
      <c r="B112" t="s">
        <v>13</v>
      </c>
      <c r="C112">
        <v>2</v>
      </c>
      <c r="D112">
        <v>4</v>
      </c>
      <c r="E112" t="s">
        <v>14</v>
      </c>
      <c r="F112" t="s">
        <v>5</v>
      </c>
    </row>
    <row r="113" spans="1:6" x14ac:dyDescent="0.2">
      <c r="A113" t="s">
        <v>14</v>
      </c>
      <c r="B113" t="s">
        <v>13</v>
      </c>
      <c r="C113">
        <v>2</v>
      </c>
      <c r="D113">
        <v>4</v>
      </c>
      <c r="E113" t="s">
        <v>14</v>
      </c>
      <c r="F113" t="s">
        <v>5</v>
      </c>
    </row>
    <row r="114" spans="1:6" x14ac:dyDescent="0.2">
      <c r="A114" t="s">
        <v>14</v>
      </c>
      <c r="B114" t="s">
        <v>13</v>
      </c>
      <c r="C114">
        <v>2</v>
      </c>
      <c r="D114">
        <v>4</v>
      </c>
      <c r="E114" t="s">
        <v>14</v>
      </c>
      <c r="F114" t="s">
        <v>5</v>
      </c>
    </row>
    <row r="115" spans="1:6" x14ac:dyDescent="0.2">
      <c r="A115" t="s">
        <v>14</v>
      </c>
      <c r="B115" t="s">
        <v>13</v>
      </c>
      <c r="C115">
        <v>2</v>
      </c>
      <c r="D115">
        <v>4</v>
      </c>
      <c r="E115" t="s">
        <v>14</v>
      </c>
      <c r="F115" t="s">
        <v>5</v>
      </c>
    </row>
    <row r="116" spans="1:6" x14ac:dyDescent="0.2">
      <c r="A116" t="s">
        <v>14</v>
      </c>
      <c r="B116" t="s">
        <v>13</v>
      </c>
      <c r="C116">
        <v>2</v>
      </c>
      <c r="D116">
        <v>4</v>
      </c>
      <c r="E116" t="s">
        <v>14</v>
      </c>
      <c r="F116" t="s">
        <v>6</v>
      </c>
    </row>
    <row r="117" spans="1:6" x14ac:dyDescent="0.2">
      <c r="A117" t="s">
        <v>14</v>
      </c>
      <c r="B117" t="s">
        <v>13</v>
      </c>
      <c r="C117">
        <v>4</v>
      </c>
      <c r="D117">
        <v>4</v>
      </c>
      <c r="E117" t="s">
        <v>14</v>
      </c>
      <c r="F117" t="s">
        <v>5</v>
      </c>
    </row>
    <row r="118" spans="1:6" x14ac:dyDescent="0.2">
      <c r="A118" t="s">
        <v>14</v>
      </c>
      <c r="B118" t="s">
        <v>13</v>
      </c>
      <c r="C118">
        <v>4</v>
      </c>
      <c r="D118">
        <v>4</v>
      </c>
      <c r="E118" t="s">
        <v>14</v>
      </c>
      <c r="F118" t="s">
        <v>5</v>
      </c>
    </row>
    <row r="119" spans="1:6" x14ac:dyDescent="0.2">
      <c r="A119" t="s">
        <v>14</v>
      </c>
      <c r="B119" t="s">
        <v>13</v>
      </c>
      <c r="C119">
        <v>4</v>
      </c>
      <c r="D119">
        <v>4</v>
      </c>
      <c r="E119" t="s">
        <v>14</v>
      </c>
      <c r="F119" t="s">
        <v>5</v>
      </c>
    </row>
    <row r="120" spans="1:6" x14ac:dyDescent="0.2">
      <c r="A120" t="s">
        <v>14</v>
      </c>
      <c r="B120" t="s">
        <v>13</v>
      </c>
      <c r="C120">
        <v>4</v>
      </c>
      <c r="D120">
        <v>4</v>
      </c>
      <c r="E120" t="s">
        <v>14</v>
      </c>
      <c r="F120" t="s">
        <v>6</v>
      </c>
    </row>
    <row r="121" spans="1:6" x14ac:dyDescent="0.2">
      <c r="A121" t="s">
        <v>14</v>
      </c>
      <c r="B121" t="s">
        <v>13</v>
      </c>
      <c r="C121">
        <v>4</v>
      </c>
      <c r="D121">
        <v>4</v>
      </c>
      <c r="E121" t="s">
        <v>14</v>
      </c>
      <c r="F121" t="s">
        <v>5</v>
      </c>
    </row>
    <row r="122" spans="1:6" x14ac:dyDescent="0.2">
      <c r="A122" t="s">
        <v>14</v>
      </c>
      <c r="B122" t="s">
        <v>13</v>
      </c>
      <c r="C122">
        <v>4</v>
      </c>
      <c r="D122">
        <v>4</v>
      </c>
      <c r="E122" t="s">
        <v>14</v>
      </c>
      <c r="F122" t="s">
        <v>6</v>
      </c>
    </row>
    <row r="123" spans="1:6" x14ac:dyDescent="0.2">
      <c r="A123" t="s">
        <v>14</v>
      </c>
      <c r="B123" t="s">
        <v>14</v>
      </c>
      <c r="C123">
        <v>2</v>
      </c>
      <c r="D123">
        <v>4</v>
      </c>
      <c r="E123" t="s">
        <v>14</v>
      </c>
      <c r="F123" t="s">
        <v>5</v>
      </c>
    </row>
    <row r="124" spans="1:6" x14ac:dyDescent="0.2">
      <c r="A124" t="s">
        <v>14</v>
      </c>
      <c r="B124" t="s">
        <v>14</v>
      </c>
      <c r="C124">
        <v>2</v>
      </c>
      <c r="D124">
        <v>4</v>
      </c>
      <c r="E124" t="s">
        <v>14</v>
      </c>
      <c r="F124" t="s">
        <v>6</v>
      </c>
    </row>
    <row r="125" spans="1:6" x14ac:dyDescent="0.2">
      <c r="A125" t="s">
        <v>14</v>
      </c>
      <c r="B125" t="s">
        <v>14</v>
      </c>
      <c r="C125">
        <v>2</v>
      </c>
      <c r="D125">
        <v>4</v>
      </c>
      <c r="E125" t="s">
        <v>14</v>
      </c>
      <c r="F125" t="s">
        <v>5</v>
      </c>
    </row>
    <row r="126" spans="1:6" x14ac:dyDescent="0.2">
      <c r="A126" t="s">
        <v>14</v>
      </c>
      <c r="B126" t="s">
        <v>14</v>
      </c>
      <c r="C126">
        <v>2</v>
      </c>
      <c r="D126">
        <v>4</v>
      </c>
      <c r="E126" t="s">
        <v>14</v>
      </c>
      <c r="F126" t="s">
        <v>6</v>
      </c>
    </row>
    <row r="127" spans="1:6" x14ac:dyDescent="0.2">
      <c r="A127" t="s">
        <v>14</v>
      </c>
      <c r="B127" t="s">
        <v>14</v>
      </c>
      <c r="C127">
        <v>2</v>
      </c>
      <c r="D127">
        <v>4</v>
      </c>
      <c r="E127" t="s">
        <v>14</v>
      </c>
      <c r="F127" t="s">
        <v>5</v>
      </c>
    </row>
    <row r="128" spans="1:6" x14ac:dyDescent="0.2">
      <c r="A128" t="s">
        <v>14</v>
      </c>
      <c r="B128" t="s">
        <v>14</v>
      </c>
      <c r="C128">
        <v>2</v>
      </c>
      <c r="D128">
        <v>4</v>
      </c>
      <c r="E128" t="s">
        <v>14</v>
      </c>
      <c r="F128" t="s">
        <v>6</v>
      </c>
    </row>
    <row r="129" spans="1:6" x14ac:dyDescent="0.2">
      <c r="A129" t="s">
        <v>14</v>
      </c>
      <c r="B129" t="s">
        <v>14</v>
      </c>
      <c r="C129">
        <v>4</v>
      </c>
      <c r="D129">
        <v>4</v>
      </c>
      <c r="E129" t="s">
        <v>14</v>
      </c>
      <c r="F129" t="s">
        <v>5</v>
      </c>
    </row>
    <row r="130" spans="1:6" x14ac:dyDescent="0.2">
      <c r="A130" t="s">
        <v>14</v>
      </c>
      <c r="B130" t="s">
        <v>14</v>
      </c>
      <c r="C130">
        <v>4</v>
      </c>
      <c r="D130">
        <v>4</v>
      </c>
      <c r="E130" t="s">
        <v>14</v>
      </c>
      <c r="F130" t="s">
        <v>6</v>
      </c>
    </row>
    <row r="131" spans="1:6" x14ac:dyDescent="0.2">
      <c r="A131" t="s">
        <v>14</v>
      </c>
      <c r="B131" t="s">
        <v>14</v>
      </c>
      <c r="C131">
        <v>4</v>
      </c>
      <c r="D131">
        <v>4</v>
      </c>
      <c r="E131" t="s">
        <v>14</v>
      </c>
      <c r="F131" t="s">
        <v>5</v>
      </c>
    </row>
    <row r="132" spans="1:6" x14ac:dyDescent="0.2">
      <c r="A132" t="s">
        <v>14</v>
      </c>
      <c r="B132" t="s">
        <v>14</v>
      </c>
      <c r="C132">
        <v>4</v>
      </c>
      <c r="D132">
        <v>4</v>
      </c>
      <c r="E132" t="s">
        <v>14</v>
      </c>
      <c r="F132" t="s">
        <v>6</v>
      </c>
    </row>
    <row r="133" spans="1:6" x14ac:dyDescent="0.2">
      <c r="A133" t="s">
        <v>14</v>
      </c>
      <c r="B133" t="s">
        <v>14</v>
      </c>
      <c r="C133">
        <v>4</v>
      </c>
      <c r="D133">
        <v>4</v>
      </c>
      <c r="E133" t="s">
        <v>14</v>
      </c>
      <c r="F133" t="s">
        <v>5</v>
      </c>
    </row>
    <row r="134" spans="1:6" x14ac:dyDescent="0.2">
      <c r="A134" t="s">
        <v>14</v>
      </c>
      <c r="B134" t="s">
        <v>14</v>
      </c>
      <c r="C134">
        <v>4</v>
      </c>
      <c r="D134">
        <v>4</v>
      </c>
      <c r="E134" t="s">
        <v>14</v>
      </c>
      <c r="F134" t="s">
        <v>6</v>
      </c>
    </row>
    <row r="135" spans="1:6" x14ac:dyDescent="0.2">
      <c r="A135" t="s">
        <v>14</v>
      </c>
      <c r="B135" t="s">
        <v>14</v>
      </c>
      <c r="C135">
        <v>2</v>
      </c>
      <c r="D135">
        <v>4</v>
      </c>
      <c r="E135" t="s">
        <v>14</v>
      </c>
      <c r="F135" t="s">
        <v>5</v>
      </c>
    </row>
    <row r="136" spans="1:6" x14ac:dyDescent="0.2">
      <c r="A136" t="s">
        <v>14</v>
      </c>
      <c r="B136" t="s">
        <v>14</v>
      </c>
      <c r="C136">
        <v>2</v>
      </c>
      <c r="D136">
        <v>4</v>
      </c>
      <c r="E136" t="s">
        <v>14</v>
      </c>
      <c r="F136" t="s">
        <v>6</v>
      </c>
    </row>
    <row r="137" spans="1:6" x14ac:dyDescent="0.2">
      <c r="A137" t="s">
        <v>14</v>
      </c>
      <c r="B137" t="s">
        <v>14</v>
      </c>
      <c r="C137">
        <v>2</v>
      </c>
      <c r="D137">
        <v>4</v>
      </c>
      <c r="E137" t="s">
        <v>14</v>
      </c>
      <c r="F137" t="s">
        <v>5</v>
      </c>
    </row>
    <row r="138" spans="1:6" x14ac:dyDescent="0.2">
      <c r="A138" t="s">
        <v>14</v>
      </c>
      <c r="B138" t="s">
        <v>14</v>
      </c>
      <c r="C138">
        <v>2</v>
      </c>
      <c r="D138">
        <v>4</v>
      </c>
      <c r="E138" t="s">
        <v>14</v>
      </c>
      <c r="F138" t="s">
        <v>6</v>
      </c>
    </row>
    <row r="139" spans="1:6" x14ac:dyDescent="0.2">
      <c r="A139" t="s">
        <v>14</v>
      </c>
      <c r="B139" t="s">
        <v>14</v>
      </c>
      <c r="C139">
        <v>2</v>
      </c>
      <c r="D139">
        <v>4</v>
      </c>
      <c r="E139" t="s">
        <v>14</v>
      </c>
      <c r="F139" t="s">
        <v>5</v>
      </c>
    </row>
    <row r="140" spans="1:6" x14ac:dyDescent="0.2">
      <c r="A140" t="s">
        <v>14</v>
      </c>
      <c r="B140" t="s">
        <v>14</v>
      </c>
      <c r="C140">
        <v>4</v>
      </c>
      <c r="D140">
        <v>4</v>
      </c>
      <c r="E140" t="s">
        <v>14</v>
      </c>
      <c r="F140" t="s">
        <v>5</v>
      </c>
    </row>
    <row r="141" spans="1:6" x14ac:dyDescent="0.2">
      <c r="A141" t="s">
        <v>14</v>
      </c>
      <c r="B141" t="s">
        <v>14</v>
      </c>
      <c r="C141">
        <v>4</v>
      </c>
      <c r="D141">
        <v>4</v>
      </c>
      <c r="E141" t="s">
        <v>14</v>
      </c>
      <c r="F141" t="s">
        <v>6</v>
      </c>
    </row>
    <row r="142" spans="1:6" x14ac:dyDescent="0.2">
      <c r="A142" t="s">
        <v>14</v>
      </c>
      <c r="B142" t="s">
        <v>14</v>
      </c>
      <c r="C142">
        <v>4</v>
      </c>
      <c r="D142">
        <v>4</v>
      </c>
      <c r="E142" t="s">
        <v>14</v>
      </c>
      <c r="F142" t="s">
        <v>5</v>
      </c>
    </row>
    <row r="143" spans="1:6" x14ac:dyDescent="0.2">
      <c r="A143" t="s">
        <v>14</v>
      </c>
      <c r="B143" t="s">
        <v>14</v>
      </c>
      <c r="C143">
        <v>4</v>
      </c>
      <c r="D143">
        <v>4</v>
      </c>
      <c r="E143" t="s">
        <v>14</v>
      </c>
      <c r="F143" t="s">
        <v>5</v>
      </c>
    </row>
    <row r="144" spans="1:6" x14ac:dyDescent="0.2">
      <c r="A144" t="s">
        <v>14</v>
      </c>
      <c r="B144" t="s">
        <v>13</v>
      </c>
      <c r="C144">
        <v>2</v>
      </c>
      <c r="D144">
        <v>4</v>
      </c>
      <c r="E144" t="s">
        <v>14</v>
      </c>
      <c r="F144" t="s">
        <v>5</v>
      </c>
    </row>
    <row r="145" spans="1:6" x14ac:dyDescent="0.2">
      <c r="A145" t="s">
        <v>14</v>
      </c>
      <c r="B145" t="s">
        <v>13</v>
      </c>
      <c r="C145">
        <v>2</v>
      </c>
      <c r="D145">
        <v>4</v>
      </c>
      <c r="E145" t="s">
        <v>14</v>
      </c>
      <c r="F145" t="s">
        <v>5</v>
      </c>
    </row>
    <row r="146" spans="1:6" x14ac:dyDescent="0.2">
      <c r="A146" t="s">
        <v>14</v>
      </c>
      <c r="B146" t="s">
        <v>13</v>
      </c>
      <c r="C146">
        <v>2</v>
      </c>
      <c r="D146">
        <v>4</v>
      </c>
      <c r="E146" t="s">
        <v>14</v>
      </c>
      <c r="F146" t="s">
        <v>5</v>
      </c>
    </row>
    <row r="147" spans="1:6" x14ac:dyDescent="0.2">
      <c r="A147" t="s">
        <v>14</v>
      </c>
      <c r="B147" t="s">
        <v>13</v>
      </c>
      <c r="C147">
        <v>2</v>
      </c>
      <c r="D147">
        <v>4</v>
      </c>
      <c r="E147" t="s">
        <v>14</v>
      </c>
      <c r="F147" t="s">
        <v>5</v>
      </c>
    </row>
    <row r="148" spans="1:6" x14ac:dyDescent="0.2">
      <c r="A148" t="s">
        <v>14</v>
      </c>
      <c r="B148" t="s">
        <v>13</v>
      </c>
      <c r="C148">
        <v>2</v>
      </c>
      <c r="D148">
        <v>4</v>
      </c>
      <c r="E148" t="s">
        <v>14</v>
      </c>
      <c r="F148" t="s">
        <v>5</v>
      </c>
    </row>
    <row r="149" spans="1:6" x14ac:dyDescent="0.2">
      <c r="A149" t="s">
        <v>14</v>
      </c>
      <c r="B149" t="s">
        <v>13</v>
      </c>
      <c r="C149">
        <v>2</v>
      </c>
      <c r="D149">
        <v>4</v>
      </c>
      <c r="E149" t="s">
        <v>14</v>
      </c>
      <c r="F149" t="s">
        <v>6</v>
      </c>
    </row>
    <row r="150" spans="1:6" x14ac:dyDescent="0.2">
      <c r="A150" t="s">
        <v>14</v>
      </c>
      <c r="B150" t="s">
        <v>13</v>
      </c>
      <c r="C150">
        <v>4</v>
      </c>
      <c r="D150">
        <v>4</v>
      </c>
      <c r="E150" t="s">
        <v>14</v>
      </c>
      <c r="F150" t="s">
        <v>5</v>
      </c>
    </row>
    <row r="151" spans="1:6" x14ac:dyDescent="0.2">
      <c r="A151" t="s">
        <v>14</v>
      </c>
      <c r="B151" t="s">
        <v>13</v>
      </c>
      <c r="C151">
        <v>4</v>
      </c>
      <c r="D151">
        <v>4</v>
      </c>
      <c r="E151" t="s">
        <v>14</v>
      </c>
      <c r="F151" t="s">
        <v>5</v>
      </c>
    </row>
    <row r="152" spans="1:6" x14ac:dyDescent="0.2">
      <c r="A152" t="s">
        <v>14</v>
      </c>
      <c r="B152" t="s">
        <v>13</v>
      </c>
      <c r="C152">
        <v>4</v>
      </c>
      <c r="D152">
        <v>4</v>
      </c>
      <c r="E152" t="s">
        <v>14</v>
      </c>
      <c r="F152" t="s">
        <v>5</v>
      </c>
    </row>
    <row r="153" spans="1:6" x14ac:dyDescent="0.2">
      <c r="A153" t="s">
        <v>14</v>
      </c>
      <c r="B153" t="s">
        <v>13</v>
      </c>
      <c r="C153">
        <v>4</v>
      </c>
      <c r="D153">
        <v>4</v>
      </c>
      <c r="E153" t="s">
        <v>14</v>
      </c>
      <c r="F153" t="s">
        <v>6</v>
      </c>
    </row>
    <row r="154" spans="1:6" x14ac:dyDescent="0.2">
      <c r="A154" t="s">
        <v>14</v>
      </c>
      <c r="B154" t="s">
        <v>13</v>
      </c>
      <c r="C154">
        <v>4</v>
      </c>
      <c r="D154">
        <v>4</v>
      </c>
      <c r="E154" t="s">
        <v>14</v>
      </c>
      <c r="F154" t="s">
        <v>5</v>
      </c>
    </row>
    <row r="155" spans="1:6" x14ac:dyDescent="0.2">
      <c r="A155" t="s">
        <v>14</v>
      </c>
      <c r="B155" t="s">
        <v>13</v>
      </c>
      <c r="C155">
        <v>4</v>
      </c>
      <c r="D155">
        <v>4</v>
      </c>
      <c r="E155" t="s">
        <v>14</v>
      </c>
      <c r="F155" t="s">
        <v>6</v>
      </c>
    </row>
    <row r="156" spans="1:6" x14ac:dyDescent="0.2">
      <c r="A156" t="s">
        <v>14</v>
      </c>
      <c r="B156" t="s">
        <v>13</v>
      </c>
      <c r="C156">
        <v>2</v>
      </c>
      <c r="D156">
        <v>4</v>
      </c>
      <c r="E156" t="s">
        <v>14</v>
      </c>
      <c r="F156" t="s">
        <v>5</v>
      </c>
    </row>
    <row r="157" spans="1:6" x14ac:dyDescent="0.2">
      <c r="A157" t="s">
        <v>14</v>
      </c>
      <c r="B157" t="s">
        <v>13</v>
      </c>
      <c r="C157">
        <v>2</v>
      </c>
      <c r="D157">
        <v>4</v>
      </c>
      <c r="E157" t="s">
        <v>14</v>
      </c>
      <c r="F157" t="s">
        <v>6</v>
      </c>
    </row>
    <row r="158" spans="1:6" x14ac:dyDescent="0.2">
      <c r="A158" t="s">
        <v>14</v>
      </c>
      <c r="B158" t="s">
        <v>13</v>
      </c>
      <c r="C158">
        <v>2</v>
      </c>
      <c r="D158">
        <v>4</v>
      </c>
      <c r="E158" t="s">
        <v>14</v>
      </c>
      <c r="F158" t="s">
        <v>5</v>
      </c>
    </row>
    <row r="159" spans="1:6" x14ac:dyDescent="0.2">
      <c r="A159" t="s">
        <v>14</v>
      </c>
      <c r="B159" t="s">
        <v>13</v>
      </c>
      <c r="C159">
        <v>2</v>
      </c>
      <c r="D159">
        <v>4</v>
      </c>
      <c r="E159" t="s">
        <v>14</v>
      </c>
      <c r="F159" t="s">
        <v>6</v>
      </c>
    </row>
    <row r="160" spans="1:6" x14ac:dyDescent="0.2">
      <c r="A160" t="s">
        <v>14</v>
      </c>
      <c r="B160" t="s">
        <v>13</v>
      </c>
      <c r="C160">
        <v>2</v>
      </c>
      <c r="D160">
        <v>4</v>
      </c>
      <c r="E160" t="s">
        <v>14</v>
      </c>
      <c r="F160" t="s">
        <v>5</v>
      </c>
    </row>
    <row r="161" spans="1:6" x14ac:dyDescent="0.2">
      <c r="A161" t="s">
        <v>14</v>
      </c>
      <c r="B161" t="s">
        <v>13</v>
      </c>
      <c r="C161">
        <v>2</v>
      </c>
      <c r="D161">
        <v>4</v>
      </c>
      <c r="E161" t="s">
        <v>14</v>
      </c>
      <c r="F161" t="s">
        <v>6</v>
      </c>
    </row>
    <row r="162" spans="1:6" x14ac:dyDescent="0.2">
      <c r="A162" t="s">
        <v>14</v>
      </c>
      <c r="B162" t="s">
        <v>13</v>
      </c>
      <c r="C162">
        <v>4</v>
      </c>
      <c r="D162">
        <v>4</v>
      </c>
      <c r="E162" t="s">
        <v>14</v>
      </c>
      <c r="F162" t="s">
        <v>5</v>
      </c>
    </row>
    <row r="163" spans="1:6" x14ac:dyDescent="0.2">
      <c r="A163" t="s">
        <v>14</v>
      </c>
      <c r="B163" t="s">
        <v>13</v>
      </c>
      <c r="C163">
        <v>4</v>
      </c>
      <c r="D163">
        <v>4</v>
      </c>
      <c r="E163" t="s">
        <v>14</v>
      </c>
      <c r="F163" t="s">
        <v>6</v>
      </c>
    </row>
    <row r="164" spans="1:6" x14ac:dyDescent="0.2">
      <c r="A164" t="s">
        <v>14</v>
      </c>
      <c r="B164" t="s">
        <v>13</v>
      </c>
      <c r="C164">
        <v>4</v>
      </c>
      <c r="D164">
        <v>4</v>
      </c>
      <c r="E164" t="s">
        <v>14</v>
      </c>
      <c r="F164" t="s">
        <v>5</v>
      </c>
    </row>
    <row r="165" spans="1:6" x14ac:dyDescent="0.2">
      <c r="A165" t="s">
        <v>14</v>
      </c>
      <c r="B165" t="s">
        <v>13</v>
      </c>
      <c r="C165">
        <v>4</v>
      </c>
      <c r="D165">
        <v>4</v>
      </c>
      <c r="E165" t="s">
        <v>14</v>
      </c>
      <c r="F165" t="s">
        <v>6</v>
      </c>
    </row>
    <row r="166" spans="1:6" x14ac:dyDescent="0.2">
      <c r="A166" t="s">
        <v>14</v>
      </c>
      <c r="B166" t="s">
        <v>13</v>
      </c>
      <c r="C166">
        <v>4</v>
      </c>
      <c r="D166">
        <v>4</v>
      </c>
      <c r="E166" t="s">
        <v>14</v>
      </c>
      <c r="F166" t="s">
        <v>5</v>
      </c>
    </row>
    <row r="167" spans="1:6" x14ac:dyDescent="0.2">
      <c r="A167" t="s">
        <v>14</v>
      </c>
      <c r="B167" t="s">
        <v>13</v>
      </c>
      <c r="C167">
        <v>4</v>
      </c>
      <c r="D167">
        <v>4</v>
      </c>
      <c r="E167" t="s">
        <v>14</v>
      </c>
      <c r="F167" t="s">
        <v>6</v>
      </c>
    </row>
    <row r="168" spans="1:6" x14ac:dyDescent="0.2">
      <c r="A168" t="s">
        <v>14</v>
      </c>
      <c r="B168" t="s">
        <v>14</v>
      </c>
      <c r="C168">
        <v>2</v>
      </c>
      <c r="D168">
        <v>4</v>
      </c>
      <c r="E168" t="s">
        <v>14</v>
      </c>
      <c r="F168" t="s">
        <v>5</v>
      </c>
    </row>
    <row r="169" spans="1:6" x14ac:dyDescent="0.2">
      <c r="A169" t="s">
        <v>14</v>
      </c>
      <c r="B169" t="s">
        <v>14</v>
      </c>
      <c r="C169">
        <v>2</v>
      </c>
      <c r="D169">
        <v>4</v>
      </c>
      <c r="E169" t="s">
        <v>14</v>
      </c>
      <c r="F169" t="s">
        <v>6</v>
      </c>
    </row>
    <row r="170" spans="1:6" x14ac:dyDescent="0.2">
      <c r="A170" t="s">
        <v>14</v>
      </c>
      <c r="B170" t="s">
        <v>14</v>
      </c>
      <c r="C170">
        <v>2</v>
      </c>
      <c r="D170">
        <v>4</v>
      </c>
      <c r="E170" t="s">
        <v>14</v>
      </c>
      <c r="F170" t="s">
        <v>5</v>
      </c>
    </row>
    <row r="171" spans="1:6" x14ac:dyDescent="0.2">
      <c r="A171" t="s">
        <v>14</v>
      </c>
      <c r="B171" t="s">
        <v>14</v>
      </c>
      <c r="C171">
        <v>2</v>
      </c>
      <c r="D171">
        <v>4</v>
      </c>
      <c r="E171" t="s">
        <v>14</v>
      </c>
      <c r="F171" t="s">
        <v>6</v>
      </c>
    </row>
    <row r="172" spans="1:6" x14ac:dyDescent="0.2">
      <c r="A172" t="s">
        <v>14</v>
      </c>
      <c r="B172" t="s">
        <v>14</v>
      </c>
      <c r="C172">
        <v>2</v>
      </c>
      <c r="D172">
        <v>4</v>
      </c>
      <c r="E172" t="s">
        <v>14</v>
      </c>
      <c r="F172" t="s">
        <v>5</v>
      </c>
    </row>
    <row r="173" spans="1:6" x14ac:dyDescent="0.2">
      <c r="A173" t="s">
        <v>14</v>
      </c>
      <c r="B173" t="s">
        <v>14</v>
      </c>
      <c r="C173">
        <v>4</v>
      </c>
      <c r="D173">
        <v>4</v>
      </c>
      <c r="E173" t="s">
        <v>14</v>
      </c>
      <c r="F173" t="s">
        <v>5</v>
      </c>
    </row>
    <row r="174" spans="1:6" x14ac:dyDescent="0.2">
      <c r="A174" t="s">
        <v>14</v>
      </c>
      <c r="B174" t="s">
        <v>14</v>
      </c>
      <c r="C174">
        <v>4</v>
      </c>
      <c r="D174">
        <v>4</v>
      </c>
      <c r="E174" t="s">
        <v>14</v>
      </c>
      <c r="F174" t="s">
        <v>6</v>
      </c>
    </row>
    <row r="175" spans="1:6" x14ac:dyDescent="0.2">
      <c r="A175" t="s">
        <v>14</v>
      </c>
      <c r="B175" t="s">
        <v>14</v>
      </c>
      <c r="C175">
        <v>4</v>
      </c>
      <c r="D175">
        <v>4</v>
      </c>
      <c r="E175" t="s">
        <v>14</v>
      </c>
      <c r="F175" t="s">
        <v>5</v>
      </c>
    </row>
    <row r="176" spans="1:6" x14ac:dyDescent="0.2">
      <c r="A176" t="s">
        <v>14</v>
      </c>
      <c r="B176" t="s">
        <v>14</v>
      </c>
      <c r="C176">
        <v>4</v>
      </c>
      <c r="D176">
        <v>4</v>
      </c>
      <c r="E176" t="s">
        <v>14</v>
      </c>
      <c r="F176" t="s">
        <v>5</v>
      </c>
    </row>
    <row r="177" spans="1:6" x14ac:dyDescent="0.2">
      <c r="A177" t="s">
        <v>14</v>
      </c>
      <c r="B177" t="s">
        <v>14</v>
      </c>
      <c r="C177">
        <v>2</v>
      </c>
      <c r="D177">
        <v>4</v>
      </c>
      <c r="E177" t="s">
        <v>14</v>
      </c>
      <c r="F177" t="s">
        <v>5</v>
      </c>
    </row>
    <row r="178" spans="1:6" x14ac:dyDescent="0.2">
      <c r="A178" t="s">
        <v>14</v>
      </c>
      <c r="B178" t="s">
        <v>14</v>
      </c>
      <c r="C178">
        <v>2</v>
      </c>
      <c r="D178">
        <v>4</v>
      </c>
      <c r="E178" t="s">
        <v>14</v>
      </c>
      <c r="F178" t="s">
        <v>6</v>
      </c>
    </row>
    <row r="179" spans="1:6" x14ac:dyDescent="0.2">
      <c r="A179" t="s">
        <v>14</v>
      </c>
      <c r="B179" t="s">
        <v>14</v>
      </c>
      <c r="C179">
        <v>2</v>
      </c>
      <c r="D179">
        <v>4</v>
      </c>
      <c r="E179" t="s">
        <v>14</v>
      </c>
      <c r="F179" t="s">
        <v>5</v>
      </c>
    </row>
    <row r="180" spans="1:6" x14ac:dyDescent="0.2">
      <c r="A180" t="s">
        <v>14</v>
      </c>
      <c r="B180" t="s">
        <v>14</v>
      </c>
      <c r="C180">
        <v>2</v>
      </c>
      <c r="D180">
        <v>4</v>
      </c>
      <c r="E180" t="s">
        <v>14</v>
      </c>
      <c r="F180" t="s">
        <v>6</v>
      </c>
    </row>
    <row r="181" spans="1:6" x14ac:dyDescent="0.2">
      <c r="A181" t="s">
        <v>14</v>
      </c>
      <c r="B181" t="s">
        <v>14</v>
      </c>
      <c r="C181">
        <v>2</v>
      </c>
      <c r="D181">
        <v>4</v>
      </c>
      <c r="E181" t="s">
        <v>14</v>
      </c>
      <c r="F181" t="s">
        <v>5</v>
      </c>
    </row>
    <row r="182" spans="1:6" x14ac:dyDescent="0.2">
      <c r="A182" t="s">
        <v>14</v>
      </c>
      <c r="B182" t="s">
        <v>14</v>
      </c>
      <c r="C182">
        <v>4</v>
      </c>
      <c r="D182">
        <v>4</v>
      </c>
      <c r="E182" t="s">
        <v>14</v>
      </c>
      <c r="F182" t="s">
        <v>5</v>
      </c>
    </row>
    <row r="183" spans="1:6" x14ac:dyDescent="0.2">
      <c r="A183" t="s">
        <v>14</v>
      </c>
      <c r="B183" t="s">
        <v>14</v>
      </c>
      <c r="C183">
        <v>4</v>
      </c>
      <c r="D183">
        <v>4</v>
      </c>
      <c r="E183" t="s">
        <v>14</v>
      </c>
      <c r="F183" t="s">
        <v>6</v>
      </c>
    </row>
    <row r="184" spans="1:6" x14ac:dyDescent="0.2">
      <c r="A184" t="s">
        <v>14</v>
      </c>
      <c r="B184" t="s">
        <v>14</v>
      </c>
      <c r="C184">
        <v>4</v>
      </c>
      <c r="D184">
        <v>4</v>
      </c>
      <c r="E184" t="s">
        <v>14</v>
      </c>
      <c r="F184" t="s">
        <v>5</v>
      </c>
    </row>
    <row r="185" spans="1:6" x14ac:dyDescent="0.2">
      <c r="A185" t="s">
        <v>14</v>
      </c>
      <c r="B185" t="s">
        <v>14</v>
      </c>
      <c r="C185">
        <v>4</v>
      </c>
      <c r="D185">
        <v>4</v>
      </c>
      <c r="E185" t="s">
        <v>14</v>
      </c>
      <c r="F185" t="s">
        <v>5</v>
      </c>
    </row>
  </sheetData>
  <mergeCells count="22">
    <mergeCell ref="H19:H21"/>
    <mergeCell ref="L19:L21"/>
    <mergeCell ref="P19:P21"/>
    <mergeCell ref="Q19:Q21"/>
    <mergeCell ref="H22:H23"/>
    <mergeCell ref="L22:L23"/>
    <mergeCell ref="P22:P23"/>
    <mergeCell ref="Q22:Q23"/>
    <mergeCell ref="H15:H16"/>
    <mergeCell ref="L15:L16"/>
    <mergeCell ref="P15:P16"/>
    <mergeCell ref="Q15:Q16"/>
    <mergeCell ref="H17:H18"/>
    <mergeCell ref="L17:L18"/>
    <mergeCell ref="P17:P18"/>
    <mergeCell ref="Q17:Q18"/>
    <mergeCell ref="Q13:Q14"/>
    <mergeCell ref="H5:H6"/>
    <mergeCell ref="L5:L6"/>
    <mergeCell ref="H13:H14"/>
    <mergeCell ref="L13:L14"/>
    <mergeCell ref="P13:P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FB76-2D54-E44B-96BE-574966F8A887}">
  <dimension ref="A1:Q47"/>
  <sheetViews>
    <sheetView zoomScale="94" workbookViewId="0">
      <selection activeCell="H30" sqref="H30"/>
    </sheetView>
  </sheetViews>
  <sheetFormatPr baseColWidth="10" defaultRowHeight="16" x14ac:dyDescent="0.2"/>
  <sheetData>
    <row r="1" spans="1:17" x14ac:dyDescent="0.2">
      <c r="A1" s="22" t="s">
        <v>29</v>
      </c>
      <c r="B1" s="22" t="s">
        <v>30</v>
      </c>
      <c r="C1" s="22" t="s">
        <v>31</v>
      </c>
      <c r="D1" s="22" t="s">
        <v>32</v>
      </c>
      <c r="E1" s="22" t="s">
        <v>33</v>
      </c>
      <c r="F1" s="22" t="s">
        <v>34</v>
      </c>
    </row>
    <row r="2" spans="1:17" x14ac:dyDescent="0.2">
      <c r="A2" t="s">
        <v>12</v>
      </c>
      <c r="B2" t="s">
        <v>15</v>
      </c>
      <c r="C2" t="s">
        <v>35</v>
      </c>
      <c r="D2" t="s">
        <v>36</v>
      </c>
      <c r="E2" t="s">
        <v>19</v>
      </c>
      <c r="F2" t="s">
        <v>37</v>
      </c>
    </row>
    <row r="3" spans="1:17" x14ac:dyDescent="0.2">
      <c r="A3" t="s">
        <v>13</v>
      </c>
      <c r="B3" t="s">
        <v>13</v>
      </c>
      <c r="C3">
        <v>2</v>
      </c>
      <c r="D3">
        <v>4</v>
      </c>
      <c r="E3" t="s">
        <v>13</v>
      </c>
      <c r="F3" t="s">
        <v>5</v>
      </c>
      <c r="H3" t="s">
        <v>0</v>
      </c>
      <c r="I3">
        <f>COUNTA(A3:A805)</f>
        <v>45</v>
      </c>
    </row>
    <row r="4" spans="1:17" x14ac:dyDescent="0.2">
      <c r="A4" t="s">
        <v>13</v>
      </c>
      <c r="B4" t="s">
        <v>13</v>
      </c>
      <c r="C4">
        <v>2</v>
      </c>
      <c r="D4">
        <v>4</v>
      </c>
      <c r="E4" t="s">
        <v>13</v>
      </c>
      <c r="F4" t="s">
        <v>5</v>
      </c>
      <c r="H4" s="1"/>
      <c r="I4" s="1"/>
      <c r="J4" s="1" t="s">
        <v>1</v>
      </c>
      <c r="K4" s="2" t="s">
        <v>2</v>
      </c>
      <c r="L4" s="2" t="s">
        <v>3</v>
      </c>
    </row>
    <row r="5" spans="1:17" x14ac:dyDescent="0.2">
      <c r="A5" t="s">
        <v>13</v>
      </c>
      <c r="B5" t="s">
        <v>13</v>
      </c>
      <c r="C5">
        <v>2</v>
      </c>
      <c r="D5">
        <v>4</v>
      </c>
      <c r="E5" t="s">
        <v>13</v>
      </c>
      <c r="F5" t="s">
        <v>5</v>
      </c>
      <c r="H5" s="29" t="s">
        <v>4</v>
      </c>
      <c r="I5" s="1" t="s">
        <v>5</v>
      </c>
      <c r="J5" s="1">
        <f>COUNTIF($F$3:$F$807,I5)</f>
        <v>18</v>
      </c>
      <c r="K5" s="1">
        <f>J5/$I$3*LOG(J5/$I$3, 2)</f>
        <v>-0.52877123795494485</v>
      </c>
      <c r="L5" s="31">
        <f>-SUM(K5:K6)</f>
        <v>0.97095059445466858</v>
      </c>
    </row>
    <row r="6" spans="1:17" x14ac:dyDescent="0.2">
      <c r="A6" t="s">
        <v>13</v>
      </c>
      <c r="B6" t="s">
        <v>13</v>
      </c>
      <c r="C6">
        <v>4</v>
      </c>
      <c r="D6">
        <v>4</v>
      </c>
      <c r="E6" t="s">
        <v>13</v>
      </c>
      <c r="F6" t="s">
        <v>5</v>
      </c>
      <c r="H6" s="30"/>
      <c r="I6" s="1" t="s">
        <v>6</v>
      </c>
      <c r="J6" s="1">
        <f>COUNTIF($F$3:$F$807,I6)</f>
        <v>27</v>
      </c>
      <c r="K6" s="1">
        <f>J6/$I$3*LOG(J6/$I$3, 2)</f>
        <v>-0.44217935649972373</v>
      </c>
      <c r="L6" s="32"/>
    </row>
    <row r="7" spans="1:17" x14ac:dyDescent="0.2">
      <c r="A7" t="s">
        <v>13</v>
      </c>
      <c r="B7" t="s">
        <v>13</v>
      </c>
      <c r="C7">
        <v>4</v>
      </c>
      <c r="D7">
        <v>4</v>
      </c>
      <c r="E7" t="s">
        <v>13</v>
      </c>
      <c r="F7" t="s">
        <v>5</v>
      </c>
    </row>
    <row r="8" spans="1:17" x14ac:dyDescent="0.2">
      <c r="A8" t="s">
        <v>13</v>
      </c>
      <c r="B8" t="s">
        <v>13</v>
      </c>
      <c r="C8">
        <v>4</v>
      </c>
      <c r="D8">
        <v>4</v>
      </c>
      <c r="E8" t="s">
        <v>13</v>
      </c>
      <c r="F8" t="s">
        <v>5</v>
      </c>
    </row>
    <row r="9" spans="1:17" x14ac:dyDescent="0.2">
      <c r="A9" t="s">
        <v>13</v>
      </c>
      <c r="B9" t="s">
        <v>13</v>
      </c>
      <c r="C9">
        <v>2</v>
      </c>
      <c r="D9">
        <v>4</v>
      </c>
      <c r="E9" t="s">
        <v>13</v>
      </c>
      <c r="F9" t="s">
        <v>5</v>
      </c>
    </row>
    <row r="10" spans="1:17" x14ac:dyDescent="0.2">
      <c r="A10" t="s">
        <v>13</v>
      </c>
      <c r="B10" t="s">
        <v>13</v>
      </c>
      <c r="C10">
        <v>2</v>
      </c>
      <c r="D10">
        <v>4</v>
      </c>
      <c r="E10" t="s">
        <v>13</v>
      </c>
      <c r="F10" t="s">
        <v>5</v>
      </c>
    </row>
    <row r="11" spans="1:17" x14ac:dyDescent="0.2">
      <c r="A11" t="s">
        <v>13</v>
      </c>
      <c r="B11" t="s">
        <v>13</v>
      </c>
      <c r="C11">
        <v>2</v>
      </c>
      <c r="D11">
        <v>4</v>
      </c>
      <c r="E11" t="s">
        <v>13</v>
      </c>
      <c r="F11" t="s">
        <v>5</v>
      </c>
    </row>
    <row r="12" spans="1:17" x14ac:dyDescent="0.2">
      <c r="A12" t="s">
        <v>13</v>
      </c>
      <c r="B12" t="s">
        <v>13</v>
      </c>
      <c r="C12">
        <v>4</v>
      </c>
      <c r="D12">
        <v>4</v>
      </c>
      <c r="E12" t="s">
        <v>13</v>
      </c>
      <c r="F12" t="s">
        <v>5</v>
      </c>
      <c r="J12" s="3" t="s">
        <v>5</v>
      </c>
      <c r="K12" s="3" t="s">
        <v>6</v>
      </c>
      <c r="L12" s="4" t="s">
        <v>7</v>
      </c>
      <c r="M12" s="5" t="s">
        <v>8</v>
      </c>
      <c r="N12" s="5" t="s">
        <v>9</v>
      </c>
      <c r="O12" s="6" t="s">
        <v>10</v>
      </c>
      <c r="P12" s="7" t="s">
        <v>3</v>
      </c>
      <c r="Q12" s="8" t="s">
        <v>11</v>
      </c>
    </row>
    <row r="13" spans="1:17" x14ac:dyDescent="0.2">
      <c r="A13" t="s">
        <v>13</v>
      </c>
      <c r="B13" t="s">
        <v>13</v>
      </c>
      <c r="C13">
        <v>4</v>
      </c>
      <c r="D13">
        <v>4</v>
      </c>
      <c r="E13" t="s">
        <v>13</v>
      </c>
      <c r="F13" t="s">
        <v>5</v>
      </c>
      <c r="G13">
        <v>1</v>
      </c>
      <c r="H13" s="31" t="s">
        <v>12</v>
      </c>
      <c r="I13" s="2" t="s">
        <v>13</v>
      </c>
      <c r="J13" s="9">
        <f>COUNTIFS(INDEX($A$3:$F$803,0,$G13),$I13,$F$3:$F$803,J$12)</f>
        <v>18</v>
      </c>
      <c r="K13" s="9">
        <f>COUNTIFS(INDEX($A$3:$F$803,0,$G13),$I13,$F$3:$F$803,K$12)</f>
        <v>6</v>
      </c>
      <c r="L13" s="31">
        <f>SUM(J13:K14)</f>
        <v>45</v>
      </c>
      <c r="M13" s="10">
        <f>IF(ISERROR(J13/SUM($J13:$K13)*LOG(J13/SUM($J13:$K13),2)), 0, J13/SUM($J13:$K13)*LOG(J13/SUM($J13:$K13),2))</f>
        <v>-0.31127812445913283</v>
      </c>
      <c r="N13" s="10">
        <f>IF(ISERROR(K13/SUM($J13:$K13)*LOG(K13/SUM($J13:$K13),2)), 0, K13/SUM($J13:$K13)*LOG(K13/SUM($J13:$K13),2))</f>
        <v>-0.5</v>
      </c>
      <c r="O13" s="11">
        <f>-SUM($J13:$K13)/$I$3*($M13+$N13)</f>
        <v>0.43268166637820415</v>
      </c>
      <c r="P13" s="33">
        <f>SUMIFS(O$13:O$23,$G$13:$G$23,$G13)</f>
        <v>0.43268166637820415</v>
      </c>
      <c r="Q13" s="27">
        <f>$L$5-P13</f>
        <v>0.53826892807646443</v>
      </c>
    </row>
    <row r="14" spans="1:17" x14ac:dyDescent="0.2">
      <c r="A14" t="s">
        <v>13</v>
      </c>
      <c r="B14" t="s">
        <v>13</v>
      </c>
      <c r="C14">
        <v>4</v>
      </c>
      <c r="D14">
        <v>4</v>
      </c>
      <c r="E14" t="s">
        <v>13</v>
      </c>
      <c r="F14" t="s">
        <v>5</v>
      </c>
      <c r="G14">
        <v>1</v>
      </c>
      <c r="H14" s="32"/>
      <c r="I14" s="2" t="s">
        <v>14</v>
      </c>
      <c r="J14" s="9">
        <f t="shared" ref="J14:K23" si="0">COUNTIFS(INDEX($A$3:$F$803,0,$G14),$I14,$F$3:$F$803,J$12)</f>
        <v>0</v>
      </c>
      <c r="K14" s="9">
        <f t="shared" si="0"/>
        <v>21</v>
      </c>
      <c r="L14" s="32"/>
      <c r="M14" s="10">
        <f t="shared" ref="M14:M23" si="1">IF(ISERROR(J14/SUM($J14:$K14)*LOG(J14/SUM($J14:$K14),2)), 0, J14/SUM($J14:$K14)*LOG(J14/SUM($J14:$K14),2))</f>
        <v>0</v>
      </c>
      <c r="N14" s="10">
        <f t="shared" ref="N14:N23" si="2">IF(ISERROR(K14/SUM($J14:$K14)*LOG(K14/SUM($J14:$K14),2)), 0, K14/SUM($J14:$K14)*LOG(K14/SUM($J14:$K14),2))</f>
        <v>0</v>
      </c>
      <c r="O14" s="11">
        <f t="shared" ref="O14:O22" si="3">-SUM($J14:$K14)/$I$3*($M14+$N14)</f>
        <v>0</v>
      </c>
      <c r="P14" s="34"/>
      <c r="Q14" s="28"/>
    </row>
    <row r="15" spans="1:17" x14ac:dyDescent="0.2">
      <c r="A15" t="s">
        <v>13</v>
      </c>
      <c r="B15" t="s">
        <v>13</v>
      </c>
      <c r="C15">
        <v>2</v>
      </c>
      <c r="D15">
        <v>4</v>
      </c>
      <c r="E15" t="s">
        <v>13</v>
      </c>
      <c r="F15" t="s">
        <v>5</v>
      </c>
      <c r="G15">
        <v>2</v>
      </c>
      <c r="H15" s="29" t="s">
        <v>15</v>
      </c>
      <c r="I15" s="2" t="s">
        <v>13</v>
      </c>
      <c r="J15" s="9">
        <f t="shared" si="0"/>
        <v>18</v>
      </c>
      <c r="K15" s="9">
        <f t="shared" si="0"/>
        <v>27</v>
      </c>
      <c r="L15" s="31">
        <f>SUM(J15:K16)</f>
        <v>45</v>
      </c>
      <c r="M15" s="10">
        <f t="shared" si="1"/>
        <v>-0.52877123795494485</v>
      </c>
      <c r="N15" s="10">
        <f t="shared" si="2"/>
        <v>-0.44217935649972373</v>
      </c>
      <c r="O15" s="11">
        <f t="shared" si="3"/>
        <v>0.97095059445466858</v>
      </c>
      <c r="P15" s="33">
        <f t="shared" ref="P15" si="4">SUMIFS(O$13:O$23,$G$13:$G$23,G15)</f>
        <v>0.97095059445466858</v>
      </c>
      <c r="Q15" s="27">
        <f>$L$5-P15</f>
        <v>0</v>
      </c>
    </row>
    <row r="16" spans="1:17" x14ac:dyDescent="0.2">
      <c r="A16" t="s">
        <v>13</v>
      </c>
      <c r="B16" t="s">
        <v>13</v>
      </c>
      <c r="C16">
        <v>2</v>
      </c>
      <c r="D16">
        <v>4</v>
      </c>
      <c r="E16" t="s">
        <v>13</v>
      </c>
      <c r="F16" t="s">
        <v>5</v>
      </c>
      <c r="G16">
        <v>2</v>
      </c>
      <c r="H16" s="30"/>
      <c r="I16" s="2" t="s">
        <v>14</v>
      </c>
      <c r="J16" s="9">
        <f t="shared" si="0"/>
        <v>0</v>
      </c>
      <c r="K16" s="9">
        <f t="shared" si="0"/>
        <v>0</v>
      </c>
      <c r="L16" s="32"/>
      <c r="M16" s="10">
        <f t="shared" si="1"/>
        <v>0</v>
      </c>
      <c r="N16" s="10">
        <f t="shared" si="2"/>
        <v>0</v>
      </c>
      <c r="O16" s="11">
        <f t="shared" si="3"/>
        <v>0</v>
      </c>
      <c r="P16" s="34"/>
      <c r="Q16" s="28"/>
    </row>
    <row r="17" spans="1:17" x14ac:dyDescent="0.2">
      <c r="A17" t="s">
        <v>13</v>
      </c>
      <c r="B17" t="s">
        <v>13</v>
      </c>
      <c r="C17">
        <v>2</v>
      </c>
      <c r="D17">
        <v>4</v>
      </c>
      <c r="E17" t="s">
        <v>13</v>
      </c>
      <c r="F17" t="s">
        <v>5</v>
      </c>
      <c r="G17">
        <v>3</v>
      </c>
      <c r="H17" s="31" t="s">
        <v>16</v>
      </c>
      <c r="I17" s="2">
        <v>2</v>
      </c>
      <c r="J17" s="9">
        <f t="shared" si="0"/>
        <v>9</v>
      </c>
      <c r="K17" s="9">
        <f t="shared" si="0"/>
        <v>14</v>
      </c>
      <c r="L17" s="31">
        <f>SUM(J17:K18)</f>
        <v>45</v>
      </c>
      <c r="M17" s="10">
        <f t="shared" si="1"/>
        <v>-0.5296840257187958</v>
      </c>
      <c r="N17" s="10">
        <f t="shared" si="2"/>
        <v>-0.43595210765181397</v>
      </c>
      <c r="O17" s="11">
        <f t="shared" si="3"/>
        <v>0.49354735705608943</v>
      </c>
      <c r="P17" s="33">
        <f>SUMIFS(O$13:O$23,$G$13:$G$23,G17)</f>
        <v>0.97071300730510124</v>
      </c>
      <c r="Q17" s="27">
        <f>$L$5-P17</f>
        <v>2.3758714956734206E-4</v>
      </c>
    </row>
    <row r="18" spans="1:17" x14ac:dyDescent="0.2">
      <c r="A18" t="s">
        <v>13</v>
      </c>
      <c r="B18" t="s">
        <v>13</v>
      </c>
      <c r="C18">
        <v>4</v>
      </c>
      <c r="D18">
        <v>4</v>
      </c>
      <c r="E18" t="s">
        <v>13</v>
      </c>
      <c r="F18" t="s">
        <v>5</v>
      </c>
      <c r="G18">
        <v>3</v>
      </c>
      <c r="H18" s="32"/>
      <c r="I18" s="2">
        <v>4</v>
      </c>
      <c r="J18" s="9">
        <f t="shared" si="0"/>
        <v>9</v>
      </c>
      <c r="K18" s="9">
        <f t="shared" si="0"/>
        <v>13</v>
      </c>
      <c r="L18" s="32"/>
      <c r="M18" s="10">
        <f t="shared" si="1"/>
        <v>-0.52752543430703924</v>
      </c>
      <c r="N18" s="10">
        <f t="shared" si="2"/>
        <v>-0.44849521392957581</v>
      </c>
      <c r="O18" s="11">
        <f t="shared" si="3"/>
        <v>0.47716565024901181</v>
      </c>
      <c r="P18" s="34"/>
      <c r="Q18" s="28"/>
    </row>
    <row r="19" spans="1:17" x14ac:dyDescent="0.2">
      <c r="A19" t="s">
        <v>13</v>
      </c>
      <c r="B19" t="s">
        <v>13</v>
      </c>
      <c r="C19">
        <v>4</v>
      </c>
      <c r="D19">
        <v>4</v>
      </c>
      <c r="E19" t="s">
        <v>13</v>
      </c>
      <c r="F19" t="s">
        <v>5</v>
      </c>
      <c r="G19">
        <v>4</v>
      </c>
      <c r="H19" s="29" t="s">
        <v>17</v>
      </c>
      <c r="I19" s="2">
        <v>2</v>
      </c>
      <c r="J19" s="9">
        <f t="shared" si="0"/>
        <v>0</v>
      </c>
      <c r="K19" s="9">
        <f t="shared" si="0"/>
        <v>0</v>
      </c>
      <c r="L19" s="31">
        <f>SUM(J19:K21)</f>
        <v>45</v>
      </c>
      <c r="M19" s="10">
        <f t="shared" si="1"/>
        <v>0</v>
      </c>
      <c r="N19" s="10">
        <f t="shared" si="2"/>
        <v>0</v>
      </c>
      <c r="O19" s="11">
        <f t="shared" si="3"/>
        <v>0</v>
      </c>
      <c r="P19" s="33">
        <f>SUMIFS(O$13:O$23,$G$13:$G$23,G19)</f>
        <v>0.97095059445466858</v>
      </c>
      <c r="Q19" s="27">
        <f>$L$5-P19</f>
        <v>0</v>
      </c>
    </row>
    <row r="20" spans="1:17" x14ac:dyDescent="0.2">
      <c r="A20" t="s">
        <v>13</v>
      </c>
      <c r="B20" t="s">
        <v>13</v>
      </c>
      <c r="C20">
        <v>4</v>
      </c>
      <c r="D20">
        <v>4</v>
      </c>
      <c r="E20" t="s">
        <v>13</v>
      </c>
      <c r="F20" t="s">
        <v>5</v>
      </c>
      <c r="G20">
        <v>4</v>
      </c>
      <c r="H20" s="35"/>
      <c r="I20" s="2">
        <v>4</v>
      </c>
      <c r="J20" s="9">
        <f t="shared" si="0"/>
        <v>18</v>
      </c>
      <c r="K20" s="9">
        <f t="shared" si="0"/>
        <v>27</v>
      </c>
      <c r="L20" s="36"/>
      <c r="M20" s="10">
        <f t="shared" si="1"/>
        <v>-0.52877123795494485</v>
      </c>
      <c r="N20" s="10">
        <f t="shared" si="2"/>
        <v>-0.44217935649972373</v>
      </c>
      <c r="O20" s="11">
        <f t="shared" si="3"/>
        <v>0.97095059445466858</v>
      </c>
      <c r="P20" s="37"/>
      <c r="Q20" s="38"/>
    </row>
    <row r="21" spans="1:17" x14ac:dyDescent="0.2">
      <c r="A21" t="s">
        <v>13</v>
      </c>
      <c r="B21" t="s">
        <v>13</v>
      </c>
      <c r="C21">
        <v>2</v>
      </c>
      <c r="D21">
        <v>4</v>
      </c>
      <c r="E21" t="s">
        <v>13</v>
      </c>
      <c r="F21" t="s">
        <v>6</v>
      </c>
      <c r="G21">
        <v>4</v>
      </c>
      <c r="H21" s="30"/>
      <c r="I21" s="2" t="s">
        <v>18</v>
      </c>
      <c r="J21" s="9">
        <f t="shared" si="0"/>
        <v>0</v>
      </c>
      <c r="K21" s="9">
        <f t="shared" si="0"/>
        <v>0</v>
      </c>
      <c r="L21" s="32"/>
      <c r="M21" s="10">
        <f t="shared" si="1"/>
        <v>0</v>
      </c>
      <c r="N21" s="10">
        <f t="shared" si="2"/>
        <v>0</v>
      </c>
      <c r="O21" s="11">
        <f t="shared" si="3"/>
        <v>0</v>
      </c>
      <c r="P21" s="34"/>
      <c r="Q21" s="28"/>
    </row>
    <row r="22" spans="1:17" x14ac:dyDescent="0.2">
      <c r="A22" t="s">
        <v>13</v>
      </c>
      <c r="B22" t="s">
        <v>13</v>
      </c>
      <c r="C22">
        <v>2</v>
      </c>
      <c r="D22">
        <v>4</v>
      </c>
      <c r="E22" t="s">
        <v>13</v>
      </c>
      <c r="F22" t="s">
        <v>6</v>
      </c>
      <c r="G22">
        <v>5</v>
      </c>
      <c r="H22" s="29" t="s">
        <v>19</v>
      </c>
      <c r="I22" s="2" t="s">
        <v>13</v>
      </c>
      <c r="J22" s="9">
        <f t="shared" si="0"/>
        <v>18</v>
      </c>
      <c r="K22" s="9">
        <f t="shared" si="0"/>
        <v>27</v>
      </c>
      <c r="L22" s="31">
        <f>SUM(J22:K23)</f>
        <v>45</v>
      </c>
      <c r="M22" s="10">
        <f t="shared" si="1"/>
        <v>-0.52877123795494485</v>
      </c>
      <c r="N22" s="10">
        <f t="shared" si="2"/>
        <v>-0.44217935649972373</v>
      </c>
      <c r="O22" s="11">
        <f t="shared" si="3"/>
        <v>0.97095059445466858</v>
      </c>
      <c r="P22" s="33">
        <f>SUMIFS(O$13:O$23,$G$13:$G$23,G22)</f>
        <v>0.97095059445466858</v>
      </c>
      <c r="Q22" s="27">
        <f>$L$5-P22</f>
        <v>0</v>
      </c>
    </row>
    <row r="23" spans="1:17" x14ac:dyDescent="0.2">
      <c r="A23" t="s">
        <v>13</v>
      </c>
      <c r="B23" t="s">
        <v>13</v>
      </c>
      <c r="C23">
        <v>2</v>
      </c>
      <c r="D23">
        <v>4</v>
      </c>
      <c r="E23" t="s">
        <v>13</v>
      </c>
      <c r="F23" t="s">
        <v>6</v>
      </c>
      <c r="G23">
        <v>5</v>
      </c>
      <c r="H23" s="30"/>
      <c r="I23" s="2" t="s">
        <v>14</v>
      </c>
      <c r="J23" s="9">
        <f t="shared" si="0"/>
        <v>0</v>
      </c>
      <c r="K23" s="9">
        <f t="shared" si="0"/>
        <v>0</v>
      </c>
      <c r="L23" s="32"/>
      <c r="M23" s="10">
        <f t="shared" si="1"/>
        <v>0</v>
      </c>
      <c r="N23" s="10">
        <f t="shared" si="2"/>
        <v>0</v>
      </c>
      <c r="O23" s="11">
        <f>-SUM($J23:$K23)/$I$3*($M23+$N23)</f>
        <v>0</v>
      </c>
      <c r="P23" s="34"/>
      <c r="Q23" s="28"/>
    </row>
    <row r="24" spans="1:17" x14ac:dyDescent="0.2">
      <c r="A24" t="s">
        <v>13</v>
      </c>
      <c r="B24" t="s">
        <v>13</v>
      </c>
      <c r="C24">
        <v>4</v>
      </c>
      <c r="D24">
        <v>4</v>
      </c>
      <c r="E24" t="s">
        <v>13</v>
      </c>
      <c r="F24" t="s">
        <v>6</v>
      </c>
    </row>
    <row r="25" spans="1:17" ht="17" thickBot="1" x14ac:dyDescent="0.25">
      <c r="A25" t="s">
        <v>13</v>
      </c>
      <c r="B25" t="s">
        <v>13</v>
      </c>
      <c r="C25">
        <v>4</v>
      </c>
      <c r="D25">
        <v>4</v>
      </c>
      <c r="E25" t="s">
        <v>13</v>
      </c>
      <c r="F25" t="s">
        <v>6</v>
      </c>
    </row>
    <row r="26" spans="1:17" ht="17" thickBot="1" x14ac:dyDescent="0.25">
      <c r="A26" t="s">
        <v>13</v>
      </c>
      <c r="B26" t="s">
        <v>13</v>
      </c>
      <c r="C26">
        <v>4</v>
      </c>
      <c r="D26">
        <v>4</v>
      </c>
      <c r="E26" t="s">
        <v>13</v>
      </c>
      <c r="F26" t="s">
        <v>6</v>
      </c>
      <c r="G26" t="s">
        <v>20</v>
      </c>
      <c r="H26" s="12">
        <f>MAX(Q13:Q23)</f>
        <v>0.53826892807646443</v>
      </c>
    </row>
    <row r="27" spans="1:17" ht="17" thickBot="1" x14ac:dyDescent="0.25">
      <c r="A27" t="s">
        <v>14</v>
      </c>
      <c r="B27" t="s">
        <v>13</v>
      </c>
      <c r="C27">
        <v>2</v>
      </c>
      <c r="D27">
        <v>4</v>
      </c>
      <c r="E27" t="s">
        <v>13</v>
      </c>
      <c r="F27" t="s">
        <v>6</v>
      </c>
      <c r="G27" t="s">
        <v>21</v>
      </c>
      <c r="H27" s="12" t="str">
        <f>INDEX(H13:H23, MATCH(H26, Q13:Q23, 0), 1)</f>
        <v>buying price</v>
      </c>
    </row>
    <row r="28" spans="1:17" ht="17" thickBot="1" x14ac:dyDescent="0.25">
      <c r="A28" t="s">
        <v>14</v>
      </c>
      <c r="B28" t="s">
        <v>13</v>
      </c>
      <c r="C28">
        <v>2</v>
      </c>
      <c r="D28">
        <v>4</v>
      </c>
      <c r="E28" t="s">
        <v>13</v>
      </c>
      <c r="F28" t="s">
        <v>6</v>
      </c>
    </row>
    <row r="29" spans="1:17" x14ac:dyDescent="0.2">
      <c r="A29" t="s">
        <v>14</v>
      </c>
      <c r="B29" t="s">
        <v>13</v>
      </c>
      <c r="C29">
        <v>2</v>
      </c>
      <c r="D29">
        <v>4</v>
      </c>
      <c r="E29" t="s">
        <v>13</v>
      </c>
      <c r="F29" t="s">
        <v>6</v>
      </c>
      <c r="G29" s="13" t="s">
        <v>22</v>
      </c>
      <c r="H29" s="14" t="s">
        <v>23</v>
      </c>
      <c r="I29" s="14" t="s">
        <v>24</v>
      </c>
      <c r="J29" s="15" t="s">
        <v>25</v>
      </c>
      <c r="L29" t="s">
        <v>26</v>
      </c>
      <c r="M29" t="s">
        <v>27</v>
      </c>
      <c r="N29" t="s">
        <v>28</v>
      </c>
    </row>
    <row r="30" spans="1:17" x14ac:dyDescent="0.2">
      <c r="A30" t="s">
        <v>14</v>
      </c>
      <c r="B30" t="s">
        <v>13</v>
      </c>
      <c r="C30">
        <v>4</v>
      </c>
      <c r="D30">
        <v>4</v>
      </c>
      <c r="E30" t="s">
        <v>13</v>
      </c>
      <c r="F30" t="s">
        <v>6</v>
      </c>
      <c r="G30" s="16" t="s">
        <v>13</v>
      </c>
      <c r="H30">
        <v>18</v>
      </c>
      <c r="I30">
        <v>6</v>
      </c>
      <c r="J30" s="23" t="s">
        <v>38</v>
      </c>
      <c r="L30">
        <f>MIN(H30:I30)</f>
        <v>6</v>
      </c>
      <c r="M30">
        <f>MAX(H30:I30)</f>
        <v>18</v>
      </c>
      <c r="N30" s="18">
        <f>M30/(M30+L30)</f>
        <v>0.75</v>
      </c>
    </row>
    <row r="31" spans="1:17" ht="17" thickBot="1" x14ac:dyDescent="0.25">
      <c r="A31" t="s">
        <v>14</v>
      </c>
      <c r="B31" t="s">
        <v>13</v>
      </c>
      <c r="C31">
        <v>4</v>
      </c>
      <c r="D31">
        <v>4</v>
      </c>
      <c r="E31" t="s">
        <v>13</v>
      </c>
      <c r="F31" t="s">
        <v>6</v>
      </c>
      <c r="G31" s="19" t="s">
        <v>14</v>
      </c>
      <c r="H31" s="20">
        <v>0</v>
      </c>
      <c r="I31" s="20">
        <v>21</v>
      </c>
      <c r="J31" s="26" t="s">
        <v>6</v>
      </c>
      <c r="L31">
        <f t="shared" ref="L31" si="5">MIN(H31:I31)</f>
        <v>0</v>
      </c>
      <c r="M31">
        <f t="shared" ref="M31" si="6">MAX(H31:I31)</f>
        <v>21</v>
      </c>
      <c r="N31" s="18">
        <f t="shared" ref="N31" si="7">M31/(M31+L31)</f>
        <v>1</v>
      </c>
    </row>
    <row r="32" spans="1:17" x14ac:dyDescent="0.2">
      <c r="A32" t="s">
        <v>14</v>
      </c>
      <c r="B32" t="s">
        <v>13</v>
      </c>
      <c r="C32">
        <v>4</v>
      </c>
      <c r="D32">
        <v>4</v>
      </c>
      <c r="E32" t="s">
        <v>13</v>
      </c>
      <c r="F32" t="s">
        <v>6</v>
      </c>
    </row>
    <row r="33" spans="1:6" x14ac:dyDescent="0.2">
      <c r="A33" t="s">
        <v>14</v>
      </c>
      <c r="B33" t="s">
        <v>13</v>
      </c>
      <c r="C33">
        <v>2</v>
      </c>
      <c r="D33">
        <v>4</v>
      </c>
      <c r="E33" t="s">
        <v>13</v>
      </c>
      <c r="F33" t="s">
        <v>6</v>
      </c>
    </row>
    <row r="34" spans="1:6" x14ac:dyDescent="0.2">
      <c r="A34" t="s">
        <v>14</v>
      </c>
      <c r="B34" t="s">
        <v>13</v>
      </c>
      <c r="C34">
        <v>2</v>
      </c>
      <c r="D34">
        <v>4</v>
      </c>
      <c r="E34" t="s">
        <v>13</v>
      </c>
      <c r="F34" t="s">
        <v>6</v>
      </c>
    </row>
    <row r="35" spans="1:6" x14ac:dyDescent="0.2">
      <c r="A35" t="s">
        <v>14</v>
      </c>
      <c r="B35" t="s">
        <v>13</v>
      </c>
      <c r="C35">
        <v>2</v>
      </c>
      <c r="D35">
        <v>4</v>
      </c>
      <c r="E35" t="s">
        <v>13</v>
      </c>
      <c r="F35" t="s">
        <v>6</v>
      </c>
    </row>
    <row r="36" spans="1:6" x14ac:dyDescent="0.2">
      <c r="A36" t="s">
        <v>14</v>
      </c>
      <c r="B36" t="s">
        <v>13</v>
      </c>
      <c r="C36">
        <v>4</v>
      </c>
      <c r="D36">
        <v>4</v>
      </c>
      <c r="E36" t="s">
        <v>13</v>
      </c>
      <c r="F36" t="s">
        <v>6</v>
      </c>
    </row>
    <row r="37" spans="1:6" x14ac:dyDescent="0.2">
      <c r="A37" t="s">
        <v>14</v>
      </c>
      <c r="B37" t="s">
        <v>13</v>
      </c>
      <c r="C37">
        <v>4</v>
      </c>
      <c r="D37">
        <v>4</v>
      </c>
      <c r="E37" t="s">
        <v>13</v>
      </c>
      <c r="F37" t="s">
        <v>6</v>
      </c>
    </row>
    <row r="38" spans="1:6" x14ac:dyDescent="0.2">
      <c r="A38" t="s">
        <v>14</v>
      </c>
      <c r="B38" t="s">
        <v>13</v>
      </c>
      <c r="C38">
        <v>4</v>
      </c>
      <c r="D38">
        <v>4</v>
      </c>
      <c r="E38" t="s">
        <v>13</v>
      </c>
      <c r="F38" t="s">
        <v>6</v>
      </c>
    </row>
    <row r="39" spans="1:6" x14ac:dyDescent="0.2">
      <c r="A39" t="s">
        <v>14</v>
      </c>
      <c r="B39" t="s">
        <v>13</v>
      </c>
      <c r="C39">
        <v>2</v>
      </c>
      <c r="D39">
        <v>4</v>
      </c>
      <c r="E39" t="s">
        <v>13</v>
      </c>
      <c r="F39" t="s">
        <v>6</v>
      </c>
    </row>
    <row r="40" spans="1:6" x14ac:dyDescent="0.2">
      <c r="A40" t="s">
        <v>14</v>
      </c>
      <c r="B40" t="s">
        <v>13</v>
      </c>
      <c r="C40">
        <v>2</v>
      </c>
      <c r="D40">
        <v>4</v>
      </c>
      <c r="E40" t="s">
        <v>13</v>
      </c>
      <c r="F40" t="s">
        <v>6</v>
      </c>
    </row>
    <row r="41" spans="1:6" x14ac:dyDescent="0.2">
      <c r="A41" t="s">
        <v>14</v>
      </c>
      <c r="B41" t="s">
        <v>13</v>
      </c>
      <c r="C41">
        <v>2</v>
      </c>
      <c r="D41">
        <v>4</v>
      </c>
      <c r="E41" t="s">
        <v>13</v>
      </c>
      <c r="F41" t="s">
        <v>6</v>
      </c>
    </row>
    <row r="42" spans="1:6" x14ac:dyDescent="0.2">
      <c r="A42" t="s">
        <v>14</v>
      </c>
      <c r="B42" t="s">
        <v>13</v>
      </c>
      <c r="C42">
        <v>4</v>
      </c>
      <c r="D42">
        <v>4</v>
      </c>
      <c r="E42" t="s">
        <v>13</v>
      </c>
      <c r="F42" t="s">
        <v>6</v>
      </c>
    </row>
    <row r="43" spans="1:6" x14ac:dyDescent="0.2">
      <c r="A43" t="s">
        <v>14</v>
      </c>
      <c r="B43" t="s">
        <v>13</v>
      </c>
      <c r="C43">
        <v>4</v>
      </c>
      <c r="D43">
        <v>4</v>
      </c>
      <c r="E43" t="s">
        <v>13</v>
      </c>
      <c r="F43" t="s">
        <v>6</v>
      </c>
    </row>
    <row r="44" spans="1:6" x14ac:dyDescent="0.2">
      <c r="A44" t="s">
        <v>14</v>
      </c>
      <c r="B44" t="s">
        <v>13</v>
      </c>
      <c r="C44">
        <v>4</v>
      </c>
      <c r="D44">
        <v>4</v>
      </c>
      <c r="E44" t="s">
        <v>13</v>
      </c>
      <c r="F44" t="s">
        <v>6</v>
      </c>
    </row>
    <row r="45" spans="1:6" x14ac:dyDescent="0.2">
      <c r="A45" t="s">
        <v>14</v>
      </c>
      <c r="B45" t="s">
        <v>13</v>
      </c>
      <c r="C45">
        <v>2</v>
      </c>
      <c r="D45">
        <v>4</v>
      </c>
      <c r="E45" t="s">
        <v>13</v>
      </c>
      <c r="F45" t="s">
        <v>6</v>
      </c>
    </row>
    <row r="46" spans="1:6" x14ac:dyDescent="0.2">
      <c r="A46" t="s">
        <v>14</v>
      </c>
      <c r="B46" t="s">
        <v>13</v>
      </c>
      <c r="C46">
        <v>2</v>
      </c>
      <c r="D46">
        <v>4</v>
      </c>
      <c r="E46" t="s">
        <v>13</v>
      </c>
      <c r="F46" t="s">
        <v>6</v>
      </c>
    </row>
    <row r="47" spans="1:6" x14ac:dyDescent="0.2">
      <c r="A47" t="s">
        <v>14</v>
      </c>
      <c r="B47" t="s">
        <v>13</v>
      </c>
      <c r="C47">
        <v>4</v>
      </c>
      <c r="D47">
        <v>4</v>
      </c>
      <c r="E47" t="s">
        <v>13</v>
      </c>
      <c r="F47" t="s">
        <v>6</v>
      </c>
    </row>
  </sheetData>
  <mergeCells count="22">
    <mergeCell ref="Q13:Q14"/>
    <mergeCell ref="H5:H6"/>
    <mergeCell ref="L5:L6"/>
    <mergeCell ref="H13:H14"/>
    <mergeCell ref="L13:L14"/>
    <mergeCell ref="P13:P14"/>
    <mergeCell ref="H15:H16"/>
    <mergeCell ref="L15:L16"/>
    <mergeCell ref="P15:P16"/>
    <mergeCell ref="Q15:Q16"/>
    <mergeCell ref="H17:H18"/>
    <mergeCell ref="L17:L18"/>
    <mergeCell ref="P17:P18"/>
    <mergeCell ref="Q17:Q18"/>
    <mergeCell ref="H19:H21"/>
    <mergeCell ref="L19:L21"/>
    <mergeCell ref="P19:P21"/>
    <mergeCell ref="Q19:Q21"/>
    <mergeCell ref="H22:H23"/>
    <mergeCell ref="L22:L23"/>
    <mergeCell ref="P22:P23"/>
    <mergeCell ref="Q22:Q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523F7-E69E-744A-8CFC-815F3CA5CF9C}">
  <dimension ref="A1:S36"/>
  <sheetViews>
    <sheetView tabSelected="1" zoomScale="89" workbookViewId="0">
      <selection activeCell="R17" sqref="R17"/>
    </sheetView>
  </sheetViews>
  <sheetFormatPr baseColWidth="10" defaultRowHeight="16" x14ac:dyDescent="0.2"/>
  <sheetData>
    <row r="1" spans="1:19" x14ac:dyDescent="0.2">
      <c r="A1" s="22" t="s">
        <v>29</v>
      </c>
      <c r="B1" s="22" t="s">
        <v>30</v>
      </c>
      <c r="C1" s="22" t="s">
        <v>31</v>
      </c>
      <c r="D1" s="22" t="s">
        <v>32</v>
      </c>
      <c r="E1" s="22" t="s">
        <v>33</v>
      </c>
      <c r="F1" s="22" t="s">
        <v>34</v>
      </c>
      <c r="R1" s="40"/>
      <c r="S1" s="40"/>
    </row>
    <row r="2" spans="1:19" x14ac:dyDescent="0.2">
      <c r="A2" t="s">
        <v>12</v>
      </c>
      <c r="B2" t="s">
        <v>15</v>
      </c>
      <c r="C2" t="s">
        <v>35</v>
      </c>
      <c r="D2" t="s">
        <v>36</v>
      </c>
      <c r="E2" t="s">
        <v>19</v>
      </c>
      <c r="F2" t="s">
        <v>37</v>
      </c>
      <c r="R2" s="40"/>
      <c r="S2" s="40"/>
    </row>
    <row r="3" spans="1:19" x14ac:dyDescent="0.2">
      <c r="A3" t="s">
        <v>13</v>
      </c>
      <c r="B3" t="s">
        <v>13</v>
      </c>
      <c r="C3">
        <v>2</v>
      </c>
      <c r="D3">
        <v>4</v>
      </c>
      <c r="E3" t="s">
        <v>13</v>
      </c>
      <c r="F3" t="s">
        <v>5</v>
      </c>
      <c r="H3" t="s">
        <v>0</v>
      </c>
      <c r="I3">
        <f>COUNTA(A3:A805)</f>
        <v>24</v>
      </c>
      <c r="R3" s="40"/>
      <c r="S3" s="40"/>
    </row>
    <row r="4" spans="1:19" x14ac:dyDescent="0.2">
      <c r="A4" t="s">
        <v>13</v>
      </c>
      <c r="B4" t="s">
        <v>13</v>
      </c>
      <c r="C4">
        <v>2</v>
      </c>
      <c r="D4">
        <v>4</v>
      </c>
      <c r="E4" t="s">
        <v>13</v>
      </c>
      <c r="F4" t="s">
        <v>5</v>
      </c>
      <c r="H4" s="1"/>
      <c r="I4" s="1"/>
      <c r="J4" s="1" t="s">
        <v>1</v>
      </c>
      <c r="K4" s="2" t="s">
        <v>2</v>
      </c>
      <c r="L4" s="2" t="s">
        <v>3</v>
      </c>
      <c r="R4" s="40"/>
      <c r="S4" s="40"/>
    </row>
    <row r="5" spans="1:19" ht="16" customHeight="1" x14ac:dyDescent="0.2">
      <c r="A5" t="s">
        <v>13</v>
      </c>
      <c r="B5" t="s">
        <v>13</v>
      </c>
      <c r="C5">
        <v>2</v>
      </c>
      <c r="D5">
        <v>4</v>
      </c>
      <c r="E5" t="s">
        <v>13</v>
      </c>
      <c r="F5" t="s">
        <v>5</v>
      </c>
      <c r="H5" s="29" t="s">
        <v>4</v>
      </c>
      <c r="I5" s="1" t="s">
        <v>5</v>
      </c>
      <c r="J5" s="1">
        <f>COUNTIF($F$3:$F$807,I5)</f>
        <v>18</v>
      </c>
      <c r="K5" s="1">
        <f>J5/$I$3*LOG(J5/$I$3, 2)</f>
        <v>-0.31127812445913283</v>
      </c>
      <c r="L5" s="31">
        <f>-SUM(K5:K6)</f>
        <v>0.81127812445913283</v>
      </c>
      <c r="R5" s="40"/>
      <c r="S5" s="40"/>
    </row>
    <row r="6" spans="1:19" x14ac:dyDescent="0.2">
      <c r="A6" t="s">
        <v>13</v>
      </c>
      <c r="B6" t="s">
        <v>13</v>
      </c>
      <c r="C6">
        <v>4</v>
      </c>
      <c r="D6">
        <v>4</v>
      </c>
      <c r="E6" t="s">
        <v>13</v>
      </c>
      <c r="F6" t="s">
        <v>5</v>
      </c>
      <c r="H6" s="30"/>
      <c r="I6" s="1" t="s">
        <v>6</v>
      </c>
      <c r="J6" s="1">
        <f>COUNTIF($F$3:$F$807,I6)</f>
        <v>6</v>
      </c>
      <c r="K6" s="1">
        <f>J6/$I$3*LOG(J6/$I$3, 2)</f>
        <v>-0.5</v>
      </c>
      <c r="L6" s="32"/>
      <c r="R6" s="40"/>
      <c r="S6" s="40"/>
    </row>
    <row r="7" spans="1:19" x14ac:dyDescent="0.2">
      <c r="A7" t="s">
        <v>13</v>
      </c>
      <c r="B7" t="s">
        <v>13</v>
      </c>
      <c r="C7">
        <v>4</v>
      </c>
      <c r="D7">
        <v>4</v>
      </c>
      <c r="E7" t="s">
        <v>13</v>
      </c>
      <c r="F7" t="s">
        <v>5</v>
      </c>
      <c r="R7" s="40"/>
      <c r="S7" s="40"/>
    </row>
    <row r="8" spans="1:19" x14ac:dyDescent="0.2">
      <c r="A8" t="s">
        <v>13</v>
      </c>
      <c r="B8" t="s">
        <v>13</v>
      </c>
      <c r="C8">
        <v>4</v>
      </c>
      <c r="D8">
        <v>4</v>
      </c>
      <c r="E8" t="s">
        <v>13</v>
      </c>
      <c r="F8" t="s">
        <v>5</v>
      </c>
      <c r="R8" s="40"/>
      <c r="S8" s="40"/>
    </row>
    <row r="9" spans="1:19" x14ac:dyDescent="0.2">
      <c r="A9" t="s">
        <v>13</v>
      </c>
      <c r="B9" t="s">
        <v>13</v>
      </c>
      <c r="C9">
        <v>2</v>
      </c>
      <c r="D9">
        <v>4</v>
      </c>
      <c r="E9" t="s">
        <v>13</v>
      </c>
      <c r="F9" t="s">
        <v>5</v>
      </c>
      <c r="R9" s="40"/>
      <c r="S9" s="40"/>
    </row>
    <row r="10" spans="1:19" x14ac:dyDescent="0.2">
      <c r="A10" t="s">
        <v>13</v>
      </c>
      <c r="B10" t="s">
        <v>13</v>
      </c>
      <c r="C10">
        <v>2</v>
      </c>
      <c r="D10">
        <v>4</v>
      </c>
      <c r="E10" t="s">
        <v>13</v>
      </c>
      <c r="F10" t="s">
        <v>5</v>
      </c>
      <c r="R10" s="40"/>
      <c r="S10" s="40"/>
    </row>
    <row r="11" spans="1:19" x14ac:dyDescent="0.2">
      <c r="A11" t="s">
        <v>13</v>
      </c>
      <c r="B11" t="s">
        <v>13</v>
      </c>
      <c r="C11">
        <v>2</v>
      </c>
      <c r="D11">
        <v>4</v>
      </c>
      <c r="E11" t="s">
        <v>13</v>
      </c>
      <c r="F11" t="s">
        <v>5</v>
      </c>
      <c r="R11" s="40"/>
      <c r="S11" s="40"/>
    </row>
    <row r="12" spans="1:19" x14ac:dyDescent="0.2">
      <c r="A12" t="s">
        <v>13</v>
      </c>
      <c r="B12" t="s">
        <v>13</v>
      </c>
      <c r="C12">
        <v>4</v>
      </c>
      <c r="D12">
        <v>4</v>
      </c>
      <c r="E12" t="s">
        <v>13</v>
      </c>
      <c r="F12" t="s">
        <v>5</v>
      </c>
      <c r="J12" s="3" t="s">
        <v>5</v>
      </c>
      <c r="K12" s="3" t="s">
        <v>6</v>
      </c>
      <c r="L12" s="4" t="s">
        <v>7</v>
      </c>
      <c r="M12" s="5" t="s">
        <v>8</v>
      </c>
      <c r="N12" s="5" t="s">
        <v>9</v>
      </c>
      <c r="O12" s="6" t="s">
        <v>10</v>
      </c>
      <c r="P12" s="7" t="s">
        <v>3</v>
      </c>
      <c r="Q12" s="8" t="s">
        <v>11</v>
      </c>
      <c r="R12" s="40"/>
      <c r="S12" s="40"/>
    </row>
    <row r="13" spans="1:19" x14ac:dyDescent="0.2">
      <c r="A13" t="s">
        <v>13</v>
      </c>
      <c r="B13" t="s">
        <v>13</v>
      </c>
      <c r="C13">
        <v>4</v>
      </c>
      <c r="D13">
        <v>4</v>
      </c>
      <c r="E13" t="s">
        <v>13</v>
      </c>
      <c r="F13" t="s">
        <v>5</v>
      </c>
      <c r="G13">
        <v>1</v>
      </c>
      <c r="H13" s="31" t="s">
        <v>12</v>
      </c>
      <c r="I13" s="2" t="s">
        <v>13</v>
      </c>
      <c r="J13" s="9">
        <f>COUNTIFS(INDEX($A$3:$F$803,0,$G13),$I13,$F$3:$F$803,J$12)</f>
        <v>18</v>
      </c>
      <c r="K13" s="9">
        <f>COUNTIFS(INDEX($A$3:$F$803,0,$G13),$I13,$F$3:$F$803,K$12)</f>
        <v>6</v>
      </c>
      <c r="L13" s="31">
        <f>SUM(J13:K14)</f>
        <v>24</v>
      </c>
      <c r="M13" s="10">
        <f>IF(ISERROR(J13/SUM($J13:$K13)*LOG(J13/SUM($J13:$K13),2)), 0, J13/SUM($J13:$K13)*LOG(J13/SUM($J13:$K13),2))</f>
        <v>-0.31127812445913283</v>
      </c>
      <c r="N13" s="10">
        <f>IF(ISERROR(K13/SUM($J13:$K13)*LOG(K13/SUM($J13:$K13),2)), 0, K13/SUM($J13:$K13)*LOG(K13/SUM($J13:$K13),2))</f>
        <v>-0.5</v>
      </c>
      <c r="O13" s="11">
        <f>-SUM($J13:$K13)/$I$3*($M13+$N13)</f>
        <v>0.81127812445913283</v>
      </c>
      <c r="P13" s="33">
        <f>SUMIFS(O$13:O$23,$G$13:$G$23,$G13)</f>
        <v>0.81127812445913283</v>
      </c>
      <c r="Q13" s="27">
        <f>$L$5-P13</f>
        <v>0</v>
      </c>
      <c r="R13" s="40"/>
      <c r="S13" s="40"/>
    </row>
    <row r="14" spans="1:19" x14ac:dyDescent="0.2">
      <c r="A14" t="s">
        <v>13</v>
      </c>
      <c r="B14" t="s">
        <v>13</v>
      </c>
      <c r="C14">
        <v>4</v>
      </c>
      <c r="D14">
        <v>4</v>
      </c>
      <c r="E14" t="s">
        <v>13</v>
      </c>
      <c r="F14" t="s">
        <v>5</v>
      </c>
      <c r="G14">
        <v>1</v>
      </c>
      <c r="H14" s="32"/>
      <c r="I14" s="2" t="s">
        <v>14</v>
      </c>
      <c r="J14" s="9">
        <f t="shared" ref="J14:K23" si="0">COUNTIFS(INDEX($A$3:$F$803,0,$G14),$I14,$F$3:$F$803,J$12)</f>
        <v>0</v>
      </c>
      <c r="K14" s="9">
        <f t="shared" si="0"/>
        <v>0</v>
      </c>
      <c r="L14" s="32"/>
      <c r="M14" s="10">
        <f t="shared" ref="M14:M23" si="1">IF(ISERROR(J14/SUM($J14:$K14)*LOG(J14/SUM($J14:$K14),2)), 0, J14/SUM($J14:$K14)*LOG(J14/SUM($J14:$K14),2))</f>
        <v>0</v>
      </c>
      <c r="N14" s="10">
        <f t="shared" ref="N14:N23" si="2">IF(ISERROR(K14/SUM($J14:$K14)*LOG(K14/SUM($J14:$K14),2)), 0, K14/SUM($J14:$K14)*LOG(K14/SUM($J14:$K14),2))</f>
        <v>0</v>
      </c>
      <c r="O14" s="11">
        <f t="shared" ref="O14:O22" si="3">-SUM($J14:$K14)/$I$3*($M14+$N14)</f>
        <v>0</v>
      </c>
      <c r="P14" s="34"/>
      <c r="Q14" s="28"/>
      <c r="R14" s="40"/>
      <c r="S14" s="40"/>
    </row>
    <row r="15" spans="1:19" ht="16" customHeight="1" x14ac:dyDescent="0.2">
      <c r="A15" t="s">
        <v>13</v>
      </c>
      <c r="B15" t="s">
        <v>13</v>
      </c>
      <c r="C15">
        <v>2</v>
      </c>
      <c r="D15">
        <v>4</v>
      </c>
      <c r="E15" t="s">
        <v>13</v>
      </c>
      <c r="F15" t="s">
        <v>5</v>
      </c>
      <c r="G15">
        <v>2</v>
      </c>
      <c r="H15" s="29" t="s">
        <v>15</v>
      </c>
      <c r="I15" s="2" t="s">
        <v>13</v>
      </c>
      <c r="J15" s="9">
        <f t="shared" si="0"/>
        <v>18</v>
      </c>
      <c r="K15" s="9">
        <f t="shared" si="0"/>
        <v>6</v>
      </c>
      <c r="L15" s="31">
        <f>SUM(J15:K16)</f>
        <v>24</v>
      </c>
      <c r="M15" s="10">
        <f t="shared" si="1"/>
        <v>-0.31127812445913283</v>
      </c>
      <c r="N15" s="10">
        <f t="shared" si="2"/>
        <v>-0.5</v>
      </c>
      <c r="O15" s="11">
        <f t="shared" si="3"/>
        <v>0.81127812445913283</v>
      </c>
      <c r="P15" s="33">
        <f t="shared" ref="P15" si="4">SUMIFS(O$13:O$23,$G$13:$G$23,G15)</f>
        <v>0.81127812445913283</v>
      </c>
      <c r="Q15" s="27">
        <f>$L$5-P15</f>
        <v>0</v>
      </c>
      <c r="R15" s="40"/>
      <c r="S15" s="40"/>
    </row>
    <row r="16" spans="1:19" x14ac:dyDescent="0.2">
      <c r="A16" t="s">
        <v>13</v>
      </c>
      <c r="B16" t="s">
        <v>13</v>
      </c>
      <c r="C16">
        <v>2</v>
      </c>
      <c r="D16">
        <v>4</v>
      </c>
      <c r="E16" t="s">
        <v>13</v>
      </c>
      <c r="F16" t="s">
        <v>5</v>
      </c>
      <c r="G16">
        <v>2</v>
      </c>
      <c r="H16" s="30"/>
      <c r="I16" s="2" t="s">
        <v>14</v>
      </c>
      <c r="J16" s="9">
        <f t="shared" si="0"/>
        <v>0</v>
      </c>
      <c r="K16" s="9">
        <f t="shared" si="0"/>
        <v>0</v>
      </c>
      <c r="L16" s="32"/>
      <c r="M16" s="10">
        <f t="shared" si="1"/>
        <v>0</v>
      </c>
      <c r="N16" s="10">
        <f t="shared" si="2"/>
        <v>0</v>
      </c>
      <c r="O16" s="11">
        <f t="shared" si="3"/>
        <v>0</v>
      </c>
      <c r="P16" s="34"/>
      <c r="Q16" s="28"/>
      <c r="R16" s="40"/>
      <c r="S16" s="40"/>
    </row>
    <row r="17" spans="1:19" x14ac:dyDescent="0.2">
      <c r="A17" t="s">
        <v>13</v>
      </c>
      <c r="B17" t="s">
        <v>13</v>
      </c>
      <c r="C17">
        <v>2</v>
      </c>
      <c r="D17">
        <v>4</v>
      </c>
      <c r="E17" t="s">
        <v>13</v>
      </c>
      <c r="F17" t="s">
        <v>5</v>
      </c>
      <c r="G17">
        <v>3</v>
      </c>
      <c r="H17" s="31" t="s">
        <v>16</v>
      </c>
      <c r="I17" s="2">
        <v>2</v>
      </c>
      <c r="J17" s="9">
        <f t="shared" si="0"/>
        <v>9</v>
      </c>
      <c r="K17" s="9">
        <f t="shared" si="0"/>
        <v>3</v>
      </c>
      <c r="L17" s="31">
        <f>SUM(J17:K18)</f>
        <v>24</v>
      </c>
      <c r="M17" s="10">
        <f t="shared" si="1"/>
        <v>-0.31127812445913283</v>
      </c>
      <c r="N17" s="10">
        <f t="shared" si="2"/>
        <v>-0.5</v>
      </c>
      <c r="O17" s="11">
        <f t="shared" si="3"/>
        <v>0.40563906222956642</v>
      </c>
      <c r="P17" s="33">
        <f>SUMIFS(O$13:O$23,$G$13:$G$23,G17)</f>
        <v>0.81127812445913283</v>
      </c>
      <c r="Q17" s="27">
        <f>$L$5-P17</f>
        <v>0</v>
      </c>
      <c r="R17" s="40"/>
      <c r="S17" s="40"/>
    </row>
    <row r="18" spans="1:19" x14ac:dyDescent="0.2">
      <c r="A18" t="s">
        <v>13</v>
      </c>
      <c r="B18" t="s">
        <v>13</v>
      </c>
      <c r="C18">
        <v>4</v>
      </c>
      <c r="D18">
        <v>4</v>
      </c>
      <c r="E18" t="s">
        <v>13</v>
      </c>
      <c r="F18" t="s">
        <v>5</v>
      </c>
      <c r="G18">
        <v>3</v>
      </c>
      <c r="H18" s="32"/>
      <c r="I18" s="2">
        <v>4</v>
      </c>
      <c r="J18" s="9">
        <f t="shared" si="0"/>
        <v>9</v>
      </c>
      <c r="K18" s="9">
        <f t="shared" si="0"/>
        <v>3</v>
      </c>
      <c r="L18" s="32"/>
      <c r="M18" s="10">
        <f t="shared" si="1"/>
        <v>-0.31127812445913283</v>
      </c>
      <c r="N18" s="10">
        <f t="shared" si="2"/>
        <v>-0.5</v>
      </c>
      <c r="O18" s="11">
        <f t="shared" si="3"/>
        <v>0.40563906222956642</v>
      </c>
      <c r="P18" s="34"/>
      <c r="Q18" s="28"/>
      <c r="R18" s="40"/>
      <c r="S18" s="40"/>
    </row>
    <row r="19" spans="1:19" ht="16" customHeight="1" x14ac:dyDescent="0.2">
      <c r="A19" t="s">
        <v>13</v>
      </c>
      <c r="B19" t="s">
        <v>13</v>
      </c>
      <c r="C19">
        <v>4</v>
      </c>
      <c r="D19">
        <v>4</v>
      </c>
      <c r="E19" t="s">
        <v>13</v>
      </c>
      <c r="F19" t="s">
        <v>5</v>
      </c>
      <c r="G19">
        <v>4</v>
      </c>
      <c r="H19" s="29" t="s">
        <v>17</v>
      </c>
      <c r="I19" s="2">
        <v>2</v>
      </c>
      <c r="J19" s="9">
        <f t="shared" si="0"/>
        <v>0</v>
      </c>
      <c r="K19" s="9">
        <f t="shared" si="0"/>
        <v>0</v>
      </c>
      <c r="L19" s="31">
        <f>SUM(J19:K21)</f>
        <v>24</v>
      </c>
      <c r="M19" s="10">
        <f t="shared" si="1"/>
        <v>0</v>
      </c>
      <c r="N19" s="10">
        <f t="shared" si="2"/>
        <v>0</v>
      </c>
      <c r="O19" s="11">
        <f t="shared" si="3"/>
        <v>0</v>
      </c>
      <c r="P19" s="33">
        <f>SUMIFS(O$13:O$23,$G$13:$G$23,G19)</f>
        <v>0.81127812445913283</v>
      </c>
      <c r="Q19" s="27">
        <f>$L$5-P19</f>
        <v>0</v>
      </c>
      <c r="R19" s="40"/>
      <c r="S19" s="40"/>
    </row>
    <row r="20" spans="1:19" x14ac:dyDescent="0.2">
      <c r="A20" t="s">
        <v>13</v>
      </c>
      <c r="B20" t="s">
        <v>13</v>
      </c>
      <c r="C20">
        <v>4</v>
      </c>
      <c r="D20">
        <v>4</v>
      </c>
      <c r="E20" t="s">
        <v>13</v>
      </c>
      <c r="F20" t="s">
        <v>5</v>
      </c>
      <c r="G20">
        <v>4</v>
      </c>
      <c r="H20" s="35"/>
      <c r="I20" s="2">
        <v>4</v>
      </c>
      <c r="J20" s="9">
        <f t="shared" si="0"/>
        <v>18</v>
      </c>
      <c r="K20" s="9">
        <f t="shared" si="0"/>
        <v>6</v>
      </c>
      <c r="L20" s="36"/>
      <c r="M20" s="10">
        <f t="shared" si="1"/>
        <v>-0.31127812445913283</v>
      </c>
      <c r="N20" s="10">
        <f t="shared" si="2"/>
        <v>-0.5</v>
      </c>
      <c r="O20" s="11">
        <f t="shared" si="3"/>
        <v>0.81127812445913283</v>
      </c>
      <c r="P20" s="37"/>
      <c r="Q20" s="38"/>
      <c r="R20" s="40"/>
      <c r="S20" s="40"/>
    </row>
    <row r="21" spans="1:19" x14ac:dyDescent="0.2">
      <c r="A21" t="s">
        <v>13</v>
      </c>
      <c r="B21" t="s">
        <v>13</v>
      </c>
      <c r="C21">
        <v>2</v>
      </c>
      <c r="D21">
        <v>4</v>
      </c>
      <c r="E21" t="s">
        <v>13</v>
      </c>
      <c r="F21" t="s">
        <v>6</v>
      </c>
      <c r="G21">
        <v>4</v>
      </c>
      <c r="H21" s="30"/>
      <c r="I21" s="2" t="s">
        <v>18</v>
      </c>
      <c r="J21" s="9">
        <f t="shared" si="0"/>
        <v>0</v>
      </c>
      <c r="K21" s="9">
        <f t="shared" si="0"/>
        <v>0</v>
      </c>
      <c r="L21" s="32"/>
      <c r="M21" s="10">
        <f t="shared" si="1"/>
        <v>0</v>
      </c>
      <c r="N21" s="10">
        <f t="shared" si="2"/>
        <v>0</v>
      </c>
      <c r="O21" s="11">
        <f t="shared" si="3"/>
        <v>0</v>
      </c>
      <c r="P21" s="34"/>
      <c r="Q21" s="28"/>
      <c r="R21" s="40"/>
      <c r="S21" s="40"/>
    </row>
    <row r="22" spans="1:19" ht="16" customHeight="1" x14ac:dyDescent="0.2">
      <c r="A22" t="s">
        <v>13</v>
      </c>
      <c r="B22" t="s">
        <v>13</v>
      </c>
      <c r="C22">
        <v>2</v>
      </c>
      <c r="D22">
        <v>4</v>
      </c>
      <c r="E22" t="s">
        <v>13</v>
      </c>
      <c r="F22" t="s">
        <v>6</v>
      </c>
      <c r="G22">
        <v>5</v>
      </c>
      <c r="H22" s="29" t="s">
        <v>19</v>
      </c>
      <c r="I22" s="2" t="s">
        <v>13</v>
      </c>
      <c r="J22" s="9">
        <f t="shared" si="0"/>
        <v>18</v>
      </c>
      <c r="K22" s="9">
        <f t="shared" si="0"/>
        <v>6</v>
      </c>
      <c r="L22" s="31">
        <f>SUM(J22:K23)</f>
        <v>24</v>
      </c>
      <c r="M22" s="10">
        <f t="shared" si="1"/>
        <v>-0.31127812445913283</v>
      </c>
      <c r="N22" s="10">
        <f t="shared" si="2"/>
        <v>-0.5</v>
      </c>
      <c r="O22" s="11">
        <f t="shared" si="3"/>
        <v>0.81127812445913283</v>
      </c>
      <c r="P22" s="33">
        <f>SUMIFS(O$13:O$23,$G$13:$G$23,G22)</f>
        <v>0.81127812445913283</v>
      </c>
      <c r="Q22" s="27">
        <f>$L$5-P22</f>
        <v>0</v>
      </c>
      <c r="R22" s="40"/>
      <c r="S22" s="40"/>
    </row>
    <row r="23" spans="1:19" x14ac:dyDescent="0.2">
      <c r="A23" t="s">
        <v>13</v>
      </c>
      <c r="B23" t="s">
        <v>13</v>
      </c>
      <c r="C23">
        <v>2</v>
      </c>
      <c r="D23">
        <v>4</v>
      </c>
      <c r="E23" t="s">
        <v>13</v>
      </c>
      <c r="F23" t="s">
        <v>6</v>
      </c>
      <c r="G23">
        <v>5</v>
      </c>
      <c r="H23" s="30"/>
      <c r="I23" s="2" t="s">
        <v>14</v>
      </c>
      <c r="J23" s="9">
        <f t="shared" si="0"/>
        <v>0</v>
      </c>
      <c r="K23" s="9">
        <f t="shared" si="0"/>
        <v>0</v>
      </c>
      <c r="L23" s="32"/>
      <c r="M23" s="10">
        <f t="shared" si="1"/>
        <v>0</v>
      </c>
      <c r="N23" s="10">
        <f t="shared" si="2"/>
        <v>0</v>
      </c>
      <c r="O23" s="11">
        <f>-SUM($J23:$K23)/$I$3*($M23+$N23)</f>
        <v>0</v>
      </c>
      <c r="P23" s="34"/>
      <c r="Q23" s="28"/>
      <c r="R23" s="40"/>
      <c r="S23" s="40"/>
    </row>
    <row r="24" spans="1:19" x14ac:dyDescent="0.2">
      <c r="A24" t="s">
        <v>13</v>
      </c>
      <c r="B24" t="s">
        <v>13</v>
      </c>
      <c r="C24">
        <v>4</v>
      </c>
      <c r="D24">
        <v>4</v>
      </c>
      <c r="E24" t="s">
        <v>13</v>
      </c>
      <c r="F24" t="s">
        <v>6</v>
      </c>
      <c r="R24" s="40"/>
      <c r="S24" s="40"/>
    </row>
    <row r="25" spans="1:19" ht="17" thickBot="1" x14ac:dyDescent="0.25">
      <c r="A25" t="s">
        <v>13</v>
      </c>
      <c r="B25" t="s">
        <v>13</v>
      </c>
      <c r="C25">
        <v>4</v>
      </c>
      <c r="D25">
        <v>4</v>
      </c>
      <c r="E25" t="s">
        <v>13</v>
      </c>
      <c r="F25" t="s">
        <v>6</v>
      </c>
      <c r="R25" s="40"/>
      <c r="S25" s="40"/>
    </row>
    <row r="26" spans="1:19" ht="17" thickBot="1" x14ac:dyDescent="0.25">
      <c r="A26" t="s">
        <v>13</v>
      </c>
      <c r="B26" t="s">
        <v>13</v>
      </c>
      <c r="C26">
        <v>4</v>
      </c>
      <c r="D26">
        <v>4</v>
      </c>
      <c r="E26" t="s">
        <v>13</v>
      </c>
      <c r="F26" t="s">
        <v>6</v>
      </c>
      <c r="G26" t="s">
        <v>20</v>
      </c>
      <c r="H26" s="12">
        <f>MAX(Q13:Q23)</f>
        <v>0</v>
      </c>
      <c r="R26" s="40"/>
      <c r="S26" s="40"/>
    </row>
    <row r="27" spans="1:19" ht="17" thickBot="1" x14ac:dyDescent="0.25">
      <c r="G27" t="s">
        <v>21</v>
      </c>
      <c r="H27" s="39" t="s">
        <v>39</v>
      </c>
      <c r="R27" s="40"/>
      <c r="S27" s="40"/>
    </row>
    <row r="28" spans="1:19" ht="17" thickBot="1" x14ac:dyDescent="0.25">
      <c r="R28" s="40"/>
      <c r="S28" s="40"/>
    </row>
    <row r="29" spans="1:19" x14ac:dyDescent="0.2">
      <c r="G29" s="13" t="s">
        <v>22</v>
      </c>
      <c r="H29" s="14" t="s">
        <v>23</v>
      </c>
      <c r="I29" s="14" t="s">
        <v>24</v>
      </c>
      <c r="J29" s="15" t="s">
        <v>25</v>
      </c>
      <c r="L29" t="s">
        <v>26</v>
      </c>
      <c r="M29" t="s">
        <v>27</v>
      </c>
      <c r="N29" t="s">
        <v>28</v>
      </c>
      <c r="R29" s="40"/>
      <c r="S29" s="40"/>
    </row>
    <row r="30" spans="1:19" x14ac:dyDescent="0.2">
      <c r="G30" s="16"/>
      <c r="J30" s="25"/>
      <c r="L30">
        <f>MIN(H30:I30)</f>
        <v>0</v>
      </c>
      <c r="M30">
        <f>MAX(H30:I30)</f>
        <v>0</v>
      </c>
      <c r="N30" s="18" t="e">
        <f>M30/(M30+L30)</f>
        <v>#DIV/0!</v>
      </c>
      <c r="R30" s="40"/>
      <c r="S30" s="40"/>
    </row>
    <row r="31" spans="1:19" ht="17" thickBot="1" x14ac:dyDescent="0.25">
      <c r="G31" s="19"/>
      <c r="H31" s="20"/>
      <c r="I31" s="20"/>
      <c r="J31" s="41"/>
      <c r="L31">
        <f t="shared" ref="L31" si="5">MIN(H31:I31)</f>
        <v>0</v>
      </c>
      <c r="M31">
        <f t="shared" ref="M31" si="6">MAX(H31:I31)</f>
        <v>0</v>
      </c>
      <c r="N31" s="18" t="e">
        <f t="shared" ref="N31" si="7">M31/(M31+L31)</f>
        <v>#DIV/0!</v>
      </c>
      <c r="R31" s="40"/>
      <c r="S31" s="40"/>
    </row>
    <row r="32" spans="1:19" x14ac:dyDescent="0.2">
      <c r="R32" s="40"/>
      <c r="S32" s="40"/>
    </row>
    <row r="33" spans="6:19" x14ac:dyDescent="0.2">
      <c r="R33" s="40"/>
      <c r="S33" s="40"/>
    </row>
    <row r="34" spans="6:19" x14ac:dyDescent="0.2">
      <c r="R34" s="40"/>
      <c r="S34" s="40"/>
    </row>
    <row r="35" spans="6:19" x14ac:dyDescent="0.2"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</row>
    <row r="36" spans="6:19" x14ac:dyDescent="0.2">
      <c r="R36" s="40"/>
      <c r="S36" s="40"/>
    </row>
  </sheetData>
  <mergeCells count="22">
    <mergeCell ref="Q13:Q14"/>
    <mergeCell ref="H5:H6"/>
    <mergeCell ref="L5:L6"/>
    <mergeCell ref="H13:H14"/>
    <mergeCell ref="L13:L14"/>
    <mergeCell ref="P13:P14"/>
    <mergeCell ref="H15:H16"/>
    <mergeCell ref="L15:L16"/>
    <mergeCell ref="P15:P16"/>
    <mergeCell ref="Q15:Q16"/>
    <mergeCell ref="H17:H18"/>
    <mergeCell ref="L17:L18"/>
    <mergeCell ref="P17:P18"/>
    <mergeCell ref="Q17:Q18"/>
    <mergeCell ref="H19:H21"/>
    <mergeCell ref="L19:L21"/>
    <mergeCell ref="P19:P21"/>
    <mergeCell ref="Q19:Q21"/>
    <mergeCell ref="H22:H23"/>
    <mergeCell ref="L22:L23"/>
    <mergeCell ref="P22:P23"/>
    <mergeCell ref="Q22:Q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3BA1-C9BF-204A-9EF2-4C85FDDFE4CF}">
  <dimension ref="A1:Q88"/>
  <sheetViews>
    <sheetView topLeftCell="A9" workbookViewId="0">
      <selection activeCell="I34" sqref="I34"/>
    </sheetView>
  </sheetViews>
  <sheetFormatPr baseColWidth="10" defaultRowHeight="16" x14ac:dyDescent="0.2"/>
  <sheetData>
    <row r="1" spans="1:17" x14ac:dyDescent="0.2">
      <c r="A1" t="s">
        <v>12</v>
      </c>
      <c r="B1" t="s">
        <v>15</v>
      </c>
      <c r="C1" t="s">
        <v>35</v>
      </c>
      <c r="D1" t="s">
        <v>36</v>
      </c>
      <c r="E1" t="s">
        <v>19</v>
      </c>
      <c r="F1" t="s">
        <v>37</v>
      </c>
    </row>
    <row r="2" spans="1:17" x14ac:dyDescent="0.2">
      <c r="A2" t="s">
        <v>14</v>
      </c>
      <c r="B2" t="s">
        <v>13</v>
      </c>
      <c r="C2">
        <v>2</v>
      </c>
      <c r="D2">
        <v>4</v>
      </c>
      <c r="E2" t="s">
        <v>14</v>
      </c>
      <c r="F2" t="s">
        <v>5</v>
      </c>
    </row>
    <row r="3" spans="1:17" x14ac:dyDescent="0.2">
      <c r="A3" t="s">
        <v>14</v>
      </c>
      <c r="B3" t="s">
        <v>13</v>
      </c>
      <c r="C3">
        <v>2</v>
      </c>
      <c r="D3">
        <v>4</v>
      </c>
      <c r="E3" t="s">
        <v>14</v>
      </c>
      <c r="F3" t="s">
        <v>5</v>
      </c>
      <c r="H3" t="s">
        <v>0</v>
      </c>
      <c r="I3">
        <f>COUNTA(A3:A805)</f>
        <v>86</v>
      </c>
    </row>
    <row r="4" spans="1:17" x14ac:dyDescent="0.2">
      <c r="A4" t="s">
        <v>14</v>
      </c>
      <c r="B4" t="s">
        <v>13</v>
      </c>
      <c r="C4">
        <v>2</v>
      </c>
      <c r="D4">
        <v>4</v>
      </c>
      <c r="E4" t="s">
        <v>14</v>
      </c>
      <c r="F4" t="s">
        <v>5</v>
      </c>
      <c r="H4" s="1"/>
      <c r="I4" s="1"/>
      <c r="J4" s="1" t="s">
        <v>1</v>
      </c>
      <c r="K4" s="2" t="s">
        <v>2</v>
      </c>
      <c r="L4" s="2" t="s">
        <v>3</v>
      </c>
    </row>
    <row r="5" spans="1:17" x14ac:dyDescent="0.2">
      <c r="A5" t="s">
        <v>14</v>
      </c>
      <c r="B5" t="s">
        <v>13</v>
      </c>
      <c r="C5">
        <v>2</v>
      </c>
      <c r="D5">
        <v>4</v>
      </c>
      <c r="E5" t="s">
        <v>14</v>
      </c>
      <c r="F5" t="s">
        <v>5</v>
      </c>
      <c r="H5" s="29" t="s">
        <v>4</v>
      </c>
      <c r="I5" s="1" t="s">
        <v>5</v>
      </c>
      <c r="J5" s="1">
        <f>COUNTIF($F$3:$F$807,I5)</f>
        <v>56</v>
      </c>
      <c r="K5" s="1">
        <f>J5/$I$3*LOG(J5/$I$3, 2)</f>
        <v>-0.40301105381501923</v>
      </c>
      <c r="L5" s="31">
        <f>-SUM(K5:K6)</f>
        <v>0.93302529535929113</v>
      </c>
    </row>
    <row r="6" spans="1:17" x14ac:dyDescent="0.2">
      <c r="A6" t="s">
        <v>14</v>
      </c>
      <c r="B6" t="s">
        <v>13</v>
      </c>
      <c r="C6">
        <v>2</v>
      </c>
      <c r="D6">
        <v>4</v>
      </c>
      <c r="E6" t="s">
        <v>14</v>
      </c>
      <c r="F6" t="s">
        <v>5</v>
      </c>
      <c r="H6" s="30"/>
      <c r="I6" s="1" t="s">
        <v>6</v>
      </c>
      <c r="J6" s="1">
        <f>COUNTIF($F$3:$F$807,I6)</f>
        <v>30</v>
      </c>
      <c r="K6" s="1">
        <f>J6/$I$3*LOG(J6/$I$3, 2)</f>
        <v>-0.5300142415442719</v>
      </c>
      <c r="L6" s="32"/>
    </row>
    <row r="7" spans="1:17" x14ac:dyDescent="0.2">
      <c r="A7" t="s">
        <v>14</v>
      </c>
      <c r="B7" t="s">
        <v>13</v>
      </c>
      <c r="C7">
        <v>2</v>
      </c>
      <c r="D7">
        <v>4</v>
      </c>
      <c r="E7" t="s">
        <v>14</v>
      </c>
      <c r="F7" t="s">
        <v>6</v>
      </c>
    </row>
    <row r="8" spans="1:17" x14ac:dyDescent="0.2">
      <c r="A8" t="s">
        <v>14</v>
      </c>
      <c r="B8" t="s">
        <v>13</v>
      </c>
      <c r="C8">
        <v>4</v>
      </c>
      <c r="D8">
        <v>4</v>
      </c>
      <c r="E8" t="s">
        <v>14</v>
      </c>
      <c r="F8" t="s">
        <v>5</v>
      </c>
    </row>
    <row r="9" spans="1:17" x14ac:dyDescent="0.2">
      <c r="A9" t="s">
        <v>14</v>
      </c>
      <c r="B9" t="s">
        <v>13</v>
      </c>
      <c r="C9">
        <v>4</v>
      </c>
      <c r="D9">
        <v>4</v>
      </c>
      <c r="E9" t="s">
        <v>14</v>
      </c>
      <c r="F9" t="s">
        <v>5</v>
      </c>
    </row>
    <row r="10" spans="1:17" x14ac:dyDescent="0.2">
      <c r="A10" t="s">
        <v>14</v>
      </c>
      <c r="B10" t="s">
        <v>13</v>
      </c>
      <c r="C10">
        <v>4</v>
      </c>
      <c r="D10">
        <v>4</v>
      </c>
      <c r="E10" t="s">
        <v>14</v>
      </c>
      <c r="F10" t="s">
        <v>5</v>
      </c>
    </row>
    <row r="11" spans="1:17" x14ac:dyDescent="0.2">
      <c r="A11" t="s">
        <v>14</v>
      </c>
      <c r="B11" t="s">
        <v>13</v>
      </c>
      <c r="C11">
        <v>4</v>
      </c>
      <c r="D11">
        <v>4</v>
      </c>
      <c r="E11" t="s">
        <v>14</v>
      </c>
      <c r="F11" t="s">
        <v>6</v>
      </c>
    </row>
    <row r="12" spans="1:17" x14ac:dyDescent="0.2">
      <c r="A12" t="s">
        <v>14</v>
      </c>
      <c r="B12" t="s">
        <v>13</v>
      </c>
      <c r="C12">
        <v>4</v>
      </c>
      <c r="D12">
        <v>4</v>
      </c>
      <c r="E12" t="s">
        <v>14</v>
      </c>
      <c r="F12" t="s">
        <v>5</v>
      </c>
      <c r="J12" s="3" t="s">
        <v>5</v>
      </c>
      <c r="K12" s="3" t="s">
        <v>6</v>
      </c>
      <c r="L12" s="4" t="s">
        <v>7</v>
      </c>
      <c r="M12" s="5" t="s">
        <v>8</v>
      </c>
      <c r="N12" s="5" t="s">
        <v>9</v>
      </c>
      <c r="O12" s="6" t="s">
        <v>10</v>
      </c>
      <c r="P12" s="7" t="s">
        <v>3</v>
      </c>
      <c r="Q12" s="8" t="s">
        <v>11</v>
      </c>
    </row>
    <row r="13" spans="1:17" x14ac:dyDescent="0.2">
      <c r="A13" t="s">
        <v>14</v>
      </c>
      <c r="B13" t="s">
        <v>13</v>
      </c>
      <c r="C13">
        <v>4</v>
      </c>
      <c r="D13">
        <v>4</v>
      </c>
      <c r="E13" t="s">
        <v>14</v>
      </c>
      <c r="F13" t="s">
        <v>6</v>
      </c>
      <c r="G13">
        <v>1</v>
      </c>
      <c r="H13" s="31" t="s">
        <v>12</v>
      </c>
      <c r="I13" s="2" t="s">
        <v>13</v>
      </c>
      <c r="J13" s="9">
        <f>COUNTIFS(INDEX($A$3:$F$803,0,$G13),$I13,$F$3:$F$803,J$12)</f>
        <v>0</v>
      </c>
      <c r="K13" s="9">
        <f>COUNTIFS(INDEX($A$3:$F$803,0,$G13),$I13,$F$3:$F$803,K$12)</f>
        <v>0</v>
      </c>
      <c r="L13" s="31">
        <f>SUM(J13:K14)</f>
        <v>86</v>
      </c>
      <c r="M13" s="10">
        <f>IF(ISERROR(J13/SUM($J13:$K13)*LOG(J13/SUM($J13:$K13),2)), 0, J13/SUM($J13:$K13)*LOG(J13/SUM($J13:$K13),2))</f>
        <v>0</v>
      </c>
      <c r="N13" s="10">
        <f>IF(ISERROR(K13/SUM($J13:$K13)*LOG(K13/SUM($J13:$K13),2)), 0, K13/SUM($J13:$K13)*LOG(K13/SUM($J13:$K13),2))</f>
        <v>0</v>
      </c>
      <c r="O13" s="11">
        <f>-SUM($J13:$K13)/$I$3*($M13+$N13)</f>
        <v>0</v>
      </c>
      <c r="P13" s="33">
        <f>SUMIFS(O$13:O$23,$G$13:$G$23,$G13)</f>
        <v>0.93302529535929113</v>
      </c>
      <c r="Q13" s="27">
        <f>$L$5-P13</f>
        <v>0</v>
      </c>
    </row>
    <row r="14" spans="1:17" x14ac:dyDescent="0.2">
      <c r="A14" t="s">
        <v>14</v>
      </c>
      <c r="B14" t="s">
        <v>13</v>
      </c>
      <c r="C14">
        <v>2</v>
      </c>
      <c r="D14">
        <v>4</v>
      </c>
      <c r="E14" t="s">
        <v>14</v>
      </c>
      <c r="F14" t="s">
        <v>5</v>
      </c>
      <c r="G14">
        <v>1</v>
      </c>
      <c r="H14" s="32"/>
      <c r="I14" s="2" t="s">
        <v>14</v>
      </c>
      <c r="J14" s="9">
        <f t="shared" ref="J14:K23" si="0">COUNTIFS(INDEX($A$3:$F$803,0,$G14),$I14,$F$3:$F$803,J$12)</f>
        <v>56</v>
      </c>
      <c r="K14" s="9">
        <f t="shared" si="0"/>
        <v>30</v>
      </c>
      <c r="L14" s="32"/>
      <c r="M14" s="10">
        <f t="shared" ref="M14:M23" si="1">IF(ISERROR(J14/SUM($J14:$K14)*LOG(J14/SUM($J14:$K14),2)), 0, J14/SUM($J14:$K14)*LOG(J14/SUM($J14:$K14),2))</f>
        <v>-0.40301105381501923</v>
      </c>
      <c r="N14" s="10">
        <f t="shared" ref="N14:N23" si="2">IF(ISERROR(K14/SUM($J14:$K14)*LOG(K14/SUM($J14:$K14),2)), 0, K14/SUM($J14:$K14)*LOG(K14/SUM($J14:$K14),2))</f>
        <v>-0.5300142415442719</v>
      </c>
      <c r="O14" s="11">
        <f t="shared" ref="O14:O22" si="3">-SUM($J14:$K14)/$I$3*($M14+$N14)</f>
        <v>0.93302529535929113</v>
      </c>
      <c r="P14" s="34"/>
      <c r="Q14" s="28"/>
    </row>
    <row r="15" spans="1:17" x14ac:dyDescent="0.2">
      <c r="A15" t="s">
        <v>14</v>
      </c>
      <c r="B15" t="s">
        <v>13</v>
      </c>
      <c r="C15">
        <v>2</v>
      </c>
      <c r="D15">
        <v>4</v>
      </c>
      <c r="E15" t="s">
        <v>14</v>
      </c>
      <c r="F15" t="s">
        <v>5</v>
      </c>
      <c r="G15">
        <v>2</v>
      </c>
      <c r="H15" s="29" t="s">
        <v>15</v>
      </c>
      <c r="I15" s="2" t="s">
        <v>13</v>
      </c>
      <c r="J15" s="9">
        <f t="shared" si="0"/>
        <v>32</v>
      </c>
      <c r="K15" s="9">
        <f t="shared" si="0"/>
        <v>15</v>
      </c>
      <c r="L15" s="31">
        <f>SUM(J15:K16)</f>
        <v>86</v>
      </c>
      <c r="M15" s="10">
        <f t="shared" si="1"/>
        <v>-0.37759240965285951</v>
      </c>
      <c r="N15" s="10">
        <f t="shared" si="2"/>
        <v>-0.52586114555397412</v>
      </c>
      <c r="O15" s="11">
        <f t="shared" si="3"/>
        <v>0.49374787319443231</v>
      </c>
      <c r="P15" s="33">
        <f t="shared" ref="P15" si="4">SUMIFS(O$13:O$23,$G$13:$G$23,G15)</f>
        <v>0.92965749626643412</v>
      </c>
      <c r="Q15" s="27">
        <f>$L$5-P15</f>
        <v>3.3677990928570045E-3</v>
      </c>
    </row>
    <row r="16" spans="1:17" x14ac:dyDescent="0.2">
      <c r="A16" t="s">
        <v>14</v>
      </c>
      <c r="B16" t="s">
        <v>13</v>
      </c>
      <c r="C16">
        <v>2</v>
      </c>
      <c r="D16">
        <v>4</v>
      </c>
      <c r="E16" t="s">
        <v>14</v>
      </c>
      <c r="F16" t="s">
        <v>5</v>
      </c>
      <c r="G16">
        <v>2</v>
      </c>
      <c r="H16" s="30"/>
      <c r="I16" s="2" t="s">
        <v>14</v>
      </c>
      <c r="J16" s="9">
        <f t="shared" si="0"/>
        <v>24</v>
      </c>
      <c r="K16" s="9">
        <f t="shared" si="0"/>
        <v>15</v>
      </c>
      <c r="L16" s="32"/>
      <c r="M16" s="10">
        <f t="shared" si="1"/>
        <v>-0.43103982654836442</v>
      </c>
      <c r="N16" s="10">
        <f t="shared" si="2"/>
        <v>-0.5301967781745115</v>
      </c>
      <c r="O16" s="11">
        <f t="shared" si="3"/>
        <v>0.43590962307200187</v>
      </c>
      <c r="P16" s="34"/>
      <c r="Q16" s="28"/>
    </row>
    <row r="17" spans="1:17" x14ac:dyDescent="0.2">
      <c r="A17" t="s">
        <v>14</v>
      </c>
      <c r="B17" t="s">
        <v>13</v>
      </c>
      <c r="C17">
        <v>2</v>
      </c>
      <c r="D17">
        <v>4</v>
      </c>
      <c r="E17" t="s">
        <v>14</v>
      </c>
      <c r="F17" t="s">
        <v>5</v>
      </c>
      <c r="G17">
        <v>3</v>
      </c>
      <c r="H17" s="31" t="s">
        <v>16</v>
      </c>
      <c r="I17" s="2">
        <v>2</v>
      </c>
      <c r="J17" s="9">
        <f t="shared" si="0"/>
        <v>29</v>
      </c>
      <c r="K17" s="9">
        <f t="shared" si="0"/>
        <v>15</v>
      </c>
      <c r="L17" s="31">
        <f>SUM(J17:K18)</f>
        <v>86</v>
      </c>
      <c r="M17" s="10">
        <f t="shared" si="1"/>
        <v>-0.39641063822231887</v>
      </c>
      <c r="N17" s="10">
        <f t="shared" si="2"/>
        <v>-0.52927534875981097</v>
      </c>
      <c r="O17" s="11">
        <f t="shared" si="3"/>
        <v>0.47360678403736878</v>
      </c>
      <c r="P17" s="33">
        <f>SUMIFS(O$13:O$23,$G$13:$G$23,G17)</f>
        <v>0.93281620571372337</v>
      </c>
      <c r="Q17" s="27">
        <f>$L$5-P17</f>
        <v>2.0908964556776155E-4</v>
      </c>
    </row>
    <row r="18" spans="1:17" x14ac:dyDescent="0.2">
      <c r="A18" t="s">
        <v>14</v>
      </c>
      <c r="B18" t="s">
        <v>13</v>
      </c>
      <c r="C18">
        <v>2</v>
      </c>
      <c r="D18">
        <v>4</v>
      </c>
      <c r="E18" t="s">
        <v>14</v>
      </c>
      <c r="F18" t="s">
        <v>5</v>
      </c>
      <c r="G18">
        <v>3</v>
      </c>
      <c r="H18" s="32"/>
      <c r="I18" s="2">
        <v>4</v>
      </c>
      <c r="J18" s="9">
        <f t="shared" si="0"/>
        <v>27</v>
      </c>
      <c r="K18" s="9">
        <f t="shared" si="0"/>
        <v>15</v>
      </c>
      <c r="L18" s="32"/>
      <c r="M18" s="10">
        <f t="shared" si="1"/>
        <v>-0.40977637753840185</v>
      </c>
      <c r="N18" s="10">
        <f t="shared" si="2"/>
        <v>-0.53050958113222912</v>
      </c>
      <c r="O18" s="11">
        <f t="shared" si="3"/>
        <v>0.45920942167635459</v>
      </c>
      <c r="P18" s="34"/>
      <c r="Q18" s="28"/>
    </row>
    <row r="19" spans="1:17" x14ac:dyDescent="0.2">
      <c r="A19" t="s">
        <v>14</v>
      </c>
      <c r="B19" t="s">
        <v>13</v>
      </c>
      <c r="C19">
        <v>2</v>
      </c>
      <c r="D19">
        <v>4</v>
      </c>
      <c r="E19" t="s">
        <v>14</v>
      </c>
      <c r="F19" t="s">
        <v>6</v>
      </c>
      <c r="G19">
        <v>4</v>
      </c>
      <c r="H19" s="29" t="s">
        <v>17</v>
      </c>
      <c r="I19" s="2">
        <v>2</v>
      </c>
      <c r="J19" s="9">
        <f t="shared" si="0"/>
        <v>0</v>
      </c>
      <c r="K19" s="9">
        <f t="shared" si="0"/>
        <v>0</v>
      </c>
      <c r="L19" s="31">
        <f>SUM(J19:K21)</f>
        <v>86</v>
      </c>
      <c r="M19" s="10">
        <f t="shared" si="1"/>
        <v>0</v>
      </c>
      <c r="N19" s="10">
        <f t="shared" si="2"/>
        <v>0</v>
      </c>
      <c r="O19" s="11">
        <f t="shared" si="3"/>
        <v>0</v>
      </c>
      <c r="P19" s="33">
        <f>SUMIFS(O$13:O$23,$G$13:$G$23,G19)</f>
        <v>0.93302529535929113</v>
      </c>
      <c r="Q19" s="27">
        <f>$L$5-P19</f>
        <v>0</v>
      </c>
    </row>
    <row r="20" spans="1:17" x14ac:dyDescent="0.2">
      <c r="A20" t="s">
        <v>14</v>
      </c>
      <c r="B20" t="s">
        <v>13</v>
      </c>
      <c r="C20">
        <v>4</v>
      </c>
      <c r="D20">
        <v>4</v>
      </c>
      <c r="E20" t="s">
        <v>14</v>
      </c>
      <c r="F20" t="s">
        <v>5</v>
      </c>
      <c r="G20">
        <v>4</v>
      </c>
      <c r="H20" s="35"/>
      <c r="I20" s="2">
        <v>4</v>
      </c>
      <c r="J20" s="9">
        <f t="shared" si="0"/>
        <v>56</v>
      </c>
      <c r="K20" s="9">
        <f t="shared" si="0"/>
        <v>30</v>
      </c>
      <c r="L20" s="36"/>
      <c r="M20" s="10">
        <f t="shared" si="1"/>
        <v>-0.40301105381501923</v>
      </c>
      <c r="N20" s="10">
        <f t="shared" si="2"/>
        <v>-0.5300142415442719</v>
      </c>
      <c r="O20" s="11">
        <f t="shared" si="3"/>
        <v>0.93302529535929113</v>
      </c>
      <c r="P20" s="37"/>
      <c r="Q20" s="38"/>
    </row>
    <row r="21" spans="1:17" x14ac:dyDescent="0.2">
      <c r="A21" t="s">
        <v>14</v>
      </c>
      <c r="B21" t="s">
        <v>13</v>
      </c>
      <c r="C21">
        <v>4</v>
      </c>
      <c r="D21">
        <v>4</v>
      </c>
      <c r="E21" t="s">
        <v>14</v>
      </c>
      <c r="F21" t="s">
        <v>5</v>
      </c>
      <c r="G21">
        <v>4</v>
      </c>
      <c r="H21" s="30"/>
      <c r="I21" s="2" t="s">
        <v>18</v>
      </c>
      <c r="J21" s="9">
        <f t="shared" si="0"/>
        <v>0</v>
      </c>
      <c r="K21" s="9">
        <f t="shared" si="0"/>
        <v>0</v>
      </c>
      <c r="L21" s="32"/>
      <c r="M21" s="10">
        <f t="shared" si="1"/>
        <v>0</v>
      </c>
      <c r="N21" s="10">
        <f t="shared" si="2"/>
        <v>0</v>
      </c>
      <c r="O21" s="11">
        <f t="shared" si="3"/>
        <v>0</v>
      </c>
      <c r="P21" s="34"/>
      <c r="Q21" s="28"/>
    </row>
    <row r="22" spans="1:17" x14ac:dyDescent="0.2">
      <c r="A22" t="s">
        <v>14</v>
      </c>
      <c r="B22" t="s">
        <v>13</v>
      </c>
      <c r="C22">
        <v>4</v>
      </c>
      <c r="D22">
        <v>4</v>
      </c>
      <c r="E22" t="s">
        <v>14</v>
      </c>
      <c r="F22" t="s">
        <v>5</v>
      </c>
      <c r="G22">
        <v>5</v>
      </c>
      <c r="H22" s="29" t="s">
        <v>19</v>
      </c>
      <c r="I22" s="2" t="s">
        <v>13</v>
      </c>
      <c r="J22" s="9">
        <f t="shared" si="0"/>
        <v>0</v>
      </c>
      <c r="K22" s="9">
        <f t="shared" si="0"/>
        <v>0</v>
      </c>
      <c r="L22" s="31">
        <f>SUM(J22:K23)</f>
        <v>86</v>
      </c>
      <c r="M22" s="10">
        <f t="shared" si="1"/>
        <v>0</v>
      </c>
      <c r="N22" s="10">
        <f t="shared" si="2"/>
        <v>0</v>
      </c>
      <c r="O22" s="11">
        <f t="shared" si="3"/>
        <v>0</v>
      </c>
      <c r="P22" s="33">
        <f>SUMIFS(O$13:O$23,$G$13:$G$23,G22)</f>
        <v>0.93302529535929113</v>
      </c>
      <c r="Q22" s="27">
        <f>$L$5-P22</f>
        <v>0</v>
      </c>
    </row>
    <row r="23" spans="1:17" x14ac:dyDescent="0.2">
      <c r="A23" t="s">
        <v>14</v>
      </c>
      <c r="B23" t="s">
        <v>13</v>
      </c>
      <c r="C23">
        <v>4</v>
      </c>
      <c r="D23">
        <v>4</v>
      </c>
      <c r="E23" t="s">
        <v>14</v>
      </c>
      <c r="F23" t="s">
        <v>6</v>
      </c>
      <c r="G23">
        <v>5</v>
      </c>
      <c r="H23" s="30"/>
      <c r="I23" s="2" t="s">
        <v>14</v>
      </c>
      <c r="J23" s="9">
        <f t="shared" si="0"/>
        <v>56</v>
      </c>
      <c r="K23" s="9">
        <f t="shared" si="0"/>
        <v>30</v>
      </c>
      <c r="L23" s="32"/>
      <c r="M23" s="10">
        <f t="shared" si="1"/>
        <v>-0.40301105381501923</v>
      </c>
      <c r="N23" s="10">
        <f t="shared" si="2"/>
        <v>-0.5300142415442719</v>
      </c>
      <c r="O23" s="11">
        <f>-SUM($J23:$K23)/$I$3*($M23+$N23)</f>
        <v>0.93302529535929113</v>
      </c>
      <c r="P23" s="34"/>
      <c r="Q23" s="28"/>
    </row>
    <row r="24" spans="1:17" x14ac:dyDescent="0.2">
      <c r="A24" t="s">
        <v>14</v>
      </c>
      <c r="B24" t="s">
        <v>13</v>
      </c>
      <c r="C24">
        <v>4</v>
      </c>
      <c r="D24">
        <v>4</v>
      </c>
      <c r="E24" t="s">
        <v>14</v>
      </c>
      <c r="F24" t="s">
        <v>5</v>
      </c>
    </row>
    <row r="25" spans="1:17" ht="17" thickBot="1" x14ac:dyDescent="0.25">
      <c r="A25" t="s">
        <v>14</v>
      </c>
      <c r="B25" t="s">
        <v>13</v>
      </c>
      <c r="C25">
        <v>4</v>
      </c>
      <c r="D25">
        <v>4</v>
      </c>
      <c r="E25" t="s">
        <v>14</v>
      </c>
      <c r="F25" t="s">
        <v>6</v>
      </c>
    </row>
    <row r="26" spans="1:17" ht="17" thickBot="1" x14ac:dyDescent="0.25">
      <c r="A26" t="s">
        <v>14</v>
      </c>
      <c r="B26" t="s">
        <v>14</v>
      </c>
      <c r="C26">
        <v>2</v>
      </c>
      <c r="D26">
        <v>4</v>
      </c>
      <c r="E26" t="s">
        <v>14</v>
      </c>
      <c r="F26" t="s">
        <v>5</v>
      </c>
      <c r="G26" t="s">
        <v>20</v>
      </c>
      <c r="H26" s="12">
        <f>MAX(Q13:Q23)</f>
        <v>3.3677990928570045E-3</v>
      </c>
    </row>
    <row r="27" spans="1:17" ht="17" thickBot="1" x14ac:dyDescent="0.25">
      <c r="A27" t="s">
        <v>14</v>
      </c>
      <c r="B27" t="s">
        <v>14</v>
      </c>
      <c r="C27">
        <v>2</v>
      </c>
      <c r="D27">
        <v>4</v>
      </c>
      <c r="E27" t="s">
        <v>14</v>
      </c>
      <c r="F27" t="s">
        <v>6</v>
      </c>
      <c r="G27" t="s">
        <v>21</v>
      </c>
      <c r="H27" s="12" t="str">
        <f>INDEX(H13:H23, MATCH(H26, Q13:Q23, 0), 1)</f>
        <v>maintenance cost</v>
      </c>
    </row>
    <row r="28" spans="1:17" ht="17" thickBot="1" x14ac:dyDescent="0.25">
      <c r="A28" t="s">
        <v>14</v>
      </c>
      <c r="B28" t="s">
        <v>14</v>
      </c>
      <c r="C28">
        <v>2</v>
      </c>
      <c r="D28">
        <v>4</v>
      </c>
      <c r="E28" t="s">
        <v>14</v>
      </c>
      <c r="F28" t="s">
        <v>5</v>
      </c>
    </row>
    <row r="29" spans="1:17" x14ac:dyDescent="0.2">
      <c r="A29" t="s">
        <v>14</v>
      </c>
      <c r="B29" t="s">
        <v>14</v>
      </c>
      <c r="C29">
        <v>2</v>
      </c>
      <c r="D29">
        <v>4</v>
      </c>
      <c r="E29" t="s">
        <v>14</v>
      </c>
      <c r="F29" t="s">
        <v>6</v>
      </c>
      <c r="G29" s="13" t="s">
        <v>22</v>
      </c>
      <c r="H29" s="14" t="s">
        <v>23</v>
      </c>
      <c r="I29" s="14" t="s">
        <v>24</v>
      </c>
      <c r="J29" s="15" t="s">
        <v>25</v>
      </c>
      <c r="L29" t="s">
        <v>26</v>
      </c>
      <c r="M29" t="s">
        <v>27</v>
      </c>
      <c r="N29" t="s">
        <v>28</v>
      </c>
    </row>
    <row r="30" spans="1:17" x14ac:dyDescent="0.2">
      <c r="A30" t="s">
        <v>14</v>
      </c>
      <c r="B30" t="s">
        <v>14</v>
      </c>
      <c r="C30">
        <v>2</v>
      </c>
      <c r="D30">
        <v>4</v>
      </c>
      <c r="E30" t="s">
        <v>14</v>
      </c>
      <c r="F30" t="s">
        <v>5</v>
      </c>
      <c r="G30" s="16" t="s">
        <v>13</v>
      </c>
      <c r="H30">
        <v>32</v>
      </c>
      <c r="I30">
        <v>15</v>
      </c>
      <c r="J30" s="23" t="s">
        <v>38</v>
      </c>
      <c r="L30">
        <f>MIN(H30:I30)</f>
        <v>15</v>
      </c>
      <c r="M30">
        <f>MAX(H30:I30)</f>
        <v>32</v>
      </c>
      <c r="N30" s="18">
        <f>M30/(M30+L30)</f>
        <v>0.68085106382978722</v>
      </c>
    </row>
    <row r="31" spans="1:17" ht="17" thickBot="1" x14ac:dyDescent="0.25">
      <c r="A31" t="s">
        <v>14</v>
      </c>
      <c r="B31" t="s">
        <v>14</v>
      </c>
      <c r="C31">
        <v>2</v>
      </c>
      <c r="D31">
        <v>4</v>
      </c>
      <c r="E31" t="s">
        <v>14</v>
      </c>
      <c r="F31" t="s">
        <v>6</v>
      </c>
      <c r="G31" s="19" t="s">
        <v>14</v>
      </c>
      <c r="H31" s="20">
        <v>24</v>
      </c>
      <c r="I31" s="20">
        <v>15</v>
      </c>
      <c r="J31" s="24" t="s">
        <v>38</v>
      </c>
      <c r="L31">
        <f t="shared" ref="L31" si="5">MIN(H31:I31)</f>
        <v>15</v>
      </c>
      <c r="M31">
        <f t="shared" ref="M31" si="6">MAX(H31:I31)</f>
        <v>24</v>
      </c>
      <c r="N31" s="18">
        <f t="shared" ref="N31" si="7">M31/(M31+L31)</f>
        <v>0.61538461538461542</v>
      </c>
    </row>
    <row r="32" spans="1:17" x14ac:dyDescent="0.2">
      <c r="A32" t="s">
        <v>14</v>
      </c>
      <c r="B32" t="s">
        <v>14</v>
      </c>
      <c r="C32">
        <v>4</v>
      </c>
      <c r="D32">
        <v>4</v>
      </c>
      <c r="E32" t="s">
        <v>14</v>
      </c>
      <c r="F32" t="s">
        <v>5</v>
      </c>
    </row>
    <row r="33" spans="1:6" x14ac:dyDescent="0.2">
      <c r="A33" t="s">
        <v>14</v>
      </c>
      <c r="B33" t="s">
        <v>14</v>
      </c>
      <c r="C33">
        <v>4</v>
      </c>
      <c r="D33">
        <v>4</v>
      </c>
      <c r="E33" t="s">
        <v>14</v>
      </c>
      <c r="F33" t="s">
        <v>6</v>
      </c>
    </row>
    <row r="34" spans="1:6" x14ac:dyDescent="0.2">
      <c r="A34" t="s">
        <v>14</v>
      </c>
      <c r="B34" t="s">
        <v>14</v>
      </c>
      <c r="C34">
        <v>4</v>
      </c>
      <c r="D34">
        <v>4</v>
      </c>
      <c r="E34" t="s">
        <v>14</v>
      </c>
      <c r="F34" t="s">
        <v>5</v>
      </c>
    </row>
    <row r="35" spans="1:6" x14ac:dyDescent="0.2">
      <c r="A35" t="s">
        <v>14</v>
      </c>
      <c r="B35" t="s">
        <v>14</v>
      </c>
      <c r="C35">
        <v>4</v>
      </c>
      <c r="D35">
        <v>4</v>
      </c>
      <c r="E35" t="s">
        <v>14</v>
      </c>
      <c r="F35" t="s">
        <v>6</v>
      </c>
    </row>
    <row r="36" spans="1:6" x14ac:dyDescent="0.2">
      <c r="A36" t="s">
        <v>14</v>
      </c>
      <c r="B36" t="s">
        <v>14</v>
      </c>
      <c r="C36">
        <v>4</v>
      </c>
      <c r="D36">
        <v>4</v>
      </c>
      <c r="E36" t="s">
        <v>14</v>
      </c>
      <c r="F36" t="s">
        <v>5</v>
      </c>
    </row>
    <row r="37" spans="1:6" x14ac:dyDescent="0.2">
      <c r="A37" t="s">
        <v>14</v>
      </c>
      <c r="B37" t="s">
        <v>14</v>
      </c>
      <c r="C37">
        <v>4</v>
      </c>
      <c r="D37">
        <v>4</v>
      </c>
      <c r="E37" t="s">
        <v>14</v>
      </c>
      <c r="F37" t="s">
        <v>6</v>
      </c>
    </row>
    <row r="38" spans="1:6" x14ac:dyDescent="0.2">
      <c r="A38" t="s">
        <v>14</v>
      </c>
      <c r="B38" t="s">
        <v>14</v>
      </c>
      <c r="C38">
        <v>2</v>
      </c>
      <c r="D38">
        <v>4</v>
      </c>
      <c r="E38" t="s">
        <v>14</v>
      </c>
      <c r="F38" t="s">
        <v>5</v>
      </c>
    </row>
    <row r="39" spans="1:6" x14ac:dyDescent="0.2">
      <c r="A39" t="s">
        <v>14</v>
      </c>
      <c r="B39" t="s">
        <v>14</v>
      </c>
      <c r="C39">
        <v>2</v>
      </c>
      <c r="D39">
        <v>4</v>
      </c>
      <c r="E39" t="s">
        <v>14</v>
      </c>
      <c r="F39" t="s">
        <v>6</v>
      </c>
    </row>
    <row r="40" spans="1:6" x14ac:dyDescent="0.2">
      <c r="A40" t="s">
        <v>14</v>
      </c>
      <c r="B40" t="s">
        <v>14</v>
      </c>
      <c r="C40">
        <v>2</v>
      </c>
      <c r="D40">
        <v>4</v>
      </c>
      <c r="E40" t="s">
        <v>14</v>
      </c>
      <c r="F40" t="s">
        <v>5</v>
      </c>
    </row>
    <row r="41" spans="1:6" x14ac:dyDescent="0.2">
      <c r="A41" t="s">
        <v>14</v>
      </c>
      <c r="B41" t="s">
        <v>14</v>
      </c>
      <c r="C41">
        <v>2</v>
      </c>
      <c r="D41">
        <v>4</v>
      </c>
      <c r="E41" t="s">
        <v>14</v>
      </c>
      <c r="F41" t="s">
        <v>6</v>
      </c>
    </row>
    <row r="42" spans="1:6" x14ac:dyDescent="0.2">
      <c r="A42" t="s">
        <v>14</v>
      </c>
      <c r="B42" t="s">
        <v>14</v>
      </c>
      <c r="C42">
        <v>2</v>
      </c>
      <c r="D42">
        <v>4</v>
      </c>
      <c r="E42" t="s">
        <v>14</v>
      </c>
      <c r="F42" t="s">
        <v>5</v>
      </c>
    </row>
    <row r="43" spans="1:6" x14ac:dyDescent="0.2">
      <c r="A43" t="s">
        <v>14</v>
      </c>
      <c r="B43" t="s">
        <v>14</v>
      </c>
      <c r="C43">
        <v>4</v>
      </c>
      <c r="D43">
        <v>4</v>
      </c>
      <c r="E43" t="s">
        <v>14</v>
      </c>
      <c r="F43" t="s">
        <v>5</v>
      </c>
    </row>
    <row r="44" spans="1:6" x14ac:dyDescent="0.2">
      <c r="A44" t="s">
        <v>14</v>
      </c>
      <c r="B44" t="s">
        <v>14</v>
      </c>
      <c r="C44">
        <v>4</v>
      </c>
      <c r="D44">
        <v>4</v>
      </c>
      <c r="E44" t="s">
        <v>14</v>
      </c>
      <c r="F44" t="s">
        <v>6</v>
      </c>
    </row>
    <row r="45" spans="1:6" x14ac:dyDescent="0.2">
      <c r="A45" t="s">
        <v>14</v>
      </c>
      <c r="B45" t="s">
        <v>14</v>
      </c>
      <c r="C45">
        <v>4</v>
      </c>
      <c r="D45">
        <v>4</v>
      </c>
      <c r="E45" t="s">
        <v>14</v>
      </c>
      <c r="F45" t="s">
        <v>5</v>
      </c>
    </row>
    <row r="46" spans="1:6" x14ac:dyDescent="0.2">
      <c r="A46" t="s">
        <v>14</v>
      </c>
      <c r="B46" t="s">
        <v>14</v>
      </c>
      <c r="C46">
        <v>4</v>
      </c>
      <c r="D46">
        <v>4</v>
      </c>
      <c r="E46" t="s">
        <v>14</v>
      </c>
      <c r="F46" t="s">
        <v>5</v>
      </c>
    </row>
    <row r="47" spans="1:6" x14ac:dyDescent="0.2">
      <c r="A47" t="s">
        <v>14</v>
      </c>
      <c r="B47" t="s">
        <v>13</v>
      </c>
      <c r="C47">
        <v>2</v>
      </c>
      <c r="D47">
        <v>4</v>
      </c>
      <c r="E47" t="s">
        <v>14</v>
      </c>
      <c r="F47" t="s">
        <v>5</v>
      </c>
    </row>
    <row r="48" spans="1:6" x14ac:dyDescent="0.2">
      <c r="A48" t="s">
        <v>14</v>
      </c>
      <c r="B48" t="s">
        <v>13</v>
      </c>
      <c r="C48">
        <v>2</v>
      </c>
      <c r="D48">
        <v>4</v>
      </c>
      <c r="E48" t="s">
        <v>14</v>
      </c>
      <c r="F48" t="s">
        <v>5</v>
      </c>
    </row>
    <row r="49" spans="1:6" x14ac:dyDescent="0.2">
      <c r="A49" t="s">
        <v>14</v>
      </c>
      <c r="B49" t="s">
        <v>13</v>
      </c>
      <c r="C49">
        <v>2</v>
      </c>
      <c r="D49">
        <v>4</v>
      </c>
      <c r="E49" t="s">
        <v>14</v>
      </c>
      <c r="F49" t="s">
        <v>5</v>
      </c>
    </row>
    <row r="50" spans="1:6" x14ac:dyDescent="0.2">
      <c r="A50" t="s">
        <v>14</v>
      </c>
      <c r="B50" t="s">
        <v>13</v>
      </c>
      <c r="C50">
        <v>2</v>
      </c>
      <c r="D50">
        <v>4</v>
      </c>
      <c r="E50" t="s">
        <v>14</v>
      </c>
      <c r="F50" t="s">
        <v>5</v>
      </c>
    </row>
    <row r="51" spans="1:6" x14ac:dyDescent="0.2">
      <c r="A51" t="s">
        <v>14</v>
      </c>
      <c r="B51" t="s">
        <v>13</v>
      </c>
      <c r="C51">
        <v>2</v>
      </c>
      <c r="D51">
        <v>4</v>
      </c>
      <c r="E51" t="s">
        <v>14</v>
      </c>
      <c r="F51" t="s">
        <v>5</v>
      </c>
    </row>
    <row r="52" spans="1:6" x14ac:dyDescent="0.2">
      <c r="A52" t="s">
        <v>14</v>
      </c>
      <c r="B52" t="s">
        <v>13</v>
      </c>
      <c r="C52">
        <v>2</v>
      </c>
      <c r="D52">
        <v>4</v>
      </c>
      <c r="E52" t="s">
        <v>14</v>
      </c>
      <c r="F52" t="s">
        <v>6</v>
      </c>
    </row>
    <row r="53" spans="1:6" x14ac:dyDescent="0.2">
      <c r="A53" t="s">
        <v>14</v>
      </c>
      <c r="B53" t="s">
        <v>13</v>
      </c>
      <c r="C53">
        <v>4</v>
      </c>
      <c r="D53">
        <v>4</v>
      </c>
      <c r="E53" t="s">
        <v>14</v>
      </c>
      <c r="F53" t="s">
        <v>5</v>
      </c>
    </row>
    <row r="54" spans="1:6" x14ac:dyDescent="0.2">
      <c r="A54" t="s">
        <v>14</v>
      </c>
      <c r="B54" t="s">
        <v>13</v>
      </c>
      <c r="C54">
        <v>4</v>
      </c>
      <c r="D54">
        <v>4</v>
      </c>
      <c r="E54" t="s">
        <v>14</v>
      </c>
      <c r="F54" t="s">
        <v>5</v>
      </c>
    </row>
    <row r="55" spans="1:6" x14ac:dyDescent="0.2">
      <c r="A55" t="s">
        <v>14</v>
      </c>
      <c r="B55" t="s">
        <v>13</v>
      </c>
      <c r="C55">
        <v>4</v>
      </c>
      <c r="D55">
        <v>4</v>
      </c>
      <c r="E55" t="s">
        <v>14</v>
      </c>
      <c r="F55" t="s">
        <v>5</v>
      </c>
    </row>
    <row r="56" spans="1:6" x14ac:dyDescent="0.2">
      <c r="A56" t="s">
        <v>14</v>
      </c>
      <c r="B56" t="s">
        <v>13</v>
      </c>
      <c r="C56">
        <v>4</v>
      </c>
      <c r="D56">
        <v>4</v>
      </c>
      <c r="E56" t="s">
        <v>14</v>
      </c>
      <c r="F56" t="s">
        <v>6</v>
      </c>
    </row>
    <row r="57" spans="1:6" x14ac:dyDescent="0.2">
      <c r="A57" t="s">
        <v>14</v>
      </c>
      <c r="B57" t="s">
        <v>13</v>
      </c>
      <c r="C57">
        <v>4</v>
      </c>
      <c r="D57">
        <v>4</v>
      </c>
      <c r="E57" t="s">
        <v>14</v>
      </c>
      <c r="F57" t="s">
        <v>5</v>
      </c>
    </row>
    <row r="58" spans="1:6" x14ac:dyDescent="0.2">
      <c r="A58" t="s">
        <v>14</v>
      </c>
      <c r="B58" t="s">
        <v>13</v>
      </c>
      <c r="C58">
        <v>4</v>
      </c>
      <c r="D58">
        <v>4</v>
      </c>
      <c r="E58" t="s">
        <v>14</v>
      </c>
      <c r="F58" t="s">
        <v>6</v>
      </c>
    </row>
    <row r="59" spans="1:6" x14ac:dyDescent="0.2">
      <c r="A59" t="s">
        <v>14</v>
      </c>
      <c r="B59" t="s">
        <v>13</v>
      </c>
      <c r="C59">
        <v>2</v>
      </c>
      <c r="D59">
        <v>4</v>
      </c>
      <c r="E59" t="s">
        <v>14</v>
      </c>
      <c r="F59" t="s">
        <v>5</v>
      </c>
    </row>
    <row r="60" spans="1:6" x14ac:dyDescent="0.2">
      <c r="A60" t="s">
        <v>14</v>
      </c>
      <c r="B60" t="s">
        <v>13</v>
      </c>
      <c r="C60">
        <v>2</v>
      </c>
      <c r="D60">
        <v>4</v>
      </c>
      <c r="E60" t="s">
        <v>14</v>
      </c>
      <c r="F60" t="s">
        <v>6</v>
      </c>
    </row>
    <row r="61" spans="1:6" x14ac:dyDescent="0.2">
      <c r="A61" t="s">
        <v>14</v>
      </c>
      <c r="B61" t="s">
        <v>13</v>
      </c>
      <c r="C61">
        <v>2</v>
      </c>
      <c r="D61">
        <v>4</v>
      </c>
      <c r="E61" t="s">
        <v>14</v>
      </c>
      <c r="F61" t="s">
        <v>5</v>
      </c>
    </row>
    <row r="62" spans="1:6" x14ac:dyDescent="0.2">
      <c r="A62" t="s">
        <v>14</v>
      </c>
      <c r="B62" t="s">
        <v>13</v>
      </c>
      <c r="C62">
        <v>2</v>
      </c>
      <c r="D62">
        <v>4</v>
      </c>
      <c r="E62" t="s">
        <v>14</v>
      </c>
      <c r="F62" t="s">
        <v>6</v>
      </c>
    </row>
    <row r="63" spans="1:6" x14ac:dyDescent="0.2">
      <c r="A63" t="s">
        <v>14</v>
      </c>
      <c r="B63" t="s">
        <v>13</v>
      </c>
      <c r="C63">
        <v>2</v>
      </c>
      <c r="D63">
        <v>4</v>
      </c>
      <c r="E63" t="s">
        <v>14</v>
      </c>
      <c r="F63" t="s">
        <v>5</v>
      </c>
    </row>
    <row r="64" spans="1:6" x14ac:dyDescent="0.2">
      <c r="A64" t="s">
        <v>14</v>
      </c>
      <c r="B64" t="s">
        <v>13</v>
      </c>
      <c r="C64">
        <v>2</v>
      </c>
      <c r="D64">
        <v>4</v>
      </c>
      <c r="E64" t="s">
        <v>14</v>
      </c>
      <c r="F64" t="s">
        <v>6</v>
      </c>
    </row>
    <row r="65" spans="1:6" x14ac:dyDescent="0.2">
      <c r="A65" t="s">
        <v>14</v>
      </c>
      <c r="B65" t="s">
        <v>13</v>
      </c>
      <c r="C65">
        <v>4</v>
      </c>
      <c r="D65">
        <v>4</v>
      </c>
      <c r="E65" t="s">
        <v>14</v>
      </c>
      <c r="F65" t="s">
        <v>5</v>
      </c>
    </row>
    <row r="66" spans="1:6" x14ac:dyDescent="0.2">
      <c r="A66" t="s">
        <v>14</v>
      </c>
      <c r="B66" t="s">
        <v>13</v>
      </c>
      <c r="C66">
        <v>4</v>
      </c>
      <c r="D66">
        <v>4</v>
      </c>
      <c r="E66" t="s">
        <v>14</v>
      </c>
      <c r="F66" t="s">
        <v>6</v>
      </c>
    </row>
    <row r="67" spans="1:6" x14ac:dyDescent="0.2">
      <c r="A67" t="s">
        <v>14</v>
      </c>
      <c r="B67" t="s">
        <v>13</v>
      </c>
      <c r="C67">
        <v>4</v>
      </c>
      <c r="D67">
        <v>4</v>
      </c>
      <c r="E67" t="s">
        <v>14</v>
      </c>
      <c r="F67" t="s">
        <v>5</v>
      </c>
    </row>
    <row r="68" spans="1:6" x14ac:dyDescent="0.2">
      <c r="A68" t="s">
        <v>14</v>
      </c>
      <c r="B68" t="s">
        <v>13</v>
      </c>
      <c r="C68">
        <v>4</v>
      </c>
      <c r="D68">
        <v>4</v>
      </c>
      <c r="E68" t="s">
        <v>14</v>
      </c>
      <c r="F68" t="s">
        <v>6</v>
      </c>
    </row>
    <row r="69" spans="1:6" x14ac:dyDescent="0.2">
      <c r="A69" t="s">
        <v>14</v>
      </c>
      <c r="B69" t="s">
        <v>13</v>
      </c>
      <c r="C69">
        <v>4</v>
      </c>
      <c r="D69">
        <v>4</v>
      </c>
      <c r="E69" t="s">
        <v>14</v>
      </c>
      <c r="F69" t="s">
        <v>5</v>
      </c>
    </row>
    <row r="70" spans="1:6" x14ac:dyDescent="0.2">
      <c r="A70" t="s">
        <v>14</v>
      </c>
      <c r="B70" t="s">
        <v>13</v>
      </c>
      <c r="C70">
        <v>4</v>
      </c>
      <c r="D70">
        <v>4</v>
      </c>
      <c r="E70" t="s">
        <v>14</v>
      </c>
      <c r="F70" t="s">
        <v>6</v>
      </c>
    </row>
    <row r="71" spans="1:6" x14ac:dyDescent="0.2">
      <c r="A71" t="s">
        <v>14</v>
      </c>
      <c r="B71" t="s">
        <v>14</v>
      </c>
      <c r="C71">
        <v>2</v>
      </c>
      <c r="D71">
        <v>4</v>
      </c>
      <c r="E71" t="s">
        <v>14</v>
      </c>
      <c r="F71" t="s">
        <v>5</v>
      </c>
    </row>
    <row r="72" spans="1:6" x14ac:dyDescent="0.2">
      <c r="A72" t="s">
        <v>14</v>
      </c>
      <c r="B72" t="s">
        <v>14</v>
      </c>
      <c r="C72">
        <v>2</v>
      </c>
      <c r="D72">
        <v>4</v>
      </c>
      <c r="E72" t="s">
        <v>14</v>
      </c>
      <c r="F72" t="s">
        <v>6</v>
      </c>
    </row>
    <row r="73" spans="1:6" x14ac:dyDescent="0.2">
      <c r="A73" t="s">
        <v>14</v>
      </c>
      <c r="B73" t="s">
        <v>14</v>
      </c>
      <c r="C73">
        <v>2</v>
      </c>
      <c r="D73">
        <v>4</v>
      </c>
      <c r="E73" t="s">
        <v>14</v>
      </c>
      <c r="F73" t="s">
        <v>5</v>
      </c>
    </row>
    <row r="74" spans="1:6" x14ac:dyDescent="0.2">
      <c r="A74" t="s">
        <v>14</v>
      </c>
      <c r="B74" t="s">
        <v>14</v>
      </c>
      <c r="C74">
        <v>2</v>
      </c>
      <c r="D74">
        <v>4</v>
      </c>
      <c r="E74" t="s">
        <v>14</v>
      </c>
      <c r="F74" t="s">
        <v>6</v>
      </c>
    </row>
    <row r="75" spans="1:6" x14ac:dyDescent="0.2">
      <c r="A75" t="s">
        <v>14</v>
      </c>
      <c r="B75" t="s">
        <v>14</v>
      </c>
      <c r="C75">
        <v>2</v>
      </c>
      <c r="D75">
        <v>4</v>
      </c>
      <c r="E75" t="s">
        <v>14</v>
      </c>
      <c r="F75" t="s">
        <v>5</v>
      </c>
    </row>
    <row r="76" spans="1:6" x14ac:dyDescent="0.2">
      <c r="A76" t="s">
        <v>14</v>
      </c>
      <c r="B76" t="s">
        <v>14</v>
      </c>
      <c r="C76">
        <v>4</v>
      </c>
      <c r="D76">
        <v>4</v>
      </c>
      <c r="E76" t="s">
        <v>14</v>
      </c>
      <c r="F76" t="s">
        <v>5</v>
      </c>
    </row>
    <row r="77" spans="1:6" x14ac:dyDescent="0.2">
      <c r="A77" t="s">
        <v>14</v>
      </c>
      <c r="B77" t="s">
        <v>14</v>
      </c>
      <c r="C77">
        <v>4</v>
      </c>
      <c r="D77">
        <v>4</v>
      </c>
      <c r="E77" t="s">
        <v>14</v>
      </c>
      <c r="F77" t="s">
        <v>6</v>
      </c>
    </row>
    <row r="78" spans="1:6" x14ac:dyDescent="0.2">
      <c r="A78" t="s">
        <v>14</v>
      </c>
      <c r="B78" t="s">
        <v>14</v>
      </c>
      <c r="C78">
        <v>4</v>
      </c>
      <c r="D78">
        <v>4</v>
      </c>
      <c r="E78" t="s">
        <v>14</v>
      </c>
      <c r="F78" t="s">
        <v>5</v>
      </c>
    </row>
    <row r="79" spans="1:6" x14ac:dyDescent="0.2">
      <c r="A79" t="s">
        <v>14</v>
      </c>
      <c r="B79" t="s">
        <v>14</v>
      </c>
      <c r="C79">
        <v>4</v>
      </c>
      <c r="D79">
        <v>4</v>
      </c>
      <c r="E79" t="s">
        <v>14</v>
      </c>
      <c r="F79" t="s">
        <v>5</v>
      </c>
    </row>
    <row r="80" spans="1:6" x14ac:dyDescent="0.2">
      <c r="A80" t="s">
        <v>14</v>
      </c>
      <c r="B80" t="s">
        <v>14</v>
      </c>
      <c r="C80">
        <v>2</v>
      </c>
      <c r="D80">
        <v>4</v>
      </c>
      <c r="E80" t="s">
        <v>14</v>
      </c>
      <c r="F80" t="s">
        <v>5</v>
      </c>
    </row>
    <row r="81" spans="1:6" x14ac:dyDescent="0.2">
      <c r="A81" t="s">
        <v>14</v>
      </c>
      <c r="B81" t="s">
        <v>14</v>
      </c>
      <c r="C81">
        <v>2</v>
      </c>
      <c r="D81">
        <v>4</v>
      </c>
      <c r="E81" t="s">
        <v>14</v>
      </c>
      <c r="F81" t="s">
        <v>6</v>
      </c>
    </row>
    <row r="82" spans="1:6" x14ac:dyDescent="0.2">
      <c r="A82" t="s">
        <v>14</v>
      </c>
      <c r="B82" t="s">
        <v>14</v>
      </c>
      <c r="C82">
        <v>2</v>
      </c>
      <c r="D82">
        <v>4</v>
      </c>
      <c r="E82" t="s">
        <v>14</v>
      </c>
      <c r="F82" t="s">
        <v>5</v>
      </c>
    </row>
    <row r="83" spans="1:6" x14ac:dyDescent="0.2">
      <c r="A83" t="s">
        <v>14</v>
      </c>
      <c r="B83" t="s">
        <v>14</v>
      </c>
      <c r="C83">
        <v>2</v>
      </c>
      <c r="D83">
        <v>4</v>
      </c>
      <c r="E83" t="s">
        <v>14</v>
      </c>
      <c r="F83" t="s">
        <v>6</v>
      </c>
    </row>
    <row r="84" spans="1:6" x14ac:dyDescent="0.2">
      <c r="A84" t="s">
        <v>14</v>
      </c>
      <c r="B84" t="s">
        <v>14</v>
      </c>
      <c r="C84">
        <v>2</v>
      </c>
      <c r="D84">
        <v>4</v>
      </c>
      <c r="E84" t="s">
        <v>14</v>
      </c>
      <c r="F84" t="s">
        <v>5</v>
      </c>
    </row>
    <row r="85" spans="1:6" x14ac:dyDescent="0.2">
      <c r="A85" t="s">
        <v>14</v>
      </c>
      <c r="B85" t="s">
        <v>14</v>
      </c>
      <c r="C85">
        <v>4</v>
      </c>
      <c r="D85">
        <v>4</v>
      </c>
      <c r="E85" t="s">
        <v>14</v>
      </c>
      <c r="F85" t="s">
        <v>5</v>
      </c>
    </row>
    <row r="86" spans="1:6" x14ac:dyDescent="0.2">
      <c r="A86" t="s">
        <v>14</v>
      </c>
      <c r="B86" t="s">
        <v>14</v>
      </c>
      <c r="C86">
        <v>4</v>
      </c>
      <c r="D86">
        <v>4</v>
      </c>
      <c r="E86" t="s">
        <v>14</v>
      </c>
      <c r="F86" t="s">
        <v>6</v>
      </c>
    </row>
    <row r="87" spans="1:6" x14ac:dyDescent="0.2">
      <c r="A87" t="s">
        <v>14</v>
      </c>
      <c r="B87" t="s">
        <v>14</v>
      </c>
      <c r="C87">
        <v>4</v>
      </c>
      <c r="D87">
        <v>4</v>
      </c>
      <c r="E87" t="s">
        <v>14</v>
      </c>
      <c r="F87" t="s">
        <v>5</v>
      </c>
    </row>
    <row r="88" spans="1:6" x14ac:dyDescent="0.2">
      <c r="A88" t="s">
        <v>14</v>
      </c>
      <c r="B88" t="s">
        <v>14</v>
      </c>
      <c r="C88">
        <v>4</v>
      </c>
      <c r="D88">
        <v>4</v>
      </c>
      <c r="E88" t="s">
        <v>14</v>
      </c>
      <c r="F88" t="s">
        <v>5</v>
      </c>
    </row>
  </sheetData>
  <mergeCells count="22">
    <mergeCell ref="Q13:Q14"/>
    <mergeCell ref="H5:H6"/>
    <mergeCell ref="L5:L6"/>
    <mergeCell ref="H13:H14"/>
    <mergeCell ref="L13:L14"/>
    <mergeCell ref="P13:P14"/>
    <mergeCell ref="H15:H16"/>
    <mergeCell ref="L15:L16"/>
    <mergeCell ref="P15:P16"/>
    <mergeCell ref="Q15:Q16"/>
    <mergeCell ref="H17:H18"/>
    <mergeCell ref="L17:L18"/>
    <mergeCell ref="P17:P18"/>
    <mergeCell ref="Q17:Q18"/>
    <mergeCell ref="H19:H21"/>
    <mergeCell ref="L19:L21"/>
    <mergeCell ref="P19:P21"/>
    <mergeCell ref="Q19:Q21"/>
    <mergeCell ref="H22:H23"/>
    <mergeCell ref="L22:L23"/>
    <mergeCell ref="P22:P23"/>
    <mergeCell ref="Q22:Q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045C-2B79-DB4E-9EA3-B7120BB5D747}">
  <dimension ref="A1:Q41"/>
  <sheetViews>
    <sheetView topLeftCell="A8" workbookViewId="0">
      <selection activeCell="K35" sqref="K35"/>
    </sheetView>
  </sheetViews>
  <sheetFormatPr baseColWidth="10" defaultRowHeight="16" x14ac:dyDescent="0.2"/>
  <sheetData>
    <row r="1" spans="1:17" x14ac:dyDescent="0.2">
      <c r="A1" s="22" t="s">
        <v>29</v>
      </c>
      <c r="B1" s="22" t="s">
        <v>30</v>
      </c>
      <c r="C1" s="22" t="s">
        <v>31</v>
      </c>
      <c r="D1" s="22" t="s">
        <v>32</v>
      </c>
      <c r="E1" s="22" t="s">
        <v>33</v>
      </c>
      <c r="F1" s="22" t="s">
        <v>34</v>
      </c>
    </row>
    <row r="2" spans="1:17" x14ac:dyDescent="0.2">
      <c r="A2" t="s">
        <v>12</v>
      </c>
      <c r="B2" t="s">
        <v>15</v>
      </c>
      <c r="C2" t="s">
        <v>35</v>
      </c>
      <c r="D2" t="s">
        <v>36</v>
      </c>
      <c r="E2" t="s">
        <v>19</v>
      </c>
      <c r="F2" t="s">
        <v>37</v>
      </c>
    </row>
    <row r="3" spans="1:17" x14ac:dyDescent="0.2">
      <c r="A3" t="s">
        <v>14</v>
      </c>
      <c r="B3" t="s">
        <v>14</v>
      </c>
      <c r="C3">
        <v>2</v>
      </c>
      <c r="D3">
        <v>4</v>
      </c>
      <c r="E3" t="s">
        <v>14</v>
      </c>
      <c r="F3" t="s">
        <v>5</v>
      </c>
      <c r="H3" t="s">
        <v>0</v>
      </c>
      <c r="I3">
        <f>COUNTA(A3:A805)</f>
        <v>39</v>
      </c>
    </row>
    <row r="4" spans="1:17" x14ac:dyDescent="0.2">
      <c r="A4" t="s">
        <v>14</v>
      </c>
      <c r="B4" t="s">
        <v>14</v>
      </c>
      <c r="C4">
        <v>2</v>
      </c>
      <c r="D4">
        <v>4</v>
      </c>
      <c r="E4" t="s">
        <v>14</v>
      </c>
      <c r="F4" t="s">
        <v>6</v>
      </c>
      <c r="H4" s="1"/>
      <c r="I4" s="1"/>
      <c r="J4" s="1" t="s">
        <v>1</v>
      </c>
      <c r="K4" s="2" t="s">
        <v>2</v>
      </c>
      <c r="L4" s="2" t="s">
        <v>3</v>
      </c>
    </row>
    <row r="5" spans="1:17" x14ac:dyDescent="0.2">
      <c r="A5" t="s">
        <v>14</v>
      </c>
      <c r="B5" t="s">
        <v>14</v>
      </c>
      <c r="C5">
        <v>2</v>
      </c>
      <c r="D5">
        <v>4</v>
      </c>
      <c r="E5" t="s">
        <v>14</v>
      </c>
      <c r="F5" t="s">
        <v>5</v>
      </c>
      <c r="H5" s="29" t="s">
        <v>4</v>
      </c>
      <c r="I5" s="1" t="s">
        <v>5</v>
      </c>
      <c r="J5" s="1">
        <f>COUNTIF($F$3:$F$807,I5)</f>
        <v>24</v>
      </c>
      <c r="K5" s="1">
        <f>J5/$I$3*LOG(J5/$I$3, 2)</f>
        <v>-0.43103982654836442</v>
      </c>
      <c r="L5" s="31">
        <f>-SUM(K5:K6)</f>
        <v>0.96123660472287598</v>
      </c>
    </row>
    <row r="6" spans="1:17" x14ac:dyDescent="0.2">
      <c r="A6" t="s">
        <v>14</v>
      </c>
      <c r="B6" t="s">
        <v>14</v>
      </c>
      <c r="C6">
        <v>2</v>
      </c>
      <c r="D6">
        <v>4</v>
      </c>
      <c r="E6" t="s">
        <v>14</v>
      </c>
      <c r="F6" t="s">
        <v>6</v>
      </c>
      <c r="H6" s="30"/>
      <c r="I6" s="1" t="s">
        <v>6</v>
      </c>
      <c r="J6" s="1">
        <f>COUNTIF($F$3:$F$807,I6)</f>
        <v>15</v>
      </c>
      <c r="K6" s="1">
        <f>J6/$I$3*LOG(J6/$I$3, 2)</f>
        <v>-0.5301967781745115</v>
      </c>
      <c r="L6" s="32"/>
    </row>
    <row r="7" spans="1:17" x14ac:dyDescent="0.2">
      <c r="A7" t="s">
        <v>14</v>
      </c>
      <c r="B7" t="s">
        <v>14</v>
      </c>
      <c r="C7">
        <v>2</v>
      </c>
      <c r="D7">
        <v>4</v>
      </c>
      <c r="E7" t="s">
        <v>14</v>
      </c>
      <c r="F7" t="s">
        <v>5</v>
      </c>
    </row>
    <row r="8" spans="1:17" x14ac:dyDescent="0.2">
      <c r="A8" t="s">
        <v>14</v>
      </c>
      <c r="B8" t="s">
        <v>14</v>
      </c>
      <c r="C8">
        <v>2</v>
      </c>
      <c r="D8">
        <v>4</v>
      </c>
      <c r="E8" t="s">
        <v>14</v>
      </c>
      <c r="F8" t="s">
        <v>6</v>
      </c>
    </row>
    <row r="9" spans="1:17" x14ac:dyDescent="0.2">
      <c r="A9" t="s">
        <v>14</v>
      </c>
      <c r="B9" t="s">
        <v>14</v>
      </c>
      <c r="C9">
        <v>4</v>
      </c>
      <c r="D9">
        <v>4</v>
      </c>
      <c r="E9" t="s">
        <v>14</v>
      </c>
      <c r="F9" t="s">
        <v>5</v>
      </c>
    </row>
    <row r="10" spans="1:17" x14ac:dyDescent="0.2">
      <c r="A10" t="s">
        <v>14</v>
      </c>
      <c r="B10" t="s">
        <v>14</v>
      </c>
      <c r="C10">
        <v>4</v>
      </c>
      <c r="D10">
        <v>4</v>
      </c>
      <c r="E10" t="s">
        <v>14</v>
      </c>
      <c r="F10" t="s">
        <v>6</v>
      </c>
    </row>
    <row r="11" spans="1:17" x14ac:dyDescent="0.2">
      <c r="A11" t="s">
        <v>14</v>
      </c>
      <c r="B11" t="s">
        <v>14</v>
      </c>
      <c r="C11">
        <v>4</v>
      </c>
      <c r="D11">
        <v>4</v>
      </c>
      <c r="E11" t="s">
        <v>14</v>
      </c>
      <c r="F11" t="s">
        <v>5</v>
      </c>
    </row>
    <row r="12" spans="1:17" x14ac:dyDescent="0.2">
      <c r="A12" t="s">
        <v>14</v>
      </c>
      <c r="B12" t="s">
        <v>14</v>
      </c>
      <c r="C12">
        <v>4</v>
      </c>
      <c r="D12">
        <v>4</v>
      </c>
      <c r="E12" t="s">
        <v>14</v>
      </c>
      <c r="F12" t="s">
        <v>6</v>
      </c>
      <c r="J12" s="3" t="s">
        <v>5</v>
      </c>
      <c r="K12" s="3" t="s">
        <v>6</v>
      </c>
      <c r="L12" s="4" t="s">
        <v>7</v>
      </c>
      <c r="M12" s="5" t="s">
        <v>8</v>
      </c>
      <c r="N12" s="5" t="s">
        <v>9</v>
      </c>
      <c r="O12" s="6" t="s">
        <v>10</v>
      </c>
      <c r="P12" s="7" t="s">
        <v>3</v>
      </c>
      <c r="Q12" s="8" t="s">
        <v>11</v>
      </c>
    </row>
    <row r="13" spans="1:17" x14ac:dyDescent="0.2">
      <c r="A13" t="s">
        <v>14</v>
      </c>
      <c r="B13" t="s">
        <v>14</v>
      </c>
      <c r="C13">
        <v>4</v>
      </c>
      <c r="D13">
        <v>4</v>
      </c>
      <c r="E13" t="s">
        <v>14</v>
      </c>
      <c r="F13" t="s">
        <v>5</v>
      </c>
      <c r="G13">
        <v>1</v>
      </c>
      <c r="H13" s="31" t="s">
        <v>12</v>
      </c>
      <c r="I13" s="2" t="s">
        <v>13</v>
      </c>
      <c r="J13" s="9">
        <f>COUNTIFS(INDEX($A$3:$F$803,0,$G13),$I13,$F$3:$F$803,J$12)</f>
        <v>0</v>
      </c>
      <c r="K13" s="9">
        <f>COUNTIFS(INDEX($A$3:$F$803,0,$G13),$I13,$F$3:$F$803,K$12)</f>
        <v>0</v>
      </c>
      <c r="L13" s="31">
        <f>SUM(J13:K14)</f>
        <v>39</v>
      </c>
      <c r="M13" s="10">
        <f>IF(ISERROR(J13/SUM($J13:$K13)*LOG(J13/SUM($J13:$K13),2)), 0, J13/SUM($J13:$K13)*LOG(J13/SUM($J13:$K13),2))</f>
        <v>0</v>
      </c>
      <c r="N13" s="10">
        <f>IF(ISERROR(K13/SUM($J13:$K13)*LOG(K13/SUM($J13:$K13),2)), 0, K13/SUM($J13:$K13)*LOG(K13/SUM($J13:$K13),2))</f>
        <v>0</v>
      </c>
      <c r="O13" s="11">
        <f>-SUM($J13:$K13)/$I$3*($M13+$N13)</f>
        <v>0</v>
      </c>
      <c r="P13" s="33">
        <f>SUMIFS(O$13:O$23,$G$13:$G$23,$G13)</f>
        <v>0.96123660472287598</v>
      </c>
      <c r="Q13" s="27">
        <f>$L$5-P13</f>
        <v>0</v>
      </c>
    </row>
    <row r="14" spans="1:17" x14ac:dyDescent="0.2">
      <c r="A14" t="s">
        <v>14</v>
      </c>
      <c r="B14" t="s">
        <v>14</v>
      </c>
      <c r="C14">
        <v>4</v>
      </c>
      <c r="D14">
        <v>4</v>
      </c>
      <c r="E14" t="s">
        <v>14</v>
      </c>
      <c r="F14" t="s">
        <v>6</v>
      </c>
      <c r="G14">
        <v>1</v>
      </c>
      <c r="H14" s="32"/>
      <c r="I14" s="2" t="s">
        <v>14</v>
      </c>
      <c r="J14" s="9">
        <f t="shared" ref="J14:K23" si="0">COUNTIFS(INDEX($A$3:$F$803,0,$G14),$I14,$F$3:$F$803,J$12)</f>
        <v>24</v>
      </c>
      <c r="K14" s="9">
        <f t="shared" si="0"/>
        <v>15</v>
      </c>
      <c r="L14" s="32"/>
      <c r="M14" s="10">
        <f t="shared" ref="M14:M23" si="1">IF(ISERROR(J14/SUM($J14:$K14)*LOG(J14/SUM($J14:$K14),2)), 0, J14/SUM($J14:$K14)*LOG(J14/SUM($J14:$K14),2))</f>
        <v>-0.43103982654836442</v>
      </c>
      <c r="N14" s="10">
        <f t="shared" ref="N14:N23" si="2">IF(ISERROR(K14/SUM($J14:$K14)*LOG(K14/SUM($J14:$K14),2)), 0, K14/SUM($J14:$K14)*LOG(K14/SUM($J14:$K14),2))</f>
        <v>-0.5301967781745115</v>
      </c>
      <c r="O14" s="11">
        <f t="shared" ref="O14:O22" si="3">-SUM($J14:$K14)/$I$3*($M14+$N14)</f>
        <v>0.96123660472287598</v>
      </c>
      <c r="P14" s="34"/>
      <c r="Q14" s="28"/>
    </row>
    <row r="15" spans="1:17" x14ac:dyDescent="0.2">
      <c r="A15" t="s">
        <v>14</v>
      </c>
      <c r="B15" t="s">
        <v>14</v>
      </c>
      <c r="C15">
        <v>2</v>
      </c>
      <c r="D15">
        <v>4</v>
      </c>
      <c r="E15" t="s">
        <v>14</v>
      </c>
      <c r="F15" t="s">
        <v>5</v>
      </c>
      <c r="G15">
        <v>2</v>
      </c>
      <c r="H15" s="29" t="s">
        <v>15</v>
      </c>
      <c r="I15" s="2" t="s">
        <v>13</v>
      </c>
      <c r="J15" s="9">
        <f t="shared" si="0"/>
        <v>0</v>
      </c>
      <c r="K15" s="9">
        <f t="shared" si="0"/>
        <v>0</v>
      </c>
      <c r="L15" s="31">
        <f>SUM(J15:K16)</f>
        <v>39</v>
      </c>
      <c r="M15" s="10">
        <f t="shared" si="1"/>
        <v>0</v>
      </c>
      <c r="N15" s="10">
        <f t="shared" si="2"/>
        <v>0</v>
      </c>
      <c r="O15" s="11">
        <f t="shared" si="3"/>
        <v>0</v>
      </c>
      <c r="P15" s="33">
        <f t="shared" ref="P15" si="4">SUMIFS(O$13:O$23,$G$13:$G$23,G15)</f>
        <v>0.96123660472287598</v>
      </c>
      <c r="Q15" s="27">
        <f>$L$5-P15</f>
        <v>0</v>
      </c>
    </row>
    <row r="16" spans="1:17" x14ac:dyDescent="0.2">
      <c r="A16" t="s">
        <v>14</v>
      </c>
      <c r="B16" t="s">
        <v>14</v>
      </c>
      <c r="C16">
        <v>2</v>
      </c>
      <c r="D16">
        <v>4</v>
      </c>
      <c r="E16" t="s">
        <v>14</v>
      </c>
      <c r="F16" t="s">
        <v>6</v>
      </c>
      <c r="G16">
        <v>2</v>
      </c>
      <c r="H16" s="30"/>
      <c r="I16" s="2" t="s">
        <v>14</v>
      </c>
      <c r="J16" s="9">
        <f t="shared" si="0"/>
        <v>24</v>
      </c>
      <c r="K16" s="9">
        <f t="shared" si="0"/>
        <v>15</v>
      </c>
      <c r="L16" s="32"/>
      <c r="M16" s="10">
        <f t="shared" si="1"/>
        <v>-0.43103982654836442</v>
      </c>
      <c r="N16" s="10">
        <f t="shared" si="2"/>
        <v>-0.5301967781745115</v>
      </c>
      <c r="O16" s="11">
        <f t="shared" si="3"/>
        <v>0.96123660472287598</v>
      </c>
      <c r="P16" s="34"/>
      <c r="Q16" s="28"/>
    </row>
    <row r="17" spans="1:17" x14ac:dyDescent="0.2">
      <c r="A17" t="s">
        <v>14</v>
      </c>
      <c r="B17" t="s">
        <v>14</v>
      </c>
      <c r="C17">
        <v>2</v>
      </c>
      <c r="D17">
        <v>4</v>
      </c>
      <c r="E17" t="s">
        <v>14</v>
      </c>
      <c r="F17" t="s">
        <v>5</v>
      </c>
      <c r="G17">
        <v>3</v>
      </c>
      <c r="H17" s="31" t="s">
        <v>16</v>
      </c>
      <c r="I17" s="2">
        <v>2</v>
      </c>
      <c r="J17" s="9">
        <f t="shared" si="0"/>
        <v>12</v>
      </c>
      <c r="K17" s="9">
        <f t="shared" si="0"/>
        <v>9</v>
      </c>
      <c r="L17" s="31">
        <f>SUM(J17:K18)</f>
        <v>39</v>
      </c>
      <c r="M17" s="10">
        <f t="shared" si="1"/>
        <v>-0.46134566974720242</v>
      </c>
      <c r="N17" s="10">
        <f t="shared" si="2"/>
        <v>-0.52388246628704915</v>
      </c>
      <c r="O17" s="11">
        <f t="shared" si="3"/>
        <v>0.53050745786459697</v>
      </c>
      <c r="P17" s="33">
        <f>SUMIFS(O$13:O$23,$G$13:$G$23,G17)</f>
        <v>0.95433630435128447</v>
      </c>
      <c r="Q17" s="27">
        <f>$L$5-P17</f>
        <v>6.9003003715915057E-3</v>
      </c>
    </row>
    <row r="18" spans="1:17" x14ac:dyDescent="0.2">
      <c r="A18" t="s">
        <v>14</v>
      </c>
      <c r="B18" t="s">
        <v>14</v>
      </c>
      <c r="C18">
        <v>2</v>
      </c>
      <c r="D18">
        <v>4</v>
      </c>
      <c r="E18" t="s">
        <v>14</v>
      </c>
      <c r="F18" t="s">
        <v>6</v>
      </c>
      <c r="G18">
        <v>3</v>
      </c>
      <c r="H18" s="32"/>
      <c r="I18" s="2">
        <v>4</v>
      </c>
      <c r="J18" s="9">
        <f t="shared" si="0"/>
        <v>12</v>
      </c>
      <c r="K18" s="9">
        <f t="shared" si="0"/>
        <v>6</v>
      </c>
      <c r="L18" s="32"/>
      <c r="M18" s="10">
        <f t="shared" si="1"/>
        <v>-0.38997500048077083</v>
      </c>
      <c r="N18" s="10">
        <f t="shared" si="2"/>
        <v>-0.52832083357371873</v>
      </c>
      <c r="O18" s="11">
        <f t="shared" si="3"/>
        <v>0.4238288464866875</v>
      </c>
      <c r="P18" s="34"/>
      <c r="Q18" s="28"/>
    </row>
    <row r="19" spans="1:17" x14ac:dyDescent="0.2">
      <c r="A19" t="s">
        <v>14</v>
      </c>
      <c r="B19" t="s">
        <v>14</v>
      </c>
      <c r="C19">
        <v>2</v>
      </c>
      <c r="D19">
        <v>4</v>
      </c>
      <c r="E19" t="s">
        <v>14</v>
      </c>
      <c r="F19" t="s">
        <v>5</v>
      </c>
      <c r="G19">
        <v>4</v>
      </c>
      <c r="H19" s="29" t="s">
        <v>17</v>
      </c>
      <c r="I19" s="2">
        <v>2</v>
      </c>
      <c r="J19" s="9">
        <f t="shared" si="0"/>
        <v>0</v>
      </c>
      <c r="K19" s="9">
        <f t="shared" si="0"/>
        <v>0</v>
      </c>
      <c r="L19" s="31">
        <f>SUM(J19:K21)</f>
        <v>39</v>
      </c>
      <c r="M19" s="10">
        <f t="shared" si="1"/>
        <v>0</v>
      </c>
      <c r="N19" s="10">
        <f t="shared" si="2"/>
        <v>0</v>
      </c>
      <c r="O19" s="11">
        <f t="shared" si="3"/>
        <v>0</v>
      </c>
      <c r="P19" s="33">
        <f>SUMIFS(O$13:O$23,$G$13:$G$23,G19)</f>
        <v>0.96123660472287598</v>
      </c>
      <c r="Q19" s="27">
        <f>$L$5-P19</f>
        <v>0</v>
      </c>
    </row>
    <row r="20" spans="1:17" x14ac:dyDescent="0.2">
      <c r="A20" t="s">
        <v>14</v>
      </c>
      <c r="B20" t="s">
        <v>14</v>
      </c>
      <c r="C20">
        <v>4</v>
      </c>
      <c r="D20">
        <v>4</v>
      </c>
      <c r="E20" t="s">
        <v>14</v>
      </c>
      <c r="F20" t="s">
        <v>5</v>
      </c>
      <c r="G20">
        <v>4</v>
      </c>
      <c r="H20" s="35"/>
      <c r="I20" s="2">
        <v>4</v>
      </c>
      <c r="J20" s="9">
        <f t="shared" si="0"/>
        <v>24</v>
      </c>
      <c r="K20" s="9">
        <f t="shared" si="0"/>
        <v>15</v>
      </c>
      <c r="L20" s="36"/>
      <c r="M20" s="10">
        <f t="shared" si="1"/>
        <v>-0.43103982654836442</v>
      </c>
      <c r="N20" s="10">
        <f t="shared" si="2"/>
        <v>-0.5301967781745115</v>
      </c>
      <c r="O20" s="11">
        <f t="shared" si="3"/>
        <v>0.96123660472287598</v>
      </c>
      <c r="P20" s="37"/>
      <c r="Q20" s="38"/>
    </row>
    <row r="21" spans="1:17" x14ac:dyDescent="0.2">
      <c r="A21" t="s">
        <v>14</v>
      </c>
      <c r="B21" t="s">
        <v>14</v>
      </c>
      <c r="C21">
        <v>4</v>
      </c>
      <c r="D21">
        <v>4</v>
      </c>
      <c r="E21" t="s">
        <v>14</v>
      </c>
      <c r="F21" t="s">
        <v>6</v>
      </c>
      <c r="G21">
        <v>4</v>
      </c>
      <c r="H21" s="30"/>
      <c r="I21" s="2" t="s">
        <v>18</v>
      </c>
      <c r="J21" s="9">
        <f t="shared" si="0"/>
        <v>0</v>
      </c>
      <c r="K21" s="9">
        <f t="shared" si="0"/>
        <v>0</v>
      </c>
      <c r="L21" s="32"/>
      <c r="M21" s="10">
        <f t="shared" si="1"/>
        <v>0</v>
      </c>
      <c r="N21" s="10">
        <f t="shared" si="2"/>
        <v>0</v>
      </c>
      <c r="O21" s="11">
        <f t="shared" si="3"/>
        <v>0</v>
      </c>
      <c r="P21" s="34"/>
      <c r="Q21" s="28"/>
    </row>
    <row r="22" spans="1:17" x14ac:dyDescent="0.2">
      <c r="A22" t="s">
        <v>14</v>
      </c>
      <c r="B22" t="s">
        <v>14</v>
      </c>
      <c r="C22">
        <v>4</v>
      </c>
      <c r="D22">
        <v>4</v>
      </c>
      <c r="E22" t="s">
        <v>14</v>
      </c>
      <c r="F22" t="s">
        <v>5</v>
      </c>
      <c r="G22">
        <v>5</v>
      </c>
      <c r="H22" s="29" t="s">
        <v>19</v>
      </c>
      <c r="I22" s="2" t="s">
        <v>13</v>
      </c>
      <c r="J22" s="9">
        <f t="shared" si="0"/>
        <v>0</v>
      </c>
      <c r="K22" s="9">
        <f t="shared" si="0"/>
        <v>0</v>
      </c>
      <c r="L22" s="31">
        <f>SUM(J22:K23)</f>
        <v>39</v>
      </c>
      <c r="M22" s="10">
        <f t="shared" si="1"/>
        <v>0</v>
      </c>
      <c r="N22" s="10">
        <f t="shared" si="2"/>
        <v>0</v>
      </c>
      <c r="O22" s="11">
        <f t="shared" si="3"/>
        <v>0</v>
      </c>
      <c r="P22" s="33">
        <f>SUMIFS(O$13:O$23,$G$13:$G$23,G22)</f>
        <v>0.96123660472287598</v>
      </c>
      <c r="Q22" s="27">
        <f>$L$5-P22</f>
        <v>0</v>
      </c>
    </row>
    <row r="23" spans="1:17" x14ac:dyDescent="0.2">
      <c r="A23" t="s">
        <v>14</v>
      </c>
      <c r="B23" t="s">
        <v>14</v>
      </c>
      <c r="C23">
        <v>4</v>
      </c>
      <c r="D23">
        <v>4</v>
      </c>
      <c r="E23" t="s">
        <v>14</v>
      </c>
      <c r="F23" t="s">
        <v>5</v>
      </c>
      <c r="G23">
        <v>5</v>
      </c>
      <c r="H23" s="30"/>
      <c r="I23" s="2" t="s">
        <v>14</v>
      </c>
      <c r="J23" s="9">
        <f t="shared" si="0"/>
        <v>24</v>
      </c>
      <c r="K23" s="9">
        <f t="shared" si="0"/>
        <v>15</v>
      </c>
      <c r="L23" s="32"/>
      <c r="M23" s="10">
        <f t="shared" si="1"/>
        <v>-0.43103982654836442</v>
      </c>
      <c r="N23" s="10">
        <f t="shared" si="2"/>
        <v>-0.5301967781745115</v>
      </c>
      <c r="O23" s="11">
        <f>-SUM($J23:$K23)/$I$3*($M23+$N23)</f>
        <v>0.96123660472287598</v>
      </c>
      <c r="P23" s="34"/>
      <c r="Q23" s="28"/>
    </row>
    <row r="24" spans="1:17" x14ac:dyDescent="0.2">
      <c r="A24" t="s">
        <v>14</v>
      </c>
      <c r="B24" t="s">
        <v>14</v>
      </c>
      <c r="C24">
        <v>2</v>
      </c>
      <c r="D24">
        <v>4</v>
      </c>
      <c r="E24" t="s">
        <v>14</v>
      </c>
      <c r="F24" t="s">
        <v>5</v>
      </c>
    </row>
    <row r="25" spans="1:17" ht="17" thickBot="1" x14ac:dyDescent="0.25">
      <c r="A25" t="s">
        <v>14</v>
      </c>
      <c r="B25" t="s">
        <v>14</v>
      </c>
      <c r="C25">
        <v>2</v>
      </c>
      <c r="D25">
        <v>4</v>
      </c>
      <c r="E25" t="s">
        <v>14</v>
      </c>
      <c r="F25" t="s">
        <v>6</v>
      </c>
    </row>
    <row r="26" spans="1:17" ht="17" thickBot="1" x14ac:dyDescent="0.25">
      <c r="A26" t="s">
        <v>14</v>
      </c>
      <c r="B26" t="s">
        <v>14</v>
      </c>
      <c r="C26">
        <v>2</v>
      </c>
      <c r="D26">
        <v>4</v>
      </c>
      <c r="E26" t="s">
        <v>14</v>
      </c>
      <c r="F26" t="s">
        <v>5</v>
      </c>
      <c r="G26" t="s">
        <v>20</v>
      </c>
      <c r="H26" s="12">
        <f>MAX(Q13:Q23)</f>
        <v>6.9003003715915057E-3</v>
      </c>
    </row>
    <row r="27" spans="1:17" ht="17" thickBot="1" x14ac:dyDescent="0.25">
      <c r="A27" t="s">
        <v>14</v>
      </c>
      <c r="B27" t="s">
        <v>14</v>
      </c>
      <c r="C27">
        <v>2</v>
      </c>
      <c r="D27">
        <v>4</v>
      </c>
      <c r="E27" t="s">
        <v>14</v>
      </c>
      <c r="F27" t="s">
        <v>6</v>
      </c>
      <c r="G27" t="s">
        <v>21</v>
      </c>
      <c r="H27" s="12" t="str">
        <f>INDEX(H13:H23, MATCH(H26, Q13:Q23, 0), 1)</f>
        <v>num of doors</v>
      </c>
    </row>
    <row r="28" spans="1:17" ht="17" thickBot="1" x14ac:dyDescent="0.25">
      <c r="A28" t="s">
        <v>14</v>
      </c>
      <c r="B28" t="s">
        <v>14</v>
      </c>
      <c r="C28">
        <v>2</v>
      </c>
      <c r="D28">
        <v>4</v>
      </c>
      <c r="E28" t="s">
        <v>14</v>
      </c>
      <c r="F28" t="s">
        <v>5</v>
      </c>
    </row>
    <row r="29" spans="1:17" x14ac:dyDescent="0.2">
      <c r="A29" t="s">
        <v>14</v>
      </c>
      <c r="B29" t="s">
        <v>14</v>
      </c>
      <c r="C29">
        <v>4</v>
      </c>
      <c r="D29">
        <v>4</v>
      </c>
      <c r="E29" t="s">
        <v>14</v>
      </c>
      <c r="F29" t="s">
        <v>5</v>
      </c>
      <c r="G29" s="13" t="s">
        <v>22</v>
      </c>
      <c r="H29" s="14" t="s">
        <v>23</v>
      </c>
      <c r="I29" s="14" t="s">
        <v>24</v>
      </c>
      <c r="J29" s="15" t="s">
        <v>25</v>
      </c>
      <c r="L29" t="s">
        <v>26</v>
      </c>
      <c r="M29" t="s">
        <v>27</v>
      </c>
      <c r="N29" t="s">
        <v>28</v>
      </c>
    </row>
    <row r="30" spans="1:17" x14ac:dyDescent="0.2">
      <c r="A30" t="s">
        <v>14</v>
      </c>
      <c r="B30" t="s">
        <v>14</v>
      </c>
      <c r="C30">
        <v>4</v>
      </c>
      <c r="D30">
        <v>4</v>
      </c>
      <c r="E30" t="s">
        <v>14</v>
      </c>
      <c r="F30" t="s">
        <v>6</v>
      </c>
      <c r="G30" s="16">
        <v>2</v>
      </c>
      <c r="H30">
        <v>12</v>
      </c>
      <c r="I30">
        <v>9</v>
      </c>
      <c r="J30" s="23" t="s">
        <v>38</v>
      </c>
      <c r="L30">
        <f>MIN(H30:I30)</f>
        <v>9</v>
      </c>
      <c r="M30">
        <f>MAX(H30:I30)</f>
        <v>12</v>
      </c>
      <c r="N30" s="18">
        <f>M30/(M30+L30)</f>
        <v>0.5714285714285714</v>
      </c>
    </row>
    <row r="31" spans="1:17" ht="17" thickBot="1" x14ac:dyDescent="0.25">
      <c r="A31" t="s">
        <v>14</v>
      </c>
      <c r="B31" t="s">
        <v>14</v>
      </c>
      <c r="C31">
        <v>4</v>
      </c>
      <c r="D31">
        <v>4</v>
      </c>
      <c r="E31" t="s">
        <v>14</v>
      </c>
      <c r="F31" t="s">
        <v>5</v>
      </c>
      <c r="G31" s="19">
        <v>4</v>
      </c>
      <c r="H31" s="20">
        <v>12</v>
      </c>
      <c r="I31" s="20">
        <v>6</v>
      </c>
      <c r="J31" s="24" t="s">
        <v>38</v>
      </c>
      <c r="L31">
        <f t="shared" ref="L31" si="5">MIN(H31:I31)</f>
        <v>6</v>
      </c>
      <c r="M31">
        <f t="shared" ref="M31" si="6">MAX(H31:I31)</f>
        <v>12</v>
      </c>
      <c r="N31" s="18">
        <f t="shared" ref="N31" si="7">M31/(M31+L31)</f>
        <v>0.66666666666666663</v>
      </c>
    </row>
    <row r="32" spans="1:17" x14ac:dyDescent="0.2">
      <c r="A32" t="s">
        <v>14</v>
      </c>
      <c r="B32" t="s">
        <v>14</v>
      </c>
      <c r="C32">
        <v>4</v>
      </c>
      <c r="D32">
        <v>4</v>
      </c>
      <c r="E32" t="s">
        <v>14</v>
      </c>
      <c r="F32" t="s">
        <v>5</v>
      </c>
    </row>
    <row r="33" spans="1:6" x14ac:dyDescent="0.2">
      <c r="A33" t="s">
        <v>14</v>
      </c>
      <c r="B33" t="s">
        <v>14</v>
      </c>
      <c r="C33">
        <v>2</v>
      </c>
      <c r="D33">
        <v>4</v>
      </c>
      <c r="E33" t="s">
        <v>14</v>
      </c>
      <c r="F33" t="s">
        <v>5</v>
      </c>
    </row>
    <row r="34" spans="1:6" x14ac:dyDescent="0.2">
      <c r="A34" t="s">
        <v>14</v>
      </c>
      <c r="B34" t="s">
        <v>14</v>
      </c>
      <c r="C34">
        <v>2</v>
      </c>
      <c r="D34">
        <v>4</v>
      </c>
      <c r="E34" t="s">
        <v>14</v>
      </c>
      <c r="F34" t="s">
        <v>6</v>
      </c>
    </row>
    <row r="35" spans="1:6" x14ac:dyDescent="0.2">
      <c r="A35" t="s">
        <v>14</v>
      </c>
      <c r="B35" t="s">
        <v>14</v>
      </c>
      <c r="C35">
        <v>2</v>
      </c>
      <c r="D35">
        <v>4</v>
      </c>
      <c r="E35" t="s">
        <v>14</v>
      </c>
      <c r="F35" t="s">
        <v>5</v>
      </c>
    </row>
    <row r="36" spans="1:6" x14ac:dyDescent="0.2">
      <c r="A36" t="s">
        <v>14</v>
      </c>
      <c r="B36" t="s">
        <v>14</v>
      </c>
      <c r="C36">
        <v>2</v>
      </c>
      <c r="D36">
        <v>4</v>
      </c>
      <c r="E36" t="s">
        <v>14</v>
      </c>
      <c r="F36" t="s">
        <v>6</v>
      </c>
    </row>
    <row r="37" spans="1:6" x14ac:dyDescent="0.2">
      <c r="A37" t="s">
        <v>14</v>
      </c>
      <c r="B37" t="s">
        <v>14</v>
      </c>
      <c r="C37">
        <v>2</v>
      </c>
      <c r="D37">
        <v>4</v>
      </c>
      <c r="E37" t="s">
        <v>14</v>
      </c>
      <c r="F37" t="s">
        <v>5</v>
      </c>
    </row>
    <row r="38" spans="1:6" x14ac:dyDescent="0.2">
      <c r="A38" t="s">
        <v>14</v>
      </c>
      <c r="B38" t="s">
        <v>14</v>
      </c>
      <c r="C38">
        <v>4</v>
      </c>
      <c r="D38">
        <v>4</v>
      </c>
      <c r="E38" t="s">
        <v>14</v>
      </c>
      <c r="F38" t="s">
        <v>5</v>
      </c>
    </row>
    <row r="39" spans="1:6" x14ac:dyDescent="0.2">
      <c r="A39" t="s">
        <v>14</v>
      </c>
      <c r="B39" t="s">
        <v>14</v>
      </c>
      <c r="C39">
        <v>4</v>
      </c>
      <c r="D39">
        <v>4</v>
      </c>
      <c r="E39" t="s">
        <v>14</v>
      </c>
      <c r="F39" t="s">
        <v>6</v>
      </c>
    </row>
    <row r="40" spans="1:6" x14ac:dyDescent="0.2">
      <c r="A40" t="s">
        <v>14</v>
      </c>
      <c r="B40" t="s">
        <v>14</v>
      </c>
      <c r="C40">
        <v>4</v>
      </c>
      <c r="D40">
        <v>4</v>
      </c>
      <c r="E40" t="s">
        <v>14</v>
      </c>
      <c r="F40" t="s">
        <v>5</v>
      </c>
    </row>
    <row r="41" spans="1:6" x14ac:dyDescent="0.2">
      <c r="A41" t="s">
        <v>14</v>
      </c>
      <c r="B41" t="s">
        <v>14</v>
      </c>
      <c r="C41">
        <v>4</v>
      </c>
      <c r="D41">
        <v>4</v>
      </c>
      <c r="E41" t="s">
        <v>14</v>
      </c>
      <c r="F41" t="s">
        <v>5</v>
      </c>
    </row>
  </sheetData>
  <mergeCells count="22">
    <mergeCell ref="Q13:Q14"/>
    <mergeCell ref="H5:H6"/>
    <mergeCell ref="L5:L6"/>
    <mergeCell ref="H13:H14"/>
    <mergeCell ref="L13:L14"/>
    <mergeCell ref="P13:P14"/>
    <mergeCell ref="H15:H16"/>
    <mergeCell ref="L15:L16"/>
    <mergeCell ref="P15:P16"/>
    <mergeCell ref="Q15:Q16"/>
    <mergeCell ref="H17:H18"/>
    <mergeCell ref="L17:L18"/>
    <mergeCell ref="P17:P18"/>
    <mergeCell ref="Q17:Q18"/>
    <mergeCell ref="H19:H21"/>
    <mergeCell ref="L19:L21"/>
    <mergeCell ref="P19:P21"/>
    <mergeCell ref="Q19:Q21"/>
    <mergeCell ref="H22:H23"/>
    <mergeCell ref="L22:L23"/>
    <mergeCell ref="P22:P23"/>
    <mergeCell ref="Q22:Q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74FBD-8FBC-0D4C-A6CD-ACEE732655F5}">
  <dimension ref="A1:Q50"/>
  <sheetViews>
    <sheetView topLeftCell="A2" workbookViewId="0">
      <selection activeCell="K34" sqref="K34"/>
    </sheetView>
  </sheetViews>
  <sheetFormatPr baseColWidth="10" defaultRowHeight="16" x14ac:dyDescent="0.2"/>
  <sheetData>
    <row r="1" spans="1:17" x14ac:dyDescent="0.2">
      <c r="A1" s="22" t="s">
        <v>29</v>
      </c>
      <c r="B1" s="22" t="s">
        <v>30</v>
      </c>
      <c r="C1" s="22" t="s">
        <v>31</v>
      </c>
      <c r="D1" s="22" t="s">
        <v>32</v>
      </c>
      <c r="E1" s="22" t="s">
        <v>33</v>
      </c>
      <c r="F1" s="22" t="s">
        <v>34</v>
      </c>
    </row>
    <row r="2" spans="1:17" x14ac:dyDescent="0.2">
      <c r="A2" t="s">
        <v>12</v>
      </c>
      <c r="B2" t="s">
        <v>15</v>
      </c>
      <c r="C2" t="s">
        <v>35</v>
      </c>
      <c r="D2" t="s">
        <v>36</v>
      </c>
      <c r="E2" t="s">
        <v>19</v>
      </c>
      <c r="F2" t="s">
        <v>37</v>
      </c>
    </row>
    <row r="3" spans="1:17" x14ac:dyDescent="0.2">
      <c r="A3" t="s">
        <v>14</v>
      </c>
      <c r="B3" t="s">
        <v>13</v>
      </c>
      <c r="C3">
        <v>2</v>
      </c>
      <c r="D3">
        <v>4</v>
      </c>
      <c r="E3" t="s">
        <v>14</v>
      </c>
      <c r="F3" t="s">
        <v>5</v>
      </c>
      <c r="H3" t="s">
        <v>0</v>
      </c>
      <c r="I3">
        <f>COUNTA(A3:A805)</f>
        <v>48</v>
      </c>
    </row>
    <row r="4" spans="1:17" x14ac:dyDescent="0.2">
      <c r="A4" t="s">
        <v>14</v>
      </c>
      <c r="B4" t="s">
        <v>13</v>
      </c>
      <c r="C4">
        <v>2</v>
      </c>
      <c r="D4">
        <v>4</v>
      </c>
      <c r="E4" t="s">
        <v>14</v>
      </c>
      <c r="F4" t="s">
        <v>5</v>
      </c>
      <c r="H4" s="1"/>
      <c r="I4" s="1"/>
      <c r="J4" s="1" t="s">
        <v>1</v>
      </c>
      <c r="K4" s="2" t="s">
        <v>2</v>
      </c>
      <c r="L4" s="2" t="s">
        <v>3</v>
      </c>
    </row>
    <row r="5" spans="1:17" x14ac:dyDescent="0.2">
      <c r="A5" t="s">
        <v>14</v>
      </c>
      <c r="B5" t="s">
        <v>13</v>
      </c>
      <c r="C5">
        <v>2</v>
      </c>
      <c r="D5">
        <v>4</v>
      </c>
      <c r="E5" t="s">
        <v>14</v>
      </c>
      <c r="F5" t="s">
        <v>5</v>
      </c>
      <c r="H5" s="29" t="s">
        <v>4</v>
      </c>
      <c r="I5" s="1" t="s">
        <v>5</v>
      </c>
      <c r="J5" s="1">
        <f>COUNTIF($F$3:$F$807,I5)</f>
        <v>33</v>
      </c>
      <c r="K5" s="1">
        <f>J5/$I$3*LOG(J5/$I$3, 2)</f>
        <v>-0.37164076218685815</v>
      </c>
      <c r="L5" s="31">
        <f>-SUM(K5:K6)</f>
        <v>0.8960382325345575</v>
      </c>
    </row>
    <row r="6" spans="1:17" x14ac:dyDescent="0.2">
      <c r="A6" t="s">
        <v>14</v>
      </c>
      <c r="B6" t="s">
        <v>13</v>
      </c>
      <c r="C6">
        <v>2</v>
      </c>
      <c r="D6">
        <v>4</v>
      </c>
      <c r="E6" t="s">
        <v>14</v>
      </c>
      <c r="F6" t="s">
        <v>5</v>
      </c>
      <c r="H6" s="30"/>
      <c r="I6" s="1" t="s">
        <v>6</v>
      </c>
      <c r="J6" s="1">
        <f>COUNTIF($F$3:$F$807,I6)</f>
        <v>15</v>
      </c>
      <c r="K6" s="1">
        <f>J6/$I$3*LOG(J6/$I$3, 2)</f>
        <v>-0.52439747034769935</v>
      </c>
      <c r="L6" s="32"/>
    </row>
    <row r="7" spans="1:17" x14ac:dyDescent="0.2">
      <c r="A7" t="s">
        <v>14</v>
      </c>
      <c r="B7" t="s">
        <v>13</v>
      </c>
      <c r="C7">
        <v>2</v>
      </c>
      <c r="D7">
        <v>4</v>
      </c>
      <c r="E7" t="s">
        <v>14</v>
      </c>
      <c r="F7" t="s">
        <v>5</v>
      </c>
    </row>
    <row r="8" spans="1:17" x14ac:dyDescent="0.2">
      <c r="A8" t="s">
        <v>14</v>
      </c>
      <c r="B8" t="s">
        <v>13</v>
      </c>
      <c r="C8">
        <v>2</v>
      </c>
      <c r="D8">
        <v>4</v>
      </c>
      <c r="E8" t="s">
        <v>14</v>
      </c>
      <c r="F8" t="s">
        <v>6</v>
      </c>
    </row>
    <row r="9" spans="1:17" x14ac:dyDescent="0.2">
      <c r="A9" t="s">
        <v>14</v>
      </c>
      <c r="B9" t="s">
        <v>13</v>
      </c>
      <c r="C9">
        <v>4</v>
      </c>
      <c r="D9">
        <v>4</v>
      </c>
      <c r="E9" t="s">
        <v>14</v>
      </c>
      <c r="F9" t="s">
        <v>5</v>
      </c>
    </row>
    <row r="10" spans="1:17" x14ac:dyDescent="0.2">
      <c r="A10" t="s">
        <v>14</v>
      </c>
      <c r="B10" t="s">
        <v>13</v>
      </c>
      <c r="C10">
        <v>4</v>
      </c>
      <c r="D10">
        <v>4</v>
      </c>
      <c r="E10" t="s">
        <v>14</v>
      </c>
      <c r="F10" t="s">
        <v>5</v>
      </c>
    </row>
    <row r="11" spans="1:17" x14ac:dyDescent="0.2">
      <c r="A11" t="s">
        <v>14</v>
      </c>
      <c r="B11" t="s">
        <v>13</v>
      </c>
      <c r="C11">
        <v>4</v>
      </c>
      <c r="D11">
        <v>4</v>
      </c>
      <c r="E11" t="s">
        <v>14</v>
      </c>
      <c r="F11" t="s">
        <v>5</v>
      </c>
    </row>
    <row r="12" spans="1:17" x14ac:dyDescent="0.2">
      <c r="A12" t="s">
        <v>14</v>
      </c>
      <c r="B12" t="s">
        <v>13</v>
      </c>
      <c r="C12">
        <v>4</v>
      </c>
      <c r="D12">
        <v>4</v>
      </c>
      <c r="E12" t="s">
        <v>14</v>
      </c>
      <c r="F12" t="s">
        <v>6</v>
      </c>
      <c r="J12" s="3" t="s">
        <v>5</v>
      </c>
      <c r="K12" s="3" t="s">
        <v>6</v>
      </c>
      <c r="L12" s="4" t="s">
        <v>7</v>
      </c>
      <c r="M12" s="5" t="s">
        <v>8</v>
      </c>
      <c r="N12" s="5" t="s">
        <v>9</v>
      </c>
      <c r="O12" s="6" t="s">
        <v>10</v>
      </c>
      <c r="P12" s="7" t="s">
        <v>3</v>
      </c>
      <c r="Q12" s="8" t="s">
        <v>11</v>
      </c>
    </row>
    <row r="13" spans="1:17" x14ac:dyDescent="0.2">
      <c r="A13" t="s">
        <v>14</v>
      </c>
      <c r="B13" t="s">
        <v>13</v>
      </c>
      <c r="C13">
        <v>4</v>
      </c>
      <c r="D13">
        <v>4</v>
      </c>
      <c r="E13" t="s">
        <v>14</v>
      </c>
      <c r="F13" t="s">
        <v>5</v>
      </c>
      <c r="G13">
        <v>1</v>
      </c>
      <c r="H13" s="31" t="s">
        <v>12</v>
      </c>
      <c r="I13" s="2" t="s">
        <v>13</v>
      </c>
      <c r="J13" s="9">
        <f>COUNTIFS(INDEX($A$3:$F$803,0,$G13),$I13,$F$3:$F$803,J$12)</f>
        <v>0</v>
      </c>
      <c r="K13" s="9">
        <f>COUNTIFS(INDEX($A$3:$F$803,0,$G13),$I13,$F$3:$F$803,K$12)</f>
        <v>0</v>
      </c>
      <c r="L13" s="31">
        <f>SUM(J13:K14)</f>
        <v>48</v>
      </c>
      <c r="M13" s="10">
        <f>IF(ISERROR(J13/SUM($J13:$K13)*LOG(J13/SUM($J13:$K13),2)), 0, J13/SUM($J13:$K13)*LOG(J13/SUM($J13:$K13),2))</f>
        <v>0</v>
      </c>
      <c r="N13" s="10">
        <f>IF(ISERROR(K13/SUM($J13:$K13)*LOG(K13/SUM($J13:$K13),2)), 0, K13/SUM($J13:$K13)*LOG(K13/SUM($J13:$K13),2))</f>
        <v>0</v>
      </c>
      <c r="O13" s="11">
        <f>-SUM($J13:$K13)/$I$3*($M13+$N13)</f>
        <v>0</v>
      </c>
      <c r="P13" s="33">
        <f>SUMIFS(O$13:O$23,$G$13:$G$23,$G13)</f>
        <v>0.8960382325345575</v>
      </c>
      <c r="Q13" s="27">
        <f>$L$5-P13</f>
        <v>0</v>
      </c>
    </row>
    <row r="14" spans="1:17" x14ac:dyDescent="0.2">
      <c r="A14" t="s">
        <v>14</v>
      </c>
      <c r="B14" t="s">
        <v>13</v>
      </c>
      <c r="C14">
        <v>4</v>
      </c>
      <c r="D14">
        <v>4</v>
      </c>
      <c r="E14" t="s">
        <v>14</v>
      </c>
      <c r="F14" t="s">
        <v>6</v>
      </c>
      <c r="G14">
        <v>1</v>
      </c>
      <c r="H14" s="32"/>
      <c r="I14" s="2" t="s">
        <v>14</v>
      </c>
      <c r="J14" s="9">
        <f t="shared" ref="J14:K23" si="0">COUNTIFS(INDEX($A$3:$F$803,0,$G14),$I14,$F$3:$F$803,J$12)</f>
        <v>33</v>
      </c>
      <c r="K14" s="9">
        <f t="shared" si="0"/>
        <v>15</v>
      </c>
      <c r="L14" s="32"/>
      <c r="M14" s="10">
        <f t="shared" ref="M14:M23" si="1">IF(ISERROR(J14/SUM($J14:$K14)*LOG(J14/SUM($J14:$K14),2)), 0, J14/SUM($J14:$K14)*LOG(J14/SUM($J14:$K14),2))</f>
        <v>-0.37164076218685815</v>
      </c>
      <c r="N14" s="10">
        <f t="shared" ref="N14:N23" si="2">IF(ISERROR(K14/SUM($J14:$K14)*LOG(K14/SUM($J14:$K14),2)), 0, K14/SUM($J14:$K14)*LOG(K14/SUM($J14:$K14),2))</f>
        <v>-0.52439747034769935</v>
      </c>
      <c r="O14" s="11">
        <f t="shared" ref="O14:O22" si="3">-SUM($J14:$K14)/$I$3*($M14+$N14)</f>
        <v>0.8960382325345575</v>
      </c>
      <c r="P14" s="34"/>
      <c r="Q14" s="28"/>
    </row>
    <row r="15" spans="1:17" x14ac:dyDescent="0.2">
      <c r="A15" t="s">
        <v>14</v>
      </c>
      <c r="B15" t="s">
        <v>13</v>
      </c>
      <c r="C15">
        <v>2</v>
      </c>
      <c r="D15">
        <v>4</v>
      </c>
      <c r="E15" t="s">
        <v>14</v>
      </c>
      <c r="F15" t="s">
        <v>5</v>
      </c>
      <c r="G15">
        <v>2</v>
      </c>
      <c r="H15" s="29" t="s">
        <v>15</v>
      </c>
      <c r="I15" s="2" t="s">
        <v>13</v>
      </c>
      <c r="J15" s="9">
        <f t="shared" si="0"/>
        <v>33</v>
      </c>
      <c r="K15" s="9">
        <f t="shared" si="0"/>
        <v>15</v>
      </c>
      <c r="L15" s="31">
        <f>SUM(J15:K16)</f>
        <v>48</v>
      </c>
      <c r="M15" s="10">
        <f t="shared" si="1"/>
        <v>-0.37164076218685815</v>
      </c>
      <c r="N15" s="10">
        <f t="shared" si="2"/>
        <v>-0.52439747034769935</v>
      </c>
      <c r="O15" s="11">
        <f t="shared" si="3"/>
        <v>0.8960382325345575</v>
      </c>
      <c r="P15" s="33">
        <f t="shared" ref="P15" si="4">SUMIFS(O$13:O$23,$G$13:$G$23,G15)</f>
        <v>0.8960382325345575</v>
      </c>
      <c r="Q15" s="27">
        <f>$L$5-P15</f>
        <v>0</v>
      </c>
    </row>
    <row r="16" spans="1:17" x14ac:dyDescent="0.2">
      <c r="A16" t="s">
        <v>14</v>
      </c>
      <c r="B16" t="s">
        <v>13</v>
      </c>
      <c r="C16">
        <v>2</v>
      </c>
      <c r="D16">
        <v>4</v>
      </c>
      <c r="E16" t="s">
        <v>14</v>
      </c>
      <c r="F16" t="s">
        <v>5</v>
      </c>
      <c r="G16">
        <v>2</v>
      </c>
      <c r="H16" s="30"/>
      <c r="I16" s="2" t="s">
        <v>14</v>
      </c>
      <c r="J16" s="9">
        <f t="shared" si="0"/>
        <v>0</v>
      </c>
      <c r="K16" s="9">
        <f t="shared" si="0"/>
        <v>0</v>
      </c>
      <c r="L16" s="32"/>
      <c r="M16" s="10">
        <f t="shared" si="1"/>
        <v>0</v>
      </c>
      <c r="N16" s="10">
        <f t="shared" si="2"/>
        <v>0</v>
      </c>
      <c r="O16" s="11">
        <f t="shared" si="3"/>
        <v>0</v>
      </c>
      <c r="P16" s="34"/>
      <c r="Q16" s="28"/>
    </row>
    <row r="17" spans="1:17" x14ac:dyDescent="0.2">
      <c r="A17" t="s">
        <v>14</v>
      </c>
      <c r="B17" t="s">
        <v>13</v>
      </c>
      <c r="C17">
        <v>2</v>
      </c>
      <c r="D17">
        <v>4</v>
      </c>
      <c r="E17" t="s">
        <v>14</v>
      </c>
      <c r="F17" t="s">
        <v>5</v>
      </c>
      <c r="G17">
        <v>3</v>
      </c>
      <c r="H17" s="31" t="s">
        <v>16</v>
      </c>
      <c r="I17" s="2">
        <v>2</v>
      </c>
      <c r="J17" s="9">
        <f t="shared" si="0"/>
        <v>18</v>
      </c>
      <c r="K17" s="9">
        <f t="shared" si="0"/>
        <v>6</v>
      </c>
      <c r="L17" s="31">
        <f>SUM(J17:K18)</f>
        <v>48</v>
      </c>
      <c r="M17" s="10">
        <f t="shared" si="1"/>
        <v>-0.31127812445913283</v>
      </c>
      <c r="N17" s="10">
        <f t="shared" si="2"/>
        <v>-0.5</v>
      </c>
      <c r="O17" s="11">
        <f t="shared" si="3"/>
        <v>0.40563906222956642</v>
      </c>
      <c r="P17" s="33">
        <f>SUMIFS(O$13:O$23,$G$13:$G$23,G17)</f>
        <v>0.88285606369204883</v>
      </c>
      <c r="Q17" s="27">
        <f>$L$5-P17</f>
        <v>1.3182168842508668E-2</v>
      </c>
    </row>
    <row r="18" spans="1:17" x14ac:dyDescent="0.2">
      <c r="A18" t="s">
        <v>14</v>
      </c>
      <c r="B18" t="s">
        <v>13</v>
      </c>
      <c r="C18">
        <v>2</v>
      </c>
      <c r="D18">
        <v>4</v>
      </c>
      <c r="E18" t="s">
        <v>14</v>
      </c>
      <c r="F18" t="s">
        <v>5</v>
      </c>
      <c r="G18">
        <v>3</v>
      </c>
      <c r="H18" s="32"/>
      <c r="I18" s="2">
        <v>4</v>
      </c>
      <c r="J18" s="9">
        <f t="shared" si="0"/>
        <v>15</v>
      </c>
      <c r="K18" s="9">
        <f t="shared" si="0"/>
        <v>9</v>
      </c>
      <c r="L18" s="32"/>
      <c r="M18" s="10">
        <f t="shared" si="1"/>
        <v>-0.42379494069539858</v>
      </c>
      <c r="N18" s="10">
        <f t="shared" si="2"/>
        <v>-0.53063906222956636</v>
      </c>
      <c r="O18" s="11">
        <f t="shared" si="3"/>
        <v>0.47721700146248247</v>
      </c>
      <c r="P18" s="34"/>
      <c r="Q18" s="28"/>
    </row>
    <row r="19" spans="1:17" x14ac:dyDescent="0.2">
      <c r="A19" t="s">
        <v>14</v>
      </c>
      <c r="B19" t="s">
        <v>13</v>
      </c>
      <c r="C19">
        <v>2</v>
      </c>
      <c r="D19">
        <v>4</v>
      </c>
      <c r="E19" t="s">
        <v>14</v>
      </c>
      <c r="F19" t="s">
        <v>5</v>
      </c>
      <c r="G19">
        <v>4</v>
      </c>
      <c r="H19" s="29" t="s">
        <v>17</v>
      </c>
      <c r="I19" s="2">
        <v>2</v>
      </c>
      <c r="J19" s="9">
        <f t="shared" si="0"/>
        <v>0</v>
      </c>
      <c r="K19" s="9">
        <f t="shared" si="0"/>
        <v>0</v>
      </c>
      <c r="L19" s="31">
        <f>SUM(J19:K21)</f>
        <v>48</v>
      </c>
      <c r="M19" s="10">
        <f t="shared" si="1"/>
        <v>0</v>
      </c>
      <c r="N19" s="10">
        <f t="shared" si="2"/>
        <v>0</v>
      </c>
      <c r="O19" s="11">
        <f t="shared" si="3"/>
        <v>0</v>
      </c>
      <c r="P19" s="33">
        <f>SUMIFS(O$13:O$23,$G$13:$G$23,G19)</f>
        <v>0.8960382325345575</v>
      </c>
      <c r="Q19" s="27">
        <f>$L$5-P19</f>
        <v>0</v>
      </c>
    </row>
    <row r="20" spans="1:17" x14ac:dyDescent="0.2">
      <c r="A20" t="s">
        <v>14</v>
      </c>
      <c r="B20" t="s">
        <v>13</v>
      </c>
      <c r="C20">
        <v>2</v>
      </c>
      <c r="D20">
        <v>4</v>
      </c>
      <c r="E20" t="s">
        <v>14</v>
      </c>
      <c r="F20" t="s">
        <v>6</v>
      </c>
      <c r="G20">
        <v>4</v>
      </c>
      <c r="H20" s="35"/>
      <c r="I20" s="2">
        <v>4</v>
      </c>
      <c r="J20" s="9">
        <f t="shared" si="0"/>
        <v>33</v>
      </c>
      <c r="K20" s="9">
        <f t="shared" si="0"/>
        <v>15</v>
      </c>
      <c r="L20" s="36"/>
      <c r="M20" s="10">
        <f t="shared" si="1"/>
        <v>-0.37164076218685815</v>
      </c>
      <c r="N20" s="10">
        <f t="shared" si="2"/>
        <v>-0.52439747034769935</v>
      </c>
      <c r="O20" s="11">
        <f t="shared" si="3"/>
        <v>0.8960382325345575</v>
      </c>
      <c r="P20" s="37"/>
      <c r="Q20" s="38"/>
    </row>
    <row r="21" spans="1:17" x14ac:dyDescent="0.2">
      <c r="A21" t="s">
        <v>14</v>
      </c>
      <c r="B21" t="s">
        <v>13</v>
      </c>
      <c r="C21">
        <v>4</v>
      </c>
      <c r="D21">
        <v>4</v>
      </c>
      <c r="E21" t="s">
        <v>14</v>
      </c>
      <c r="F21" t="s">
        <v>5</v>
      </c>
      <c r="G21">
        <v>4</v>
      </c>
      <c r="H21" s="30"/>
      <c r="I21" s="2" t="s">
        <v>18</v>
      </c>
      <c r="J21" s="9">
        <f t="shared" si="0"/>
        <v>0</v>
      </c>
      <c r="K21" s="9">
        <f t="shared" si="0"/>
        <v>0</v>
      </c>
      <c r="L21" s="32"/>
      <c r="M21" s="10">
        <f t="shared" si="1"/>
        <v>0</v>
      </c>
      <c r="N21" s="10">
        <f t="shared" si="2"/>
        <v>0</v>
      </c>
      <c r="O21" s="11">
        <f t="shared" si="3"/>
        <v>0</v>
      </c>
      <c r="P21" s="34"/>
      <c r="Q21" s="28"/>
    </row>
    <row r="22" spans="1:17" x14ac:dyDescent="0.2">
      <c r="A22" t="s">
        <v>14</v>
      </c>
      <c r="B22" t="s">
        <v>13</v>
      </c>
      <c r="C22">
        <v>4</v>
      </c>
      <c r="D22">
        <v>4</v>
      </c>
      <c r="E22" t="s">
        <v>14</v>
      </c>
      <c r="F22" t="s">
        <v>5</v>
      </c>
      <c r="G22">
        <v>5</v>
      </c>
      <c r="H22" s="29" t="s">
        <v>19</v>
      </c>
      <c r="I22" s="2" t="s">
        <v>13</v>
      </c>
      <c r="J22" s="9">
        <f t="shared" si="0"/>
        <v>0</v>
      </c>
      <c r="K22" s="9">
        <f t="shared" si="0"/>
        <v>0</v>
      </c>
      <c r="L22" s="31">
        <f>SUM(J22:K23)</f>
        <v>48</v>
      </c>
      <c r="M22" s="10">
        <f t="shared" si="1"/>
        <v>0</v>
      </c>
      <c r="N22" s="10">
        <f t="shared" si="2"/>
        <v>0</v>
      </c>
      <c r="O22" s="11">
        <f t="shared" si="3"/>
        <v>0</v>
      </c>
      <c r="P22" s="33">
        <f>SUMIFS(O$13:O$23,$G$13:$G$23,G22)</f>
        <v>0.8960382325345575</v>
      </c>
      <c r="Q22" s="27">
        <f>$L$5-P22</f>
        <v>0</v>
      </c>
    </row>
    <row r="23" spans="1:17" x14ac:dyDescent="0.2">
      <c r="A23" t="s">
        <v>14</v>
      </c>
      <c r="B23" t="s">
        <v>13</v>
      </c>
      <c r="C23">
        <v>4</v>
      </c>
      <c r="D23">
        <v>4</v>
      </c>
      <c r="E23" t="s">
        <v>14</v>
      </c>
      <c r="F23" t="s">
        <v>5</v>
      </c>
      <c r="G23">
        <v>5</v>
      </c>
      <c r="H23" s="30"/>
      <c r="I23" s="2" t="s">
        <v>14</v>
      </c>
      <c r="J23" s="9">
        <f t="shared" si="0"/>
        <v>33</v>
      </c>
      <c r="K23" s="9">
        <f t="shared" si="0"/>
        <v>15</v>
      </c>
      <c r="L23" s="32"/>
      <c r="M23" s="10">
        <f t="shared" si="1"/>
        <v>-0.37164076218685815</v>
      </c>
      <c r="N23" s="10">
        <f t="shared" si="2"/>
        <v>-0.52439747034769935</v>
      </c>
      <c r="O23" s="11">
        <f>-SUM($J23:$K23)/$I$3*($M23+$N23)</f>
        <v>0.8960382325345575</v>
      </c>
      <c r="P23" s="34"/>
      <c r="Q23" s="28"/>
    </row>
    <row r="24" spans="1:17" x14ac:dyDescent="0.2">
      <c r="A24" t="s">
        <v>14</v>
      </c>
      <c r="B24" t="s">
        <v>13</v>
      </c>
      <c r="C24">
        <v>4</v>
      </c>
      <c r="D24">
        <v>4</v>
      </c>
      <c r="E24" t="s">
        <v>14</v>
      </c>
      <c r="F24" t="s">
        <v>6</v>
      </c>
    </row>
    <row r="25" spans="1:17" ht="17" thickBot="1" x14ac:dyDescent="0.25">
      <c r="A25" t="s">
        <v>14</v>
      </c>
      <c r="B25" t="s">
        <v>13</v>
      </c>
      <c r="C25">
        <v>4</v>
      </c>
      <c r="D25">
        <v>4</v>
      </c>
      <c r="E25" t="s">
        <v>14</v>
      </c>
      <c r="F25" t="s">
        <v>5</v>
      </c>
    </row>
    <row r="26" spans="1:17" ht="17" thickBot="1" x14ac:dyDescent="0.25">
      <c r="A26" t="s">
        <v>14</v>
      </c>
      <c r="B26" t="s">
        <v>13</v>
      </c>
      <c r="C26">
        <v>4</v>
      </c>
      <c r="D26">
        <v>4</v>
      </c>
      <c r="E26" t="s">
        <v>14</v>
      </c>
      <c r="F26" t="s">
        <v>6</v>
      </c>
      <c r="G26" t="s">
        <v>20</v>
      </c>
      <c r="H26" s="12">
        <f>MAX(Q13:Q23)</f>
        <v>1.3182168842508668E-2</v>
      </c>
    </row>
    <row r="27" spans="1:17" ht="17" thickBot="1" x14ac:dyDescent="0.25">
      <c r="A27" t="s">
        <v>14</v>
      </c>
      <c r="B27" t="s">
        <v>13</v>
      </c>
      <c r="C27">
        <v>2</v>
      </c>
      <c r="D27">
        <v>4</v>
      </c>
      <c r="E27" t="s">
        <v>14</v>
      </c>
      <c r="F27" t="s">
        <v>5</v>
      </c>
      <c r="G27" t="s">
        <v>21</v>
      </c>
      <c r="H27" s="12" t="str">
        <f>INDEX(H13:H23, MATCH(H26, Q13:Q23, 0), 1)</f>
        <v>num of doors</v>
      </c>
    </row>
    <row r="28" spans="1:17" ht="17" thickBot="1" x14ac:dyDescent="0.25">
      <c r="A28" t="s">
        <v>14</v>
      </c>
      <c r="B28" t="s">
        <v>13</v>
      </c>
      <c r="C28">
        <v>2</v>
      </c>
      <c r="D28">
        <v>4</v>
      </c>
      <c r="E28" t="s">
        <v>14</v>
      </c>
      <c r="F28" t="s">
        <v>5</v>
      </c>
    </row>
    <row r="29" spans="1:17" x14ac:dyDescent="0.2">
      <c r="A29" t="s">
        <v>14</v>
      </c>
      <c r="B29" t="s">
        <v>13</v>
      </c>
      <c r="C29">
        <v>2</v>
      </c>
      <c r="D29">
        <v>4</v>
      </c>
      <c r="E29" t="s">
        <v>14</v>
      </c>
      <c r="F29" t="s">
        <v>5</v>
      </c>
      <c r="G29" s="13" t="s">
        <v>22</v>
      </c>
      <c r="H29" s="14" t="s">
        <v>23</v>
      </c>
      <c r="I29" s="14" t="s">
        <v>24</v>
      </c>
      <c r="J29" s="15" t="s">
        <v>25</v>
      </c>
      <c r="L29" t="s">
        <v>26</v>
      </c>
      <c r="M29" t="s">
        <v>27</v>
      </c>
      <c r="N29" t="s">
        <v>28</v>
      </c>
    </row>
    <row r="30" spans="1:17" x14ac:dyDescent="0.2">
      <c r="A30" t="s">
        <v>14</v>
      </c>
      <c r="B30" t="s">
        <v>13</v>
      </c>
      <c r="C30">
        <v>2</v>
      </c>
      <c r="D30">
        <v>4</v>
      </c>
      <c r="E30" t="s">
        <v>14</v>
      </c>
      <c r="F30" t="s">
        <v>5</v>
      </c>
      <c r="G30" s="16">
        <v>2</v>
      </c>
      <c r="H30">
        <v>18</v>
      </c>
      <c r="I30">
        <v>6</v>
      </c>
      <c r="J30" s="23" t="s">
        <v>38</v>
      </c>
      <c r="L30">
        <f>MIN(H30:I30)</f>
        <v>6</v>
      </c>
      <c r="M30">
        <f>MAX(H30:I30)</f>
        <v>18</v>
      </c>
      <c r="N30" s="18">
        <f>M30/(M30+L30)</f>
        <v>0.75</v>
      </c>
    </row>
    <row r="31" spans="1:17" ht="17" thickBot="1" x14ac:dyDescent="0.25">
      <c r="A31" t="s">
        <v>14</v>
      </c>
      <c r="B31" t="s">
        <v>13</v>
      </c>
      <c r="C31">
        <v>2</v>
      </c>
      <c r="D31">
        <v>4</v>
      </c>
      <c r="E31" t="s">
        <v>14</v>
      </c>
      <c r="F31" t="s">
        <v>5</v>
      </c>
      <c r="G31" s="19">
        <v>4</v>
      </c>
      <c r="H31" s="20">
        <v>15</v>
      </c>
      <c r="I31" s="20">
        <v>9</v>
      </c>
      <c r="J31" s="24" t="s">
        <v>38</v>
      </c>
      <c r="L31">
        <f t="shared" ref="L31" si="5">MIN(H31:I31)</f>
        <v>9</v>
      </c>
      <c r="M31">
        <f t="shared" ref="M31" si="6">MAX(H31:I31)</f>
        <v>15</v>
      </c>
      <c r="N31" s="18">
        <f t="shared" ref="N31" si="7">M31/(M31+L31)</f>
        <v>0.625</v>
      </c>
    </row>
    <row r="32" spans="1:17" x14ac:dyDescent="0.2">
      <c r="A32" t="s">
        <v>14</v>
      </c>
      <c r="B32" t="s">
        <v>13</v>
      </c>
      <c r="C32">
        <v>2</v>
      </c>
      <c r="D32">
        <v>4</v>
      </c>
      <c r="E32" t="s">
        <v>14</v>
      </c>
      <c r="F32" t="s">
        <v>6</v>
      </c>
    </row>
    <row r="33" spans="1:6" x14ac:dyDescent="0.2">
      <c r="A33" t="s">
        <v>14</v>
      </c>
      <c r="B33" t="s">
        <v>13</v>
      </c>
      <c r="C33">
        <v>4</v>
      </c>
      <c r="D33">
        <v>4</v>
      </c>
      <c r="E33" t="s">
        <v>14</v>
      </c>
      <c r="F33" t="s">
        <v>5</v>
      </c>
    </row>
    <row r="34" spans="1:6" x14ac:dyDescent="0.2">
      <c r="A34" t="s">
        <v>14</v>
      </c>
      <c r="B34" t="s">
        <v>13</v>
      </c>
      <c r="C34">
        <v>4</v>
      </c>
      <c r="D34">
        <v>4</v>
      </c>
      <c r="E34" t="s">
        <v>14</v>
      </c>
      <c r="F34" t="s">
        <v>5</v>
      </c>
    </row>
    <row r="35" spans="1:6" x14ac:dyDescent="0.2">
      <c r="A35" t="s">
        <v>14</v>
      </c>
      <c r="B35" t="s">
        <v>13</v>
      </c>
      <c r="C35">
        <v>4</v>
      </c>
      <c r="D35">
        <v>4</v>
      </c>
      <c r="E35" t="s">
        <v>14</v>
      </c>
      <c r="F35" t="s">
        <v>5</v>
      </c>
    </row>
    <row r="36" spans="1:6" x14ac:dyDescent="0.2">
      <c r="A36" t="s">
        <v>14</v>
      </c>
      <c r="B36" t="s">
        <v>13</v>
      </c>
      <c r="C36">
        <v>4</v>
      </c>
      <c r="D36">
        <v>4</v>
      </c>
      <c r="E36" t="s">
        <v>14</v>
      </c>
      <c r="F36" t="s">
        <v>6</v>
      </c>
    </row>
    <row r="37" spans="1:6" x14ac:dyDescent="0.2">
      <c r="A37" t="s">
        <v>14</v>
      </c>
      <c r="B37" t="s">
        <v>13</v>
      </c>
      <c r="C37">
        <v>4</v>
      </c>
      <c r="D37">
        <v>4</v>
      </c>
      <c r="E37" t="s">
        <v>14</v>
      </c>
      <c r="F37" t="s">
        <v>5</v>
      </c>
    </row>
    <row r="38" spans="1:6" x14ac:dyDescent="0.2">
      <c r="A38" t="s">
        <v>14</v>
      </c>
      <c r="B38" t="s">
        <v>13</v>
      </c>
      <c r="C38">
        <v>4</v>
      </c>
      <c r="D38">
        <v>4</v>
      </c>
      <c r="E38" t="s">
        <v>14</v>
      </c>
      <c r="F38" t="s">
        <v>6</v>
      </c>
    </row>
    <row r="39" spans="1:6" x14ac:dyDescent="0.2">
      <c r="A39" t="s">
        <v>14</v>
      </c>
      <c r="B39" t="s">
        <v>13</v>
      </c>
      <c r="C39">
        <v>2</v>
      </c>
      <c r="D39">
        <v>4</v>
      </c>
      <c r="E39" t="s">
        <v>14</v>
      </c>
      <c r="F39" t="s">
        <v>5</v>
      </c>
    </row>
    <row r="40" spans="1:6" x14ac:dyDescent="0.2">
      <c r="A40" t="s">
        <v>14</v>
      </c>
      <c r="B40" t="s">
        <v>13</v>
      </c>
      <c r="C40">
        <v>2</v>
      </c>
      <c r="D40">
        <v>4</v>
      </c>
      <c r="E40" t="s">
        <v>14</v>
      </c>
      <c r="F40" t="s">
        <v>6</v>
      </c>
    </row>
    <row r="41" spans="1:6" x14ac:dyDescent="0.2">
      <c r="A41" t="s">
        <v>14</v>
      </c>
      <c r="B41" t="s">
        <v>13</v>
      </c>
      <c r="C41">
        <v>2</v>
      </c>
      <c r="D41">
        <v>4</v>
      </c>
      <c r="E41" t="s">
        <v>14</v>
      </c>
      <c r="F41" t="s">
        <v>5</v>
      </c>
    </row>
    <row r="42" spans="1:6" x14ac:dyDescent="0.2">
      <c r="A42" t="s">
        <v>14</v>
      </c>
      <c r="B42" t="s">
        <v>13</v>
      </c>
      <c r="C42">
        <v>2</v>
      </c>
      <c r="D42">
        <v>4</v>
      </c>
      <c r="E42" t="s">
        <v>14</v>
      </c>
      <c r="F42" t="s">
        <v>6</v>
      </c>
    </row>
    <row r="43" spans="1:6" x14ac:dyDescent="0.2">
      <c r="A43" t="s">
        <v>14</v>
      </c>
      <c r="B43" t="s">
        <v>13</v>
      </c>
      <c r="C43">
        <v>2</v>
      </c>
      <c r="D43">
        <v>4</v>
      </c>
      <c r="E43" t="s">
        <v>14</v>
      </c>
      <c r="F43" t="s">
        <v>5</v>
      </c>
    </row>
    <row r="44" spans="1:6" x14ac:dyDescent="0.2">
      <c r="A44" t="s">
        <v>14</v>
      </c>
      <c r="B44" t="s">
        <v>13</v>
      </c>
      <c r="C44">
        <v>2</v>
      </c>
      <c r="D44">
        <v>4</v>
      </c>
      <c r="E44" t="s">
        <v>14</v>
      </c>
      <c r="F44" t="s">
        <v>6</v>
      </c>
    </row>
    <row r="45" spans="1:6" x14ac:dyDescent="0.2">
      <c r="A45" t="s">
        <v>14</v>
      </c>
      <c r="B45" t="s">
        <v>13</v>
      </c>
      <c r="C45">
        <v>4</v>
      </c>
      <c r="D45">
        <v>4</v>
      </c>
      <c r="E45" t="s">
        <v>14</v>
      </c>
      <c r="F45" t="s">
        <v>5</v>
      </c>
    </row>
    <row r="46" spans="1:6" x14ac:dyDescent="0.2">
      <c r="A46" t="s">
        <v>14</v>
      </c>
      <c r="B46" t="s">
        <v>13</v>
      </c>
      <c r="C46">
        <v>4</v>
      </c>
      <c r="D46">
        <v>4</v>
      </c>
      <c r="E46" t="s">
        <v>14</v>
      </c>
      <c r="F46" t="s">
        <v>6</v>
      </c>
    </row>
    <row r="47" spans="1:6" x14ac:dyDescent="0.2">
      <c r="A47" t="s">
        <v>14</v>
      </c>
      <c r="B47" t="s">
        <v>13</v>
      </c>
      <c r="C47">
        <v>4</v>
      </c>
      <c r="D47">
        <v>4</v>
      </c>
      <c r="E47" t="s">
        <v>14</v>
      </c>
      <c r="F47" t="s">
        <v>5</v>
      </c>
    </row>
    <row r="48" spans="1:6" x14ac:dyDescent="0.2">
      <c r="A48" t="s">
        <v>14</v>
      </c>
      <c r="B48" t="s">
        <v>13</v>
      </c>
      <c r="C48">
        <v>4</v>
      </c>
      <c r="D48">
        <v>4</v>
      </c>
      <c r="E48" t="s">
        <v>14</v>
      </c>
      <c r="F48" t="s">
        <v>6</v>
      </c>
    </row>
    <row r="49" spans="1:6" x14ac:dyDescent="0.2">
      <c r="A49" t="s">
        <v>14</v>
      </c>
      <c r="B49" t="s">
        <v>13</v>
      </c>
      <c r="C49">
        <v>4</v>
      </c>
      <c r="D49">
        <v>4</v>
      </c>
      <c r="E49" t="s">
        <v>14</v>
      </c>
      <c r="F49" t="s">
        <v>5</v>
      </c>
    </row>
    <row r="50" spans="1:6" x14ac:dyDescent="0.2">
      <c r="A50" t="s">
        <v>14</v>
      </c>
      <c r="B50" t="s">
        <v>13</v>
      </c>
      <c r="C50">
        <v>4</v>
      </c>
      <c r="D50">
        <v>4</v>
      </c>
      <c r="E50" t="s">
        <v>14</v>
      </c>
      <c r="F50" t="s">
        <v>6</v>
      </c>
    </row>
  </sheetData>
  <mergeCells count="22">
    <mergeCell ref="Q13:Q14"/>
    <mergeCell ref="H5:H6"/>
    <mergeCell ref="L5:L6"/>
    <mergeCell ref="H13:H14"/>
    <mergeCell ref="L13:L14"/>
    <mergeCell ref="P13:P14"/>
    <mergeCell ref="H15:H16"/>
    <mergeCell ref="L15:L16"/>
    <mergeCell ref="P15:P16"/>
    <mergeCell ref="Q15:Q16"/>
    <mergeCell ref="H17:H18"/>
    <mergeCell ref="L17:L18"/>
    <mergeCell ref="P17:P18"/>
    <mergeCell ref="Q17:Q18"/>
    <mergeCell ref="H19:H21"/>
    <mergeCell ref="L19:L21"/>
    <mergeCell ref="P19:P21"/>
    <mergeCell ref="Q19:Q21"/>
    <mergeCell ref="H22:H23"/>
    <mergeCell ref="L22:L23"/>
    <mergeCell ref="P22:P23"/>
    <mergeCell ref="Q22:Q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template</vt:lpstr>
      <vt:lpstr>LV2 - p4</vt:lpstr>
      <vt:lpstr>LV3 - p4, sH</vt:lpstr>
      <vt:lpstr>LV3 - p4, sL</vt:lpstr>
      <vt:lpstr>LV 4 - p4, sH, mH</vt:lpstr>
      <vt:lpstr>LV 5 - p4, sH, mH, bH</vt:lpstr>
      <vt:lpstr>LV4 - p4, sL, bL</vt:lpstr>
      <vt:lpstr>LV5 - p4, sL, bL, mL</vt:lpstr>
      <vt:lpstr>LV5 - p4, sL, bL, mH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2022-03-31T04:22:31Z</dcterms:created>
  <dcterms:modified xsi:type="dcterms:W3CDTF">2022-04-01T17:18:17Z</dcterms:modified>
</cp:coreProperties>
</file>