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QLBI\Tools\VertiPaq Analyzer\"/>
    </mc:Choice>
  </mc:AlternateContent>
  <xr:revisionPtr revIDLastSave="0" documentId="13_ncr:1_{3DD5F72C-986B-44DD-A83E-48C67CB90F5E}" xr6:coauthVersionLast="47" xr6:coauthVersionMax="47" xr10:uidLastSave="{00000000-0000-0000-0000-000000000000}"/>
  <bookViews>
    <workbookView xWindow="32811" yWindow="-103" windowWidth="33120" windowHeight="18000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1" hidden="1">DaxExpressions[]</definedName>
    <definedName name="FileNameRange">Settings!$B$1</definedName>
    <definedName name="Measures_List" localSheetId="10" hidden="1">'DAX Expressions'!$A$1:$H$7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  <pivotCache cacheId="6" r:id="rId19"/>
    <pivotCache cacheId="7" r:id="rId20"/>
    <pivotCache cacheId="8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1" i="17"/>
  <c r="B13" i="17"/>
  <c r="B10" i="17"/>
  <c r="B15" i="17"/>
  <c r="B5" i="17"/>
  <c r="B4" i="17"/>
  <c r="B7" i="17"/>
  <c r="B6" i="17"/>
  <c r="B12" i="17"/>
  <c r="B9" i="17"/>
  <c r="B8" i="17"/>
  <c r="B1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7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7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7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7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7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7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7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7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7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7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7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6">
    <s v="ThisWorkbookDataModel"/>
    <s v="{[Columns].[IsRowNumber].&amp;[False]}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</metadataStrings>
  <mdxMetadata count="13">
    <mdx n="0" f="s">
      <ms ns="1" c="0"/>
    </mdx>
    <mdx n="0" f="s">
      <ms ns="2" c="0"/>
    </mdx>
    <mdx n="0" f="v">
      <t c="1" si="4">
        <n x="3"/>
      </t>
    </mdx>
    <mdx n="0" f="v">
      <t c="1" si="4">
        <n x="5"/>
      </t>
    </mdx>
    <mdx n="0" f="v">
      <t c="1" si="4">
        <n x="6"/>
      </t>
    </mdx>
    <mdx n="0" f="v">
      <t c="1" si="8">
        <n x="7"/>
      </t>
    </mdx>
    <mdx n="0" f="v">
      <t c="1" si="4">
        <n x="9"/>
      </t>
    </mdx>
    <mdx n="0" f="v">
      <t c="1" si="4">
        <n x="10"/>
      </t>
    </mdx>
    <mdx n="0" f="v">
      <t c="1" si="4">
        <n x="11"/>
      </t>
    </mdx>
    <mdx n="0" f="v">
      <t c="1" si="4">
        <n x="12"/>
      </t>
    </mdx>
    <mdx n="0" f="v">
      <t c="1" si="4">
        <n x="13"/>
      </t>
    </mdx>
    <mdx n="0" f="v">
      <t c="1" si="4">
        <n x="14"/>
      </t>
    </mdx>
    <mdx n="0" f="v">
      <t c="1" si="4">
        <n x="15"/>
      </t>
    </mdx>
  </mdx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<sst xmlns="http://schemas.openxmlformats.org/spreadsheetml/2006/main" count="420" uniqueCount="195">
  <si>
    <t>Row Labels</t>
  </si>
  <si>
    <t>Date</t>
  </si>
  <si>
    <t>Product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</si>
  <si>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</si>
  <si>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</si>
  <si>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</si>
  <si>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</si>
  <si>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</si>
  <si>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</si>
  <si>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</si>
  <si>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</si>
  <si>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</si>
  <si>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</si>
  <si>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</si>
  <si>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</si>
  <si>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</si>
  <si>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</si>
  <si>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'Date'[Date]</t>
  </si>
  <si>
    <t>'Date'[Month]</t>
  </si>
  <si>
    <t>'Product'[Color]</t>
  </si>
  <si>
    <t>'Product'[Product Name]</t>
  </si>
  <si>
    <t>'Product'[ProductKey]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</si>
  <si>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</si>
  <si>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</si>
  <si>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</si>
  <si>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</si>
  <si>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</si>
  <si>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</si>
  <si>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</si>
  <si>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</si>
  <si>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</si>
  <si>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</si>
  <si>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</si>
  <si>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</si>
  <si>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</si>
  <si>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</si>
  <si>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</si>
  <si>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</si>
  <si>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</si>
  <si>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</si>
  <si>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</si>
  <si>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</si>
  <si>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</si>
  <si>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</si>
  <si>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</si>
  <si>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</si>
  <si>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</si>
  <si>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</si>
  <si>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Customer</t>
  </si>
  <si>
    <t>'Customer'[CustomerKey]</t>
  </si>
  <si>
    <t>'Customer'[Gender]</t>
  </si>
  <si>
    <t>Sales</t>
  </si>
  <si>
    <t>Measure</t>
  </si>
  <si>
    <t>Sales Amount</t>
  </si>
  <si>
    <t/>
  </si>
  <si>
    <t>#,0.00</t>
  </si>
  <si>
    <t>Store</t>
  </si>
  <si>
    <t>'Customer'[Name]</t>
  </si>
  <si>
    <t>'Sales'[Order Number]</t>
  </si>
  <si>
    <t>'Sales'[CustomerKey]</t>
  </si>
  <si>
    <t>'Sales'[Net Price]</t>
  </si>
  <si>
    <t>'Sales'[Delivery Date]</t>
  </si>
  <si>
    <t>'Sales'[ProductKey]</t>
  </si>
  <si>
    <t>'Sales'[Order Date]</t>
  </si>
  <si>
    <t>'Sales'[Unit Cost]</t>
  </si>
  <si>
    <t>'Sales'[Unit Price]</t>
  </si>
  <si>
    <t>'Product'[Product Code]</t>
  </si>
  <si>
    <t>'Customer'[City]</t>
  </si>
  <si>
    <t>'Customer'[State]</t>
  </si>
  <si>
    <t>'Store'[State]</t>
  </si>
  <si>
    <t>'Product'[Manufacturer]</t>
  </si>
  <si>
    <t>'Product'[Brand]</t>
  </si>
  <si>
    <t>'Date'[Day of Week]</t>
  </si>
  <si>
    <t>'Customer'[Continent]</t>
  </si>
  <si>
    <t>'Date'[Working Day]</t>
  </si>
  <si>
    <t>'Store'[Status]</t>
  </si>
  <si>
    <t>'Store'[StoreKey]</t>
  </si>
  <si>
    <t>'Sales'[Quantity]</t>
  </si>
  <si>
    <t>'Date'[Day of Week Number]</t>
  </si>
  <si>
    <t>'Date'[Month Number]</t>
  </si>
  <si>
    <t>'Store'[Close Date]</t>
  </si>
  <si>
    <t>'Sales'[StoreKey]</t>
  </si>
  <si>
    <t>'Store'[Open Date]</t>
  </si>
  <si>
    <t>Margin</t>
  </si>
  <si>
    <t>Margin %</t>
  </si>
  <si>
    <t>0.00%;-0.00%;0.00%</t>
  </si>
  <si>
    <t>Total Cost</t>
  </si>
  <si>
    <t>'Store'[Country]</t>
  </si>
  <si>
    <t>'Product'[Weight Unit Measure]</t>
  </si>
  <si>
    <t>'Product'[Unit Price]</t>
  </si>
  <si>
    <t>'Product'[Unit Cost]</t>
  </si>
  <si>
    <t>'Product'[Weight]</t>
  </si>
  <si>
    <t>Missing Keys</t>
  </si>
  <si>
    <t>Invalid Rows</t>
  </si>
  <si>
    <t>'Sales'[CustomerKey] ∞←1 'Customer'[CustomerKey]</t>
  </si>
  <si>
    <t>'Sales'[StoreKey] ∞←1 'Store'[StoreKey]</t>
  </si>
  <si>
    <t>Bid. Filters</t>
  </si>
  <si>
    <t>MMR</t>
  </si>
  <si>
    <t>Relationship Type</t>
  </si>
  <si>
    <t>M:1</t>
  </si>
  <si>
    <t>Cardinality (Filter)</t>
  </si>
  <si>
    <t>All</t>
  </si>
  <si>
    <t>'Sales'[ProductKey] ∞←1 'Product'[ProductKey]</t>
  </si>
  <si>
    <t>'Customer'[Country]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</si>
  <si>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</si>
  <si>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</si>
  <si>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</si>
  <si>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</si>
  <si>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</si>
  <si>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</si>
  <si>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</si>
  <si>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</si>
  <si>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</si>
  <si>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</si>
  <si>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</si>
  <si>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</si>
  <si>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</si>
  <si>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</si>
  <si>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</si>
  <si>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</si>
  <si>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</si>
  <si>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</si>
  <si>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</si>
  <si>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</si>
  <si>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</si>
  <si>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Column</t>
  </si>
  <si>
    <t>End of Month</t>
  </si>
  <si>
    <t>mmmm yyyy</t>
  </si>
  <si>
    <t>Total Quantity</t>
  </si>
  <si>
    <t>#,0</t>
  </si>
  <si>
    <t>'Customer'[Address]</t>
  </si>
  <si>
    <t>'Customer'[Zip Code]</t>
  </si>
  <si>
    <t>'Customer'[State Code]</t>
  </si>
  <si>
    <t>'Customer'[Birthday]</t>
  </si>
  <si>
    <t>'Store'[Name]</t>
  </si>
  <si>
    <t>'Date'[Year Month]</t>
  </si>
  <si>
    <t>'Date'[Year Month Short]</t>
  </si>
  <si>
    <t>'Product'[Subcategory]</t>
  </si>
  <si>
    <t>'Product'[Subcategory Code]</t>
  </si>
  <si>
    <t>'Date'[Year Quarter]</t>
  </si>
  <si>
    <t>'Sales'[Exchange Rate]</t>
  </si>
  <si>
    <t>'Date'[Month Short]</t>
  </si>
  <si>
    <t>'Product'[Category]</t>
  </si>
  <si>
    <t>'Product'[Category Code]</t>
  </si>
  <si>
    <t>'Date'[Quarter]</t>
  </si>
  <si>
    <t>'Customer'[Country Code]</t>
  </si>
  <si>
    <t>'Date'[Day of Week Short]</t>
  </si>
  <si>
    <t>'Sales'[Currency Code]</t>
  </si>
  <si>
    <t>'Customer'[Age]</t>
  </si>
  <si>
    <t>'Date'[Working Day Number]</t>
  </si>
  <si>
    <t>'Date'[End of Month]</t>
  </si>
  <si>
    <t>'Date'[Year Month Number]</t>
  </si>
  <si>
    <t>'Date'[Year Quarter Number]</t>
  </si>
  <si>
    <t>'Sales'[Line Number]</t>
  </si>
  <si>
    <t>'Date'[Year]</t>
  </si>
  <si>
    <t>'Store'[Store Code]</t>
  </si>
  <si>
    <t>'Store'[Square Meters]</t>
  </si>
  <si>
    <t>Customer-bee8b62a-fee2-49b8-a0b6-5518e67a2d59</t>
  </si>
  <si>
    <t>Date-44d762f0-a871-4687-b253-096276d9658b</t>
  </si>
  <si>
    <t>Product-9730db17-a88f-43ad-b6f2-50ae8a679b18</t>
  </si>
  <si>
    <t>Sales-4929449f-be0b-48cf-a44e-c644698415ba</t>
  </si>
  <si>
    <t>Store-4e2fa8b8-517f-4c17-ae5a-7d36051099bc</t>
  </si>
  <si>
    <t>Geography</t>
  </si>
  <si>
    <t>Year-Month</t>
  </si>
  <si>
    <t>Year-Quarter-Month</t>
  </si>
  <si>
    <t>Category-Subcategory</t>
  </si>
  <si>
    <t>Boolean</t>
  </si>
  <si>
    <t>Decimal</t>
  </si>
  <si>
    <t>'Sales'[Delivery Date] ∞←1 'Date'[Date]</t>
  </si>
  <si>
    <t>'Sales'[Order Date] ∞←1 'Date'[Date]</t>
  </si>
  <si>
    <t>Filename</t>
  </si>
  <si>
    <t>Measures</t>
  </si>
  <si>
    <t>Calc tables</t>
  </si>
  <si>
    <t>Calc columns</t>
  </si>
  <si>
    <t>Roles</t>
  </si>
  <si>
    <t>Calc items</t>
  </si>
  <si>
    <t>Currency Exchange</t>
  </si>
  <si>
    <t>'Currency Exchange'[Date]</t>
  </si>
  <si>
    <t>'Currency Exchange'[Exchange]</t>
  </si>
  <si>
    <t>'Currency Exchange'[FromCurrency]</t>
  </si>
  <si>
    <t>'Currency Exchange'[ToCurrency]</t>
  </si>
  <si>
    <t>Currency Exchange-84d00514-3ac1-4a6c-a61b-f2bed7b860be</t>
  </si>
  <si>
    <t>'Currency Exchange'[Date] ∞←1 'Date'[Date]</t>
  </si>
  <si>
    <t>=
[Sales Amount] - [Total Cost]</t>
  </si>
  <si>
    <r>
      <t xml:space="preserve">=
</t>
    </r>
    <r>
      <rPr>
        <sz val="11"/>
        <color rgb="FF035ACA"/>
        <rFont val="Calibri"/>
        <family val="2"/>
        <scheme val="minor"/>
      </rPr>
      <t>EOMONTH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'Date'[Date], </t>
    </r>
    <r>
      <rPr>
        <sz val="11"/>
        <color rgb="FFEE7F18"/>
        <rFont val="Calibri"/>
        <family val="2"/>
        <scheme val="minor"/>
      </rPr>
      <t>0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6E6E6E"/>
        <rFont val="Calibri"/>
        <family val="2"/>
        <scheme val="minor"/>
      </rPr>
      <t>)</t>
    </r>
  </si>
  <si>
    <r>
      <t xml:space="preserve">=
</t>
    </r>
    <r>
      <rPr>
        <sz val="11"/>
        <color rgb="FF035ACA"/>
        <rFont val="Calibri"/>
        <family val="2"/>
        <scheme val="minor"/>
      </rPr>
      <t>DIVIDE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[Margin], [Sales Amount] </t>
    </r>
    <r>
      <rPr>
        <sz val="11"/>
        <color rgb="FF6E6E6E"/>
        <rFont val="Calibri"/>
        <family val="2"/>
        <scheme val="minor"/>
      </rPr>
      <t>)</t>
    </r>
  </si>
  <si>
    <r>
      <t xml:space="preserve">=
</t>
    </r>
    <r>
      <rPr>
        <sz val="11"/>
        <color rgb="FF035ACA"/>
        <rFont val="Calibri"/>
        <family val="2"/>
        <scheme val="minor"/>
      </rPr>
      <t>SUMX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Sales, Sales[Quantity] * Sales[Net Price] </t>
    </r>
    <r>
      <rPr>
        <sz val="11"/>
        <color rgb="FF6E6E6E"/>
        <rFont val="Calibri"/>
        <family val="2"/>
        <scheme val="minor"/>
      </rPr>
      <t>)</t>
    </r>
  </si>
  <si>
    <r>
      <t xml:space="preserve">=
</t>
    </r>
    <r>
      <rPr>
        <sz val="11"/>
        <color rgb="FF035ACA"/>
        <rFont val="Calibri"/>
        <family val="2"/>
        <scheme val="minor"/>
      </rPr>
      <t>SUMX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Sales, Sales[Quantity] * Sales[Unit Cost] </t>
    </r>
    <r>
      <rPr>
        <sz val="11"/>
        <color rgb="FF6E6E6E"/>
        <rFont val="Calibri"/>
        <family val="2"/>
        <scheme val="minor"/>
      </rPr>
      <t>)</t>
    </r>
  </si>
  <si>
    <r>
      <t xml:space="preserve">=
</t>
    </r>
    <r>
      <rPr>
        <sz val="11"/>
        <color rgb="FF035ACA"/>
        <rFont val="Calibri"/>
        <family val="2"/>
        <scheme val="minor"/>
      </rPr>
      <t>SUM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Sales[Quantity] </t>
    </r>
    <r>
      <rPr>
        <sz val="11"/>
        <color rgb="FF6E6E6E"/>
        <rFont val="Calibri"/>
        <family val="2"/>
        <scheme val="minor"/>
      </rPr>
      <t>)</t>
    </r>
  </si>
  <si>
    <t>Total Segments #</t>
  </si>
  <si>
    <t>Pageable Segments #</t>
  </si>
  <si>
    <t>Resident Segments #</t>
  </si>
  <si>
    <t>Average Temperature</t>
  </si>
  <si>
    <t>Last Accessed</t>
  </si>
  <si>
    <t>C:\Temp\e444a82b-ee82-46b2-9982-15605c037a51.vpax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</si>
</sst>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sz val="11"/>
      <color rgb="FF035ACA"/>
      <name val="Calibri"/>
      <family val="2"/>
      <scheme val="minor"/>
    </font>
    <font>
      <sz val="11"/>
      <color rgb="FF6E6E6E"/>
      <name val="Calibri"/>
      <family val="2"/>
      <scheme val="minor"/>
    </font>
    <font>
      <sz val="11"/>
      <color rgb="FFEE7F1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0" fontId="12" fillId="0" borderId="0" xfId="0" applyFon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14" s="17"/>
        <tr r="B8" s="17"/>
        <tr r="B8" s="17"/>
        <tr r="B9" s="17"/>
        <tr r="B9" s="17"/>
        <tr r="B12" s="17"/>
        <tr r="B12" s="17"/>
        <tr r="B6" s="17"/>
        <tr r="B6" s="17"/>
        <tr r="B7" s="17"/>
        <tr r="B7" s="17"/>
        <tr r="B4" s="17"/>
        <tr r="B4" s="17"/>
        <tr r="B5" s="17"/>
        <tr r="B5" s="17"/>
        <tr r="B15" s="17"/>
        <tr r="B15" s="17"/>
        <tr r="B10" s="17"/>
        <tr r="B10" s="17"/>
        <tr r="B13" s="17"/>
        <tr r="B13" s="17"/>
        <tr r="B11" s="17"/>
        <tr r="B11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26273149" createdVersion="5" refreshedVersion="7" minRefreshableVersion="3" recordCount="0" supportSubquery="1" supportAdvancedDrill="1" xr:uid="{13584FF9-9D93-4826-A06A-45BF70111A62}">
  <cacheSource type="external" connectionId="13"/>
  <cacheFields count="25">
    <cacheField name="[Columns].[Tables-Columns].[Table]" caption="Table" numFmtId="0" hierarchy="30" level="1">
      <sharedItems count="6">
        <s v="Currency Exchange"/>
        <s v="Customer"/>
        <s v="Date"/>
        <s v="Product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 Exchange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Product]"/>
            <x15:cachedUniqueName index="4" name="[Columns].[Tables-Columns].[Table].&amp;[Sales]"/>
            <x15:cachedUniqueName index="5" name="[Columns].[Tables-Columns].[Table].&amp;[Store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Cardinality]" caption="Cardinality" numFmtId="0" hierarchy="135" level="32767"/>
    <cacheField name="[Measures].[Table Size]" caption="Table Size" numFmtId="0" hierarchy="144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Encoding_]" caption="Encoding_" numFmtId="0" hierarchy="131" level="32767"/>
    <cacheField name="[Measures].[User Hierarchies Size]" caption="User Hierarchies Size" numFmtId="0" hierarchy="145" level="32767"/>
    <cacheField name="[Measures].[Relationships Size]" caption="Relationships Size" numFmtId="0" hierarchy="143" level="32767"/>
    <cacheField name="[Measures].[Table Size %]" caption="Table Size %" numFmtId="0" hierarchy="14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RI Violations #]" caption="RI Violations #" numFmtId="0" hierarchy="149" level="32767"/>
    <cacheField name="[Measures].[Bid. Filters]" caption="Bid. Filters" numFmtId="0" hierarchy="152" level="32767"/>
    <cacheField name="[Measures].[MMR]" caption="MMR" numFmtId="0" hierarchy="153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27546296" createdVersion="5" refreshedVersion="7" minRefreshableVersion="3" recordCount="0" supportSubquery="1" supportAdvancedDrill="1" xr:uid="{40739DD8-D3AA-4F64-84B1-A51EFB581A07}">
  <cacheSource type="external" connectionId="13"/>
  <cacheFields count="16">
    <cacheField name="[Columns].[IsRowNumber].[IsRowNumber]" caption="IsRowNumber" numFmtId="0" hierarchy="25" level="1">
      <sharedItems containsSemiMixedTypes="0" containsNonDate="0" containsString="0"/>
    </cacheField>
    <cacheField name="[Columns].[FullColumnName].[FullColumnName]" caption="FullColumnName" numFmtId="0" hierarchy="20" level="1">
      <sharedItems count="70">
        <s v="'Currency Exchange'[Date]"/>
        <s v="'Currency Exchange'[Exchange]"/>
        <s v="'Currency Exchange'[FromCurrency]"/>
        <s v="'Currency Exchange'[ToCurrency]"/>
        <s v="'Customer'[Address]"/>
        <s v="'Customer'[Age]"/>
        <s v="'Customer'[Birthday]"/>
        <s v="'Customer'[City]"/>
        <s v="'Customer'[Continent]"/>
        <s v="'Customer'[Country Code]"/>
        <s v="'Customer'[Country]"/>
        <s v="'Customer'[CustomerKey]"/>
        <s v="'Customer'[Gender]"/>
        <s v="'Customer'[Name]"/>
        <s v="'Customer'[State Code]"/>
        <s v="'Customer'[State]"/>
        <s v="'Customer'[Zip Code]"/>
        <s v="'Date'[Date]"/>
        <s v="'Date'[Day of Week Number]"/>
        <s v="'Date'[Day of Week Short]"/>
        <s v="'Date'[Day of Week]"/>
        <s v="'Date'[End of Month]"/>
        <s v="'Date'[Month Number]"/>
        <s v="'Date'[Month Short]"/>
        <s v="'Date'[Month]"/>
        <s v="'Date'[Quarter]"/>
        <s v="'Date'[Working Day Number]"/>
        <s v="'Date'[Working Day]"/>
        <s v="'Date'[Year Month Number]"/>
        <s v="'Date'[Year Month Short]"/>
        <s v="'Date'[Year Month]"/>
        <s v="'Date'[Year Quarter Number]"/>
        <s v="'Date'[Year Quarter]"/>
        <s v="'Date'[Year]"/>
        <s v="'Product'[Brand]"/>
        <s v="'Product'[Category Code]"/>
        <s v="'Product'[Category]"/>
        <s v="'Product'[Color]"/>
        <s v="'Product'[Manufacturer]"/>
        <s v="'Product'[Product Code]"/>
        <s v="'Product'[Product Name]"/>
        <s v="'Product'[ProductKey]"/>
        <s v="'Product'[Subcategory Code]"/>
        <s v="'Product'[Subcategory]"/>
        <s v="'Product'[Unit Cost]"/>
        <s v="'Product'[Unit Price]"/>
        <s v="'Product'[Weight Unit Measure]"/>
        <s v="'Product'[Weight]"/>
        <s v="'Sales'[Currency Code]"/>
        <s v="'Sales'[CustomerKey]"/>
        <s v="'Sales'[Delivery Date]"/>
        <s v="'Sales'[Exchange Rate]"/>
        <s v="'Sales'[Line Number]"/>
        <s v="'Sales'[Net Price]"/>
        <s v="'Sales'[Order Date]"/>
        <s v="'Sales'[Order Number]"/>
        <s v="'Sales'[ProductKey]"/>
        <s v="'Sales'[Quantity]"/>
        <s v="'Sales'[StoreKey]"/>
        <s v="'Sales'[Unit Cost]"/>
        <s v="'Sales'[Unit Price]"/>
        <s v="'Store'[Close Date]"/>
        <s v="'Store'[Country]"/>
        <s v="'Store'[Name]"/>
        <s v="'Store'[Open Date]"/>
        <s v="'Store'[Square Meters]"/>
        <s v="'Store'[State]"/>
        <s v="'Store'[Status]"/>
        <s v="'Store'[Store Code]"/>
        <s v="'Store'[StoreKey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rrency Exchange'[Date]]]"/>
            <x15:cachedUniqueName index="1" name="[Columns].[FullColumnName].&amp;['Currency Exchange'[Exchange]]]"/>
            <x15:cachedUniqueName index="2" name="[Columns].[FullColumnName].&amp;['Currency Exchange'[FromCurrency]]]"/>
            <x15:cachedUniqueName index="3" name="[Columns].[FullColumnName].&amp;['Currency Exchange'[ToCurrency]]]"/>
            <x15:cachedUniqueName index="4" name="[Columns].[FullColumnName].&amp;['Customer'[Address]]]"/>
            <x15:cachedUniqueName index="5" name="[Columns].[FullColumnName].&amp;['Customer'[Age]]]"/>
            <x15:cachedUniqueName index="6" name="[Columns].[FullColumnName].&amp;['Customer'[Birthday]]]"/>
            <x15:cachedUniqueName index="7" name="[Columns].[FullColumnName].&amp;['Customer'[City]]]"/>
            <x15:cachedUniqueName index="8" name="[Columns].[FullColumnName].&amp;['Customer'[Continent]]]"/>
            <x15:cachedUniqueName index="9" name="[Columns].[FullColumnName].&amp;['Customer'[Country Code]]]"/>
            <x15:cachedUniqueName index="10" name="[Columns].[FullColumnName].&amp;['Customer'[Country]]]"/>
            <x15:cachedUniqueName index="11" name="[Columns].[FullColumnName].&amp;['Customer'[CustomerKey]]]"/>
            <x15:cachedUniqueName index="12" name="[Columns].[FullColumnName].&amp;['Customer'[Gender]]]"/>
            <x15:cachedUniqueName index="13" name="[Columns].[FullColumnName].&amp;['Customer'[Name]]]"/>
            <x15:cachedUniqueName index="14" name="[Columns].[FullColumnName].&amp;['Customer'[State Code]]]"/>
            <x15:cachedUniqueName index="15" name="[Columns].[FullColumnName].&amp;['Customer'[State]]]"/>
            <x15:cachedUniqueName index="16" name="[Columns].[FullColumnName].&amp;['Customer'[Zip Code]]]"/>
            <x15:cachedUniqueName index="17" name="[Columns].[FullColumnName].&amp;['Date'[Date]]]"/>
            <x15:cachedUniqueName index="18" name="[Columns].[FullColumnName].&amp;['Date'[Day of Week Number]]]"/>
            <x15:cachedUniqueName index="19" name="[Columns].[FullColumnName].&amp;['Date'[Day of Week Short]]]"/>
            <x15:cachedUniqueName index="20" name="[Columns].[FullColumnName].&amp;['Date'[Day of Week]]]"/>
            <x15:cachedUniqueName index="21" name="[Columns].[FullColumnName].&amp;['Date'[End of Month]]]"/>
            <x15:cachedUniqueName index="22" name="[Columns].[FullColumnName].&amp;['Date'[Month Number]]]"/>
            <x15:cachedUniqueName index="23" name="[Columns].[FullColumnName].&amp;['Date'[Month Short]]]"/>
            <x15:cachedUniqueName index="24" name="[Columns].[FullColumnName].&amp;['Date'[Month]]]"/>
            <x15:cachedUniqueName index="25" name="[Columns].[FullColumnName].&amp;['Date'[Quarter]]]"/>
            <x15:cachedUniqueName index="26" name="[Columns].[FullColumnName].&amp;['Date'[Working Day Number]]]"/>
            <x15:cachedUniqueName index="27" name="[Columns].[FullColumnName].&amp;['Date'[Working Day]]]"/>
            <x15:cachedUniqueName index="28" name="[Columns].[FullColumnName].&amp;['Date'[Year Month Number]]]"/>
            <x15:cachedUniqueName index="29" name="[Columns].[FullColumnName].&amp;['Date'[Year Month Short]]]"/>
            <x15:cachedUniqueName index="30" name="[Columns].[FullColumnName].&amp;['Date'[Year Month]]]"/>
            <x15:cachedUniqueName index="31" name="[Columns].[FullColumnName].&amp;['Date'[Year Quarter Number]]]"/>
            <x15:cachedUniqueName index="32" name="[Columns].[FullColumnName].&amp;['Date'[Year Quarter]]]"/>
            <x15:cachedUniqueName index="33" name="[Columns].[FullColumnName].&amp;['Date'[Year]]]"/>
            <x15:cachedUniqueName index="34" name="[Columns].[FullColumnName].&amp;['Product'[Brand]]]"/>
            <x15:cachedUniqueName index="35" name="[Columns].[FullColumnName].&amp;['Product'[Category Code]]]"/>
            <x15:cachedUniqueName index="36" name="[Columns].[FullColumnName].&amp;['Product'[Category]]]"/>
            <x15:cachedUniqueName index="37" name="[Columns].[FullColumnName].&amp;['Product'[Color]]]"/>
            <x15:cachedUniqueName index="38" name="[Columns].[FullColumnName].&amp;['Product'[Manufacturer]]]"/>
            <x15:cachedUniqueName index="39" name="[Columns].[FullColumnName].&amp;['Product'[Product Code]]]"/>
            <x15:cachedUniqueName index="40" name="[Columns].[FullColumnName].&amp;['Product'[Product Name]]]"/>
            <x15:cachedUniqueName index="41" name="[Columns].[FullColumnName].&amp;['Product'[ProductKey]]]"/>
            <x15:cachedUniqueName index="42" name="[Columns].[FullColumnName].&amp;['Product'[Subcategory Code]]]"/>
            <x15:cachedUniqueName index="43" name="[Columns].[FullColumnName].&amp;['Product'[Subcategory]]]"/>
            <x15:cachedUniqueName index="44" name="[Columns].[FullColumnName].&amp;['Product'[Unit Cost]]]"/>
            <x15:cachedUniqueName index="45" name="[Columns].[FullColumnName].&amp;['Product'[Unit Price]]]"/>
            <x15:cachedUniqueName index="46" name="[Columns].[FullColumnName].&amp;['Product'[Weight Unit Measure]]]"/>
            <x15:cachedUniqueName index="47" name="[Columns].[FullColumnName].&amp;['Product'[Weight]]]"/>
            <x15:cachedUniqueName index="48" name="[Columns].[FullColumnName].&amp;['Sales'[Currency Code]]]"/>
            <x15:cachedUniqueName index="49" name="[Columns].[FullColumnName].&amp;['Sales'[CustomerKey]]]"/>
            <x15:cachedUniqueName index="50" name="[Columns].[FullColumnName].&amp;['Sales'[Delivery Date]]]"/>
            <x15:cachedUniqueName index="51" name="[Columns].[FullColumnName].&amp;['Sales'[Exchange Rate]]]"/>
            <x15:cachedUniqueName index="52" name="[Columns].[FullColumnName].&amp;['Sales'[Line Number]]]"/>
            <x15:cachedUniqueName index="53" name="[Columns].[FullColumnName].&amp;['Sales'[Net Price]]]"/>
            <x15:cachedUniqueName index="54" name="[Columns].[FullColumnName].&amp;['Sales'[Order Date]]]"/>
            <x15:cachedUniqueName index="55" name="[Columns].[FullColumnName].&amp;['Sales'[Order Number]]]"/>
            <x15:cachedUniqueName index="56" name="[Columns].[FullColumnName].&amp;['Sales'[ProductKey]]]"/>
            <x15:cachedUniqueName index="57" name="[Columns].[FullColumnName].&amp;['Sales'[Quantity]]]"/>
            <x15:cachedUniqueName index="58" name="[Columns].[FullColumnName].&amp;['Sales'[StoreKey]]]"/>
            <x15:cachedUniqueName index="59" name="[Columns].[FullColumnName].&amp;['Sales'[Unit Cost]]]"/>
            <x15:cachedUniqueName index="60" name="[Columns].[FullColumnName].&amp;['Sales'[Unit Price]]]"/>
            <x15:cachedUniqueName index="61" name="[Columns].[FullColumnName].&amp;['Store'[Close Date]]]"/>
            <x15:cachedUniqueName index="62" name="[Columns].[FullColumnName].&amp;['Store'[Country]]]"/>
            <x15:cachedUniqueName index="63" name="[Columns].[FullColumnName].&amp;['Store'[Name]]]"/>
            <x15:cachedUniqueName index="64" name="[Columns].[FullColumnName].&amp;['Store'[Open Date]]]"/>
            <x15:cachedUniqueName index="65" name="[Columns].[FullColumnName].&amp;['Store'[Square Meters]]]"/>
            <x15:cachedUniqueName index="66" name="[Columns].[FullColumnName].&amp;['Store'[State]]]"/>
            <x15:cachedUniqueName index="67" name="[Columns].[FullColumnName].&amp;['Store'[Status]]]"/>
            <x15:cachedUniqueName index="68" name="[Columns].[FullColumnName].&amp;['Store'[Store Code]]]"/>
            <x15:cachedUniqueName index="69" name="[Columns].[FullColumnName].&amp;['Store'[StoreKey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Columns Hierarchies Size]" caption="Columns Hierarchies Size" numFmtId="0" hierarchy="137" level="32767"/>
    <cacheField name="[Measures].[Dictionary Size]" caption="Dictionary Size" numFmtId="0" hierarchy="140" level="32767"/>
    <cacheField name="[Measures].[Partitions #]" caption="Partitions #" numFmtId="0" hierarchy="132" level="32767"/>
    <cacheField name="[Measures].[Encoding_]" caption="Encoding_" numFmtId="0" hierarchy="131" level="32767"/>
    <cacheField name="[Measures].[Database Size %]" caption="Database Size %" numFmtId="0" hierarchy="148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28935182" createdVersion="5" refreshedVersion="7" minRefreshableVersion="3" recordCount="0" supportSubquery="1" supportAdvancedDrill="1" xr:uid="{EA39F793-B0CA-4BB8-8891-109DB697E8F0}">
  <cacheSource type="external" connectionId="13"/>
  <cacheFields count="11">
    <cacheField name="[Measures].[Cardinality]" caption="Cardinality" numFmtId="0" hierarchy="135" level="32767"/>
    <cacheField name="[Measures].[Partitions #]" caption="Partitions #" numFmtId="0" hierarchy="132" level="32767"/>
    <cacheField name="[Columns].[Tables-Columns].[Table]" caption="Table" numFmtId="0" hierarchy="30" level="1">
      <sharedItems count="6">
        <s v="Currency Exchange"/>
        <s v="Customer"/>
        <s v="Date"/>
        <s v="Product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 Exchange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Product]"/>
            <x15:cachedUniqueName index="4" name="[Columns].[Tables-Columns].[Table].&amp;[Sales]"/>
            <x15:cachedUniqueName index="5" name="[Columns].[Tables-Columns].[Table].&amp;[Store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 Segments].[PartitionName].[PartitionName]" caption="PartitionName" numFmtId="0" hierarchy="40" level="1">
      <sharedItems count="6">
        <s v="Currency Exchange-84d00514-3ac1-4a6c-a61b-f2bed7b860be"/>
        <s v="Customer-bee8b62a-fee2-49b8-a0b6-5518e67a2d59"/>
        <s v="Date-44d762f0-a871-4687-b253-096276d9658b"/>
        <s v="Product-9730db17-a88f-43ad-b6f2-50ae8a679b18"/>
        <s v="Sales-4929449f-be0b-48cf-a44e-c644698415ba"/>
        <s v="Store-4e2fa8b8-517f-4c17-ae5a-7d36051099bc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Currency Exchange-84d00514-3ac1-4a6c-a61b-f2bed7b860be]"/>
            <x15:cachedUniqueName index="1" name="[Columns Segments].[PartitionName].&amp;[Customer-bee8b62a-fee2-49b8-a0b6-5518e67a2d59]"/>
            <x15:cachedUniqueName index="2" name="[Columns Segments].[PartitionName].&amp;[Date-44d762f0-a871-4687-b253-096276d9658b]"/>
            <x15:cachedUniqueName index="3" name="[Columns Segments].[PartitionName].&amp;[Product-9730db17-a88f-43ad-b6f2-50ae8a679b18]"/>
            <x15:cachedUniqueName index="4" name="[Columns Segments].[PartitionName].&amp;[Sales-4929449f-be0b-48cf-a44e-c644698415ba]"/>
            <x15:cachedUniqueName index="5" name="[Columns Segments].[PartitionName].&amp;[Store-4e2fa8b8-517f-4c17-ae5a-7d36051099bc]"/>
          </x15:cachedUniqueNames>
        </ext>
      </extLst>
    </cacheField>
    <cacheField name="[Measures].[Data Size]" caption="Data Size" numFmtId="0" hierarchy="139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30439813" createdVersion="5" refreshedVersion="7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Encoding_]" caption="Encoding_" numFmtId="0" hierarchy="131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31712961" createdVersion="5" refreshedVersion="7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unt="3">
        <s v="'Currency Exchange'[Exchange]"/>
        <s v="'Product'[Weight]"/>
        <s v="'Sales'[Exchange Rat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rrency Exchange'[Exchange]]]"/>
            <x15:cachedUniqueName index="1" name="[Columns].[FullColumnName].&amp;['Product'[Weight]]]"/>
            <x15:cachedUniqueName index="2" name="[Columns].[FullColumnName].&amp;['Sales'[Exchange Rate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3275463" createdVersion="5" refreshedVersion="7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5" level="1">
      <sharedItems containsSemiMixedTypes="0" containsNonDate="0" containsString="0"/>
    </cacheField>
    <cacheField name="[Columns Segments].[CompressionType].[CompressionType]" caption="CompressionType" numFmtId="0" hierarchy="36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3" level="1">
      <sharedItems containsSemiMixedTypes="0" containsString="0" containsNumber="1" containsInteger="1" minValue="1" maxValue="32" count="13">
        <n v="1"/>
        <n v="2"/>
        <n v="3"/>
        <n v="4"/>
        <n v="5"/>
        <n v="6"/>
        <n v="7"/>
        <n v="8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10]"/>
            <x15:cachedUniqueName index="9" name="[Columns Segments].[BitsCount].&amp;[12]"/>
            <x15:cachedUniqueName index="10" name="[Columns Segments].[BitsCount].&amp;[16]"/>
            <x15:cachedUniqueName index="11" name="[Columns Segments].[BitsCount].&amp;[21]"/>
            <x15:cachedUniqueName index="12" name="[Columns Segments].[BitsCount].&amp;[32]"/>
          </x15:cachedUniqueNames>
        </ext>
      </extLst>
    </cacheField>
    <cacheField name="[Measures].[Data Size]" caption="Data Size" numFmtId="0" hierarchy="139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35185186" createdVersion="5" refreshedVersion="7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30" level="1">
      <sharedItems count="2">
        <s v="Currency Exchange"/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 Exchange]"/>
            <x15:cachedUniqueName index="1" name="[Columns].[Tables-Columns].[Table].&amp;[Sales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Relationships].[Relationship].[Relationship]" caption="Relationship" numFmtId="0" hierarchy="75" level="1">
      <sharedItems count="6">
        <s v="'Currency Exchange'[Date] ∞←1 'Date'[Date]"/>
        <s v="'Sales'[CustomerKey] ∞←1 'Customer'[CustomerKey]"/>
        <s v="'Sales'[Delivery Date] ∞←1 'Date'[Date]"/>
        <s v="'Sales'[Order Date] ∞←1 'Date'[Date]"/>
        <s v="'Sales'[ProductKey] ∞←1 'Product'[ProductKey]"/>
        <s v="'Sales'[StoreKey] ∞←1 'Store'[Store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Currency Exchange'[Date]] ∞←1 'Date'[Date]]]"/>
            <x15:cachedUniqueName index="1" name="[Relationships].[Relationship].&amp;['Sales'[CustomerKey]] ∞←1 'Customer'[CustomerKey]]]"/>
            <x15:cachedUniqueName index="2" name="[Relationships].[Relationship].&amp;['Sales'[Delivery Date]] ∞←1 'Date'[Date]]]"/>
            <x15:cachedUniqueName index="3" name="[Relationships].[Relationship].&amp;['Sales'[Order Date]] ∞←1 'Date'[Date]]]"/>
            <x15:cachedUniqueName index="4" name="[Relationships].[Relationship].&amp;['Sales'[ProductKey]] ∞←1 'Product'[ProductKey]]]"/>
            <x15:cachedUniqueName index="5" name="[Relationships].[Relationship].&amp;['Sales'[StoreKey]] ∞←1 'Store'[StoreKey]]]"/>
          </x15:cachedUniqueNames>
        </ext>
      </extLst>
    </cacheField>
    <cacheField name="[Relationships].[Cardinality (Filter)].[Cardinality (Filter)]" caption="Cardinality (Filter)" numFmtId="0" hierarchy="68" level="1">
      <sharedItems containsSemiMixedTypes="0" containsNonDate="0" containsString="0"/>
    </cacheField>
    <cacheField name="[Measures].[Relationship Type]" caption="Relationship Type" numFmtId="0" hierarchy="154" level="32767"/>
    <cacheField name="[Measures].[Max From Cardinality]" caption="Max From Cardinality" numFmtId="0" hierarchy="141" level="32767"/>
    <cacheField name="[Measures].[Max To Cardinality]" caption="Max To Cardinality" numFmtId="0" hierarchy="142" level="32767"/>
    <cacheField name="[Measures].[Missing Keys]" caption="Missing Keys" numFmtId="0" hierarchy="150" level="32767"/>
    <cacheField name="[Measures].[Invalid Rows]" caption="Invalid Rows" numFmtId="0" hierarchy="151" level="32767"/>
    <cacheField name="[Measures].[Relationships Size]" caption="Relationships Size" numFmtId="0" hierarchy="143" level="32767"/>
    <cacheField name="[Measures].[Bid. Filters]" caption="Bid. Filters" numFmtId="0" hierarchy="152" level="32767"/>
    <cacheField name="[Measures].[MMR]" caption="MMR" numFmtId="0" hierarchy="153" level="32767"/>
    <cacheField name="[Measures].[One to Many Ratio %]" caption="One to Many Ratio %" numFmtId="0" hierarchy="155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3611111" createdVersion="5" refreshedVersion="7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30" level="1">
      <sharedItems count="3">
        <s v="Customer"/>
        <s v="Date"/>
        <s v="Product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Product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User Hierarchies Size]" caption="User Hierarchies Size" numFmtId="0" hierarchy="145" level="32767"/>
    <cacheField name="[User Hierarchies].[UserHierarchyName].[UserHierarchyName]" caption="UserHierarchyName" numFmtId="0" hierarchy="86" level="1">
      <sharedItems count="4">
        <s v="Category-Subcategory"/>
        <s v="Geography"/>
        <s v="Year-Month"/>
        <s v="Year-Quarter-Month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tegory-Subcategory]"/>
            <x15:cachedUniqueName index="1" name="[User Hierarchies].[UserHierarchyName].&amp;[Geography]"/>
            <x15:cachedUniqueName index="2" name="[User Hierarchies].[UserHierarchyName].&amp;[Year-Month]"/>
            <x15:cachedUniqueName index="3" name="[User Hierarchies].[UserHierarchyName].&amp;[Year-Quarter-Month]"/>
          </x15:cachedUniqueNames>
        </ext>
      </extLst>
    </cacheField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Marco Russo" refreshedDate="44549.989645717593" createdVersion="3" refreshedVersion="7" minRefreshableVersion="3" recordCount="0" tupleCache="1" supportSubquery="1" supportAdvancedDrill="1" xr:uid="{47F05C36-59CF-4777-BFA7-D5E20530EC4D}">
  <cacheSource type="external" connectionId="13"/>
  <cacheFields count="1">
    <cacheField name="[Measures].[MeasuresLevel]" caption="MeasuresLevel" numFmtId="0" hierarchy="55">
      <sharedItems count="11">
        <s v="[Measures].[Roles #]" c="Roles #"/>
        <s v="[Measures].[Calculated columns #]" c="Calculated columns #"/>
        <s v="[Measures].[Calculated tables #]" c="Calculated tables #"/>
        <s v="[Measures].[Last Refresh]" c="Last Refresh"/>
        <s v="[Measures].[Tables #]" c="Tables #"/>
        <s v="[Measures].[Table Size]" c="Table Size"/>
        <s v="[Measures].[Segments #]" c="Segments #"/>
        <s v="[Measures].[Partitions #]" c="Partitions #"/>
        <s v="[Measures].[Calculation items #]" c="Calculation items #"/>
        <s v="[Measures].[Measures #]" c="Measures #"/>
        <s v="[Measures].[Columns #]" c="Columns #"/>
      </sharedItems>
    </cacheField>
  </cacheFields>
  <cacheHierarchies count="19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1">
      <m in="0">
        <tpls c="1">
          <tpl fld="0" item="0"/>
        </tpls>
      </m>
      <n v="1" in="0">
        <tpls c="1">
          <tpl fld="0" item="1"/>
        </tpls>
      </n>
      <m in="0">
        <tpls c="1">
          <tpl fld="0" item="2"/>
        </tpls>
      </m>
      <n v="44354.170376195987" in="1">
        <tpls c="1">
          <tpl fld="0" item="3"/>
        </tpls>
      </n>
      <n v="6" in="0">
        <tpls c="1">
          <tpl fld="0" item="4"/>
        </tpls>
      </n>
      <n v="424199886" in="0">
        <tpls c="1">
          <tpl fld="0" item="5"/>
        </tpls>
      </n>
      <n v="15" in="0">
        <tpls c="1">
          <tpl fld="0" item="6"/>
        </tpls>
      </n>
      <n v="6" in="0">
        <tpls c="1">
          <tpl fld="0" item="7"/>
        </tpls>
      </n>
      <m in="0">
        <tpls c="1">
          <tpl fld="0" item="8"/>
        </tpls>
      </m>
      <n v="5" in="0">
        <tpls c="1">
          <tpl fld="0" item="9"/>
        </tpls>
      </n>
      <n v="76" in="0">
        <tpls c="1">
          <tpl fld="0" item="10"/>
        </tpls>
      </n>
    </entries>
    <queryCache count="12">
      <query mdx="[Measures].[Roles #]">
        <tpls c="1">
          <tpl fld="0" item="0"/>
        </tpls>
      </query>
      <query mdx="[Measures].[Calculated columns #]">
        <tpls c="1">
          <tpl fld="0" item="1"/>
        </tpls>
      </query>
      <query mdx="[Measures].[Calculated tables #]">
        <tpls c="1">
          <tpl fld="0" item="2"/>
        </tpls>
      </query>
      <query mdx="[Measures].[Last Refresh]">
        <tpls c="1">
          <tpl fld="0" item="3"/>
        </tpls>
      </query>
      <query mdx="[Measures].[Tables #]">
        <tpls c="1">
          <tpl fld="0" item="4"/>
        </tpls>
      </query>
      <query mdx="[Measures].[Table Size]">
        <tpls c="1">
          <tpl fld="0" item="5"/>
        </tpls>
      </query>
      <query mdx="[Measures].[Segments #]">
        <tpls c="1">
          <tpl fld="0" item="6"/>
        </tpls>
      </query>
      <query mdx="[Measures].[Partitions #]">
        <tpls c="1">
          <tpl fld="0" item="7"/>
        </tpls>
      </query>
      <query mdx="[Measures].[Calculation items #]">
        <tpls c="1">
          <tpl fld="0" item="8"/>
        </tpls>
      </query>
      <query mdx="[Measures].[Measures #]">
        <tpls c="1">
          <tpl fld="0" item="9"/>
        </tpls>
      </query>
      <query mdx="[Measures].[Columns #]">
        <tpls c="1">
          <tpl fld="0" item="10"/>
        </tpls>
      </query>
      <query mdx="([Tables].[IsLocalDateTable].[True],[Measures].[Tables #])"/>
    </queryCache>
    <serverFormats count="2">
      <serverFormat format="#,0"/>
      <serverFormat format="yyyy-MM-dd HH:mm:ss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0" applyNumberFormats="0" applyBorderFormats="0" applyFontFormats="0" applyPatternFormats="0" applyAlignmentFormats="0" applyWidthHeightFormats="1" dataCaption="Values" tag="a1f8c80b-5057-4faf-b817-6f51ece89370" updatedVersion="7" minRefreshableVersion="3" useAutoFormatting="1" itemPrintTitles="1" createdVersion="5" indent="0" outline="1" outlineData="1" multipleFieldFilters="0">
  <location ref="A3:W10" firstHeaderRow="0" firstDataRow="1" firstDataCol="1" rowPageCount="1" colPageCount="1"/>
  <pivotFields count="25"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25" name="[Columns].[IsRowNumber].&amp;[False]" cap="FALSE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" applyNumberFormats="0" applyBorderFormats="0" applyFontFormats="0" applyPatternFormats="0" applyAlignmentFormats="0" applyWidthHeightFormats="1" dataCaption="Values" tag="f434f23a-15c3-483d-b9c1-0eeaa2fc2dc1" updatedVersion="7" minRefreshableVersion="3" useAutoFormatting="1" itemPrintTitles="1" createdVersion="5" indent="0" outline="1" outlineData="1" multipleFieldFilters="0">
  <location ref="A3:O74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71">
    <i>
      <x v="49"/>
    </i>
    <i>
      <x v="55"/>
    </i>
    <i>
      <x v="11"/>
    </i>
    <i>
      <x v="13"/>
    </i>
    <i>
      <x v="4"/>
    </i>
    <i>
      <x v="53"/>
    </i>
    <i>
      <x v="50"/>
    </i>
    <i>
      <x v="54"/>
    </i>
    <i>
      <x v="56"/>
    </i>
    <i>
      <x v="59"/>
    </i>
    <i>
      <x v="60"/>
    </i>
    <i>
      <x v="16"/>
    </i>
    <i>
      <x v="51"/>
    </i>
    <i>
      <x v="7"/>
    </i>
    <i>
      <x v="6"/>
    </i>
    <i>
      <x v="5"/>
    </i>
    <i>
      <x/>
    </i>
    <i>
      <x v="1"/>
    </i>
    <i>
      <x v="17"/>
    </i>
    <i>
      <x v="15"/>
    </i>
    <i>
      <x v="14"/>
    </i>
    <i>
      <x v="40"/>
    </i>
    <i>
      <x v="58"/>
    </i>
    <i>
      <x v="41"/>
    </i>
    <i>
      <x v="39"/>
    </i>
    <i>
      <x v="12"/>
    </i>
    <i>
      <x v="30"/>
    </i>
    <i>
      <x v="29"/>
    </i>
    <i>
      <x v="32"/>
    </i>
    <i>
      <x v="63"/>
    </i>
    <i>
      <x v="43"/>
    </i>
    <i>
      <x v="66"/>
    </i>
    <i>
      <x v="24"/>
    </i>
    <i>
      <x v="23"/>
    </i>
    <i>
      <x v="42"/>
    </i>
    <i>
      <x v="37"/>
    </i>
    <i>
      <x v="38"/>
    </i>
    <i>
      <x v="34"/>
    </i>
    <i>
      <x v="36"/>
    </i>
    <i>
      <x v="48"/>
    </i>
    <i>
      <x v="35"/>
    </i>
    <i>
      <x v="26"/>
    </i>
    <i>
      <x v="62"/>
    </i>
    <i>
      <x v="10"/>
    </i>
    <i>
      <x v="20"/>
    </i>
    <i>
      <x v="9"/>
    </i>
    <i>
      <x v="19"/>
    </i>
    <i>
      <x v="25"/>
    </i>
    <i>
      <x v="46"/>
    </i>
    <i>
      <x v="2"/>
    </i>
    <i>
      <x v="3"/>
    </i>
    <i>
      <x v="8"/>
    </i>
    <i>
      <x v="67"/>
    </i>
    <i>
      <x v="45"/>
    </i>
    <i>
      <x v="21"/>
    </i>
    <i>
      <x v="57"/>
    </i>
    <i>
      <x v="44"/>
    </i>
    <i>
      <x v="28"/>
    </i>
    <i>
      <x v="47"/>
    </i>
    <i>
      <x v="31"/>
    </i>
    <i>
      <x v="52"/>
    </i>
    <i>
      <x v="22"/>
    </i>
    <i>
      <x v="33"/>
    </i>
    <i>
      <x v="69"/>
    </i>
    <i>
      <x v="18"/>
    </i>
    <i>
      <x v="27"/>
    </i>
    <i>
      <x v="68"/>
    </i>
    <i>
      <x v="64"/>
    </i>
    <i>
      <x v="65"/>
    </i>
    <i>
      <x v="6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25" name="[Columns].[IsRowNumber].&amp;[False]" cap="FALSE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" applyNumberFormats="0" applyBorderFormats="0" applyFontFormats="0" applyPatternFormats="0" applyAlignmentFormats="0" applyWidthHeightFormats="1" dataCaption="Values" tag="81327fd5-e246-4b67-bc4d-501245a0193f" updatedVersion="7" minRefreshableVersion="3" useAutoFormatting="1" subtotalHiddenItems="1" itemPrintTitles="1" createdVersion="5" indent="0" outline="1" outlineData="1" multipleFieldFilters="0">
  <location ref="A3:I16" firstHeaderRow="0" firstDataRow="1" firstDataCol="1"/>
  <pivotFields count="11"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1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7" applyNumberFormats="0" applyBorderFormats="0" applyFontFormats="0" applyPatternFormats="0" applyAlignmentFormats="0" applyWidthHeightFormats="1" dataCaption="Values" tag="59da4aa7-4236-4648-aa60-f13e22ffdac9" updatedVersion="7" minRefreshableVersion="3" useAutoFormatting="1" itemPrintTitles="1" createdVersion="5" indent="0" outline="1" outlineData="1" multipleFieldFilters="0">
  <location ref="A3:B11" firstHeaderRow="1" firstDataRow="1" firstDataCol="1" rowPageCount="1" colPageCount="1"/>
  <pivotFields count="5"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2">
    <field x="0"/>
    <field x="4"/>
  </rowFields>
  <rowItems count="8">
    <i>
      <x/>
    </i>
    <i r="1">
      <x v="1"/>
    </i>
    <i>
      <x v="1"/>
    </i>
    <i r="1">
      <x v="2"/>
    </i>
    <i r="1">
      <x v="3"/>
    </i>
    <i>
      <x v="2"/>
    </i>
    <i r="1">
      <x/>
    </i>
    <i t="grand">
      <x/>
    </i>
  </rowItems>
  <colItems count="1">
    <i/>
  </colItems>
  <pageFields count="1">
    <pageField fld="2" hier="25" name="[Columns].[IsRowNumber].&amp;[False]" cap="FALSE"/>
  </pageFields>
  <dataFields count="1">
    <dataField fld="3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8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6" applyNumberFormats="0" applyBorderFormats="0" applyFontFormats="0" applyPatternFormats="0" applyAlignmentFormats="0" applyWidthHeightFormats="1" dataCaption="Values" tag="b138a726-78b3-4e77-9364-427f4dcd7401" updatedVersion="7" minRefreshableVersion="3" useAutoFormatting="1" subtotalHiddenItems="1" itemPrintTitles="1" createdVersion="5" indent="0" outline="1" outlineData="1" multipleFieldFilters="0">
  <location ref="A4:J13" firstHeaderRow="0" firstDataRow="1" firstDataCol="1" rowPageCount="2" colPageCount="1"/>
  <pivotFields count="14"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9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5" name="[Columns].[IsRowNumber].&amp;[False]" cap="FALSE"/>
    <pageField fld="4" hier="6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7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5" applyNumberFormats="0" applyBorderFormats="0" applyFontFormats="0" applyPatternFormats="0" applyAlignmentFormats="0" applyWidthHeightFormats="1" dataCaption="Values" tag="f0bd1038-2e4f-4066-a28d-2db801f60e3d" updatedVersion="7" minRefreshableVersion="3" useAutoFormatting="1" colGrandTotals="0" itemPrintTitles="1" createdVersion="5" indent="0" outline="1" outlineData="1" multipleFieldFilters="0">
  <location ref="A3:E18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5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3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4" applyNumberFormats="0" applyBorderFormats="0" applyFontFormats="0" applyPatternFormats="0" applyAlignmentFormats="0" applyWidthHeightFormats="1" dataCaption="Values" tag="99e483fa-c0c1-4a8c-8d30-3313ab43e6a9" updatedVersion="7" minRefreshableVersion="3" useAutoFormatting="1" itemPrintTitles="1" createdVersion="5" indent="0" outline="1" outlineData="1" multipleFieldFilters="0">
  <location ref="A3:K13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/>
        <item x="4" e="0"/>
        <item x="5" e="0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0">
    <i>
      <x/>
    </i>
    <i>
      <x v="1"/>
    </i>
    <i>
      <x v="2"/>
    </i>
    <i>
      <x v="3"/>
    </i>
    <i r="1">
      <x/>
    </i>
    <i r="1">
      <x v="1"/>
    </i>
    <i r="1">
      <x v="2"/>
    </i>
    <i>
      <x v="4"/>
    </i>
    <i>
      <x v="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5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3" applyNumberFormats="0" applyBorderFormats="0" applyFontFormats="0" applyPatternFormats="0" applyAlignmentFormats="0" applyWidthHeightFormats="1" dataCaption="Values" tag="eb0ac110-0010-4a23-b6b5-f77d96c04bce" updatedVersion="7" minRefreshableVersion="3" useAutoFormatting="1" itemPrintTitles="1" createdVersion="5" indent="0" outline="1" outlineData="1" multipleFieldFilters="0">
  <location ref="A3:L16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5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7" tableType="queryTable" totalsRowShown="0">
  <autoFilter ref="A1:H7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tabSelected="1" workbookViewId="0">
      <selection activeCell="B2" sqref="B2"/>
    </sheetView>
  </sheetViews>
  <sheetFormatPr defaultRowHeight="14.6" x14ac:dyDescent="0.4"/>
  <cols>
    <col min="1" max="1" width="40.53515625" customWidth="1"/>
    <col min="2" max="2" width="27.84375" customWidth="1"/>
  </cols>
  <sheetData>
    <row r="1" spans="1:2" ht="26.15" x14ac:dyDescent="0.7">
      <c r="A1" s="15" t="s">
        <v>104</v>
      </c>
    </row>
    <row r="2" spans="1:2" ht="58.3" x14ac:dyDescent="0.4">
      <c r="A2" s="17" t="s">
        <v>115</v>
      </c>
    </row>
    <row r="3" spans="1:2" ht="58.3" x14ac:dyDescent="0.4">
      <c r="A3" s="17" t="s">
        <v>114</v>
      </c>
    </row>
    <row r="4" spans="1:2" x14ac:dyDescent="0.4">
      <c r="A4" s="17"/>
    </row>
    <row r="5" spans="1:2" x14ac:dyDescent="0.4">
      <c r="A5" s="17" t="s">
        <v>116</v>
      </c>
    </row>
    <row r="6" spans="1:2" x14ac:dyDescent="0.4">
      <c r="A6" s="16" t="s">
        <v>105</v>
      </c>
    </row>
    <row r="7" spans="1:2" x14ac:dyDescent="0.4">
      <c r="A7" s="16" t="s">
        <v>106</v>
      </c>
    </row>
    <row r="9" spans="1:2" x14ac:dyDescent="0.4">
      <c r="A9" s="14" t="s">
        <v>107</v>
      </c>
    </row>
    <row r="10" spans="1:2" ht="29.15" x14ac:dyDescent="0.4">
      <c r="A10" s="13" t="s">
        <v>108</v>
      </c>
      <c r="B10" s="18" t="s">
        <v>110</v>
      </c>
    </row>
    <row r="11" spans="1:2" ht="43.75" x14ac:dyDescent="0.4">
      <c r="A11" s="13" t="s">
        <v>109</v>
      </c>
      <c r="B11" s="18" t="s">
        <v>111</v>
      </c>
    </row>
    <row r="22" spans="1:1" x14ac:dyDescent="0.4">
      <c r="A22" t="s">
        <v>113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5"/>
  <sheetViews>
    <sheetView showGridLines="0" workbookViewId="0">
      <selection activeCell="A5" sqref="A5"/>
    </sheetView>
  </sheetViews>
  <sheetFormatPr defaultRowHeight="14.6" x14ac:dyDescent="0.4"/>
  <cols>
    <col min="1" max="1" width="19.921875" customWidth="1"/>
    <col min="2" max="2" width="19.53515625" customWidth="1"/>
    <col min="3" max="3" width="39.3828125" customWidth="1"/>
    <col min="4" max="4" width="47.69140625" bestFit="1" customWidth="1"/>
    <col min="6" max="6" width="14.921875" bestFit="1" customWidth="1"/>
  </cols>
  <sheetData>
    <row r="1" spans="1:4" ht="18.45" x14ac:dyDescent="0.5">
      <c r="A1" s="20" t="s">
        <v>117</v>
      </c>
    </row>
    <row r="2" spans="1:4" ht="15.9" x14ac:dyDescent="0.45">
      <c r="A2" s="21" t="s">
        <v>170</v>
      </c>
      <c r="B2" s="32" t="str">
        <f>FileNameRange</f>
        <v>C:\Temp\e444a82b-ee82-46b2-9982-15605c037a51.vpax</v>
      </c>
      <c r="C2" s="32"/>
      <c r="D2" s="32"/>
    </row>
    <row r="3" spans="1:4" x14ac:dyDescent="0.4">
      <c r="A3" s="16"/>
      <c r="B3" s="14"/>
      <c r="C3" s="14"/>
      <c r="D3" s="14"/>
    </row>
    <row r="4" spans="1:4" ht="18.45" x14ac:dyDescent="0.5">
      <c r="A4" s="23" t="s">
        <v>118</v>
      </c>
      <c r="B4" s="24" vm="3">
        <f>CUBEVALUE( "ThisWorkbookDataModel", CUBEMEMBER( "ThisWorkbookDataModel", "[Measures].[Table Size]") )</f>
        <v>424199886</v>
      </c>
      <c r="C4" s="14"/>
    </row>
    <row r="5" spans="1:4" ht="18.45" x14ac:dyDescent="0.5">
      <c r="A5" s="26" t="s">
        <v>119</v>
      </c>
      <c r="B5" s="19" vm="4">
        <f>CUBEVALUE( "ThisWorkbookDataModel", CUBEMEMBER( "ThisWorkbookDataModel", "[Measures].[Tables #]") )</f>
        <v>6</v>
      </c>
    </row>
    <row r="6" spans="1:4" ht="18.45" x14ac:dyDescent="0.5">
      <c r="A6" s="27" t="s">
        <v>122</v>
      </c>
      <c r="B6" s="25" vm="7">
        <f>CUBEVALUE( "ThisWorkbookDataModel", CUBEMEMBER( "ThisWorkbookDataModel", "[Measures].[Partitions #]") )</f>
        <v>6</v>
      </c>
    </row>
    <row r="7" spans="1:4" ht="18.45" x14ac:dyDescent="0.5">
      <c r="A7" s="22" t="s">
        <v>123</v>
      </c>
      <c r="B7" s="19" vm="8">
        <f>CUBEVALUE( "ThisWorkbookDataModel", CUBEMEMBER( "ThisWorkbookDataModel", "[Measures].[Segments #]") )</f>
        <v>15</v>
      </c>
    </row>
    <row r="8" spans="1:4" ht="18.45" x14ac:dyDescent="0.5">
      <c r="A8" s="27" t="s">
        <v>120</v>
      </c>
      <c r="B8" s="25" vm="5">
        <f>CUBEVALUE( "ThisWorkbookDataModel", CUBEMEMBER( "ThisWorkbookDataModel", "[Measures].[Columns #]") )</f>
        <v>76</v>
      </c>
    </row>
    <row r="9" spans="1:4" ht="18.45" x14ac:dyDescent="0.5">
      <c r="A9" s="28" t="s">
        <v>171</v>
      </c>
      <c r="B9" s="19" vm="9">
        <f>CUBEVALUE( "ThisWorkbookDataModel", CUBEMEMBER( "ThisWorkbookDataModel", "[Measures].[Measures #]") )</f>
        <v>5</v>
      </c>
    </row>
    <row r="10" spans="1:4" ht="18.45" x14ac:dyDescent="0.5">
      <c r="A10" s="27" t="s">
        <v>172</v>
      </c>
      <c r="B10" s="25" t="str" vm="10">
        <f>CUBEVALUE( "ThisWorkbookDataModel", CUBEMEMBER( "ThisWorkbookDataModel", "[Measures].[Calculated tables #]") )</f>
        <v/>
      </c>
    </row>
    <row r="11" spans="1:4" ht="18.45" x14ac:dyDescent="0.5">
      <c r="A11" s="28" t="s">
        <v>173</v>
      </c>
      <c r="B11" s="19" vm="11">
        <f>CUBEVALUE( "ThisWorkbookDataModel", CUBEMEMBER( "ThisWorkbookDataModel", "[Measures].[Calculated columns #]") )</f>
        <v>1</v>
      </c>
    </row>
    <row r="12" spans="1:4" ht="18.45" x14ac:dyDescent="0.5">
      <c r="A12" s="27" t="s">
        <v>175</v>
      </c>
      <c r="B12" s="25" t="str" vm="12">
        <f>CUBEVALUE( "ThisWorkbookDataModel", CUBEMEMBER( "ThisWorkbookDataModel", "[Measures].[Calculation items #]") )</f>
        <v/>
      </c>
    </row>
    <row r="13" spans="1:4" ht="18.45" x14ac:dyDescent="0.5">
      <c r="A13" s="28" t="s">
        <v>174</v>
      </c>
      <c r="B13" s="19" t="str" vm="13">
        <f>CUBEVALUE( "ThisWorkbookDataModel", CUBEMEMBER( "ThisWorkbookDataModel", "[Measures].[Roles #]") )</f>
        <v/>
      </c>
    </row>
    <row r="14" spans="1:4" ht="18.45" x14ac:dyDescent="0.5">
      <c r="A14" s="23" t="s">
        <v>124</v>
      </c>
      <c r="B14" s="25">
        <f>IFERROR(CUBEVALUE( "ThisWorkbookDataModel", CUBEMEMBER( "ThisWorkbookDataModel", "([Tables].[IsLocalDateTable].[True],[Measures].[Tables #])") ),0)</f>
        <v>0</v>
      </c>
    </row>
    <row r="15" spans="1:4" ht="18" customHeight="1" x14ac:dyDescent="0.45">
      <c r="A15" s="21" t="s">
        <v>121</v>
      </c>
      <c r="B15" s="29" vm="6">
        <f>CUBEVALUE( "ThisWorkbookDataModel", CUBEMEMBER( "ThisWorkbookDataModel", "[Measures].[Last Refresh]") )</f>
        <v>44354.170376195987</v>
      </c>
      <c r="C15" s="14"/>
    </row>
  </sheetData>
  <mergeCells count="1">
    <mergeCell ref="B2:D2"/>
  </mergeCells>
  <conditionalFormatting sqref="B14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2" location="'DAX Expressions'!A1" display="Measures" xr:uid="{132870A9-4A7F-4802-9045-E2BE6FEEB1C8}"/>
    <hyperlink ref="A13" location="'DAX Expressions'!A1" display="Measures" xr:uid="{ACB52A4D-A191-4103-ADCB-444D5CF6FDB2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4.6" x14ac:dyDescent="0.4"/>
  <cols>
    <col min="1" max="1" width="18.4609375" bestFit="1" customWidth="1"/>
    <col min="2" max="2" width="9.921875" bestFit="1" customWidth="1"/>
    <col min="3" max="3" width="10.921875" bestFit="1" customWidth="1"/>
    <col min="4" max="4" width="16.53515625" bestFit="1" customWidth="1"/>
    <col min="5" max="5" width="10.921875" bestFit="1" customWidth="1"/>
    <col min="6" max="6" width="13.07421875" bestFit="1" customWidth="1"/>
    <col min="7" max="7" width="21.84375" bestFit="1" customWidth="1"/>
    <col min="8" max="8" width="9.53515625" bestFit="1" customWidth="1"/>
    <col min="9" max="9" width="5.3828125" bestFit="1" customWidth="1"/>
    <col min="10" max="10" width="9.3828125" bestFit="1" customWidth="1"/>
    <col min="11" max="11" width="18.23046875" bestFit="1" customWidth="1"/>
    <col min="12" max="12" width="15.69140625" bestFit="1" customWidth="1"/>
    <col min="13" max="13" width="12.69140625" bestFit="1" customWidth="1"/>
    <col min="14" max="14" width="10.921875" bestFit="1" customWidth="1"/>
    <col min="15" max="15" width="14.3828125" bestFit="1" customWidth="1"/>
    <col min="16" max="16" width="10.3828125" bestFit="1" customWidth="1"/>
    <col min="17" max="17" width="10.4609375" bestFit="1" customWidth="1"/>
    <col min="18" max="18" width="9.53515625" bestFit="1" customWidth="1"/>
    <col min="19" max="19" width="15.15234375" bestFit="1" customWidth="1"/>
    <col min="20" max="20" width="18.53515625" bestFit="1" customWidth="1"/>
    <col min="21" max="21" width="18.23046875" bestFit="1" customWidth="1"/>
    <col min="22" max="22" width="19.15234375" bestFit="1" customWidth="1"/>
    <col min="23" max="23" width="12.15234375" bestFit="1" customWidth="1"/>
  </cols>
  <sheetData>
    <row r="1" spans="1:23" x14ac:dyDescent="0.4">
      <c r="A1" s="1" t="s">
        <v>14</v>
      </c>
      <c r="B1" t="s" vm="1">
        <v>15</v>
      </c>
    </row>
    <row r="3" spans="1:23" x14ac:dyDescent="0.4">
      <c r="A3" s="1" t="s">
        <v>0</v>
      </c>
      <c r="B3" t="s">
        <v>40</v>
      </c>
      <c r="C3" t="s">
        <v>41</v>
      </c>
      <c r="D3" t="s">
        <v>42</v>
      </c>
      <c r="E3" t="s">
        <v>5</v>
      </c>
      <c r="F3" t="s">
        <v>43</v>
      </c>
      <c r="G3" t="s">
        <v>44</v>
      </c>
      <c r="H3" t="s">
        <v>96</v>
      </c>
      <c r="I3" t="s">
        <v>97</v>
      </c>
      <c r="J3" t="s">
        <v>6</v>
      </c>
      <c r="K3" t="s">
        <v>9</v>
      </c>
      <c r="L3" t="s">
        <v>10</v>
      </c>
      <c r="M3" t="s">
        <v>47</v>
      </c>
      <c r="N3" t="s">
        <v>45</v>
      </c>
      <c r="O3" t="s">
        <v>11</v>
      </c>
      <c r="P3" t="s">
        <v>12</v>
      </c>
      <c r="Q3" t="s">
        <v>13</v>
      </c>
      <c r="R3" t="s">
        <v>46</v>
      </c>
      <c r="S3" t="s">
        <v>189</v>
      </c>
      <c r="T3" t="s">
        <v>190</v>
      </c>
      <c r="U3" t="s">
        <v>191</v>
      </c>
      <c r="V3" t="s">
        <v>192</v>
      </c>
      <c r="W3" t="s">
        <v>193</v>
      </c>
    </row>
    <row r="4" spans="1:23" x14ac:dyDescent="0.4">
      <c r="A4" s="2" t="s">
        <v>176</v>
      </c>
      <c r="B4" s="4">
        <v>202100</v>
      </c>
      <c r="C4" s="4">
        <v>1309520</v>
      </c>
      <c r="D4" s="4">
        <v>1296576</v>
      </c>
      <c r="E4" s="4">
        <v>727584</v>
      </c>
      <c r="F4" s="4">
        <v>424616</v>
      </c>
      <c r="G4" s="4">
        <v>144376</v>
      </c>
      <c r="H4" s="11"/>
      <c r="I4" s="10"/>
      <c r="J4" t="s">
        <v>4</v>
      </c>
      <c r="K4" s="4"/>
      <c r="L4" s="4">
        <v>12944</v>
      </c>
      <c r="M4" s="12">
        <v>0</v>
      </c>
      <c r="N4" s="3"/>
      <c r="O4" s="3">
        <v>3.08703524734092E-3</v>
      </c>
      <c r="P4" s="4">
        <v>1</v>
      </c>
      <c r="Q4" s="4">
        <v>1</v>
      </c>
      <c r="R4" s="4">
        <v>4</v>
      </c>
      <c r="S4" s="4">
        <v>4</v>
      </c>
      <c r="T4" s="4"/>
      <c r="U4" s="4"/>
      <c r="V4" s="30"/>
      <c r="W4" s="31"/>
    </row>
    <row r="5" spans="1:23" x14ac:dyDescent="0.4">
      <c r="A5" s="2" t="s">
        <v>48</v>
      </c>
      <c r="B5" s="4">
        <v>1468724</v>
      </c>
      <c r="C5" s="4">
        <v>174307464</v>
      </c>
      <c r="D5" s="4">
        <v>172869128</v>
      </c>
      <c r="E5" s="4">
        <v>20587152</v>
      </c>
      <c r="F5" s="4">
        <v>121783880</v>
      </c>
      <c r="G5" s="4">
        <v>30498096</v>
      </c>
      <c r="H5" s="11"/>
      <c r="I5" s="10"/>
      <c r="J5" t="s">
        <v>8</v>
      </c>
      <c r="K5" s="4">
        <v>1438336</v>
      </c>
      <c r="L5" s="4"/>
      <c r="M5" s="12">
        <v>0</v>
      </c>
      <c r="N5" s="3"/>
      <c r="O5" s="3">
        <v>0.41090879501085015</v>
      </c>
      <c r="P5" s="4">
        <v>1</v>
      </c>
      <c r="Q5" s="4">
        <v>1</v>
      </c>
      <c r="R5" s="4">
        <v>13</v>
      </c>
      <c r="S5" s="4">
        <v>13</v>
      </c>
      <c r="T5" s="4"/>
      <c r="U5" s="4"/>
      <c r="V5" s="30"/>
      <c r="W5" s="31"/>
    </row>
    <row r="6" spans="1:23" x14ac:dyDescent="0.4">
      <c r="A6" s="2" t="s">
        <v>1</v>
      </c>
      <c r="B6" s="4">
        <v>4018</v>
      </c>
      <c r="C6" s="4">
        <v>578498</v>
      </c>
      <c r="D6" s="4">
        <v>444610</v>
      </c>
      <c r="E6" s="4">
        <v>43568</v>
      </c>
      <c r="F6" s="4">
        <v>351554</v>
      </c>
      <c r="G6" s="4">
        <v>49488</v>
      </c>
      <c r="H6" s="11"/>
      <c r="I6" s="10"/>
      <c r="J6" t="s">
        <v>4</v>
      </c>
      <c r="K6" s="4">
        <v>133888</v>
      </c>
      <c r="L6" s="4"/>
      <c r="M6" s="12">
        <v>1</v>
      </c>
      <c r="N6" s="3"/>
      <c r="O6" s="3">
        <v>1.3637391689445197E-3</v>
      </c>
      <c r="P6" s="4">
        <v>1</v>
      </c>
      <c r="Q6" s="4">
        <v>1</v>
      </c>
      <c r="R6" s="4">
        <v>17</v>
      </c>
      <c r="S6" s="4">
        <v>17</v>
      </c>
      <c r="T6" s="4"/>
      <c r="U6" s="4"/>
      <c r="V6" s="30"/>
      <c r="W6" s="31"/>
    </row>
    <row r="7" spans="1:23" x14ac:dyDescent="0.4">
      <c r="A7" s="2" t="s">
        <v>2</v>
      </c>
      <c r="B7" s="4">
        <v>2517</v>
      </c>
      <c r="C7" s="4">
        <v>509072</v>
      </c>
      <c r="D7" s="4">
        <v>508400</v>
      </c>
      <c r="E7" s="4">
        <v>38736</v>
      </c>
      <c r="F7" s="4">
        <v>402912</v>
      </c>
      <c r="G7" s="4">
        <v>66752</v>
      </c>
      <c r="H7" s="11"/>
      <c r="I7" s="10"/>
      <c r="J7" t="s">
        <v>4</v>
      </c>
      <c r="K7" s="4">
        <v>672</v>
      </c>
      <c r="L7" s="4"/>
      <c r="M7" s="12">
        <v>0</v>
      </c>
      <c r="N7" s="3"/>
      <c r="O7" s="3">
        <v>1.2000757586247913E-3</v>
      </c>
      <c r="P7" s="4">
        <v>1</v>
      </c>
      <c r="Q7" s="4">
        <v>1</v>
      </c>
      <c r="R7" s="4">
        <v>14</v>
      </c>
      <c r="S7" s="4">
        <v>14</v>
      </c>
      <c r="T7" s="4"/>
      <c r="U7" s="4"/>
      <c r="V7" s="30"/>
      <c r="W7" s="31"/>
    </row>
    <row r="8" spans="1:23" x14ac:dyDescent="0.4">
      <c r="A8" s="2" t="s">
        <v>51</v>
      </c>
      <c r="B8" s="4">
        <v>10144064</v>
      </c>
      <c r="C8" s="4">
        <v>247413572</v>
      </c>
      <c r="D8" s="4">
        <v>243482212</v>
      </c>
      <c r="E8" s="4">
        <v>173574320</v>
      </c>
      <c r="F8" s="4">
        <v>40894276</v>
      </c>
      <c r="G8" s="4">
        <v>29013616</v>
      </c>
      <c r="H8" s="11"/>
      <c r="I8" s="10"/>
      <c r="J8" t="s">
        <v>4</v>
      </c>
      <c r="K8" s="4"/>
      <c r="L8" s="4">
        <v>3931360</v>
      </c>
      <c r="M8" s="12">
        <v>0</v>
      </c>
      <c r="N8" s="3"/>
      <c r="O8" s="3">
        <v>0.58324761548851523</v>
      </c>
      <c r="P8" s="4">
        <v>10</v>
      </c>
      <c r="Q8" s="4">
        <v>1</v>
      </c>
      <c r="R8" s="4">
        <v>13</v>
      </c>
      <c r="S8" s="4">
        <v>130</v>
      </c>
      <c r="T8" s="4"/>
      <c r="U8" s="4"/>
      <c r="V8" s="30"/>
      <c r="W8" s="31"/>
    </row>
    <row r="9" spans="1:23" x14ac:dyDescent="0.4">
      <c r="A9" s="2" t="s">
        <v>56</v>
      </c>
      <c r="B9" s="4">
        <v>74</v>
      </c>
      <c r="C9" s="4">
        <v>81040</v>
      </c>
      <c r="D9" s="4">
        <v>81040</v>
      </c>
      <c r="E9" s="4">
        <v>744</v>
      </c>
      <c r="F9" s="4">
        <v>77616</v>
      </c>
      <c r="G9" s="4">
        <v>2680</v>
      </c>
      <c r="H9" s="11"/>
      <c r="I9" s="10"/>
      <c r="J9" t="s">
        <v>4</v>
      </c>
      <c r="K9" s="4"/>
      <c r="L9" s="4"/>
      <c r="M9" s="12">
        <v>0</v>
      </c>
      <c r="N9" s="3"/>
      <c r="O9" s="3">
        <v>1.9104201267984312E-4</v>
      </c>
      <c r="P9" s="4">
        <v>1</v>
      </c>
      <c r="Q9" s="4">
        <v>1</v>
      </c>
      <c r="R9" s="4">
        <v>9</v>
      </c>
      <c r="S9" s="4">
        <v>9</v>
      </c>
      <c r="T9" s="4"/>
      <c r="U9" s="4"/>
      <c r="V9" s="30"/>
      <c r="W9" s="31"/>
    </row>
    <row r="10" spans="1:23" x14ac:dyDescent="0.4">
      <c r="A10" s="2" t="s">
        <v>3</v>
      </c>
      <c r="B10" s="4">
        <v>11821497</v>
      </c>
      <c r="C10" s="4">
        <v>424199166</v>
      </c>
      <c r="D10" s="4">
        <v>418681966</v>
      </c>
      <c r="E10" s="4">
        <v>194972104</v>
      </c>
      <c r="F10" s="4">
        <v>163934854</v>
      </c>
      <c r="G10" s="4">
        <v>59775008</v>
      </c>
      <c r="H10" s="11"/>
      <c r="I10" s="10"/>
      <c r="J10" t="s">
        <v>4</v>
      </c>
      <c r="K10" s="4">
        <v>1572896</v>
      </c>
      <c r="L10" s="4">
        <v>3944304</v>
      </c>
      <c r="M10" s="12">
        <v>1</v>
      </c>
      <c r="N10" s="3"/>
      <c r="O10" s="3">
        <v>0.99999830268695544</v>
      </c>
      <c r="P10" s="4">
        <v>15</v>
      </c>
      <c r="Q10" s="4">
        <v>6</v>
      </c>
      <c r="R10" s="4">
        <v>70</v>
      </c>
      <c r="S10" s="4">
        <v>187</v>
      </c>
      <c r="T10" s="4"/>
      <c r="U10" s="4"/>
      <c r="V10" s="30"/>
      <c r="W10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74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4.6" x14ac:dyDescent="0.4"/>
  <cols>
    <col min="1" max="1" width="31" bestFit="1" customWidth="1"/>
    <col min="2" max="3" width="9.921875" bestFit="1" customWidth="1"/>
    <col min="4" max="4" width="16.53515625" bestFit="1" customWidth="1"/>
    <col min="5" max="5" width="10.921875" bestFit="1" customWidth="1"/>
    <col min="6" max="6" width="21.84375" bestFit="1" customWidth="1"/>
    <col min="7" max="7" width="13.07421875" bestFit="1" customWidth="1"/>
    <col min="8" max="8" width="14.3828125" bestFit="1" customWidth="1"/>
    <col min="9" max="9" width="10.4609375" bestFit="1" customWidth="1"/>
    <col min="10" max="10" width="9.3828125" bestFit="1" customWidth="1"/>
    <col min="11" max="11" width="15.15234375" bestFit="1" customWidth="1"/>
    <col min="12" max="12" width="18.53515625" bestFit="1" customWidth="1"/>
    <col min="13" max="13" width="18.23046875" bestFit="1" customWidth="1"/>
    <col min="14" max="14" width="19.15234375" bestFit="1" customWidth="1"/>
    <col min="15" max="15" width="12.15234375" bestFit="1" customWidth="1"/>
    <col min="16" max="16" width="17.84375" bestFit="1" customWidth="1"/>
  </cols>
  <sheetData>
    <row r="1" spans="1:15" x14ac:dyDescent="0.4">
      <c r="A1" s="1" t="s">
        <v>14</v>
      </c>
      <c r="B1" t="s" vm="1">
        <v>15</v>
      </c>
    </row>
    <row r="3" spans="1:15" x14ac:dyDescent="0.4">
      <c r="A3" s="1" t="s">
        <v>0</v>
      </c>
      <c r="B3" t="s">
        <v>22</v>
      </c>
      <c r="C3" t="s">
        <v>40</v>
      </c>
      <c r="D3" t="s">
        <v>42</v>
      </c>
      <c r="E3" t="s">
        <v>5</v>
      </c>
      <c r="F3" t="s">
        <v>44</v>
      </c>
      <c r="G3" t="s">
        <v>43</v>
      </c>
      <c r="H3" t="s">
        <v>11</v>
      </c>
      <c r="I3" t="s">
        <v>13</v>
      </c>
      <c r="J3" t="s">
        <v>6</v>
      </c>
      <c r="K3" t="s">
        <v>189</v>
      </c>
      <c r="L3" t="s">
        <v>190</v>
      </c>
      <c r="M3" t="s">
        <v>191</v>
      </c>
      <c r="N3" t="s">
        <v>192</v>
      </c>
      <c r="O3" t="s">
        <v>193</v>
      </c>
    </row>
    <row r="4" spans="1:15" x14ac:dyDescent="0.4">
      <c r="A4" s="2" t="s">
        <v>59</v>
      </c>
      <c r="B4" s="4">
        <v>10144064</v>
      </c>
      <c r="C4" s="4">
        <v>1468724</v>
      </c>
      <c r="D4" s="4">
        <v>78230368</v>
      </c>
      <c r="E4" s="4">
        <v>27050888</v>
      </c>
      <c r="F4" s="4">
        <v>11749840</v>
      </c>
      <c r="G4" s="4">
        <v>39429640</v>
      </c>
      <c r="H4" s="3">
        <v>0.18441864456323781</v>
      </c>
      <c r="I4" s="4">
        <v>1</v>
      </c>
      <c r="J4" t="s">
        <v>7</v>
      </c>
      <c r="K4" s="4">
        <v>10</v>
      </c>
      <c r="L4" s="4"/>
      <c r="M4" s="4"/>
      <c r="N4" s="30"/>
      <c r="O4" s="31"/>
    </row>
    <row r="5" spans="1:15" x14ac:dyDescent="0.4">
      <c r="A5" s="2" t="s">
        <v>58</v>
      </c>
      <c r="B5" s="4">
        <v>10144064</v>
      </c>
      <c r="C5" s="4">
        <v>4230271</v>
      </c>
      <c r="D5" s="4">
        <v>57497560</v>
      </c>
      <c r="E5" s="4">
        <v>40576336</v>
      </c>
      <c r="F5" s="4">
        <v>16921104</v>
      </c>
      <c r="G5" s="4">
        <v>120</v>
      </c>
      <c r="H5" s="3">
        <v>0.13554355363499557</v>
      </c>
      <c r="I5" s="4">
        <v>1</v>
      </c>
      <c r="J5" t="s">
        <v>16</v>
      </c>
      <c r="K5" s="4">
        <v>10</v>
      </c>
      <c r="L5" s="4"/>
      <c r="M5" s="4"/>
      <c r="N5" s="30"/>
      <c r="O5" s="31"/>
    </row>
    <row r="6" spans="1:15" x14ac:dyDescent="0.4">
      <c r="A6" s="2" t="s">
        <v>49</v>
      </c>
      <c r="B6" s="4">
        <v>1468724</v>
      </c>
      <c r="C6" s="4">
        <v>1468724</v>
      </c>
      <c r="D6" s="4">
        <v>55096080</v>
      </c>
      <c r="E6" s="4">
        <v>3916600</v>
      </c>
      <c r="F6" s="4">
        <v>11749840</v>
      </c>
      <c r="G6" s="4">
        <v>39429640</v>
      </c>
      <c r="H6" s="3">
        <v>0.12988235456527208</v>
      </c>
      <c r="I6" s="4">
        <v>1</v>
      </c>
      <c r="J6" t="s">
        <v>7</v>
      </c>
      <c r="K6" s="4">
        <v>1</v>
      </c>
      <c r="L6" s="4"/>
      <c r="M6" s="4"/>
      <c r="N6" s="30"/>
      <c r="O6" s="31"/>
    </row>
    <row r="7" spans="1:15" x14ac:dyDescent="0.4">
      <c r="A7" s="2" t="s">
        <v>57</v>
      </c>
      <c r="B7" s="4">
        <v>1468724</v>
      </c>
      <c r="C7" s="4">
        <v>1010059</v>
      </c>
      <c r="D7" s="4">
        <v>47350310</v>
      </c>
      <c r="E7" s="4">
        <v>3916600</v>
      </c>
      <c r="F7" s="4">
        <v>8080512</v>
      </c>
      <c r="G7" s="4">
        <v>35353198</v>
      </c>
      <c r="H7" s="3">
        <v>0.11162263725832307</v>
      </c>
      <c r="I7" s="4">
        <v>1</v>
      </c>
      <c r="J7" t="s">
        <v>7</v>
      </c>
      <c r="K7" s="4">
        <v>1</v>
      </c>
      <c r="L7" s="4"/>
      <c r="M7" s="4"/>
      <c r="N7" s="30"/>
      <c r="O7" s="31"/>
    </row>
    <row r="8" spans="1:15" x14ac:dyDescent="0.4">
      <c r="A8" s="2" t="s">
        <v>130</v>
      </c>
      <c r="B8" s="4">
        <v>1468724</v>
      </c>
      <c r="C8" s="4">
        <v>941520</v>
      </c>
      <c r="D8" s="4">
        <v>46681343</v>
      </c>
      <c r="E8" s="4">
        <v>3916600</v>
      </c>
      <c r="F8" s="4">
        <v>7532208</v>
      </c>
      <c r="G8" s="4">
        <v>35232535</v>
      </c>
      <c r="H8" s="3">
        <v>0.11004562834795292</v>
      </c>
      <c r="I8" s="4">
        <v>1</v>
      </c>
      <c r="J8" t="s">
        <v>7</v>
      </c>
      <c r="K8" s="4">
        <v>1</v>
      </c>
      <c r="L8" s="4"/>
      <c r="M8" s="4"/>
      <c r="N8" s="30"/>
      <c r="O8" s="31"/>
    </row>
    <row r="9" spans="1:15" x14ac:dyDescent="0.4">
      <c r="A9" s="2" t="s">
        <v>60</v>
      </c>
      <c r="B9" s="4">
        <v>10144064</v>
      </c>
      <c r="C9" s="4">
        <v>24734</v>
      </c>
      <c r="D9" s="4">
        <v>20506832</v>
      </c>
      <c r="E9" s="4">
        <v>19682072</v>
      </c>
      <c r="F9" s="4">
        <v>197920</v>
      </c>
      <c r="G9" s="4">
        <v>626840</v>
      </c>
      <c r="H9" s="3">
        <v>4.8342379799696598E-2</v>
      </c>
      <c r="I9" s="4">
        <v>1</v>
      </c>
      <c r="J9" t="s">
        <v>7</v>
      </c>
      <c r="K9" s="4">
        <v>10</v>
      </c>
      <c r="L9" s="4"/>
      <c r="M9" s="4"/>
      <c r="N9" s="30"/>
      <c r="O9" s="31"/>
    </row>
    <row r="10" spans="1:15" x14ac:dyDescent="0.4">
      <c r="A10" s="2" t="s">
        <v>61</v>
      </c>
      <c r="B10" s="4">
        <v>10144064</v>
      </c>
      <c r="C10" s="4">
        <v>3360</v>
      </c>
      <c r="D10" s="4">
        <v>16420200</v>
      </c>
      <c r="E10" s="4">
        <v>16216008</v>
      </c>
      <c r="F10" s="4">
        <v>26928</v>
      </c>
      <c r="G10" s="4">
        <v>177264</v>
      </c>
      <c r="H10" s="3">
        <v>3.8708638408262087E-2</v>
      </c>
      <c r="I10" s="4">
        <v>1</v>
      </c>
      <c r="J10" t="s">
        <v>7</v>
      </c>
      <c r="K10" s="4">
        <v>10</v>
      </c>
      <c r="L10" s="4"/>
      <c r="M10" s="4"/>
      <c r="N10" s="30"/>
      <c r="O10" s="31"/>
    </row>
    <row r="11" spans="1:15" x14ac:dyDescent="0.4">
      <c r="A11" s="2" t="s">
        <v>63</v>
      </c>
      <c r="B11" s="4">
        <v>10144064</v>
      </c>
      <c r="C11" s="4">
        <v>3281</v>
      </c>
      <c r="D11" s="4">
        <v>16170304</v>
      </c>
      <c r="E11" s="4">
        <v>15968344</v>
      </c>
      <c r="F11" s="4">
        <v>26288</v>
      </c>
      <c r="G11" s="4">
        <v>175672</v>
      </c>
      <c r="H11" s="3">
        <v>3.8119538768570063E-2</v>
      </c>
      <c r="I11" s="4">
        <v>1</v>
      </c>
      <c r="J11" t="s">
        <v>7</v>
      </c>
      <c r="K11" s="4">
        <v>10</v>
      </c>
      <c r="L11" s="4"/>
      <c r="M11" s="4"/>
      <c r="N11" s="30"/>
      <c r="O11" s="31"/>
    </row>
    <row r="12" spans="1:15" x14ac:dyDescent="0.4">
      <c r="A12" s="2" t="s">
        <v>62</v>
      </c>
      <c r="B12" s="4">
        <v>10144064</v>
      </c>
      <c r="C12" s="4">
        <v>2517</v>
      </c>
      <c r="D12" s="4">
        <v>16134252</v>
      </c>
      <c r="E12" s="4">
        <v>16038160</v>
      </c>
      <c r="F12" s="4">
        <v>20176</v>
      </c>
      <c r="G12" s="4">
        <v>75916</v>
      </c>
      <c r="H12" s="3">
        <v>3.8034550532623196E-2</v>
      </c>
      <c r="I12" s="4">
        <v>1</v>
      </c>
      <c r="J12" t="s">
        <v>7</v>
      </c>
      <c r="K12" s="4">
        <v>10</v>
      </c>
      <c r="L12" s="4"/>
      <c r="M12" s="4"/>
      <c r="N12" s="30"/>
      <c r="O12" s="31"/>
    </row>
    <row r="13" spans="1:15" x14ac:dyDescent="0.4">
      <c r="A13" s="2" t="s">
        <v>64</v>
      </c>
      <c r="B13" s="4">
        <v>10144064</v>
      </c>
      <c r="C13" s="4">
        <v>1956</v>
      </c>
      <c r="D13" s="4">
        <v>14459352</v>
      </c>
      <c r="E13" s="4">
        <v>14402024</v>
      </c>
      <c r="F13" s="4">
        <v>15696</v>
      </c>
      <c r="G13" s="4">
        <v>41632</v>
      </c>
      <c r="H13" s="3">
        <v>3.4086176062763013E-2</v>
      </c>
      <c r="I13" s="4">
        <v>1</v>
      </c>
      <c r="J13" t="s">
        <v>7</v>
      </c>
      <c r="K13" s="4">
        <v>10</v>
      </c>
      <c r="L13" s="4"/>
      <c r="M13" s="4"/>
      <c r="N13" s="30"/>
      <c r="O13" s="31"/>
    </row>
    <row r="14" spans="1:15" x14ac:dyDescent="0.4">
      <c r="A14" s="2" t="s">
        <v>65</v>
      </c>
      <c r="B14" s="4">
        <v>10144064</v>
      </c>
      <c r="C14" s="4">
        <v>1761</v>
      </c>
      <c r="D14" s="4">
        <v>14399068</v>
      </c>
      <c r="E14" s="4">
        <v>14344584</v>
      </c>
      <c r="F14" s="4">
        <v>14128</v>
      </c>
      <c r="G14" s="4">
        <v>40356</v>
      </c>
      <c r="H14" s="3">
        <v>3.3944063813350481E-2</v>
      </c>
      <c r="I14" s="4">
        <v>1</v>
      </c>
      <c r="J14" t="s">
        <v>7</v>
      </c>
      <c r="K14" s="4">
        <v>10</v>
      </c>
      <c r="L14" s="4"/>
      <c r="M14" s="4"/>
      <c r="N14" s="30"/>
      <c r="O14" s="31"/>
    </row>
    <row r="15" spans="1:15" x14ac:dyDescent="0.4">
      <c r="A15" s="2" t="s">
        <v>131</v>
      </c>
      <c r="B15" s="4">
        <v>1468724</v>
      </c>
      <c r="C15" s="4">
        <v>292114</v>
      </c>
      <c r="D15" s="4">
        <v>12542739</v>
      </c>
      <c r="E15" s="4">
        <v>2250128</v>
      </c>
      <c r="F15" s="4">
        <v>2336960</v>
      </c>
      <c r="G15" s="4">
        <v>7955651</v>
      </c>
      <c r="H15" s="3">
        <v>2.956799238743784E-2</v>
      </c>
      <c r="I15" s="4">
        <v>1</v>
      </c>
      <c r="J15" t="s">
        <v>7</v>
      </c>
      <c r="K15" s="4">
        <v>1</v>
      </c>
      <c r="L15" s="4"/>
      <c r="M15" s="4"/>
      <c r="N15" s="30"/>
      <c r="O15" s="31"/>
    </row>
    <row r="16" spans="1:15" x14ac:dyDescent="0.4">
      <c r="A16" s="2" t="s">
        <v>140</v>
      </c>
      <c r="B16" s="4">
        <v>10144064</v>
      </c>
      <c r="C16" s="4">
        <v>5068</v>
      </c>
      <c r="D16" s="4">
        <v>9522440</v>
      </c>
      <c r="E16" s="4">
        <v>9177528</v>
      </c>
      <c r="F16" s="4">
        <v>40592</v>
      </c>
      <c r="G16" s="4">
        <v>304320</v>
      </c>
      <c r="H16" s="3">
        <v>2.244800226089641E-2</v>
      </c>
      <c r="I16" s="4">
        <v>1</v>
      </c>
      <c r="J16" t="s">
        <v>7</v>
      </c>
      <c r="K16" s="4">
        <v>10</v>
      </c>
      <c r="L16" s="4"/>
      <c r="M16" s="4"/>
      <c r="N16" s="30"/>
      <c r="O16" s="31"/>
    </row>
    <row r="17" spans="1:15" x14ac:dyDescent="0.4">
      <c r="A17" s="2" t="s">
        <v>67</v>
      </c>
      <c r="B17" s="4">
        <v>1468724</v>
      </c>
      <c r="C17" s="4">
        <v>74003</v>
      </c>
      <c r="D17" s="4">
        <v>4993320</v>
      </c>
      <c r="E17" s="4">
        <v>2147704</v>
      </c>
      <c r="F17" s="4">
        <v>592064</v>
      </c>
      <c r="G17" s="4">
        <v>2253552</v>
      </c>
      <c r="H17" s="3">
        <v>1.1771148849389365E-2</v>
      </c>
      <c r="I17" s="4">
        <v>1</v>
      </c>
      <c r="J17" t="s">
        <v>7</v>
      </c>
      <c r="K17" s="4">
        <v>1</v>
      </c>
      <c r="L17" s="4"/>
      <c r="M17" s="4"/>
      <c r="N17" s="30"/>
      <c r="O17" s="31"/>
    </row>
    <row r="18" spans="1:15" x14ac:dyDescent="0.4">
      <c r="A18" s="2" t="s">
        <v>133</v>
      </c>
      <c r="B18" s="4">
        <v>1468724</v>
      </c>
      <c r="C18" s="4">
        <v>24493</v>
      </c>
      <c r="D18" s="4">
        <v>4555224</v>
      </c>
      <c r="E18" s="4">
        <v>2937456</v>
      </c>
      <c r="F18" s="4">
        <v>195984</v>
      </c>
      <c r="G18" s="4">
        <v>1421784</v>
      </c>
      <c r="H18" s="3">
        <v>1.073839043888852E-2</v>
      </c>
      <c r="I18" s="4">
        <v>1</v>
      </c>
      <c r="J18" t="s">
        <v>7</v>
      </c>
      <c r="K18" s="4">
        <v>1</v>
      </c>
      <c r="L18" s="4"/>
      <c r="M18" s="4"/>
      <c r="N18" s="30"/>
      <c r="O18" s="31"/>
    </row>
    <row r="19" spans="1:15" x14ac:dyDescent="0.4">
      <c r="A19" s="2" t="s">
        <v>148</v>
      </c>
      <c r="B19" s="4">
        <v>1468724</v>
      </c>
      <c r="C19" s="4">
        <v>67</v>
      </c>
      <c r="D19" s="4">
        <v>1162932</v>
      </c>
      <c r="E19" s="4">
        <v>1160752</v>
      </c>
      <c r="F19" s="4">
        <v>576</v>
      </c>
      <c r="G19" s="4">
        <v>1604</v>
      </c>
      <c r="H19" s="3">
        <v>2.7414717409895767E-3</v>
      </c>
      <c r="I19" s="4">
        <v>1</v>
      </c>
      <c r="J19" t="s">
        <v>7</v>
      </c>
      <c r="K19" s="4">
        <v>1</v>
      </c>
      <c r="L19" s="4"/>
      <c r="M19" s="4"/>
      <c r="N19" s="30"/>
      <c r="O19" s="31"/>
    </row>
    <row r="20" spans="1:15" x14ac:dyDescent="0.4">
      <c r="A20" s="2" t="s">
        <v>177</v>
      </c>
      <c r="B20" s="4">
        <v>202100</v>
      </c>
      <c r="C20" s="4">
        <v>8084</v>
      </c>
      <c r="D20" s="4">
        <v>859184</v>
      </c>
      <c r="E20" s="4">
        <v>404208</v>
      </c>
      <c r="F20" s="4">
        <v>64720</v>
      </c>
      <c r="G20" s="4">
        <v>390256</v>
      </c>
      <c r="H20" s="3">
        <v>2.0254225150829011E-3</v>
      </c>
      <c r="I20" s="4">
        <v>1</v>
      </c>
      <c r="J20" t="s">
        <v>7</v>
      </c>
      <c r="K20" s="4">
        <v>1</v>
      </c>
      <c r="L20" s="4"/>
      <c r="M20" s="4"/>
      <c r="N20" s="30"/>
      <c r="O20" s="31"/>
    </row>
    <row r="21" spans="1:15" x14ac:dyDescent="0.4">
      <c r="A21" s="2" t="s">
        <v>178</v>
      </c>
      <c r="B21" s="4">
        <v>202100</v>
      </c>
      <c r="C21" s="4">
        <v>19869</v>
      </c>
      <c r="D21" s="4">
        <v>402976</v>
      </c>
      <c r="E21" s="4">
        <v>323360</v>
      </c>
      <c r="F21" s="4">
        <v>79496</v>
      </c>
      <c r="G21" s="4">
        <v>120</v>
      </c>
      <c r="H21" s="3">
        <v>9.4996725199497103E-4</v>
      </c>
      <c r="I21" s="4">
        <v>1</v>
      </c>
      <c r="J21" t="s">
        <v>16</v>
      </c>
      <c r="K21" s="4">
        <v>1</v>
      </c>
      <c r="L21" s="4"/>
      <c r="M21" s="4"/>
      <c r="N21" s="30"/>
      <c r="O21" s="31"/>
    </row>
    <row r="22" spans="1:15" x14ac:dyDescent="0.4">
      <c r="A22" s="2" t="s">
        <v>17</v>
      </c>
      <c r="B22" s="4">
        <v>4018</v>
      </c>
      <c r="C22" s="4">
        <v>4018</v>
      </c>
      <c r="D22" s="4">
        <v>228656</v>
      </c>
      <c r="E22" s="4">
        <v>6432</v>
      </c>
      <c r="F22" s="4">
        <v>32192</v>
      </c>
      <c r="G22" s="4">
        <v>190032</v>
      </c>
      <c r="H22" s="3">
        <v>5.390289048781121E-4</v>
      </c>
      <c r="I22" s="4">
        <v>1</v>
      </c>
      <c r="J22" t="s">
        <v>7</v>
      </c>
      <c r="K22" s="4">
        <v>1</v>
      </c>
      <c r="L22" s="4"/>
      <c r="M22" s="4"/>
      <c r="N22" s="30"/>
      <c r="O22" s="31"/>
    </row>
    <row r="23" spans="1:15" x14ac:dyDescent="0.4">
      <c r="A23" s="2" t="s">
        <v>68</v>
      </c>
      <c r="B23" s="4">
        <v>1468724</v>
      </c>
      <c r="C23" s="4">
        <v>616</v>
      </c>
      <c r="D23" s="4">
        <v>203260</v>
      </c>
      <c r="E23" s="4">
        <v>162688</v>
      </c>
      <c r="F23" s="4">
        <v>4976</v>
      </c>
      <c r="G23" s="4">
        <v>35596</v>
      </c>
      <c r="H23" s="3">
        <v>4.791609019904357E-4</v>
      </c>
      <c r="I23" s="4">
        <v>1</v>
      </c>
      <c r="J23" t="s">
        <v>7</v>
      </c>
      <c r="K23" s="4">
        <v>1</v>
      </c>
      <c r="L23" s="4"/>
      <c r="M23" s="4"/>
      <c r="N23" s="30"/>
      <c r="O23" s="31"/>
    </row>
    <row r="24" spans="1:15" x14ac:dyDescent="0.4">
      <c r="A24" s="2" t="s">
        <v>132</v>
      </c>
      <c r="B24" s="4">
        <v>1468724</v>
      </c>
      <c r="C24" s="4">
        <v>571</v>
      </c>
      <c r="D24" s="4">
        <v>198996</v>
      </c>
      <c r="E24" s="4">
        <v>162688</v>
      </c>
      <c r="F24" s="4">
        <v>4608</v>
      </c>
      <c r="G24" s="4">
        <v>31700</v>
      </c>
      <c r="H24" s="3">
        <v>4.6910903695999577E-4</v>
      </c>
      <c r="I24" s="4">
        <v>1</v>
      </c>
      <c r="J24" t="s">
        <v>7</v>
      </c>
      <c r="K24" s="4">
        <v>1</v>
      </c>
      <c r="L24" s="4"/>
      <c r="M24" s="4"/>
      <c r="N24" s="30"/>
      <c r="O24" s="31"/>
    </row>
    <row r="25" spans="1:15" x14ac:dyDescent="0.4">
      <c r="A25" s="2" t="s">
        <v>20</v>
      </c>
      <c r="B25" s="4">
        <v>2517</v>
      </c>
      <c r="C25" s="4">
        <v>2517</v>
      </c>
      <c r="D25" s="4">
        <v>149035</v>
      </c>
      <c r="E25" s="4">
        <v>4032</v>
      </c>
      <c r="F25" s="4">
        <v>20176</v>
      </c>
      <c r="G25" s="4">
        <v>124827</v>
      </c>
      <c r="H25" s="3">
        <v>3.5133201332354907E-4</v>
      </c>
      <c r="I25" s="4">
        <v>1</v>
      </c>
      <c r="J25" t="s">
        <v>7</v>
      </c>
      <c r="K25" s="4">
        <v>1</v>
      </c>
      <c r="L25" s="4"/>
      <c r="M25" s="4"/>
      <c r="N25" s="30"/>
      <c r="O25" s="31"/>
    </row>
    <row r="26" spans="1:15" x14ac:dyDescent="0.4">
      <c r="A26" s="2" t="s">
        <v>81</v>
      </c>
      <c r="B26" s="4">
        <v>10144064</v>
      </c>
      <c r="C26" s="4">
        <v>74</v>
      </c>
      <c r="D26" s="4">
        <v>109280</v>
      </c>
      <c r="E26" s="4">
        <v>105984</v>
      </c>
      <c r="F26" s="4">
        <v>640</v>
      </c>
      <c r="G26" s="4">
        <v>2656</v>
      </c>
      <c r="H26" s="3">
        <v>2.576144020934508E-4</v>
      </c>
      <c r="I26" s="4">
        <v>1</v>
      </c>
      <c r="J26" t="s">
        <v>7</v>
      </c>
      <c r="K26" s="4">
        <v>10</v>
      </c>
      <c r="L26" s="4"/>
      <c r="M26" s="4"/>
      <c r="N26" s="30"/>
      <c r="O26" s="31"/>
    </row>
    <row r="27" spans="1:15" x14ac:dyDescent="0.4">
      <c r="A27" s="2" t="s">
        <v>21</v>
      </c>
      <c r="B27" s="4">
        <v>2517</v>
      </c>
      <c r="C27" s="4">
        <v>2517</v>
      </c>
      <c r="D27" s="4">
        <v>100124</v>
      </c>
      <c r="E27" s="4">
        <v>4032</v>
      </c>
      <c r="F27" s="4">
        <v>20176</v>
      </c>
      <c r="G27" s="4">
        <v>75916</v>
      </c>
      <c r="H27" s="3">
        <v>2.3603023787705592E-4</v>
      </c>
      <c r="I27" s="4">
        <v>1</v>
      </c>
      <c r="J27" t="s">
        <v>7</v>
      </c>
      <c r="K27" s="4">
        <v>1</v>
      </c>
      <c r="L27" s="4"/>
      <c r="M27" s="4"/>
      <c r="N27" s="30"/>
      <c r="O27" s="31"/>
    </row>
    <row r="28" spans="1:15" x14ac:dyDescent="0.4">
      <c r="A28" s="2" t="s">
        <v>66</v>
      </c>
      <c r="B28" s="4">
        <v>2517</v>
      </c>
      <c r="C28" s="4">
        <v>2517</v>
      </c>
      <c r="D28" s="4">
        <v>86215</v>
      </c>
      <c r="E28" s="4">
        <v>4032</v>
      </c>
      <c r="F28" s="4">
        <v>20176</v>
      </c>
      <c r="G28" s="4">
        <v>62007</v>
      </c>
      <c r="H28" s="3">
        <v>2.0324145018747129E-4</v>
      </c>
      <c r="I28" s="4">
        <v>1</v>
      </c>
      <c r="J28" t="s">
        <v>7</v>
      </c>
      <c r="K28" s="4">
        <v>1</v>
      </c>
      <c r="L28" s="4"/>
      <c r="M28" s="4"/>
      <c r="N28" s="30"/>
      <c r="O28" s="31"/>
    </row>
    <row r="29" spans="1:15" x14ac:dyDescent="0.4">
      <c r="A29" s="2" t="s">
        <v>50</v>
      </c>
      <c r="B29" s="4">
        <v>1468724</v>
      </c>
      <c r="C29" s="4">
        <v>2</v>
      </c>
      <c r="D29" s="4">
        <v>33072</v>
      </c>
      <c r="E29" s="4">
        <v>15912</v>
      </c>
      <c r="F29" s="4">
        <v>80</v>
      </c>
      <c r="G29" s="4">
        <v>17080</v>
      </c>
      <c r="H29" s="3">
        <v>7.7963245845851081E-5</v>
      </c>
      <c r="I29" s="4">
        <v>1</v>
      </c>
      <c r="J29" t="s">
        <v>7</v>
      </c>
      <c r="K29" s="4">
        <v>1</v>
      </c>
      <c r="L29" s="4"/>
      <c r="M29" s="4"/>
      <c r="N29" s="30"/>
      <c r="O29" s="31"/>
    </row>
    <row r="30" spans="1:15" x14ac:dyDescent="0.4">
      <c r="A30" s="2" t="s">
        <v>135</v>
      </c>
      <c r="B30" s="4">
        <v>4018</v>
      </c>
      <c r="C30" s="4">
        <v>132</v>
      </c>
      <c r="D30" s="4">
        <v>26436</v>
      </c>
      <c r="E30" s="4">
        <v>4024</v>
      </c>
      <c r="F30" s="4">
        <v>1104</v>
      </c>
      <c r="G30" s="4">
        <v>21308</v>
      </c>
      <c r="H30" s="3">
        <v>6.2319677285344667E-5</v>
      </c>
      <c r="I30" s="4">
        <v>1</v>
      </c>
      <c r="J30" t="s">
        <v>7</v>
      </c>
      <c r="K30" s="4">
        <v>1</v>
      </c>
      <c r="L30" s="4"/>
      <c r="M30" s="4"/>
      <c r="N30" s="30"/>
      <c r="O30" s="31"/>
    </row>
    <row r="31" spans="1:15" x14ac:dyDescent="0.4">
      <c r="A31" s="2" t="s">
        <v>136</v>
      </c>
      <c r="B31" s="4">
        <v>4018</v>
      </c>
      <c r="C31" s="4">
        <v>132</v>
      </c>
      <c r="D31" s="4">
        <v>25600</v>
      </c>
      <c r="E31" s="4">
        <v>4024</v>
      </c>
      <c r="F31" s="4">
        <v>1104</v>
      </c>
      <c r="G31" s="4">
        <v>20472</v>
      </c>
      <c r="H31" s="3">
        <v>6.0348908250295948E-5</v>
      </c>
      <c r="I31" s="4">
        <v>1</v>
      </c>
      <c r="J31" t="s">
        <v>7</v>
      </c>
      <c r="K31" s="4">
        <v>1</v>
      </c>
      <c r="L31" s="4"/>
      <c r="M31" s="4"/>
      <c r="N31" s="30"/>
      <c r="O31" s="31"/>
    </row>
    <row r="32" spans="1:15" x14ac:dyDescent="0.4">
      <c r="A32" s="2" t="s">
        <v>139</v>
      </c>
      <c r="B32" s="4">
        <v>4018</v>
      </c>
      <c r="C32" s="4">
        <v>44</v>
      </c>
      <c r="D32" s="4">
        <v>21712</v>
      </c>
      <c r="E32" s="4">
        <v>3216</v>
      </c>
      <c r="F32" s="4">
        <v>400</v>
      </c>
      <c r="G32" s="4">
        <v>18096</v>
      </c>
      <c r="H32" s="3">
        <v>5.1183417809782249E-5</v>
      </c>
      <c r="I32" s="4">
        <v>1</v>
      </c>
      <c r="J32" t="s">
        <v>7</v>
      </c>
      <c r="K32" s="4">
        <v>1</v>
      </c>
      <c r="L32" s="4"/>
      <c r="M32" s="4"/>
      <c r="N32" s="30"/>
      <c r="O32" s="31"/>
    </row>
    <row r="33" spans="1:15" x14ac:dyDescent="0.4">
      <c r="A33" s="2" t="s">
        <v>134</v>
      </c>
      <c r="B33" s="4">
        <v>74</v>
      </c>
      <c r="C33" s="4">
        <v>67</v>
      </c>
      <c r="D33" s="4">
        <v>21628</v>
      </c>
      <c r="E33" s="4">
        <v>72</v>
      </c>
      <c r="F33" s="4">
        <v>576</v>
      </c>
      <c r="G33" s="4">
        <v>20980</v>
      </c>
      <c r="H33" s="3">
        <v>5.0985397954585965E-5</v>
      </c>
      <c r="I33" s="4">
        <v>1</v>
      </c>
      <c r="J33" t="s">
        <v>7</v>
      </c>
      <c r="K33" s="4">
        <v>1</v>
      </c>
      <c r="L33" s="4"/>
      <c r="M33" s="4"/>
      <c r="N33" s="30"/>
      <c r="O33" s="31"/>
    </row>
    <row r="34" spans="1:15" x14ac:dyDescent="0.4">
      <c r="A34" s="2" t="s">
        <v>137</v>
      </c>
      <c r="B34" s="4">
        <v>2517</v>
      </c>
      <c r="C34" s="4">
        <v>32</v>
      </c>
      <c r="D34" s="4">
        <v>19854</v>
      </c>
      <c r="E34" s="4">
        <v>1272</v>
      </c>
      <c r="F34" s="4">
        <v>304</v>
      </c>
      <c r="G34" s="4">
        <v>18278</v>
      </c>
      <c r="H34" s="3">
        <v>4.6803407203178741E-5</v>
      </c>
      <c r="I34" s="4">
        <v>1</v>
      </c>
      <c r="J34" t="s">
        <v>7</v>
      </c>
      <c r="K34" s="4">
        <v>1</v>
      </c>
      <c r="L34" s="4"/>
      <c r="M34" s="4"/>
      <c r="N34" s="30"/>
      <c r="O34" s="31"/>
    </row>
    <row r="35" spans="1:15" x14ac:dyDescent="0.4">
      <c r="A35" s="2" t="s">
        <v>69</v>
      </c>
      <c r="B35" s="4">
        <v>74</v>
      </c>
      <c r="C35" s="4">
        <v>67</v>
      </c>
      <c r="D35" s="4">
        <v>19768</v>
      </c>
      <c r="E35" s="4">
        <v>72</v>
      </c>
      <c r="F35" s="4">
        <v>576</v>
      </c>
      <c r="G35" s="4">
        <v>19120</v>
      </c>
      <c r="H35" s="3">
        <v>4.6600672589525403E-5</v>
      </c>
      <c r="I35" s="4">
        <v>1</v>
      </c>
      <c r="J35" t="s">
        <v>7</v>
      </c>
      <c r="K35" s="4">
        <v>1</v>
      </c>
      <c r="L35" s="4"/>
      <c r="M35" s="4"/>
      <c r="N35" s="30"/>
      <c r="O35" s="31"/>
    </row>
    <row r="36" spans="1:15" x14ac:dyDescent="0.4">
      <c r="A36" s="2" t="s">
        <v>18</v>
      </c>
      <c r="B36" s="4">
        <v>4018</v>
      </c>
      <c r="C36" s="4">
        <v>12</v>
      </c>
      <c r="D36" s="4">
        <v>19468</v>
      </c>
      <c r="E36" s="4">
        <v>2016</v>
      </c>
      <c r="F36" s="4">
        <v>144</v>
      </c>
      <c r="G36" s="4">
        <v>17308</v>
      </c>
      <c r="H36" s="3">
        <v>4.5893458820967245E-5</v>
      </c>
      <c r="I36" s="4">
        <v>1</v>
      </c>
      <c r="J36" t="s">
        <v>7</v>
      </c>
      <c r="K36" s="4">
        <v>1</v>
      </c>
      <c r="L36" s="4"/>
      <c r="M36" s="4"/>
      <c r="N36" s="30"/>
      <c r="O36" s="31"/>
    </row>
    <row r="37" spans="1:15" x14ac:dyDescent="0.4">
      <c r="A37" s="2" t="s">
        <v>141</v>
      </c>
      <c r="B37" s="4">
        <v>4018</v>
      </c>
      <c r="C37" s="4">
        <v>12</v>
      </c>
      <c r="D37" s="4">
        <v>19392</v>
      </c>
      <c r="E37" s="4">
        <v>2016</v>
      </c>
      <c r="F37" s="4">
        <v>144</v>
      </c>
      <c r="G37" s="4">
        <v>17232</v>
      </c>
      <c r="H37" s="3">
        <v>4.5714297999599182E-5</v>
      </c>
      <c r="I37" s="4">
        <v>1</v>
      </c>
      <c r="J37" t="s">
        <v>7</v>
      </c>
      <c r="K37" s="4">
        <v>1</v>
      </c>
      <c r="L37" s="4"/>
      <c r="M37" s="4"/>
      <c r="N37" s="30"/>
      <c r="O37" s="31"/>
    </row>
    <row r="38" spans="1:15" x14ac:dyDescent="0.4">
      <c r="A38" s="2" t="s">
        <v>138</v>
      </c>
      <c r="B38" s="4">
        <v>2517</v>
      </c>
      <c r="C38" s="4">
        <v>32</v>
      </c>
      <c r="D38" s="4">
        <v>19192</v>
      </c>
      <c r="E38" s="4">
        <v>1272</v>
      </c>
      <c r="F38" s="4">
        <v>304</v>
      </c>
      <c r="G38" s="4">
        <v>17616</v>
      </c>
      <c r="H38" s="3">
        <v>4.5242822153893744E-5</v>
      </c>
      <c r="I38" s="4">
        <v>1</v>
      </c>
      <c r="J38" t="s">
        <v>7</v>
      </c>
      <c r="K38" s="4">
        <v>1</v>
      </c>
      <c r="L38" s="4"/>
      <c r="M38" s="4"/>
      <c r="N38" s="30"/>
      <c r="O38" s="31"/>
    </row>
    <row r="39" spans="1:15" x14ac:dyDescent="0.4">
      <c r="A39" s="2" t="s">
        <v>19</v>
      </c>
      <c r="B39" s="4">
        <v>2517</v>
      </c>
      <c r="C39" s="4">
        <v>16</v>
      </c>
      <c r="D39" s="4">
        <v>18348</v>
      </c>
      <c r="E39" s="4">
        <v>792</v>
      </c>
      <c r="F39" s="4">
        <v>176</v>
      </c>
      <c r="G39" s="4">
        <v>17380</v>
      </c>
      <c r="H39" s="3">
        <v>4.3253194085016797E-5</v>
      </c>
      <c r="I39" s="4">
        <v>1</v>
      </c>
      <c r="J39" t="s">
        <v>7</v>
      </c>
      <c r="K39" s="4">
        <v>1</v>
      </c>
      <c r="L39" s="4"/>
      <c r="M39" s="4"/>
      <c r="N39" s="30"/>
      <c r="O39" s="31"/>
    </row>
    <row r="40" spans="1:15" x14ac:dyDescent="0.4">
      <c r="A40" s="2" t="s">
        <v>70</v>
      </c>
      <c r="B40" s="4">
        <v>2517</v>
      </c>
      <c r="C40" s="4">
        <v>11</v>
      </c>
      <c r="D40" s="4">
        <v>18182</v>
      </c>
      <c r="E40" s="4">
        <v>560</v>
      </c>
      <c r="F40" s="4">
        <v>128</v>
      </c>
      <c r="G40" s="4">
        <v>17494</v>
      </c>
      <c r="H40" s="3">
        <v>4.2861869133081282E-5</v>
      </c>
      <c r="I40" s="4">
        <v>1</v>
      </c>
      <c r="J40" t="s">
        <v>7</v>
      </c>
      <c r="K40" s="4">
        <v>1</v>
      </c>
      <c r="L40" s="4"/>
      <c r="M40" s="4"/>
      <c r="N40" s="30"/>
      <c r="O40" s="31"/>
    </row>
    <row r="41" spans="1:15" x14ac:dyDescent="0.4">
      <c r="A41" s="2" t="s">
        <v>71</v>
      </c>
      <c r="B41" s="4">
        <v>2517</v>
      </c>
      <c r="C41" s="4">
        <v>11</v>
      </c>
      <c r="D41" s="4">
        <v>18112</v>
      </c>
      <c r="E41" s="4">
        <v>560</v>
      </c>
      <c r="F41" s="4">
        <v>128</v>
      </c>
      <c r="G41" s="4">
        <v>17424</v>
      </c>
      <c r="H41" s="3">
        <v>4.269685258708438E-5</v>
      </c>
      <c r="I41" s="4">
        <v>1</v>
      </c>
      <c r="J41" t="s">
        <v>7</v>
      </c>
      <c r="K41" s="4">
        <v>1</v>
      </c>
      <c r="L41" s="4"/>
      <c r="M41" s="4"/>
      <c r="N41" s="30"/>
      <c r="O41" s="31"/>
    </row>
    <row r="42" spans="1:15" x14ac:dyDescent="0.4">
      <c r="A42" s="2" t="s">
        <v>142</v>
      </c>
      <c r="B42" s="4">
        <v>2517</v>
      </c>
      <c r="C42" s="4">
        <v>8</v>
      </c>
      <c r="D42" s="4">
        <v>17914</v>
      </c>
      <c r="E42" s="4">
        <v>448</v>
      </c>
      <c r="F42" s="4">
        <v>112</v>
      </c>
      <c r="G42" s="4">
        <v>17354</v>
      </c>
      <c r="H42" s="3">
        <v>4.2230091499836002E-5</v>
      </c>
      <c r="I42" s="4">
        <v>1</v>
      </c>
      <c r="J42" t="s">
        <v>7</v>
      </c>
      <c r="K42" s="4">
        <v>1</v>
      </c>
      <c r="L42" s="4"/>
      <c r="M42" s="4"/>
      <c r="N42" s="30"/>
      <c r="O42" s="31"/>
    </row>
    <row r="43" spans="1:15" x14ac:dyDescent="0.4">
      <c r="A43" s="2" t="s">
        <v>147</v>
      </c>
      <c r="B43" s="4">
        <v>10144064</v>
      </c>
      <c r="C43" s="4">
        <v>5</v>
      </c>
      <c r="D43" s="4">
        <v>17848</v>
      </c>
      <c r="E43" s="4">
        <v>648</v>
      </c>
      <c r="F43" s="4">
        <v>80</v>
      </c>
      <c r="G43" s="4">
        <v>17120</v>
      </c>
      <c r="H43" s="3">
        <v>4.2074504470753207E-5</v>
      </c>
      <c r="I43" s="4">
        <v>1</v>
      </c>
      <c r="J43" t="s">
        <v>7</v>
      </c>
      <c r="K43" s="4">
        <v>10</v>
      </c>
      <c r="L43" s="4"/>
      <c r="M43" s="4"/>
      <c r="N43" s="30"/>
      <c r="O43" s="31"/>
    </row>
    <row r="44" spans="1:15" x14ac:dyDescent="0.4">
      <c r="A44" s="2" t="s">
        <v>143</v>
      </c>
      <c r="B44" s="4">
        <v>2517</v>
      </c>
      <c r="C44" s="4">
        <v>8</v>
      </c>
      <c r="D44" s="4">
        <v>17712</v>
      </c>
      <c r="E44" s="4">
        <v>448</v>
      </c>
      <c r="F44" s="4">
        <v>112</v>
      </c>
      <c r="G44" s="4">
        <v>17152</v>
      </c>
      <c r="H44" s="3">
        <v>4.1753900895673509E-5</v>
      </c>
      <c r="I44" s="4">
        <v>1</v>
      </c>
      <c r="J44" t="s">
        <v>7</v>
      </c>
      <c r="K44" s="4">
        <v>1</v>
      </c>
      <c r="L44" s="4"/>
      <c r="M44" s="4"/>
      <c r="N44" s="30"/>
      <c r="O44" s="31"/>
    </row>
    <row r="45" spans="1:15" x14ac:dyDescent="0.4">
      <c r="A45" s="2" t="s">
        <v>149</v>
      </c>
      <c r="B45" s="4">
        <v>4018</v>
      </c>
      <c r="C45" s="4">
        <v>2763</v>
      </c>
      <c r="D45" s="4">
        <v>17624</v>
      </c>
      <c r="E45" s="4">
        <v>6432</v>
      </c>
      <c r="F45" s="4">
        <v>11072</v>
      </c>
      <c r="G45" s="4">
        <v>120</v>
      </c>
      <c r="H45" s="3">
        <v>4.1546451523563118E-5</v>
      </c>
      <c r="I45" s="4">
        <v>1</v>
      </c>
      <c r="J45" t="s">
        <v>16</v>
      </c>
      <c r="K45" s="4">
        <v>1</v>
      </c>
      <c r="L45" s="4"/>
      <c r="M45" s="4"/>
      <c r="N45" s="30"/>
      <c r="O45" s="31"/>
    </row>
    <row r="46" spans="1:15" x14ac:dyDescent="0.4">
      <c r="A46" s="2" t="s">
        <v>87</v>
      </c>
      <c r="B46" s="4">
        <v>74</v>
      </c>
      <c r="C46" s="4">
        <v>9</v>
      </c>
      <c r="D46" s="4">
        <v>17436</v>
      </c>
      <c r="E46" s="4">
        <v>40</v>
      </c>
      <c r="F46" s="4">
        <v>112</v>
      </c>
      <c r="G46" s="4">
        <v>17284</v>
      </c>
      <c r="H46" s="3">
        <v>4.1103264228600008E-5</v>
      </c>
      <c r="I46" s="4">
        <v>1</v>
      </c>
      <c r="J46" t="s">
        <v>7</v>
      </c>
      <c r="K46" s="4">
        <v>1</v>
      </c>
      <c r="L46" s="4"/>
      <c r="M46" s="4"/>
      <c r="N46" s="30"/>
      <c r="O46" s="31"/>
    </row>
    <row r="47" spans="1:15" x14ac:dyDescent="0.4">
      <c r="A47" s="2" t="s">
        <v>103</v>
      </c>
      <c r="B47" s="4">
        <v>1468724</v>
      </c>
      <c r="C47" s="4">
        <v>8</v>
      </c>
      <c r="D47" s="4">
        <v>17382</v>
      </c>
      <c r="E47" s="4">
        <v>8</v>
      </c>
      <c r="F47" s="4">
        <v>112</v>
      </c>
      <c r="G47" s="4">
        <v>17262</v>
      </c>
      <c r="H47" s="3">
        <v>4.0975965750259534E-5</v>
      </c>
      <c r="I47" s="4">
        <v>1</v>
      </c>
      <c r="J47" t="s">
        <v>7</v>
      </c>
      <c r="K47" s="4">
        <v>1</v>
      </c>
      <c r="L47" s="4"/>
      <c r="M47" s="4"/>
      <c r="N47" s="30"/>
      <c r="O47" s="31"/>
    </row>
    <row r="48" spans="1:15" x14ac:dyDescent="0.4">
      <c r="A48" s="2" t="s">
        <v>72</v>
      </c>
      <c r="B48" s="4">
        <v>4018</v>
      </c>
      <c r="C48" s="4">
        <v>7</v>
      </c>
      <c r="D48" s="4">
        <v>17330</v>
      </c>
      <c r="E48" s="4">
        <v>24</v>
      </c>
      <c r="F48" s="4">
        <v>96</v>
      </c>
      <c r="G48" s="4">
        <v>17210</v>
      </c>
      <c r="H48" s="3">
        <v>4.0853382030376121E-5</v>
      </c>
      <c r="I48" s="4">
        <v>1</v>
      </c>
      <c r="J48" t="s">
        <v>7</v>
      </c>
      <c r="K48" s="4">
        <v>1</v>
      </c>
      <c r="L48" s="4"/>
      <c r="M48" s="4"/>
      <c r="N48" s="30"/>
      <c r="O48" s="31"/>
    </row>
    <row r="49" spans="1:15" x14ac:dyDescent="0.4">
      <c r="A49" s="2" t="s">
        <v>145</v>
      </c>
      <c r="B49" s="4">
        <v>1468724</v>
      </c>
      <c r="C49" s="4">
        <v>8</v>
      </c>
      <c r="D49" s="4">
        <v>17272</v>
      </c>
      <c r="E49" s="4">
        <v>8</v>
      </c>
      <c r="F49" s="4">
        <v>112</v>
      </c>
      <c r="G49" s="4">
        <v>17152</v>
      </c>
      <c r="H49" s="3">
        <v>4.0716654035121547E-5</v>
      </c>
      <c r="I49" s="4">
        <v>1</v>
      </c>
      <c r="J49" t="s">
        <v>7</v>
      </c>
      <c r="K49" s="4">
        <v>1</v>
      </c>
      <c r="L49" s="4"/>
      <c r="M49" s="4"/>
      <c r="N49" s="30"/>
      <c r="O49" s="31"/>
    </row>
    <row r="50" spans="1:15" x14ac:dyDescent="0.4">
      <c r="A50" s="2" t="s">
        <v>146</v>
      </c>
      <c r="B50" s="4">
        <v>4018</v>
      </c>
      <c r="C50" s="4">
        <v>7</v>
      </c>
      <c r="D50" s="4">
        <v>17272</v>
      </c>
      <c r="E50" s="4">
        <v>24</v>
      </c>
      <c r="F50" s="4">
        <v>96</v>
      </c>
      <c r="G50" s="4">
        <v>17152</v>
      </c>
      <c r="H50" s="3">
        <v>4.0716654035121547E-5</v>
      </c>
      <c r="I50" s="4">
        <v>1</v>
      </c>
      <c r="J50" t="s">
        <v>7</v>
      </c>
      <c r="K50" s="4">
        <v>1</v>
      </c>
      <c r="L50" s="4"/>
      <c r="M50" s="4"/>
      <c r="N50" s="30"/>
      <c r="O50" s="31"/>
    </row>
    <row r="51" spans="1:15" x14ac:dyDescent="0.4">
      <c r="A51" s="2" t="s">
        <v>144</v>
      </c>
      <c r="B51" s="4">
        <v>4018</v>
      </c>
      <c r="C51" s="4">
        <v>4</v>
      </c>
      <c r="D51" s="4">
        <v>17208</v>
      </c>
      <c r="E51" s="4">
        <v>32</v>
      </c>
      <c r="F51" s="4">
        <v>80</v>
      </c>
      <c r="G51" s="4">
        <v>17096</v>
      </c>
      <c r="H51" s="3">
        <v>4.0565781764495806E-5</v>
      </c>
      <c r="I51" s="4">
        <v>1</v>
      </c>
      <c r="J51" t="s">
        <v>7</v>
      </c>
      <c r="K51" s="4">
        <v>1</v>
      </c>
      <c r="L51" s="4"/>
      <c r="M51" s="4"/>
      <c r="N51" s="30"/>
      <c r="O51" s="31"/>
    </row>
    <row r="52" spans="1:15" x14ac:dyDescent="0.4">
      <c r="A52" s="2" t="s">
        <v>88</v>
      </c>
      <c r="B52" s="4">
        <v>2517</v>
      </c>
      <c r="C52" s="4">
        <v>4</v>
      </c>
      <c r="D52" s="4">
        <v>17208</v>
      </c>
      <c r="E52" s="4">
        <v>24</v>
      </c>
      <c r="F52" s="4">
        <v>80</v>
      </c>
      <c r="G52" s="4">
        <v>17104</v>
      </c>
      <c r="H52" s="3">
        <v>4.0565781764495806E-5</v>
      </c>
      <c r="I52" s="4">
        <v>1</v>
      </c>
      <c r="J52" t="s">
        <v>7</v>
      </c>
      <c r="K52" s="4">
        <v>1</v>
      </c>
      <c r="L52" s="4"/>
      <c r="M52" s="4"/>
      <c r="N52" s="30"/>
      <c r="O52" s="31"/>
    </row>
    <row r="53" spans="1:15" x14ac:dyDescent="0.4">
      <c r="A53" s="2" t="s">
        <v>179</v>
      </c>
      <c r="B53" s="4">
        <v>202100</v>
      </c>
      <c r="C53" s="4">
        <v>5</v>
      </c>
      <c r="D53" s="4">
        <v>17208</v>
      </c>
      <c r="E53" s="4">
        <v>8</v>
      </c>
      <c r="F53" s="4">
        <v>80</v>
      </c>
      <c r="G53" s="4">
        <v>17120</v>
      </c>
      <c r="H53" s="3">
        <v>4.0565781764495806E-5</v>
      </c>
      <c r="I53" s="4">
        <v>1</v>
      </c>
      <c r="J53" t="s">
        <v>7</v>
      </c>
      <c r="K53" s="4">
        <v>1</v>
      </c>
      <c r="L53" s="4"/>
      <c r="M53" s="4"/>
      <c r="N53" s="30"/>
      <c r="O53" s="31"/>
    </row>
    <row r="54" spans="1:15" x14ac:dyDescent="0.4">
      <c r="A54" s="2" t="s">
        <v>180</v>
      </c>
      <c r="B54" s="4">
        <v>202100</v>
      </c>
      <c r="C54" s="4">
        <v>5</v>
      </c>
      <c r="D54" s="4">
        <v>17208</v>
      </c>
      <c r="E54" s="4">
        <v>8</v>
      </c>
      <c r="F54" s="4">
        <v>80</v>
      </c>
      <c r="G54" s="4">
        <v>17120</v>
      </c>
      <c r="H54" s="3">
        <v>4.0565781764495806E-5</v>
      </c>
      <c r="I54" s="4">
        <v>1</v>
      </c>
      <c r="J54" t="s">
        <v>7</v>
      </c>
      <c r="K54" s="4">
        <v>1</v>
      </c>
      <c r="L54" s="4"/>
      <c r="M54" s="4"/>
      <c r="N54" s="30"/>
      <c r="O54" s="31"/>
    </row>
    <row r="55" spans="1:15" x14ac:dyDescent="0.4">
      <c r="A55" s="2" t="s">
        <v>73</v>
      </c>
      <c r="B55" s="4">
        <v>1468724</v>
      </c>
      <c r="C55" s="4">
        <v>3</v>
      </c>
      <c r="D55" s="4">
        <v>17198</v>
      </c>
      <c r="E55" s="4">
        <v>8</v>
      </c>
      <c r="F55" s="4">
        <v>64</v>
      </c>
      <c r="G55" s="4">
        <v>17126</v>
      </c>
      <c r="H55" s="3">
        <v>4.0542207972210538E-5</v>
      </c>
      <c r="I55" s="4">
        <v>1</v>
      </c>
      <c r="J55" t="s">
        <v>7</v>
      </c>
      <c r="K55" s="4">
        <v>1</v>
      </c>
      <c r="L55" s="4"/>
      <c r="M55" s="4"/>
      <c r="N55" s="30"/>
      <c r="O55" s="31"/>
    </row>
    <row r="56" spans="1:15" x14ac:dyDescent="0.4">
      <c r="A56" s="2" t="s">
        <v>75</v>
      </c>
      <c r="B56" s="4">
        <v>74</v>
      </c>
      <c r="C56" s="4">
        <v>3</v>
      </c>
      <c r="D56" s="4">
        <v>17184</v>
      </c>
      <c r="E56" s="4">
        <v>24</v>
      </c>
      <c r="F56" s="4">
        <v>64</v>
      </c>
      <c r="G56" s="4">
        <v>17096</v>
      </c>
      <c r="H56" s="3">
        <v>4.0509204663011156E-5</v>
      </c>
      <c r="I56" s="4">
        <v>1</v>
      </c>
      <c r="J56" t="s">
        <v>7</v>
      </c>
      <c r="K56" s="4">
        <v>1</v>
      </c>
      <c r="L56" s="4"/>
      <c r="M56" s="4"/>
      <c r="N56" s="30"/>
      <c r="O56" s="31"/>
    </row>
    <row r="57" spans="1:15" x14ac:dyDescent="0.4">
      <c r="A57" s="2" t="s">
        <v>89</v>
      </c>
      <c r="B57" s="4">
        <v>2517</v>
      </c>
      <c r="C57" s="4">
        <v>426</v>
      </c>
      <c r="D57" s="4">
        <v>11920</v>
      </c>
      <c r="E57" s="4">
        <v>10072</v>
      </c>
      <c r="F57" s="4">
        <v>1728</v>
      </c>
      <c r="G57" s="4">
        <v>120</v>
      </c>
      <c r="H57" s="3">
        <v>2.8099960404044049E-5</v>
      </c>
      <c r="I57" s="4">
        <v>1</v>
      </c>
      <c r="J57" t="s">
        <v>16</v>
      </c>
      <c r="K57" s="4">
        <v>1</v>
      </c>
      <c r="L57" s="4"/>
      <c r="M57" s="4"/>
      <c r="N57" s="30"/>
      <c r="O57" s="31"/>
    </row>
    <row r="58" spans="1:15" x14ac:dyDescent="0.4">
      <c r="A58" s="2" t="s">
        <v>150</v>
      </c>
      <c r="B58" s="4">
        <v>4018</v>
      </c>
      <c r="C58" s="4">
        <v>132</v>
      </c>
      <c r="D58" s="4">
        <v>10760</v>
      </c>
      <c r="E58" s="4">
        <v>4024</v>
      </c>
      <c r="F58" s="4">
        <v>1104</v>
      </c>
      <c r="G58" s="4">
        <v>5632</v>
      </c>
      <c r="H58" s="3">
        <v>2.5365400498952516E-5</v>
      </c>
      <c r="I58" s="4">
        <v>1</v>
      </c>
      <c r="J58" t="s">
        <v>7</v>
      </c>
      <c r="K58" s="4">
        <v>1</v>
      </c>
      <c r="L58" s="4"/>
      <c r="M58" s="4"/>
      <c r="N58" s="30"/>
      <c r="O58" s="31"/>
    </row>
    <row r="59" spans="1:15" x14ac:dyDescent="0.4">
      <c r="A59" s="2" t="s">
        <v>77</v>
      </c>
      <c r="B59" s="4">
        <v>10144064</v>
      </c>
      <c r="C59" s="4">
        <v>10</v>
      </c>
      <c r="D59" s="4">
        <v>9872</v>
      </c>
      <c r="E59" s="4">
        <v>8368</v>
      </c>
      <c r="F59" s="4">
        <v>128</v>
      </c>
      <c r="G59" s="4">
        <v>1376</v>
      </c>
      <c r="H59" s="3">
        <v>2.3272047744020373E-5</v>
      </c>
      <c r="I59" s="4">
        <v>1</v>
      </c>
      <c r="J59" t="s">
        <v>7</v>
      </c>
      <c r="K59" s="4">
        <v>10</v>
      </c>
      <c r="L59" s="4"/>
      <c r="M59" s="4"/>
      <c r="N59" s="30"/>
      <c r="O59" s="31"/>
    </row>
    <row r="60" spans="1:15" x14ac:dyDescent="0.4">
      <c r="A60" s="2" t="s">
        <v>90</v>
      </c>
      <c r="B60" s="4">
        <v>2517</v>
      </c>
      <c r="C60" s="4">
        <v>480</v>
      </c>
      <c r="D60" s="4">
        <v>8784</v>
      </c>
      <c r="E60" s="4">
        <v>6720</v>
      </c>
      <c r="F60" s="4">
        <v>1944</v>
      </c>
      <c r="G60" s="4">
        <v>120</v>
      </c>
      <c r="H60" s="3">
        <v>2.0707219143382796E-5</v>
      </c>
      <c r="I60" s="4">
        <v>1</v>
      </c>
      <c r="J60" t="s">
        <v>16</v>
      </c>
      <c r="K60" s="4">
        <v>1</v>
      </c>
      <c r="L60" s="4"/>
      <c r="M60" s="4"/>
      <c r="N60" s="30"/>
      <c r="O60" s="31"/>
    </row>
    <row r="61" spans="1:15" x14ac:dyDescent="0.4">
      <c r="A61" s="2" t="s">
        <v>151</v>
      </c>
      <c r="B61" s="4">
        <v>4018</v>
      </c>
      <c r="C61" s="4">
        <v>132</v>
      </c>
      <c r="D61" s="4">
        <v>8040</v>
      </c>
      <c r="E61" s="4">
        <v>4024</v>
      </c>
      <c r="F61" s="4">
        <v>1104</v>
      </c>
      <c r="G61" s="4">
        <v>2912</v>
      </c>
      <c r="H61" s="3">
        <v>1.8953328997358571E-5</v>
      </c>
      <c r="I61" s="4">
        <v>1</v>
      </c>
      <c r="J61" t="s">
        <v>7</v>
      </c>
      <c r="K61" s="4">
        <v>1</v>
      </c>
      <c r="L61" s="4"/>
      <c r="M61" s="4"/>
      <c r="N61" s="30"/>
      <c r="O61" s="31"/>
    </row>
    <row r="62" spans="1:15" x14ac:dyDescent="0.4">
      <c r="A62" s="2" t="s">
        <v>91</v>
      </c>
      <c r="B62" s="4">
        <v>2517</v>
      </c>
      <c r="C62" s="4">
        <v>297</v>
      </c>
      <c r="D62" s="4">
        <v>5800</v>
      </c>
      <c r="E62" s="4">
        <v>4472</v>
      </c>
      <c r="F62" s="4">
        <v>1208</v>
      </c>
      <c r="G62" s="4">
        <v>120</v>
      </c>
      <c r="H62" s="3">
        <v>1.3672799525457676E-5</v>
      </c>
      <c r="I62" s="4">
        <v>1</v>
      </c>
      <c r="J62" t="s">
        <v>16</v>
      </c>
      <c r="K62" s="4">
        <v>1</v>
      </c>
      <c r="L62" s="4"/>
      <c r="M62" s="4"/>
      <c r="N62" s="30"/>
      <c r="O62" s="31"/>
    </row>
    <row r="63" spans="1:15" x14ac:dyDescent="0.4">
      <c r="A63" s="2" t="s">
        <v>152</v>
      </c>
      <c r="B63" s="4">
        <v>4018</v>
      </c>
      <c r="C63" s="4">
        <v>44</v>
      </c>
      <c r="D63" s="4">
        <v>5128</v>
      </c>
      <c r="E63" s="4">
        <v>3216</v>
      </c>
      <c r="F63" s="4">
        <v>400</v>
      </c>
      <c r="G63" s="4">
        <v>1512</v>
      </c>
      <c r="H63" s="3">
        <v>1.2088640683887406E-5</v>
      </c>
      <c r="I63" s="4">
        <v>1</v>
      </c>
      <c r="J63" t="s">
        <v>7</v>
      </c>
      <c r="K63" s="4">
        <v>1</v>
      </c>
      <c r="L63" s="4"/>
      <c r="M63" s="4"/>
      <c r="N63" s="30"/>
      <c r="O63" s="31"/>
    </row>
    <row r="64" spans="1:15" x14ac:dyDescent="0.4">
      <c r="A64" s="2" t="s">
        <v>153</v>
      </c>
      <c r="B64" s="4">
        <v>10144064</v>
      </c>
      <c r="C64" s="4">
        <v>7</v>
      </c>
      <c r="D64" s="4">
        <v>4836</v>
      </c>
      <c r="E64" s="4">
        <v>3376</v>
      </c>
      <c r="F64" s="4">
        <v>96</v>
      </c>
      <c r="G64" s="4">
        <v>1364</v>
      </c>
      <c r="H64" s="3">
        <v>1.1400285949157469E-5</v>
      </c>
      <c r="I64" s="4">
        <v>1</v>
      </c>
      <c r="J64" t="s">
        <v>7</v>
      </c>
      <c r="K64" s="4">
        <v>10</v>
      </c>
      <c r="L64" s="4"/>
      <c r="M64" s="4"/>
      <c r="N64" s="30"/>
      <c r="O64" s="31"/>
    </row>
    <row r="65" spans="1:15" x14ac:dyDescent="0.4">
      <c r="A65" s="2" t="s">
        <v>79</v>
      </c>
      <c r="B65" s="4">
        <v>4018</v>
      </c>
      <c r="C65" s="4">
        <v>12</v>
      </c>
      <c r="D65" s="4">
        <v>3544</v>
      </c>
      <c r="E65" s="4">
        <v>2016</v>
      </c>
      <c r="F65" s="4">
        <v>144</v>
      </c>
      <c r="G65" s="4">
        <v>1384</v>
      </c>
      <c r="H65" s="3">
        <v>8.3545519859003454E-6</v>
      </c>
      <c r="I65" s="4">
        <v>1</v>
      </c>
      <c r="J65" t="s">
        <v>7</v>
      </c>
      <c r="K65" s="4">
        <v>1</v>
      </c>
      <c r="L65" s="4"/>
      <c r="M65" s="4"/>
      <c r="N65" s="30"/>
      <c r="O65" s="31"/>
    </row>
    <row r="66" spans="1:15" x14ac:dyDescent="0.4">
      <c r="A66" s="2" t="s">
        <v>154</v>
      </c>
      <c r="B66" s="4">
        <v>4018</v>
      </c>
      <c r="C66" s="4">
        <v>11</v>
      </c>
      <c r="D66" s="4">
        <v>3524</v>
      </c>
      <c r="E66" s="4">
        <v>2016</v>
      </c>
      <c r="F66" s="4">
        <v>128</v>
      </c>
      <c r="G66" s="4">
        <v>1380</v>
      </c>
      <c r="H66" s="3">
        <v>8.3074044013298012E-6</v>
      </c>
      <c r="I66" s="4">
        <v>1</v>
      </c>
      <c r="J66" t="s">
        <v>7</v>
      </c>
      <c r="K66" s="4">
        <v>1</v>
      </c>
      <c r="L66" s="4"/>
      <c r="M66" s="4"/>
      <c r="N66" s="30"/>
      <c r="O66" s="31"/>
    </row>
    <row r="67" spans="1:15" x14ac:dyDescent="0.4">
      <c r="A67" s="2" t="s">
        <v>76</v>
      </c>
      <c r="B67" s="4">
        <v>74</v>
      </c>
      <c r="C67" s="4">
        <v>74</v>
      </c>
      <c r="D67" s="4">
        <v>3368</v>
      </c>
      <c r="E67" s="4">
        <v>72</v>
      </c>
      <c r="F67" s="4">
        <v>640</v>
      </c>
      <c r="G67" s="4">
        <v>2656</v>
      </c>
      <c r="H67" s="3">
        <v>7.9396532416795598E-6</v>
      </c>
      <c r="I67" s="4">
        <v>1</v>
      </c>
      <c r="J67" t="s">
        <v>7</v>
      </c>
      <c r="K67" s="4">
        <v>1</v>
      </c>
      <c r="L67" s="4"/>
      <c r="M67" s="4"/>
      <c r="N67" s="30"/>
      <c r="O67" s="31"/>
    </row>
    <row r="68" spans="1:15" x14ac:dyDescent="0.4">
      <c r="A68" s="2" t="s">
        <v>78</v>
      </c>
      <c r="B68" s="4">
        <v>4018</v>
      </c>
      <c r="C68" s="4">
        <v>7</v>
      </c>
      <c r="D68" s="4">
        <v>1484</v>
      </c>
      <c r="E68" s="4">
        <v>24</v>
      </c>
      <c r="F68" s="4">
        <v>96</v>
      </c>
      <c r="G68" s="4">
        <v>1364</v>
      </c>
      <c r="H68" s="3">
        <v>3.4983507751343433E-6</v>
      </c>
      <c r="I68" s="4">
        <v>1</v>
      </c>
      <c r="J68" t="s">
        <v>7</v>
      </c>
      <c r="K68" s="4">
        <v>1</v>
      </c>
      <c r="L68" s="4"/>
      <c r="M68" s="4"/>
      <c r="N68" s="30"/>
      <c r="O68" s="31"/>
    </row>
    <row r="69" spans="1:15" x14ac:dyDescent="0.4">
      <c r="A69" s="2" t="s">
        <v>74</v>
      </c>
      <c r="B69" s="4">
        <v>4018</v>
      </c>
      <c r="C69" s="4">
        <v>2</v>
      </c>
      <c r="D69" s="4">
        <v>1432</v>
      </c>
      <c r="E69" s="4">
        <v>8</v>
      </c>
      <c r="F69" s="4">
        <v>80</v>
      </c>
      <c r="G69" s="4">
        <v>1344</v>
      </c>
      <c r="H69" s="3">
        <v>3.3757670552509297E-6</v>
      </c>
      <c r="I69" s="4">
        <v>1</v>
      </c>
      <c r="J69" t="s">
        <v>7</v>
      </c>
      <c r="K69" s="4">
        <v>1</v>
      </c>
      <c r="L69" s="4"/>
      <c r="M69" s="4"/>
      <c r="N69" s="30"/>
      <c r="O69" s="31"/>
    </row>
    <row r="70" spans="1:15" x14ac:dyDescent="0.4">
      <c r="A70" s="2" t="s">
        <v>155</v>
      </c>
      <c r="B70" s="4">
        <v>74</v>
      </c>
      <c r="C70" s="4">
        <v>67</v>
      </c>
      <c r="D70" s="4">
        <v>480</v>
      </c>
      <c r="E70" s="4">
        <v>72</v>
      </c>
      <c r="F70" s="4">
        <v>288</v>
      </c>
      <c r="G70" s="4">
        <v>120</v>
      </c>
      <c r="H70" s="3">
        <v>1.1315420296930489E-6</v>
      </c>
      <c r="I70" s="4">
        <v>1</v>
      </c>
      <c r="J70" t="s">
        <v>16</v>
      </c>
      <c r="K70" s="4">
        <v>1</v>
      </c>
      <c r="L70" s="4"/>
      <c r="M70" s="4"/>
      <c r="N70" s="30"/>
      <c r="O70" s="31"/>
    </row>
    <row r="71" spans="1:15" x14ac:dyDescent="0.4">
      <c r="A71" s="2" t="s">
        <v>82</v>
      </c>
      <c r="B71" s="4">
        <v>74</v>
      </c>
      <c r="C71" s="4">
        <v>32</v>
      </c>
      <c r="D71" s="4">
        <v>424</v>
      </c>
      <c r="E71" s="4">
        <v>152</v>
      </c>
      <c r="F71" s="4">
        <v>152</v>
      </c>
      <c r="G71" s="4">
        <v>120</v>
      </c>
      <c r="H71" s="3">
        <v>9.9952879289552661E-7</v>
      </c>
      <c r="I71" s="4">
        <v>1</v>
      </c>
      <c r="J71" t="s">
        <v>16</v>
      </c>
      <c r="K71" s="4">
        <v>1</v>
      </c>
      <c r="L71" s="4"/>
      <c r="M71" s="4"/>
      <c r="N71" s="30"/>
      <c r="O71" s="31"/>
    </row>
    <row r="72" spans="1:15" x14ac:dyDescent="0.4">
      <c r="A72" s="2" t="s">
        <v>156</v>
      </c>
      <c r="B72" s="4">
        <v>74</v>
      </c>
      <c r="C72" s="4">
        <v>40</v>
      </c>
      <c r="D72" s="4">
        <v>424</v>
      </c>
      <c r="E72" s="4">
        <v>120</v>
      </c>
      <c r="F72" s="4">
        <v>184</v>
      </c>
      <c r="G72" s="4">
        <v>120</v>
      </c>
      <c r="H72" s="3">
        <v>9.9952879289552661E-7</v>
      </c>
      <c r="I72" s="4">
        <v>1</v>
      </c>
      <c r="J72" t="s">
        <v>16</v>
      </c>
      <c r="K72" s="4">
        <v>1</v>
      </c>
      <c r="L72" s="4"/>
      <c r="M72" s="4"/>
      <c r="N72" s="30"/>
      <c r="O72" s="31"/>
    </row>
    <row r="73" spans="1:15" x14ac:dyDescent="0.4">
      <c r="A73" s="2" t="s">
        <v>80</v>
      </c>
      <c r="B73" s="4">
        <v>74</v>
      </c>
      <c r="C73" s="4">
        <v>16</v>
      </c>
      <c r="D73" s="4">
        <v>328</v>
      </c>
      <c r="E73" s="4">
        <v>120</v>
      </c>
      <c r="F73" s="4">
        <v>88</v>
      </c>
      <c r="G73" s="4">
        <v>120</v>
      </c>
      <c r="H73" s="3">
        <v>7.7322038695691685E-7</v>
      </c>
      <c r="I73" s="4">
        <v>1</v>
      </c>
      <c r="J73" t="s">
        <v>16</v>
      </c>
      <c r="K73" s="4">
        <v>1</v>
      </c>
      <c r="L73" s="4"/>
      <c r="M73" s="4"/>
      <c r="N73" s="30"/>
      <c r="O73" s="31"/>
    </row>
    <row r="74" spans="1:15" x14ac:dyDescent="0.4">
      <c r="A74" s="2" t="s">
        <v>3</v>
      </c>
      <c r="B74" s="4">
        <v>11821497</v>
      </c>
      <c r="C74" s="4">
        <v>11821497</v>
      </c>
      <c r="D74" s="4">
        <v>418681966</v>
      </c>
      <c r="E74" s="4">
        <v>194972104</v>
      </c>
      <c r="F74" s="4">
        <v>59775008</v>
      </c>
      <c r="G74" s="4">
        <v>163934854</v>
      </c>
      <c r="H74" s="3">
        <v>0.99999830268695544</v>
      </c>
      <c r="I74" s="4">
        <v>6</v>
      </c>
      <c r="J74" t="s">
        <v>4</v>
      </c>
      <c r="K74" s="4">
        <v>187</v>
      </c>
      <c r="L74" s="4"/>
      <c r="M74" s="4"/>
      <c r="N74" s="30"/>
      <c r="O74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16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4.6" x14ac:dyDescent="0.4"/>
  <cols>
    <col min="1" max="1" width="56.3828125" bestFit="1" customWidth="1"/>
    <col min="2" max="2" width="9.921875" bestFit="1" customWidth="1"/>
    <col min="3" max="3" width="10.4609375" bestFit="1" customWidth="1"/>
    <col min="4" max="4" width="10.921875" bestFit="1" customWidth="1"/>
    <col min="5" max="5" width="15.15234375" bestFit="1" customWidth="1"/>
    <col min="6" max="6" width="18.53515625" bestFit="1" customWidth="1"/>
    <col min="7" max="7" width="18.23046875" bestFit="1" customWidth="1"/>
    <col min="8" max="8" width="19.15234375" bestFit="1" customWidth="1"/>
    <col min="9" max="9" width="12.15234375" bestFit="1" customWidth="1"/>
    <col min="10" max="10" width="17.84375" bestFit="1" customWidth="1"/>
  </cols>
  <sheetData>
    <row r="3" spans="1:9" x14ac:dyDescent="0.4">
      <c r="A3" s="1" t="s">
        <v>0</v>
      </c>
      <c r="B3" t="s">
        <v>40</v>
      </c>
      <c r="C3" t="s">
        <v>13</v>
      </c>
      <c r="D3" t="s">
        <v>5</v>
      </c>
      <c r="E3" t="s">
        <v>189</v>
      </c>
      <c r="F3" t="s">
        <v>190</v>
      </c>
      <c r="G3" t="s">
        <v>191</v>
      </c>
      <c r="H3" t="s">
        <v>192</v>
      </c>
      <c r="I3" t="s">
        <v>193</v>
      </c>
    </row>
    <row r="4" spans="1:9" x14ac:dyDescent="0.4">
      <c r="A4" s="2" t="s">
        <v>176</v>
      </c>
      <c r="B4" s="4">
        <v>202100</v>
      </c>
      <c r="C4" s="4">
        <v>1</v>
      </c>
      <c r="D4" s="4">
        <v>727584</v>
      </c>
      <c r="E4" s="4">
        <v>5</v>
      </c>
      <c r="F4" s="4"/>
      <c r="G4" s="4"/>
      <c r="H4" s="30"/>
      <c r="I4" s="31"/>
    </row>
    <row r="5" spans="1:9" x14ac:dyDescent="0.4">
      <c r="A5" s="5" t="s">
        <v>181</v>
      </c>
      <c r="B5" s="4">
        <v>202100</v>
      </c>
      <c r="C5" s="4">
        <v>1</v>
      </c>
      <c r="D5" s="4">
        <v>727584</v>
      </c>
      <c r="E5" s="4">
        <v>5</v>
      </c>
      <c r="F5" s="4"/>
      <c r="G5" s="4"/>
      <c r="H5" s="30"/>
      <c r="I5" s="31"/>
    </row>
    <row r="6" spans="1:9" x14ac:dyDescent="0.4">
      <c r="A6" s="2" t="s">
        <v>48</v>
      </c>
      <c r="B6" s="4">
        <v>1468724</v>
      </c>
      <c r="C6" s="4">
        <v>1</v>
      </c>
      <c r="D6" s="4">
        <v>20587152</v>
      </c>
      <c r="E6" s="4">
        <v>14</v>
      </c>
      <c r="F6" s="4"/>
      <c r="G6" s="4"/>
      <c r="H6" s="30"/>
      <c r="I6" s="31"/>
    </row>
    <row r="7" spans="1:9" x14ac:dyDescent="0.4">
      <c r="A7" s="5" t="s">
        <v>157</v>
      </c>
      <c r="B7" s="4">
        <v>1468724</v>
      </c>
      <c r="C7" s="4">
        <v>1</v>
      </c>
      <c r="D7" s="4">
        <v>20587152</v>
      </c>
      <c r="E7" s="4">
        <v>14</v>
      </c>
      <c r="F7" s="4"/>
      <c r="G7" s="4"/>
      <c r="H7" s="30"/>
      <c r="I7" s="31"/>
    </row>
    <row r="8" spans="1:9" x14ac:dyDescent="0.4">
      <c r="A8" s="2" t="s">
        <v>1</v>
      </c>
      <c r="B8" s="4">
        <v>4018</v>
      </c>
      <c r="C8" s="4">
        <v>1</v>
      </c>
      <c r="D8" s="4">
        <v>43568</v>
      </c>
      <c r="E8" s="4">
        <v>18</v>
      </c>
      <c r="F8" s="4"/>
      <c r="G8" s="4"/>
      <c r="H8" s="30"/>
      <c r="I8" s="31"/>
    </row>
    <row r="9" spans="1:9" x14ac:dyDescent="0.4">
      <c r="A9" s="5" t="s">
        <v>158</v>
      </c>
      <c r="B9" s="4">
        <v>4018</v>
      </c>
      <c r="C9" s="4">
        <v>1</v>
      </c>
      <c r="D9" s="4">
        <v>43568</v>
      </c>
      <c r="E9" s="4">
        <v>18</v>
      </c>
      <c r="F9" s="4"/>
      <c r="G9" s="4"/>
      <c r="H9" s="30"/>
      <c r="I9" s="31"/>
    </row>
    <row r="10" spans="1:9" x14ac:dyDescent="0.4">
      <c r="A10" s="2" t="s">
        <v>2</v>
      </c>
      <c r="B10" s="4">
        <v>2517</v>
      </c>
      <c r="C10" s="4">
        <v>1</v>
      </c>
      <c r="D10" s="4">
        <v>38736</v>
      </c>
      <c r="E10" s="4">
        <v>15</v>
      </c>
      <c r="F10" s="4"/>
      <c r="G10" s="4"/>
      <c r="H10" s="30"/>
      <c r="I10" s="31"/>
    </row>
    <row r="11" spans="1:9" x14ac:dyDescent="0.4">
      <c r="A11" s="5" t="s">
        <v>159</v>
      </c>
      <c r="B11" s="4">
        <v>2517</v>
      </c>
      <c r="C11" s="4">
        <v>1</v>
      </c>
      <c r="D11" s="4">
        <v>38736</v>
      </c>
      <c r="E11" s="4">
        <v>15</v>
      </c>
      <c r="F11" s="4"/>
      <c r="G11" s="4"/>
      <c r="H11" s="30"/>
      <c r="I11" s="31"/>
    </row>
    <row r="12" spans="1:9" x14ac:dyDescent="0.4">
      <c r="A12" s="2" t="s">
        <v>51</v>
      </c>
      <c r="B12" s="4">
        <v>10144064</v>
      </c>
      <c r="C12" s="4">
        <v>1</v>
      </c>
      <c r="D12" s="4">
        <v>173574320</v>
      </c>
      <c r="E12" s="4">
        <v>140</v>
      </c>
      <c r="F12" s="4"/>
      <c r="G12" s="4"/>
      <c r="H12" s="30"/>
      <c r="I12" s="31"/>
    </row>
    <row r="13" spans="1:9" x14ac:dyDescent="0.4">
      <c r="A13" s="5" t="s">
        <v>160</v>
      </c>
      <c r="B13" s="4">
        <v>10144064</v>
      </c>
      <c r="C13" s="4">
        <v>1</v>
      </c>
      <c r="D13" s="4">
        <v>173574320</v>
      </c>
      <c r="E13" s="4">
        <v>140</v>
      </c>
      <c r="F13" s="4"/>
      <c r="G13" s="4"/>
      <c r="H13" s="30"/>
      <c r="I13" s="31"/>
    </row>
    <row r="14" spans="1:9" x14ac:dyDescent="0.4">
      <c r="A14" s="2" t="s">
        <v>56</v>
      </c>
      <c r="B14" s="4">
        <v>74</v>
      </c>
      <c r="C14" s="4">
        <v>1</v>
      </c>
      <c r="D14" s="4">
        <v>744</v>
      </c>
      <c r="E14" s="4">
        <v>10</v>
      </c>
      <c r="F14" s="4"/>
      <c r="G14" s="4"/>
      <c r="H14" s="30"/>
      <c r="I14" s="31"/>
    </row>
    <row r="15" spans="1:9" x14ac:dyDescent="0.4">
      <c r="A15" s="5" t="s">
        <v>161</v>
      </c>
      <c r="B15" s="4">
        <v>74</v>
      </c>
      <c r="C15" s="4">
        <v>1</v>
      </c>
      <c r="D15" s="4">
        <v>744</v>
      </c>
      <c r="E15" s="4">
        <v>10</v>
      </c>
      <c r="F15" s="4"/>
      <c r="G15" s="4"/>
      <c r="H15" s="30"/>
      <c r="I15" s="31"/>
    </row>
    <row r="16" spans="1:9" x14ac:dyDescent="0.4">
      <c r="A16" s="2" t="s">
        <v>3</v>
      </c>
      <c r="B16" s="4">
        <v>11821497</v>
      </c>
      <c r="C16" s="4">
        <v>6</v>
      </c>
      <c r="D16" s="4">
        <v>194972104</v>
      </c>
      <c r="E16" s="4">
        <v>202</v>
      </c>
      <c r="F16" s="4"/>
      <c r="G16" s="4"/>
      <c r="H16" s="30"/>
      <c r="I16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11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6" x14ac:dyDescent="0.4"/>
  <cols>
    <col min="1" max="1" width="23" bestFit="1" customWidth="1"/>
    <col min="2" max="2" width="18.23046875" bestFit="1" customWidth="1"/>
  </cols>
  <sheetData>
    <row r="1" spans="1:2" x14ac:dyDescent="0.4">
      <c r="A1" s="1" t="s">
        <v>14</v>
      </c>
      <c r="B1" t="s" vm="1">
        <v>15</v>
      </c>
    </row>
    <row r="3" spans="1:2" x14ac:dyDescent="0.4">
      <c r="A3" s="1" t="s">
        <v>0</v>
      </c>
      <c r="B3" t="s">
        <v>9</v>
      </c>
    </row>
    <row r="4" spans="1:2" x14ac:dyDescent="0.4">
      <c r="A4" s="2" t="s">
        <v>48</v>
      </c>
      <c r="B4" s="4">
        <v>1438336</v>
      </c>
    </row>
    <row r="5" spans="1:2" x14ac:dyDescent="0.4">
      <c r="A5" s="5" t="s">
        <v>162</v>
      </c>
      <c r="B5" s="4">
        <v>1438336</v>
      </c>
    </row>
    <row r="6" spans="1:2" x14ac:dyDescent="0.4">
      <c r="A6" s="2" t="s">
        <v>1</v>
      </c>
      <c r="B6" s="4">
        <v>133888</v>
      </c>
    </row>
    <row r="7" spans="1:2" x14ac:dyDescent="0.4">
      <c r="A7" s="5" t="s">
        <v>163</v>
      </c>
      <c r="B7" s="4">
        <v>66592</v>
      </c>
    </row>
    <row r="8" spans="1:2" x14ac:dyDescent="0.4">
      <c r="A8" s="5" t="s">
        <v>164</v>
      </c>
      <c r="B8" s="4">
        <v>67296</v>
      </c>
    </row>
    <row r="9" spans="1:2" x14ac:dyDescent="0.4">
      <c r="A9" s="2" t="s">
        <v>2</v>
      </c>
      <c r="B9" s="4">
        <v>672</v>
      </c>
    </row>
    <row r="10" spans="1:2" x14ac:dyDescent="0.4">
      <c r="A10" s="5" t="s">
        <v>165</v>
      </c>
      <c r="B10" s="4">
        <v>672</v>
      </c>
    </row>
    <row r="11" spans="1:2" x14ac:dyDescent="0.4">
      <c r="A11" s="2" t="s">
        <v>3</v>
      </c>
      <c r="B11" s="4">
        <v>1572896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13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6" x14ac:dyDescent="0.4"/>
  <cols>
    <col min="1" max="1" width="49.53515625" bestFit="1" customWidth="1"/>
    <col min="2" max="2" width="15.69140625" bestFit="1" customWidth="1"/>
    <col min="3" max="3" width="18.921875" bestFit="1" customWidth="1"/>
    <col min="4" max="4" width="16.53515625" bestFit="1" customWidth="1"/>
    <col min="5" max="5" width="10.84375" bestFit="1" customWidth="1"/>
    <col min="6" max="6" width="11.3828125" bestFit="1" customWidth="1"/>
    <col min="7" max="7" width="11.23046875" bestFit="1" customWidth="1"/>
    <col min="8" max="8" width="15.69140625" bestFit="1" customWidth="1"/>
    <col min="9" max="9" width="9.53515625" bestFit="1" customWidth="1"/>
    <col min="10" max="10" width="5.3828125" bestFit="1" customWidth="1"/>
  </cols>
  <sheetData>
    <row r="1" spans="1:10" x14ac:dyDescent="0.4">
      <c r="A1" s="1" t="s">
        <v>14</v>
      </c>
      <c r="B1" t="s" vm="1">
        <v>15</v>
      </c>
    </row>
    <row r="2" spans="1:10" x14ac:dyDescent="0.4">
      <c r="A2" s="1" t="s">
        <v>100</v>
      </c>
      <c r="B2" t="s" vm="2">
        <v>101</v>
      </c>
    </row>
    <row r="4" spans="1:10" x14ac:dyDescent="0.4">
      <c r="A4" s="1" t="s">
        <v>0</v>
      </c>
      <c r="B4" t="s">
        <v>98</v>
      </c>
      <c r="C4" t="s">
        <v>23</v>
      </c>
      <c r="D4" t="s">
        <v>24</v>
      </c>
      <c r="E4" t="s">
        <v>112</v>
      </c>
      <c r="F4" t="s">
        <v>92</v>
      </c>
      <c r="G4" t="s">
        <v>93</v>
      </c>
      <c r="H4" t="s">
        <v>10</v>
      </c>
      <c r="I4" t="s">
        <v>96</v>
      </c>
      <c r="J4" t="s">
        <v>97</v>
      </c>
    </row>
    <row r="5" spans="1:10" x14ac:dyDescent="0.4">
      <c r="A5" s="2" t="s">
        <v>176</v>
      </c>
      <c r="B5" t="s">
        <v>99</v>
      </c>
      <c r="C5" s="4">
        <v>8084</v>
      </c>
      <c r="D5" s="4">
        <v>4018</v>
      </c>
      <c r="E5" s="3">
        <v>1.9881246907471548E-2</v>
      </c>
      <c r="F5" s="4">
        <v>4066</v>
      </c>
      <c r="G5" s="4"/>
      <c r="H5" s="4">
        <v>12944</v>
      </c>
      <c r="I5" s="4"/>
      <c r="J5" s="4"/>
    </row>
    <row r="6" spans="1:10" x14ac:dyDescent="0.4">
      <c r="A6" s="5" t="s">
        <v>182</v>
      </c>
      <c r="B6" t="s">
        <v>99</v>
      </c>
      <c r="C6" s="4">
        <v>8084</v>
      </c>
      <c r="D6" s="4">
        <v>4018</v>
      </c>
      <c r="E6" s="3">
        <v>1.9881246907471548E-2</v>
      </c>
      <c r="F6" s="4">
        <v>4066</v>
      </c>
      <c r="G6" s="4">
        <v>101650</v>
      </c>
      <c r="H6" s="4">
        <v>12944</v>
      </c>
      <c r="I6" s="4"/>
      <c r="J6" s="4"/>
    </row>
    <row r="7" spans="1:10" x14ac:dyDescent="0.4">
      <c r="A7" s="2" t="s">
        <v>51</v>
      </c>
      <c r="B7" t="s">
        <v>99</v>
      </c>
      <c r="C7" s="4">
        <v>1468724</v>
      </c>
      <c r="D7" s="4">
        <v>1468724</v>
      </c>
      <c r="E7" s="3">
        <v>0.14478654708803099</v>
      </c>
      <c r="F7" s="4">
        <v>0</v>
      </c>
      <c r="G7" s="4"/>
      <c r="H7" s="4">
        <v>3931360</v>
      </c>
      <c r="I7" s="4"/>
      <c r="J7" s="4"/>
    </row>
    <row r="8" spans="1:10" x14ac:dyDescent="0.4">
      <c r="A8" s="5" t="s">
        <v>94</v>
      </c>
      <c r="B8" t="s">
        <v>99</v>
      </c>
      <c r="C8" s="4">
        <v>1468724</v>
      </c>
      <c r="D8" s="4">
        <v>1468724</v>
      </c>
      <c r="E8" s="3">
        <v>0.14478654708803099</v>
      </c>
      <c r="F8" s="4">
        <v>0</v>
      </c>
      <c r="G8" s="4">
        <v>0</v>
      </c>
      <c r="H8" s="4">
        <v>3916608</v>
      </c>
      <c r="I8" s="4"/>
      <c r="J8" s="4"/>
    </row>
    <row r="9" spans="1:10" x14ac:dyDescent="0.4">
      <c r="A9" s="5" t="s">
        <v>168</v>
      </c>
      <c r="B9" t="s">
        <v>99</v>
      </c>
      <c r="C9" s="4">
        <v>3360</v>
      </c>
      <c r="D9" s="4">
        <v>4018</v>
      </c>
      <c r="E9" s="3">
        <v>3.960937154970631E-4</v>
      </c>
      <c r="F9" s="4">
        <v>0</v>
      </c>
      <c r="G9" s="4">
        <v>0</v>
      </c>
      <c r="H9" s="4">
        <v>5384</v>
      </c>
      <c r="I9" s="4"/>
      <c r="J9" s="4"/>
    </row>
    <row r="10" spans="1:10" x14ac:dyDescent="0.4">
      <c r="A10" s="5" t="s">
        <v>169</v>
      </c>
      <c r="B10" t="s">
        <v>99</v>
      </c>
      <c r="C10" s="4">
        <v>3281</v>
      </c>
      <c r="D10" s="4">
        <v>4018</v>
      </c>
      <c r="E10" s="3">
        <v>3.960937154970631E-4</v>
      </c>
      <c r="F10" s="4">
        <v>0</v>
      </c>
      <c r="G10" s="4">
        <v>0</v>
      </c>
      <c r="H10" s="4">
        <v>5256</v>
      </c>
      <c r="I10" s="4"/>
      <c r="J10" s="4"/>
    </row>
    <row r="11" spans="1:10" x14ac:dyDescent="0.4">
      <c r="A11" s="5" t="s">
        <v>102</v>
      </c>
      <c r="B11" t="s">
        <v>99</v>
      </c>
      <c r="C11" s="4">
        <v>2517</v>
      </c>
      <c r="D11" s="4">
        <v>2517</v>
      </c>
      <c r="E11" s="3">
        <v>2.4812540614885709E-4</v>
      </c>
      <c r="F11" s="4">
        <v>0</v>
      </c>
      <c r="G11" s="4">
        <v>0</v>
      </c>
      <c r="H11" s="4">
        <v>4040</v>
      </c>
      <c r="I11" s="4"/>
      <c r="J11" s="4"/>
    </row>
    <row r="12" spans="1:10" x14ac:dyDescent="0.4">
      <c r="A12" s="5" t="s">
        <v>95</v>
      </c>
      <c r="B12" t="s">
        <v>99</v>
      </c>
      <c r="C12" s="4">
        <v>74</v>
      </c>
      <c r="D12" s="4">
        <v>74</v>
      </c>
      <c r="E12" s="3">
        <v>7.2949066567403363E-6</v>
      </c>
      <c r="F12" s="4">
        <v>0</v>
      </c>
      <c r="G12" s="4">
        <v>0</v>
      </c>
      <c r="H12" s="4">
        <v>72</v>
      </c>
      <c r="I12" s="4"/>
      <c r="J12" s="4"/>
    </row>
    <row r="13" spans="1:10" x14ac:dyDescent="0.4">
      <c r="A13" s="2" t="s">
        <v>3</v>
      </c>
      <c r="B13" t="s">
        <v>99</v>
      </c>
      <c r="C13" s="4">
        <v>1468724</v>
      </c>
      <c r="D13" s="4">
        <v>1468724</v>
      </c>
      <c r="E13" s="3">
        <v>0.14478654708803099</v>
      </c>
      <c r="F13" s="4">
        <v>4066</v>
      </c>
      <c r="G13" s="4"/>
      <c r="H13" s="4">
        <v>3944304</v>
      </c>
      <c r="I13" s="4"/>
      <c r="J13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8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6" x14ac:dyDescent="0.4"/>
  <cols>
    <col min="1" max="1" width="12.61328125" bestFit="1" customWidth="1"/>
    <col min="2" max="2" width="10.921875" bestFit="1" customWidth="1"/>
    <col min="3" max="3" width="14.3828125" bestFit="1" customWidth="1"/>
    <col min="4" max="4" width="10.3828125" bestFit="1" customWidth="1"/>
    <col min="5" max="5" width="10.4609375" bestFit="1" customWidth="1"/>
  </cols>
  <sheetData>
    <row r="1" spans="1:5" x14ac:dyDescent="0.4">
      <c r="A1" s="1" t="s">
        <v>14</v>
      </c>
      <c r="B1" t="s" vm="1">
        <v>15</v>
      </c>
    </row>
    <row r="3" spans="1:5" x14ac:dyDescent="0.4">
      <c r="A3" s="1" t="s">
        <v>0</v>
      </c>
      <c r="B3" t="s">
        <v>5</v>
      </c>
      <c r="C3" t="s">
        <v>11</v>
      </c>
      <c r="D3" t="s">
        <v>12</v>
      </c>
      <c r="E3" t="s">
        <v>13</v>
      </c>
    </row>
    <row r="4" spans="1:5" x14ac:dyDescent="0.4">
      <c r="A4" s="2" t="s">
        <v>25</v>
      </c>
      <c r="B4" s="4">
        <v>194972104</v>
      </c>
      <c r="C4" s="3">
        <v>0.45962318811184216</v>
      </c>
      <c r="D4" s="4">
        <v>15</v>
      </c>
      <c r="E4" s="4">
        <v>6</v>
      </c>
    </row>
    <row r="5" spans="1:5" x14ac:dyDescent="0.4">
      <c r="A5" s="5">
        <v>1</v>
      </c>
      <c r="B5" s="4">
        <v>16456</v>
      </c>
      <c r="C5" s="3">
        <v>3.8793032584643364E-5</v>
      </c>
      <c r="D5" s="4">
        <v>6</v>
      </c>
      <c r="E5" s="4">
        <v>3</v>
      </c>
    </row>
    <row r="6" spans="1:5" x14ac:dyDescent="0.4">
      <c r="A6" s="5">
        <v>2</v>
      </c>
      <c r="B6" s="4">
        <v>2048</v>
      </c>
      <c r="C6" s="3">
        <v>4.827912660023676E-6</v>
      </c>
      <c r="D6" s="4">
        <v>10</v>
      </c>
      <c r="E6" s="4">
        <v>5</v>
      </c>
    </row>
    <row r="7" spans="1:5" x14ac:dyDescent="0.4">
      <c r="A7" s="5">
        <v>3</v>
      </c>
      <c r="B7" s="4">
        <v>2544</v>
      </c>
      <c r="C7" s="3">
        <v>5.9971727573731596E-6</v>
      </c>
      <c r="D7" s="4">
        <v>14</v>
      </c>
      <c r="E7" s="4">
        <v>5</v>
      </c>
    </row>
    <row r="8" spans="1:5" x14ac:dyDescent="0.4">
      <c r="A8" s="5">
        <v>4</v>
      </c>
      <c r="B8" s="4">
        <v>18368</v>
      </c>
      <c r="C8" s="3">
        <v>4.3300341669587339E-5</v>
      </c>
      <c r="D8" s="4">
        <v>11</v>
      </c>
      <c r="E8" s="4">
        <v>4</v>
      </c>
    </row>
    <row r="9" spans="1:5" x14ac:dyDescent="0.4">
      <c r="A9" s="5">
        <v>5</v>
      </c>
      <c r="B9" s="4">
        <v>2544</v>
      </c>
      <c r="C9" s="3">
        <v>5.9971727573731596E-6</v>
      </c>
      <c r="D9" s="4">
        <v>1</v>
      </c>
      <c r="E9" s="4">
        <v>1</v>
      </c>
    </row>
    <row r="10" spans="1:5" x14ac:dyDescent="0.4">
      <c r="A10" s="5">
        <v>6</v>
      </c>
      <c r="B10" s="4">
        <v>6432</v>
      </c>
      <c r="C10" s="3">
        <v>1.5162663197886856E-5</v>
      </c>
      <c r="D10" s="4">
        <v>1</v>
      </c>
      <c r="E10" s="4">
        <v>1</v>
      </c>
    </row>
    <row r="11" spans="1:5" x14ac:dyDescent="0.4">
      <c r="A11" s="5">
        <v>7</v>
      </c>
      <c r="B11" s="4">
        <v>1267024</v>
      </c>
      <c r="C11" s="3">
        <v>2.9868560596454288E-3</v>
      </c>
      <c r="D11" s="4">
        <v>12</v>
      </c>
      <c r="E11" s="4">
        <v>3</v>
      </c>
    </row>
    <row r="12" spans="1:5" x14ac:dyDescent="0.4">
      <c r="A12" s="5">
        <v>8</v>
      </c>
      <c r="B12" s="4">
        <v>16096</v>
      </c>
      <c r="C12" s="3">
        <v>3.7944376062373578E-5</v>
      </c>
      <c r="D12" s="4">
        <v>1</v>
      </c>
      <c r="E12" s="4">
        <v>1</v>
      </c>
    </row>
    <row r="13" spans="1:5" x14ac:dyDescent="0.4">
      <c r="A13" s="5">
        <v>10</v>
      </c>
      <c r="B13" s="4">
        <v>325376</v>
      </c>
      <c r="C13" s="3">
        <v>7.6703462386126147E-4</v>
      </c>
      <c r="D13" s="4">
        <v>1</v>
      </c>
      <c r="E13" s="4">
        <v>1</v>
      </c>
    </row>
    <row r="14" spans="1:5" x14ac:dyDescent="0.4">
      <c r="A14" s="5">
        <v>12</v>
      </c>
      <c r="B14" s="4">
        <v>76994320</v>
      </c>
      <c r="C14" s="3">
        <v>0.18150481068257523</v>
      </c>
      <c r="D14" s="4">
        <v>13</v>
      </c>
      <c r="E14" s="4">
        <v>4</v>
      </c>
    </row>
    <row r="15" spans="1:5" x14ac:dyDescent="0.4">
      <c r="A15" s="5">
        <v>16</v>
      </c>
      <c r="B15" s="4">
        <v>32529248</v>
      </c>
      <c r="C15" s="3">
        <v>7.6683773554809487E-2</v>
      </c>
      <c r="D15" s="4">
        <v>14</v>
      </c>
      <c r="E15" s="4">
        <v>5</v>
      </c>
    </row>
    <row r="16" spans="1:5" x14ac:dyDescent="0.4">
      <c r="A16" s="5">
        <v>21</v>
      </c>
      <c r="B16" s="4">
        <v>43205240</v>
      </c>
      <c r="C16" s="3">
        <v>0.1018511353395319</v>
      </c>
      <c r="D16" s="4">
        <v>12</v>
      </c>
      <c r="E16" s="4">
        <v>3</v>
      </c>
    </row>
    <row r="17" spans="1:5" x14ac:dyDescent="0.4">
      <c r="A17" s="5">
        <v>32</v>
      </c>
      <c r="B17" s="4">
        <v>40586408</v>
      </c>
      <c r="C17" s="3">
        <v>9.567755517972959E-2</v>
      </c>
      <c r="D17" s="4">
        <v>11</v>
      </c>
      <c r="E17" s="4">
        <v>2</v>
      </c>
    </row>
    <row r="18" spans="1:5" x14ac:dyDescent="0.4">
      <c r="A18" s="2" t="s">
        <v>3</v>
      </c>
      <c r="B18" s="4">
        <v>194972104</v>
      </c>
      <c r="C18" s="3">
        <v>0.99999830268695544</v>
      </c>
      <c r="D18" s="4">
        <v>15</v>
      </c>
      <c r="E18" s="4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6" x14ac:dyDescent="0.4"/>
  <cols>
    <col min="1" max="1" width="30.69140625" bestFit="1" customWidth="1"/>
    <col min="2" max="3" width="9.921875" bestFit="1" customWidth="1"/>
    <col min="4" max="4" width="16.53515625" bestFit="1" customWidth="1"/>
    <col min="5" max="5" width="10.921875" bestFit="1" customWidth="1"/>
    <col min="6" max="6" width="13.07421875" bestFit="1" customWidth="1"/>
    <col min="7" max="7" width="21.84375" bestFit="1" customWidth="1"/>
    <col min="8" max="8" width="14.3828125" bestFit="1" customWidth="1"/>
    <col min="9" max="9" width="10.3828125" bestFit="1" customWidth="1"/>
    <col min="10" max="10" width="10.4609375" bestFit="1" customWidth="1"/>
    <col min="11" max="11" width="9.53515625" bestFit="1" customWidth="1"/>
  </cols>
  <sheetData>
    <row r="1" spans="1:11" x14ac:dyDescent="0.4">
      <c r="A1" s="1" t="s">
        <v>14</v>
      </c>
      <c r="B1" t="s" vm="1">
        <v>15</v>
      </c>
    </row>
    <row r="3" spans="1:11" x14ac:dyDescent="0.4">
      <c r="A3" s="1" t="s">
        <v>0</v>
      </c>
      <c r="B3" t="s">
        <v>22</v>
      </c>
      <c r="C3" t="s">
        <v>40</v>
      </c>
      <c r="D3" t="s">
        <v>42</v>
      </c>
      <c r="E3" t="s">
        <v>5</v>
      </c>
      <c r="F3" t="s">
        <v>43</v>
      </c>
      <c r="G3" t="s">
        <v>44</v>
      </c>
      <c r="H3" t="s">
        <v>11</v>
      </c>
      <c r="I3" t="s">
        <v>12</v>
      </c>
      <c r="J3" t="s">
        <v>13</v>
      </c>
      <c r="K3" t="s">
        <v>46</v>
      </c>
    </row>
    <row r="4" spans="1:11" x14ac:dyDescent="0.4">
      <c r="A4" s="2" t="s">
        <v>166</v>
      </c>
      <c r="B4" s="4">
        <v>4018</v>
      </c>
      <c r="C4" s="4">
        <v>4018</v>
      </c>
      <c r="D4" s="4">
        <v>1432</v>
      </c>
      <c r="E4" s="4">
        <v>8</v>
      </c>
      <c r="F4" s="4">
        <v>1344</v>
      </c>
      <c r="G4" s="4">
        <v>80</v>
      </c>
      <c r="H4" s="3">
        <v>3.1900055720429871E-4</v>
      </c>
      <c r="I4" s="4">
        <v>1</v>
      </c>
      <c r="J4" s="4">
        <v>1</v>
      </c>
      <c r="K4" s="4">
        <v>1</v>
      </c>
    </row>
    <row r="5" spans="1:11" x14ac:dyDescent="0.4">
      <c r="A5" s="2" t="s">
        <v>27</v>
      </c>
      <c r="B5" s="4">
        <v>11818980</v>
      </c>
      <c r="C5" s="4">
        <v>11818980</v>
      </c>
      <c r="D5" s="4">
        <v>38245080</v>
      </c>
      <c r="E5" s="4">
        <v>35536744</v>
      </c>
      <c r="F5" s="4">
        <v>2360880</v>
      </c>
      <c r="G5" s="4">
        <v>347456</v>
      </c>
      <c r="H5" s="3">
        <v>0.1031627057061491</v>
      </c>
      <c r="I5" s="4">
        <v>14</v>
      </c>
      <c r="J5" s="4">
        <v>5</v>
      </c>
      <c r="K5" s="4">
        <v>8</v>
      </c>
    </row>
    <row r="6" spans="1:11" x14ac:dyDescent="0.4">
      <c r="A6" s="2" t="s">
        <v>167</v>
      </c>
      <c r="B6" s="4">
        <v>10146581</v>
      </c>
      <c r="C6" s="4">
        <v>10146581</v>
      </c>
      <c r="D6" s="4">
        <v>49385956</v>
      </c>
      <c r="E6" s="4">
        <v>48445472</v>
      </c>
      <c r="F6" s="4">
        <v>709068</v>
      </c>
      <c r="G6" s="4">
        <v>231416</v>
      </c>
      <c r="H6" s="3">
        <v>0.12569071741806173</v>
      </c>
      <c r="I6" s="4">
        <v>11</v>
      </c>
      <c r="J6" s="4">
        <v>2</v>
      </c>
      <c r="K6" s="4">
        <v>5</v>
      </c>
    </row>
    <row r="7" spans="1:11" x14ac:dyDescent="0.4">
      <c r="A7" s="2" t="s">
        <v>30</v>
      </c>
      <c r="B7" s="4">
        <v>10348681</v>
      </c>
      <c r="C7" s="4">
        <v>10348681</v>
      </c>
      <c r="D7" s="4">
        <v>9931216</v>
      </c>
      <c r="E7" s="4">
        <v>9505360</v>
      </c>
      <c r="F7" s="4">
        <v>304560</v>
      </c>
      <c r="G7" s="4">
        <v>121296</v>
      </c>
      <c r="H7" s="3">
        <v>3.2711446791855101E-2</v>
      </c>
      <c r="I7" s="4">
        <v>12</v>
      </c>
      <c r="J7" s="4">
        <v>3</v>
      </c>
      <c r="K7" s="4">
        <v>3</v>
      </c>
    </row>
    <row r="8" spans="1:11" x14ac:dyDescent="0.4">
      <c r="A8" s="5" t="s">
        <v>178</v>
      </c>
      <c r="B8" s="4">
        <v>202100</v>
      </c>
      <c r="C8" s="4">
        <v>19869</v>
      </c>
      <c r="D8" s="4">
        <v>402976</v>
      </c>
      <c r="E8" s="4">
        <v>323360</v>
      </c>
      <c r="F8" s="4">
        <v>120</v>
      </c>
      <c r="G8" s="4">
        <v>79496</v>
      </c>
      <c r="H8" s="3">
        <v>9.4996725199497103E-4</v>
      </c>
      <c r="I8" s="4">
        <v>1</v>
      </c>
      <c r="J8" s="4">
        <v>1</v>
      </c>
      <c r="K8" s="4">
        <v>1</v>
      </c>
    </row>
    <row r="9" spans="1:11" x14ac:dyDescent="0.4">
      <c r="A9" s="5" t="s">
        <v>91</v>
      </c>
      <c r="B9" s="4">
        <v>2517</v>
      </c>
      <c r="C9" s="4">
        <v>297</v>
      </c>
      <c r="D9" s="4">
        <v>5800</v>
      </c>
      <c r="E9" s="4">
        <v>4472</v>
      </c>
      <c r="F9" s="4">
        <v>120</v>
      </c>
      <c r="G9" s="4">
        <v>1208</v>
      </c>
      <c r="H9" s="3">
        <v>1.3672799525457676E-5</v>
      </c>
      <c r="I9" s="4">
        <v>1</v>
      </c>
      <c r="J9" s="4">
        <v>1</v>
      </c>
      <c r="K9" s="4">
        <v>1</v>
      </c>
    </row>
    <row r="10" spans="1:11" x14ac:dyDescent="0.4">
      <c r="A10" s="5" t="s">
        <v>140</v>
      </c>
      <c r="B10" s="4">
        <v>10144064</v>
      </c>
      <c r="C10" s="4">
        <v>5068</v>
      </c>
      <c r="D10" s="4">
        <v>9522440</v>
      </c>
      <c r="E10" s="4">
        <v>9177528</v>
      </c>
      <c r="F10" s="4">
        <v>304320</v>
      </c>
      <c r="G10" s="4">
        <v>40592</v>
      </c>
      <c r="H10" s="3">
        <v>2.244800226089641E-2</v>
      </c>
      <c r="I10" s="4">
        <v>10</v>
      </c>
      <c r="J10" s="4">
        <v>1</v>
      </c>
      <c r="K10" s="4">
        <v>1</v>
      </c>
    </row>
    <row r="11" spans="1:11" x14ac:dyDescent="0.4">
      <c r="A11" s="2" t="s">
        <v>29</v>
      </c>
      <c r="B11" s="4">
        <v>11619397</v>
      </c>
      <c r="C11" s="4">
        <v>11619397</v>
      </c>
      <c r="D11" s="4">
        <v>208388920</v>
      </c>
      <c r="E11" s="4">
        <v>88882488</v>
      </c>
      <c r="F11" s="4">
        <v>79029800</v>
      </c>
      <c r="G11" s="4">
        <v>40476632</v>
      </c>
      <c r="H11" s="3">
        <v>0.50422733022610944</v>
      </c>
      <c r="I11" s="4">
        <v>14</v>
      </c>
      <c r="J11" s="4">
        <v>5</v>
      </c>
      <c r="K11" s="4">
        <v>18</v>
      </c>
    </row>
    <row r="12" spans="1:11" x14ac:dyDescent="0.4">
      <c r="A12" s="2" t="s">
        <v>26</v>
      </c>
      <c r="B12" s="4">
        <v>11821497</v>
      </c>
      <c r="C12" s="4">
        <v>11821497</v>
      </c>
      <c r="D12" s="4">
        <v>112729362</v>
      </c>
      <c r="E12" s="4">
        <v>12602032</v>
      </c>
      <c r="F12" s="4">
        <v>81529202</v>
      </c>
      <c r="G12" s="4">
        <v>18598128</v>
      </c>
      <c r="H12" s="3">
        <v>0.27875198910355198</v>
      </c>
      <c r="I12" s="4">
        <v>15</v>
      </c>
      <c r="J12" s="4">
        <v>6</v>
      </c>
      <c r="K12" s="4">
        <v>35</v>
      </c>
    </row>
    <row r="13" spans="1:11" x14ac:dyDescent="0.4">
      <c r="A13" s="2" t="s">
        <v>3</v>
      </c>
      <c r="B13" s="4">
        <v>11821497</v>
      </c>
      <c r="C13" s="4">
        <v>11821497</v>
      </c>
      <c r="D13" s="4">
        <v>418681966</v>
      </c>
      <c r="E13" s="4">
        <v>194972104</v>
      </c>
      <c r="F13" s="4">
        <v>163934854</v>
      </c>
      <c r="G13" s="4">
        <v>59775008</v>
      </c>
      <c r="H13" s="3">
        <v>0.99999830268695544</v>
      </c>
      <c r="I13" s="4">
        <v>15</v>
      </c>
      <c r="J13" s="4">
        <v>6</v>
      </c>
      <c r="K13" s="4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6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6" x14ac:dyDescent="0.4"/>
  <cols>
    <col min="1" max="1" width="12.69140625" bestFit="1" customWidth="1"/>
    <col min="2" max="3" width="9.921875" bestFit="1" customWidth="1"/>
    <col min="4" max="4" width="16.53515625" bestFit="1" customWidth="1"/>
    <col min="5" max="5" width="10.921875" bestFit="1" customWidth="1"/>
    <col min="6" max="6" width="13.07421875" bestFit="1" customWidth="1"/>
    <col min="7" max="7" width="21.84375" bestFit="1" customWidth="1"/>
    <col min="8" max="8" width="14.3828125" bestFit="1" customWidth="1"/>
    <col min="9" max="9" width="10.3828125" bestFit="1" customWidth="1"/>
    <col min="10" max="10" width="10.4609375" bestFit="1" customWidth="1"/>
    <col min="11" max="11" width="9.53515625" bestFit="1" customWidth="1"/>
    <col min="12" max="12" width="10.07421875" bestFit="1" customWidth="1"/>
  </cols>
  <sheetData>
    <row r="1" spans="1:12" x14ac:dyDescent="0.4">
      <c r="A1" s="1" t="s">
        <v>14</v>
      </c>
      <c r="B1" t="s" vm="1">
        <v>15</v>
      </c>
    </row>
    <row r="3" spans="1:12" x14ac:dyDescent="0.4">
      <c r="A3" s="1" t="s">
        <v>0</v>
      </c>
      <c r="B3" t="s">
        <v>22</v>
      </c>
      <c r="C3" t="s">
        <v>40</v>
      </c>
      <c r="D3" t="s">
        <v>42</v>
      </c>
      <c r="E3" t="s">
        <v>5</v>
      </c>
      <c r="F3" t="s">
        <v>43</v>
      </c>
      <c r="G3" t="s">
        <v>44</v>
      </c>
      <c r="H3" t="s">
        <v>11</v>
      </c>
      <c r="I3" t="s">
        <v>12</v>
      </c>
      <c r="J3" t="s">
        <v>13</v>
      </c>
      <c r="K3" t="s">
        <v>46</v>
      </c>
      <c r="L3" t="s">
        <v>6</v>
      </c>
    </row>
    <row r="4" spans="1:12" x14ac:dyDescent="0.4">
      <c r="A4" s="2" t="s">
        <v>7</v>
      </c>
      <c r="B4" s="4">
        <v>11821497</v>
      </c>
      <c r="C4" s="4">
        <v>11821497</v>
      </c>
      <c r="D4" s="4">
        <v>360735646</v>
      </c>
      <c r="E4" s="4">
        <v>154044248</v>
      </c>
      <c r="F4" s="4">
        <v>163933654</v>
      </c>
      <c r="G4" s="4">
        <v>42757744</v>
      </c>
      <c r="H4" s="3">
        <v>0.86339685154936607</v>
      </c>
      <c r="I4" s="4">
        <v>15</v>
      </c>
      <c r="J4" s="4">
        <v>6</v>
      </c>
      <c r="K4" s="4">
        <v>60</v>
      </c>
      <c r="L4" t="s">
        <v>8</v>
      </c>
    </row>
    <row r="5" spans="1:12" x14ac:dyDescent="0.4">
      <c r="A5" s="5" t="s">
        <v>166</v>
      </c>
      <c r="B5" s="4">
        <v>4018</v>
      </c>
      <c r="C5" s="4">
        <v>4018</v>
      </c>
      <c r="D5" s="4">
        <v>1432</v>
      </c>
      <c r="E5" s="4">
        <v>8</v>
      </c>
      <c r="F5" s="4">
        <v>1344</v>
      </c>
      <c r="G5" s="4">
        <v>80</v>
      </c>
      <c r="H5" s="3">
        <v>3.1900055720429871E-4</v>
      </c>
      <c r="I5" s="4">
        <v>1</v>
      </c>
      <c r="J5" s="4">
        <v>1</v>
      </c>
      <c r="K5" s="4">
        <v>1</v>
      </c>
      <c r="L5" t="s">
        <v>7</v>
      </c>
    </row>
    <row r="6" spans="1:12" x14ac:dyDescent="0.4">
      <c r="A6" s="5" t="s">
        <v>27</v>
      </c>
      <c r="B6" s="4">
        <v>11818906</v>
      </c>
      <c r="C6" s="4">
        <v>11818906</v>
      </c>
      <c r="D6" s="4">
        <v>38244328</v>
      </c>
      <c r="E6" s="4">
        <v>35536472</v>
      </c>
      <c r="F6" s="4">
        <v>2360640</v>
      </c>
      <c r="G6" s="4">
        <v>347216</v>
      </c>
      <c r="H6" s="3">
        <v>0.10316093295696925</v>
      </c>
      <c r="I6" s="4">
        <v>13</v>
      </c>
      <c r="J6" s="4">
        <v>4</v>
      </c>
      <c r="K6" s="4">
        <v>6</v>
      </c>
      <c r="L6" t="s">
        <v>8</v>
      </c>
    </row>
    <row r="7" spans="1:12" x14ac:dyDescent="0.4">
      <c r="A7" s="5" t="s">
        <v>167</v>
      </c>
      <c r="B7" s="4">
        <v>10144064</v>
      </c>
      <c r="C7" s="4">
        <v>10144064</v>
      </c>
      <c r="D7" s="4">
        <v>49365252</v>
      </c>
      <c r="E7" s="4">
        <v>48428680</v>
      </c>
      <c r="F7" s="4">
        <v>708828</v>
      </c>
      <c r="G7" s="4">
        <v>227744</v>
      </c>
      <c r="H7" s="3">
        <v>0.12564032607967274</v>
      </c>
      <c r="I7" s="4">
        <v>10</v>
      </c>
      <c r="J7" s="4">
        <v>1</v>
      </c>
      <c r="K7" s="4">
        <v>3</v>
      </c>
      <c r="L7" t="s">
        <v>8</v>
      </c>
    </row>
    <row r="8" spans="1:12" x14ac:dyDescent="0.4">
      <c r="A8" s="5" t="s">
        <v>30</v>
      </c>
      <c r="B8" s="4">
        <v>10144064</v>
      </c>
      <c r="C8" s="4">
        <v>10144064</v>
      </c>
      <c r="D8" s="4">
        <v>9522440</v>
      </c>
      <c r="E8" s="4">
        <v>9177528</v>
      </c>
      <c r="F8" s="4">
        <v>304320</v>
      </c>
      <c r="G8" s="4">
        <v>40592</v>
      </c>
      <c r="H8" s="3">
        <v>3.1715708664759049E-2</v>
      </c>
      <c r="I8" s="4">
        <v>10</v>
      </c>
      <c r="J8" s="4">
        <v>1</v>
      </c>
      <c r="K8" s="4">
        <v>1</v>
      </c>
      <c r="L8" t="s">
        <v>7</v>
      </c>
    </row>
    <row r="9" spans="1:12" x14ac:dyDescent="0.4">
      <c r="A9" s="5" t="s">
        <v>29</v>
      </c>
      <c r="B9" s="4">
        <v>11619397</v>
      </c>
      <c r="C9" s="4">
        <v>11619397</v>
      </c>
      <c r="D9" s="4">
        <v>150872832</v>
      </c>
      <c r="E9" s="4">
        <v>48299528</v>
      </c>
      <c r="F9" s="4">
        <v>79029320</v>
      </c>
      <c r="G9" s="4">
        <v>23543984</v>
      </c>
      <c r="H9" s="3">
        <v>0.36864009906876777</v>
      </c>
      <c r="I9" s="4">
        <v>14</v>
      </c>
      <c r="J9" s="4">
        <v>5</v>
      </c>
      <c r="K9" s="4">
        <v>14</v>
      </c>
      <c r="L9" t="s">
        <v>8</v>
      </c>
    </row>
    <row r="10" spans="1:12" x14ac:dyDescent="0.4">
      <c r="A10" s="5" t="s">
        <v>26</v>
      </c>
      <c r="B10" s="4">
        <v>11821497</v>
      </c>
      <c r="C10" s="4">
        <v>11821497</v>
      </c>
      <c r="D10" s="4">
        <v>112729362</v>
      </c>
      <c r="E10" s="4">
        <v>12602032</v>
      </c>
      <c r="F10" s="4">
        <v>81529202</v>
      </c>
      <c r="G10" s="4">
        <v>18598128</v>
      </c>
      <c r="H10" s="3">
        <v>0.27875198910355198</v>
      </c>
      <c r="I10" s="4">
        <v>15</v>
      </c>
      <c r="J10" s="4">
        <v>6</v>
      </c>
      <c r="K10" s="4">
        <v>35</v>
      </c>
      <c r="L10" t="s">
        <v>8</v>
      </c>
    </row>
    <row r="11" spans="1:12" x14ac:dyDescent="0.4">
      <c r="A11" s="2" t="s">
        <v>16</v>
      </c>
      <c r="B11" s="4">
        <v>10352773</v>
      </c>
      <c r="C11" s="4">
        <v>10352773</v>
      </c>
      <c r="D11" s="4">
        <v>57946320</v>
      </c>
      <c r="E11" s="4">
        <v>40927856</v>
      </c>
      <c r="F11" s="4">
        <v>1200</v>
      </c>
      <c r="G11" s="4">
        <v>17017264</v>
      </c>
      <c r="H11" s="3">
        <v>0.14621688040717673</v>
      </c>
      <c r="I11" s="4">
        <v>14</v>
      </c>
      <c r="J11" s="4">
        <v>5</v>
      </c>
      <c r="K11" s="4">
        <v>10</v>
      </c>
      <c r="L11" t="s">
        <v>28</v>
      </c>
    </row>
    <row r="12" spans="1:12" x14ac:dyDescent="0.4">
      <c r="A12" s="5" t="s">
        <v>27</v>
      </c>
      <c r="B12" s="4">
        <v>74</v>
      </c>
      <c r="C12" s="4">
        <v>74</v>
      </c>
      <c r="D12" s="4">
        <v>752</v>
      </c>
      <c r="E12" s="4">
        <v>272</v>
      </c>
      <c r="F12" s="4">
        <v>240</v>
      </c>
      <c r="G12" s="4">
        <v>240</v>
      </c>
      <c r="H12" s="3">
        <v>1.7727491798524433E-6</v>
      </c>
      <c r="I12" s="4">
        <v>1</v>
      </c>
      <c r="J12" s="4">
        <v>1</v>
      </c>
      <c r="K12" s="4">
        <v>2</v>
      </c>
      <c r="L12" t="s">
        <v>28</v>
      </c>
    </row>
    <row r="13" spans="1:12" x14ac:dyDescent="0.4">
      <c r="A13" s="5" t="s">
        <v>167</v>
      </c>
      <c r="B13" s="4">
        <v>2517</v>
      </c>
      <c r="C13" s="4">
        <v>2517</v>
      </c>
      <c r="D13" s="4">
        <v>20704</v>
      </c>
      <c r="E13" s="4">
        <v>16792</v>
      </c>
      <c r="F13" s="4">
        <v>240</v>
      </c>
      <c r="G13" s="4">
        <v>3672</v>
      </c>
      <c r="H13" s="3">
        <v>5.0391338388997113E-5</v>
      </c>
      <c r="I13" s="4">
        <v>1</v>
      </c>
      <c r="J13" s="4">
        <v>1</v>
      </c>
      <c r="K13" s="4">
        <v>2</v>
      </c>
      <c r="L13" t="s">
        <v>28</v>
      </c>
    </row>
    <row r="14" spans="1:12" x14ac:dyDescent="0.4">
      <c r="A14" s="5" t="s">
        <v>30</v>
      </c>
      <c r="B14" s="4">
        <v>204617</v>
      </c>
      <c r="C14" s="4">
        <v>204617</v>
      </c>
      <c r="D14" s="4">
        <v>408776</v>
      </c>
      <c r="E14" s="4">
        <v>327832</v>
      </c>
      <c r="F14" s="4">
        <v>240</v>
      </c>
      <c r="G14" s="4">
        <v>80704</v>
      </c>
      <c r="H14" s="3">
        <v>9.9573812709605495E-4</v>
      </c>
      <c r="I14" s="4">
        <v>2</v>
      </c>
      <c r="J14" s="4">
        <v>2</v>
      </c>
      <c r="K14" s="4">
        <v>2</v>
      </c>
      <c r="L14" t="s">
        <v>28</v>
      </c>
    </row>
    <row r="15" spans="1:12" x14ac:dyDescent="0.4">
      <c r="A15" s="5" t="s">
        <v>29</v>
      </c>
      <c r="B15" s="4">
        <v>10148156</v>
      </c>
      <c r="C15" s="4">
        <v>10148156</v>
      </c>
      <c r="D15" s="4">
        <v>57516088</v>
      </c>
      <c r="E15" s="4">
        <v>40582960</v>
      </c>
      <c r="F15" s="4">
        <v>480</v>
      </c>
      <c r="G15" s="4">
        <v>16932648</v>
      </c>
      <c r="H15" s="3">
        <v>0.14517056235135339</v>
      </c>
      <c r="I15" s="4">
        <v>12</v>
      </c>
      <c r="J15" s="4">
        <v>3</v>
      </c>
      <c r="K15" s="4">
        <v>4</v>
      </c>
      <c r="L15" t="s">
        <v>28</v>
      </c>
    </row>
    <row r="16" spans="1:12" x14ac:dyDescent="0.4">
      <c r="A16" s="2" t="s">
        <v>3</v>
      </c>
      <c r="B16" s="4">
        <v>11821497</v>
      </c>
      <c r="C16" s="4">
        <v>11821497</v>
      </c>
      <c r="D16" s="4">
        <v>418681966</v>
      </c>
      <c r="E16" s="4">
        <v>194972104</v>
      </c>
      <c r="F16" s="4">
        <v>163934854</v>
      </c>
      <c r="G16" s="4">
        <v>59775008</v>
      </c>
      <c r="H16" s="3">
        <v>0.99999830268695544</v>
      </c>
      <c r="I16" s="4">
        <v>15</v>
      </c>
      <c r="J16" s="4">
        <v>6</v>
      </c>
      <c r="K16" s="4">
        <v>70</v>
      </c>
      <c r="L16" t="s"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7"/>
  <sheetViews>
    <sheetView workbookViewId="0"/>
  </sheetViews>
  <sheetFormatPr defaultRowHeight="14.6" x14ac:dyDescent="0.4"/>
  <cols>
    <col min="1" max="1" width="7.61328125" bestFit="1" customWidth="1"/>
    <col min="2" max="2" width="8.15234375" bestFit="1" customWidth="1"/>
    <col min="3" max="3" width="12.61328125" bestFit="1" customWidth="1"/>
    <col min="4" max="4" width="42.69140625" bestFit="1" customWidth="1"/>
    <col min="5" max="5" width="14.3828125" bestFit="1" customWidth="1"/>
    <col min="6" max="6" width="17.69140625" bestFit="1" customWidth="1"/>
    <col min="7" max="7" width="10.4609375" bestFit="1" customWidth="1"/>
    <col min="8" max="8" width="12.61328125" bestFit="1" customWidth="1"/>
    <col min="9" max="45" width="8.69140625" customWidth="1"/>
  </cols>
  <sheetData>
    <row r="1" spans="1:8" x14ac:dyDescent="0.4">
      <c r="A1" t="s">
        <v>33</v>
      </c>
      <c r="B1" t="s">
        <v>34</v>
      </c>
      <c r="C1" t="s">
        <v>38</v>
      </c>
      <c r="D1" t="s">
        <v>35</v>
      </c>
      <c r="E1" t="s">
        <v>37</v>
      </c>
      <c r="F1" t="s">
        <v>32</v>
      </c>
      <c r="G1" t="s">
        <v>31</v>
      </c>
      <c r="H1" t="s">
        <v>36</v>
      </c>
    </row>
    <row r="2" spans="1:8" ht="29.15" x14ac:dyDescent="0.4">
      <c r="A2" t="s">
        <v>1</v>
      </c>
      <c r="B2" t="s">
        <v>125</v>
      </c>
      <c r="C2" t="s">
        <v>126</v>
      </c>
      <c r="D2" s="6" t="s">
        <v>184</v>
      </c>
      <c r="E2" t="s">
        <v>54</v>
      </c>
      <c r="F2" t="s">
        <v>127</v>
      </c>
      <c r="G2" t="s">
        <v>15</v>
      </c>
      <c r="H2" t="s">
        <v>54</v>
      </c>
    </row>
    <row r="3" spans="1:8" ht="29.15" x14ac:dyDescent="0.4">
      <c r="A3" t="s">
        <v>51</v>
      </c>
      <c r="B3" t="s">
        <v>52</v>
      </c>
      <c r="C3" t="s">
        <v>83</v>
      </c>
      <c r="D3" s="6" t="s">
        <v>183</v>
      </c>
      <c r="E3" t="s">
        <v>54</v>
      </c>
      <c r="F3" t="s">
        <v>55</v>
      </c>
      <c r="G3" t="s">
        <v>15</v>
      </c>
      <c r="H3" t="s">
        <v>54</v>
      </c>
    </row>
    <row r="4" spans="1:8" ht="29.15" x14ac:dyDescent="0.4">
      <c r="A4" t="s">
        <v>51</v>
      </c>
      <c r="B4" t="s">
        <v>52</v>
      </c>
      <c r="C4" t="s">
        <v>84</v>
      </c>
      <c r="D4" s="6" t="s">
        <v>185</v>
      </c>
      <c r="E4" t="s">
        <v>54</v>
      </c>
      <c r="F4" t="s">
        <v>85</v>
      </c>
      <c r="G4" t="s">
        <v>15</v>
      </c>
      <c r="H4" t="s">
        <v>54</v>
      </c>
    </row>
    <row r="5" spans="1:8" ht="29.15" x14ac:dyDescent="0.4">
      <c r="A5" t="s">
        <v>51</v>
      </c>
      <c r="B5" t="s">
        <v>52</v>
      </c>
      <c r="C5" t="s">
        <v>53</v>
      </c>
      <c r="D5" s="6" t="s">
        <v>186</v>
      </c>
      <c r="E5" t="s">
        <v>54</v>
      </c>
      <c r="F5" t="s">
        <v>55</v>
      </c>
      <c r="G5" t="s">
        <v>15</v>
      </c>
      <c r="H5" t="s">
        <v>54</v>
      </c>
    </row>
    <row r="6" spans="1:8" ht="29.15" x14ac:dyDescent="0.4">
      <c r="A6" t="s">
        <v>51</v>
      </c>
      <c r="B6" t="s">
        <v>52</v>
      </c>
      <c r="C6" t="s">
        <v>86</v>
      </c>
      <c r="D6" s="6" t="s">
        <v>187</v>
      </c>
      <c r="E6" t="s">
        <v>54</v>
      </c>
      <c r="F6" t="s">
        <v>55</v>
      </c>
      <c r="G6" t="s">
        <v>15</v>
      </c>
      <c r="H6" t="s">
        <v>54</v>
      </c>
    </row>
    <row r="7" spans="1:8" ht="29.15" x14ac:dyDescent="0.4">
      <c r="A7" t="s">
        <v>51</v>
      </c>
      <c r="B7" t="s">
        <v>52</v>
      </c>
      <c r="C7" t="s">
        <v>128</v>
      </c>
      <c r="D7" s="6" t="s">
        <v>188</v>
      </c>
      <c r="E7" t="s">
        <v>54</v>
      </c>
      <c r="F7" t="s">
        <v>129</v>
      </c>
      <c r="G7" t="s">
        <v>15</v>
      </c>
      <c r="H7" t="s">
        <v>54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07421875" defaultRowHeight="14.6" x14ac:dyDescent="0.4"/>
  <cols>
    <col min="1" max="1" width="19.15234375" style="9" customWidth="1"/>
    <col min="2" max="2" width="85.61328125" style="9" customWidth="1"/>
    <col min="3" max="16384" width="9.07421875" style="9"/>
  </cols>
  <sheetData>
    <row r="1" spans="1:2" x14ac:dyDescent="0.4">
      <c r="A1" s="7" t="s">
        <v>39</v>
      </c>
      <c r="B1" s="8" t="s">
        <v>194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EFC241E6-0954-4DE8-BB11-85B4F3B3AB69}">
  <ds:schemaRefs/>
</ds:datastoreItem>
</file>

<file path=customXml/itemProps2.xml><?xml version="1.0" encoding="utf-8"?>
<ds:datastoreItem xmlns:ds="http://schemas.openxmlformats.org/officeDocument/2006/customXml" ds:itemID="{994560AB-7D54-4200-B8F9-FC13640C69D9}">
  <ds:schemaRefs/>
</ds:datastoreItem>
</file>

<file path=customXml/itemProps3.xml><?xml version="1.0" encoding="utf-8"?>
<ds:datastoreItem xmlns:ds="http://schemas.openxmlformats.org/officeDocument/2006/customXml" ds:itemID="{59175126-8A53-4ECD-9CF7-7BBC4F9A351B}">
  <ds:schemaRefs/>
</ds:datastoreItem>
</file>

<file path=customXml/itemProps4.xml><?xml version="1.0" encoding="utf-8"?>
<ds:datastoreItem xmlns:ds="http://schemas.openxmlformats.org/officeDocument/2006/customXml" ds:itemID="{17DB31B1-536F-41A5-ACCE-FFE90B1129CC}">
  <ds:schemaRefs/>
</ds:datastoreItem>
</file>

<file path=customXml/itemProps5.xml><?xml version="1.0" encoding="utf-8"?>
<ds:datastoreItem xmlns:ds="http://schemas.openxmlformats.org/officeDocument/2006/customXml" ds:itemID="{8A83B9C7-9E78-441D-A5BD-AF97D836BA74}">
  <ds:schemaRefs/>
</ds:datastoreItem>
</file>

<file path=customXml/itemProps6.xml><?xml version="1.0" encoding="utf-8"?>
<ds:datastoreItem xmlns:ds="http://schemas.openxmlformats.org/officeDocument/2006/customXml" ds:itemID="{8FC38F23-8A37-4D36-BE26-A5480965E211}">
  <ds:schemaRefs/>
</ds:datastoreItem>
</file>

<file path=customXml/itemProps7.xml><?xml version="1.0" encoding="utf-8"?>
<ds:datastoreItem xmlns:ds="http://schemas.openxmlformats.org/officeDocument/2006/customXml" ds:itemID="{06E2E9B9-F757-438D-9E49-AAEDE196F3EC}">
  <ds:schemaRefs/>
</ds:datastoreItem>
</file>

<file path=customXml/itemProps8.xml><?xml version="1.0" encoding="utf-8"?>
<ds:datastoreItem xmlns:ds="http://schemas.openxmlformats.org/officeDocument/2006/customXml" ds:itemID="{E51FD7EC-2C27-4FA0-806F-EEF09D12209E}">
  <ds:schemaRefs/>
</ds:datastoreItem>
</file>

<file path=customXml/itemProps9.xml><?xml version="1.0" encoding="utf-8"?>
<ds:datastoreItem xmlns:ds="http://schemas.openxmlformats.org/officeDocument/2006/customXml" ds:itemID="{3AA41F66-C98C-4A5A-A031-28D8C23370F1}">
  <ds:schemaRefs/>
</ds:datastoreItem>
</file>

<file path=customXml/itemProps10.xml><?xml version="1.0" encoding="utf-8"?>
<ds:datastoreItem xmlns:ds="http://schemas.openxmlformats.org/officeDocument/2006/customXml" ds:itemID="{40C8CD85-BC04-4A4C-8870-FB1F3DAB8F4F}">
  <ds:schemaRefs/>
</ds:datastoreItem>
</file>

<file path=customXml/itemProps11.xml><?xml version="1.0" encoding="utf-8"?>
<ds:datastoreItem xmlns:ds="http://schemas.openxmlformats.org/officeDocument/2006/customXml" ds:itemID="{751391DB-DFFF-4075-952F-14E007C66B89}">
  <ds:schemaRefs/>
</ds:datastoreItem>
</file>

<file path=customXml/itemProps12.xml><?xml version="1.0" encoding="utf-8"?>
<ds:datastoreItem xmlns:ds="http://schemas.openxmlformats.org/officeDocument/2006/customXml" ds:itemID="{1686190B-5984-4773-ABA3-A97984E45AB0}">
  <ds:schemaRefs/>
</ds:datastoreItem>
</file>

<file path=customXml/itemProps13.xml><?xml version="1.0" encoding="utf-8"?>
<ds:datastoreItem xmlns:ds="http://schemas.openxmlformats.org/officeDocument/2006/customXml" ds:itemID="{7A0672CD-2209-435E-8C9A-616634CA0D43}">
  <ds:schemaRefs/>
</ds:datastoreItem>
</file>

<file path=customXml/itemProps14.xml><?xml version="1.0" encoding="utf-8"?>
<ds:datastoreItem xmlns:ds="http://schemas.openxmlformats.org/officeDocument/2006/customXml" ds:itemID="{58D59FA8-6B02-4983-B065-78807CF74F09}">
  <ds:schemaRefs/>
</ds:datastoreItem>
</file>

<file path=customXml/itemProps15.xml><?xml version="1.0" encoding="utf-8"?>
<ds:datastoreItem xmlns:ds="http://schemas.openxmlformats.org/officeDocument/2006/customXml" ds:itemID="{8C77786D-C2BE-4763-A2EF-A8B2F69A2980}">
  <ds:schemaRefs/>
</ds:datastoreItem>
</file>

<file path=customXml/itemProps16.xml><?xml version="1.0" encoding="utf-8"?>
<ds:datastoreItem xmlns:ds="http://schemas.openxmlformats.org/officeDocument/2006/customXml" ds:itemID="{789C5995-539D-4B0F-94CD-99AAF930314A}">
  <ds:schemaRefs/>
</ds:datastoreItem>
</file>

<file path=customXml/itemProps17.xml><?xml version="1.0" encoding="utf-8"?>
<ds:datastoreItem xmlns:ds="http://schemas.openxmlformats.org/officeDocument/2006/customXml" ds:itemID="{7E9D7277-8045-48C3-AA16-F78F18DC569C}">
  <ds:schemaRefs/>
</ds:datastoreItem>
</file>

<file path=customXml/itemProps18.xml><?xml version="1.0" encoding="utf-8"?>
<ds:datastoreItem xmlns:ds="http://schemas.openxmlformats.org/officeDocument/2006/customXml" ds:itemID="{8D88B5CE-5CAD-467E-B39B-A6F6951DABE7}">
  <ds:schemaRefs/>
</ds:datastoreItem>
</file>

<file path=customXml/itemProps19.xml><?xml version="1.0" encoding="utf-8"?>
<ds:datastoreItem xmlns:ds="http://schemas.openxmlformats.org/officeDocument/2006/customXml" ds:itemID="{D662E4A5-EA8C-4CEA-8FA6-10CBEDFA32D2}">
  <ds:schemaRefs/>
</ds:datastoreItem>
</file>

<file path=customXml/itemProps20.xml><?xml version="1.0" encoding="utf-8"?>
<ds:datastoreItem xmlns:ds="http://schemas.openxmlformats.org/officeDocument/2006/customXml" ds:itemID="{A2E11F65-3DFC-4D72-A4D2-12688FAFAA27}">
  <ds:schemaRefs/>
</ds:datastoreItem>
</file>

<file path=customXml/itemProps21.xml><?xml version="1.0" encoding="utf-8"?>
<ds:datastoreItem xmlns:ds="http://schemas.openxmlformats.org/officeDocument/2006/customXml" ds:itemID="{A7CC5714-4EB3-4373-BC9D-178855C93D47}">
  <ds:schemaRefs/>
</ds:datastoreItem>
</file>

<file path=customXml/itemProps22.xml><?xml version="1.0" encoding="utf-8"?>
<ds:datastoreItem xmlns:ds="http://schemas.openxmlformats.org/officeDocument/2006/customXml" ds:itemID="{93F9B27F-9DBC-4EAA-813C-F8FA2592F098}">
  <ds:schemaRefs/>
</ds:datastoreItem>
</file>

<file path=customXml/itemProps23.xml><?xml version="1.0" encoding="utf-8"?>
<ds:datastoreItem xmlns:ds="http://schemas.openxmlformats.org/officeDocument/2006/customXml" ds:itemID="{E6CCF7B3-720D-4F51-9553-9564615818A1}">
  <ds:schemaRefs/>
</ds:datastoreItem>
</file>

<file path=customXml/itemProps24.xml><?xml version="1.0" encoding="utf-8"?>
<ds:datastoreItem xmlns:ds="http://schemas.openxmlformats.org/officeDocument/2006/customXml" ds:itemID="{CA6DF46D-2A33-46A3-9A4A-6140B595B292}">
  <ds:schemaRefs/>
</ds:datastoreItem>
</file>

<file path=customXml/itemProps25.xml><?xml version="1.0" encoding="utf-8"?>
<ds:datastoreItem xmlns:ds="http://schemas.openxmlformats.org/officeDocument/2006/customXml" ds:itemID="{E8FC6E73-AED3-488F-A6FC-75C968485573}">
  <ds:schemaRefs/>
</ds:datastoreItem>
</file>

<file path=customXml/itemProps26.xml><?xml version="1.0" encoding="utf-8"?>
<ds:datastoreItem xmlns:ds="http://schemas.openxmlformats.org/officeDocument/2006/customXml" ds:itemID="{C55F7404-5DE6-4079-A673-972851F9C32D}">
  <ds:schemaRefs/>
</ds:datastoreItem>
</file>

<file path=customXml/itemProps27.xml><?xml version="1.0" encoding="utf-8"?>
<ds:datastoreItem xmlns:ds="http://schemas.openxmlformats.org/officeDocument/2006/customXml" ds:itemID="{9523CF05-667A-42ED-B426-4773D0747100}">
  <ds:schemaRefs/>
</ds:datastoreItem>
</file>

<file path=customXml/itemProps28.xml><?xml version="1.0" encoding="utf-8"?>
<ds:datastoreItem xmlns:ds="http://schemas.openxmlformats.org/officeDocument/2006/customXml" ds:itemID="{3683CA3A-8F42-4B1E-B554-287B04CD0A93}">
  <ds:schemaRefs/>
</ds:datastoreItem>
</file>

<file path=customXml/itemProps29.xml><?xml version="1.0" encoding="utf-8"?>
<ds:datastoreItem xmlns:ds="http://schemas.openxmlformats.org/officeDocument/2006/customXml" ds:itemID="{E132F65F-1B82-464F-AF48-1C2A2513DE5E}">
  <ds:schemaRefs/>
</ds:datastoreItem>
</file>

<file path=customXml/itemProps30.xml><?xml version="1.0" encoding="utf-8"?>
<ds:datastoreItem xmlns:ds="http://schemas.openxmlformats.org/officeDocument/2006/customXml" ds:itemID="{5194BEA9-1219-45CE-8A86-FC22910DCD26}">
  <ds:schemaRefs/>
</ds:datastoreItem>
</file>

<file path=customXml/itemProps31.xml><?xml version="1.0" encoding="utf-8"?>
<ds:datastoreItem xmlns:ds="http://schemas.openxmlformats.org/officeDocument/2006/customXml" ds:itemID="{9356C8C5-2B61-42CD-82F8-E76E89378F07}">
  <ds:schemaRefs/>
</ds:datastoreItem>
</file>

<file path=customXml/itemProps32.xml><?xml version="1.0" encoding="utf-8"?>
<ds:datastoreItem xmlns:ds="http://schemas.openxmlformats.org/officeDocument/2006/customXml" ds:itemID="{432F8428-1ED3-4151-8EE4-4A645AAD0511}">
  <ds:schemaRefs/>
</ds:datastoreItem>
</file>

<file path=customXml/itemProps33.xml><?xml version="1.0" encoding="utf-8"?>
<ds:datastoreItem xmlns:ds="http://schemas.openxmlformats.org/officeDocument/2006/customXml" ds:itemID="{A02F807F-ED06-401A-9F52-E739F466A8CB}">
  <ds:schemaRefs/>
</ds:datastoreItem>
</file>

<file path=customXml/itemProps34.xml><?xml version="1.0" encoding="utf-8"?>
<ds:datastoreItem xmlns:ds="http://schemas.openxmlformats.org/officeDocument/2006/customXml" ds:itemID="{F115B8F1-A6F6-4CA3-9C94-A470B77595BC}">
  <ds:schemaRefs/>
</ds:datastoreItem>
</file>

<file path=customXml/itemProps35.xml><?xml version="1.0" encoding="utf-8"?>
<ds:datastoreItem xmlns:ds="http://schemas.openxmlformats.org/officeDocument/2006/customXml" ds:itemID="{DE710367-F5FD-4320-AE13-ADF21BCEB4CB}">
  <ds:schemaRefs/>
</ds:datastoreItem>
</file>

<file path=customXml/itemProps36.xml><?xml version="1.0" encoding="utf-8"?>
<ds:datastoreItem xmlns:ds="http://schemas.openxmlformats.org/officeDocument/2006/customXml" ds:itemID="{E6744A7E-C4C6-4B99-9349-F1ACE3DF0284}">
  <ds:schemaRefs/>
</ds:datastoreItem>
</file>

<file path=customXml/itemProps37.xml><?xml version="1.0" encoding="utf-8"?>
<ds:datastoreItem xmlns:ds="http://schemas.openxmlformats.org/officeDocument/2006/customXml" ds:itemID="{D7FD3981-3FFF-4941-8975-1B65F9A78659}">
  <ds:schemaRefs/>
</ds:datastoreItem>
</file>

<file path=customXml/itemProps38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customXml/itemProps39.xml><?xml version="1.0" encoding="utf-8"?>
<ds:datastoreItem xmlns:ds="http://schemas.openxmlformats.org/officeDocument/2006/customXml" ds:itemID="{BA4BE53E-97BB-4B5B-8778-BFEEDE81689C}">
  <ds:schemaRefs/>
</ds:datastoreItem>
</file>

<file path=customXml/itemProps40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Marco Russo</cp:lastModifiedBy>
  <dcterms:created xsi:type="dcterms:W3CDTF">2019-08-04T10:26:08Z</dcterms:created>
  <dcterms:modified xsi:type="dcterms:W3CDTF">2024-10-08T07:13:26Z</dcterms:modified>
</cp:coreProperties>
</file>