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soszka-my.sharepoint.com/personal/kamil_soszka_ksoszka_onmicrosoft_com/Documents/Kamil Soszka Business Intelligence/VertiPaq Analyzer/"/>
    </mc:Choice>
  </mc:AlternateContent>
  <xr:revisionPtr revIDLastSave="2" documentId="13_ncr:1_{3DD5F72C-986B-44DD-A83E-48C67CB90F5E}" xr6:coauthVersionLast="47" xr6:coauthVersionMax="47" xr10:uidLastSave="{EFAF4FB0-4196-4EBE-8B5A-E3DCAA1D72F7}"/>
  <bookViews>
    <workbookView xWindow="-108" yWindow="-108" windowWidth="23256" windowHeight="12576" firstSheet="2" activeTab="6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1" hidden="1">DaxExpressions[]</definedName>
    <definedName name="FileNameRange">Settings!$B$1</definedName>
    <definedName name="Measures_List" localSheetId="10" hidden="1">'DAX Expressions'!$A$1:$H$209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6" r:id="rId20"/>
    <pivotCache cacheId="54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1" i="17"/>
  <c r="B5" i="17"/>
  <c r="B12" i="17"/>
  <c r="B13" i="17"/>
  <c r="B4" i="17"/>
  <c r="B9" i="17"/>
  <c r="B10" i="17"/>
  <c r="B7" i="17"/>
  <c r="B8" i="17"/>
  <c r="B15" i="17"/>
  <c r="B6" i="17"/>
  <c r="B1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</metadataStrings>
  <mdxMetadata count="13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<sst xmlns="http://schemas.openxmlformats.org/spreadsheetml/2006/main" count="1768" uniqueCount="587">
  <si>
    <t>Row Labels</t>
  </si>
  <si>
    <t>Date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</si>
  <si>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</si>
  <si>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</si>
  <si>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</si>
  <si>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</si>
  <si>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</si>
  <si>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</si>
  <si>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</si>
  <si>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</si>
  <si>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</si>
  <si>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</si>
  <si>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</si>
  <si>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</si>
  <si>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</si>
  <si>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'Date'[Date]</t>
  </si>
  <si>
    <t>'Date'[Month]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</si>
  <si>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</si>
  <si>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</si>
  <si>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</si>
  <si>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</si>
  <si>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</si>
  <si>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</si>
  <si>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</si>
  <si>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</si>
  <si>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</si>
  <si>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</si>
  <si>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</si>
  <si>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</si>
  <si>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</si>
  <si>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</si>
  <si>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</si>
  <si>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</si>
  <si>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</si>
  <si>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</si>
  <si>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</si>
  <si>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</si>
  <si>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</si>
  <si>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</si>
  <si>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</si>
  <si>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</si>
  <si>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</si>
  <si>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</si>
  <si>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Measure</t>
  </si>
  <si>
    <t/>
  </si>
  <si>
    <t>'Date'[Day of Week]</t>
  </si>
  <si>
    <t>'Date'[Day of Week Number]</t>
  </si>
  <si>
    <t>'Date'[Month Number]</t>
  </si>
  <si>
    <t>0.00%;-0.00%;0.00%</t>
  </si>
  <si>
    <t>Missing Keys</t>
  </si>
  <si>
    <t>Invalid Rows</t>
  </si>
  <si>
    <t>Bid. Filters</t>
  </si>
  <si>
    <t>MMR</t>
  </si>
  <si>
    <t>Relationship Type</t>
  </si>
  <si>
    <t>M:1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</si>
  <si>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</si>
  <si>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</si>
  <si>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</si>
  <si>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</si>
  <si>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</si>
  <si>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</si>
  <si>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</si>
  <si>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</si>
  <si>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</si>
  <si>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</si>
  <si>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</si>
  <si>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</si>
  <si>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</si>
  <si>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</si>
  <si>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</si>
  <si>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</si>
  <si>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</si>
  <si>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</si>
  <si>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</si>
  <si>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</si>
  <si>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</si>
  <si>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</si>
  <si>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</si>
  <si>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'Date'[Year Month]</t>
  </si>
  <si>
    <t>'Date'[Year Quarter]</t>
  </si>
  <si>
    <t>'Date'[Quarter]</t>
  </si>
  <si>
    <t>'Date'[Year Month Number]</t>
  </si>
  <si>
    <t>'Date'[Year Quarter Number]</t>
  </si>
  <si>
    <t>'Date'[Year]</t>
  </si>
  <si>
    <t>Boolean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</si>
  <si>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</si>
  <si>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</si>
  <si>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</si>
  <si>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</si>
  <si>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</si>
  <si>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</si>
  <si>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</si>
  <si>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</si>
  <si>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</si>
  <si>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</si>
  <si>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</si>
  <si>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C:\Users\kamil\OneDrive - ksoszka\Kamil Soszka Business Intelligence\VertiPaq Analyzer\Financial Sample.vpax</t>
  </si>
  <si>
    <t>Calculation group</t>
  </si>
  <si>
    <t>Calc Item</t>
  </si>
  <si>
    <t>__selected_measure</t>
  </si>
  <si>
    <t>=SELECTEDMEASURE ()</t>
  </si>
  <si>
    <t>MOM</t>
  </si>
  <si>
    <t>=
VAR __pm_sales =
    IF (
        [_ShowValueForDates],
        CALCULATE (
            SELECTEDMEASURE (),
            CALCULATETABLE (
                DATEADD ( 'Date'[Date], -1, MONTH ),
                'Date'[DateWithTransactions] = TRUE
            )
        )
    )
VAR Result =
    SWITCH (
        TRUE,
        ISINSCOPE ( 'Date'[Year Month] ),
            VAR ValueCurrentPeriod =
                SELECTEDMEASURE ()
            VAR ValuePreviousPeriod = __pm_sales
            VAR Result =
                IF (
                    NOT ISBLANK ( ValueCurrentPeriod ) &amp;&amp; NOT ISBLANK ( ValuePreviousPeriod ),
                    ValueCurrentPeriod - ValuePreviousPeriod
                )
            RETURN
                Result
    )
RETURN
    Result</t>
  </si>
  <si>
    <t>MOM %</t>
  </si>
  <si>
    <t>=
VAR __pm_sales =
    IF (
        [_ShowValueForDates],
        CALCULATE (
            SELECTEDMEASURE (),
            CALCULATETABLE (
                DATEADD ( 'Date'[Date], -1, MONTH ),
                'Date'[DateWithTransactions] = TRUE
            )
        )
    )
VAR __mom =
    SWITCH (
        TRUE,
        ISINSCOPE ( 'Date'[Year Month] ),
            VAR ValueCurrentPeriod =
                SELECTEDMEASURE ()
            VAR ValuePreviousPeriod = __pm_sales
            VAR Result =
                IF (
                    NOT ISBLANK ( ValueCurrentPeriod ) &amp;&amp; NOT ISBLANK ( ValuePreviousPeriod ),
                    ValueCurrentPeriod - ValuePreviousPeriod
                )
            RETURN
                Result
    )
RETURN
    DIVIDE ( __mom, __pm_sales )</t>
  </si>
  <si>
    <t>"0.00%"</t>
  </si>
  <si>
    <t>Calc Item Format</t>
  </si>
  <si>
    <t>="0.00%"</t>
  </si>
  <si>
    <t>PM</t>
  </si>
  <si>
    <t>=
VAR __pm_sales =
    IF (
        [_ShowValueForDates],
        CALCULATE (
            SELECTEDMEASURE (),
            CALCULATETABLE (
                DATEADD ( 'Date'[Date], -1, MONTH ),
                'Date'[DateWithTransactions] = TRUE
            )
        )
    )
VAR Result =
    SWITCH ( TRUE, ISINSCOPE ( 'Date'[Year Month] ), __pm_sales )
RETURN
    Result</t>
  </si>
  <si>
    <t>PY</t>
  </si>
  <si>
    <t>=
VAR __py_sales =
    IF (
        [_ShowValueForDates],
        CALCULATE (
            SELECTEDMEASURE (),
            CALCULATETABLE (
                DATEADD ( 'Date'[Date], -1, YEAR ),
                'Date'[DateWithTransactions] = TRUE
            )
        )
    )
VAR Result =
    SWITCH ( TRUE, ISINSCOPE ( 'Date'[Year Month] ), __py_sales )
RETURN
    Result</t>
  </si>
  <si>
    <t>RT %</t>
  </si>
  <si>
    <t>=
VAR MaxDate =
    MAX ( 'Date'[Date] ) -- Saves the last visible date
VAR __running_total =
    CALCULATE (
        SELECTEDMEASURE (),
        -- Computes sales amount
        'Date'[Date] &lt;= MaxDate,
        -- Where date is before the last visible date
        ALL ( 'Date' ) -- Removes any other filters from Date
    )
RETURN
    DIVIDE ( __running_total, CALCULATE ( SELECTEDMEASURE (), ALLSELECTED () ) )</t>
  </si>
  <si>
    <t>Running total</t>
  </si>
  <si>
    <t>=
VAR MaxDate =
    MAX ( 'Date'[Date] ) -- Saves the last visible date
RETURN
    CALCULATE (
        SELECTEDMEASURE (),
        -- Computes sales amount
        'Date'[Date] &lt;= MaxDate,
        -- Where date is before the last visible date
        ALL ( 'Date' ) -- Removes any other filters from Date
    )</t>
  </si>
  <si>
    <t>YOY</t>
  </si>
  <si>
    <t>=
VAR __py_sales =
    IF (
        [_ShowValueForDates],
        CALCULATE (
            SELECTEDMEASURE (),
            CALCULATETABLE (
                DATEADD ( 'Date'[Date], -1, YEAR ),
                'Date'[DateWithTransactions] = TRUE
            )
        )
    )
VAR Result =
    SWITCH (
        TRUE,
        ISINSCOPE ( 'Date'[Year Month] ),
            VAR ValueCurrentPeriod =
                SELECTEDMEASURE ()
            VAR ValuePreviousPeriod = __py_sales
            VAR Result =
                IF (
                    NOT ISBLANK ( ValueCurrentPeriod ) &amp;&amp; NOT ISBLANK ( ValuePreviousPeriod ),
                    ValueCurrentPeriod - ValuePreviousPeriod
                )
            RETURN
                Result
    )
RETURN
    Result</t>
  </si>
  <si>
    <t>YOY %</t>
  </si>
  <si>
    <t>=
VAR __py_sales =
    IF (
        [_ShowValueForDates],
        CALCULATE (
            SELECTEDMEASURE (),
            CALCULATETABLE (
                DATEADD ( 'Date'[Date], -1, YEAR ),
                'Date'[DateWithTransactions] = TRUE
            )
        )
    )
VAR __yoy =
    SWITCH (
        TRUE,
        ISINSCOPE ( 'Date'[Year Month] ),
            VAR ValueCurrentPeriod =
                SELECTEDMEASURE ()
            VAR ValuePreviousPeriod = __py_sales
            VAR Result =
                IF (
                    NOT ISBLANK ( ValueCurrentPeriod ) &amp;&amp; NOT ISBLANK ( ValuePreviousPeriod ),
                    ValueCurrentPeriod - ValuePreviousPeriod
                )
            RETURN
                Result
    )
RETURN
    DIVIDE ( __yoy, __py_sales )</t>
  </si>
  <si>
    <t>YTD</t>
  </si>
  <si>
    <t>=
IF (
    [_ShowValueForDates],
    CALCULATE ( SELECTEDMEASURE (), DATESYTD ( 'Date'[Date] ) )
)</t>
  </si>
  <si>
    <t>=DateAutoTemplate</t>
  </si>
  <si>
    <t>_ShowValueForDates</t>
  </si>
  <si>
    <t>=
VAR __LastDateWithData =
    CALCULATE (
        MAXX ( { MAX ( 'financials (web)'[Date] ) }, ''[Value] ),
        REMOVEFILTERS ()
    )
VAR __FirstDateVisible =
    MIN ( 'Date'[Date] )
VAR __Result = __FirstDateVisible &lt;= __LastDateWithData
RETURN
    __Result</t>
  </si>
  <si>
    <t>Hidden Time Intelligence</t>
  </si>
  <si>
    <t>TRUE</t>
  </si>
  <si>
    <t>DateAutoTemplate</t>
  </si>
  <si>
    <t>=
--  
--     Configuration
--  
VAR __FirstDayOfWeek = 0
----------------------------------------
VAR __WeekDayCalculationType = IF ( __FirstDayOfWeek = 0, 7, __FirstDayOfWeek ) + 10
VAR __Calendar = 
    VAR __FirstYear = YEAR ( MINX ( { MIN ( 'financials (web)'[Date] ) }, ''[Value] ) )
    VAR __LastYear =  YEAR ( MAXX ( { MAX ( 'financials (web)'[Date] ) }, ''[Value] ) )
    RETURN CALENDAR (
        DATE ( __FirstYear, 1, 1 ),
        DATE ( __LastYear, 12, 31 )
    )
VAR __Step3 = 
    GENERATE (
        __Calendar,
        VAR __IsStandardLocale = IF ( FORMAT( DATE( 2000, 1, 1 ), "oooo" ) = "oooo", TRUE, FALSE )
        VAR __MonthFormatString = IF( __IsStandardLocale, "mmm", "ooo" )
        VAR __DayFormatString = IF( __IsStandardLocale, "ddd", "aaa" )
        VAR __LastTransactionDate = MAXX ( { MAX ( 'financials (web)'[Date] ) }, ''[Value] )
        VAR __Date = [Date]
        VAR __YearNumber = YEAR ( __Date )
        VAR __QuarterNumber = QUARTER ( __Date )
        VAR __YearQuarterNumber = CONVERT ( __YearNumber * 4 + __QuarterNumber - 1, INTEGER )
        VAR __MonthNumber = MONTH ( __Date )
        VAR __WeekDayNumber = WEEKDAY ( __Date, __WeekDayCalculationType )
        VAR __WeekDay = FORMAT ( __Date, __DayFormatString )
        RETURN ROW ( 
            "Year", __YearNumber,
            "Year Quarter Number", __YearQuarterNumber,
            "Year Quarter", FORMAT ( __QuarterNumber, "\Q0" ) &amp; "-" &amp; FORMAT ( __YearNumber, "0000" ),
            "Quarter", FORMAT( __QuarterNumber, "\Q0" ),
            "Year Month", FORMAT ( __Date, __MonthFormatString &amp; " yyyy" ),
            "Year Month Number", __YearNumber * 12 + __MonthNumber - 1,
            "Month", FORMAT ( __Date, __MonthFormatString ),
            "Month Number", __MonthNumber,
            "Day of Week Number", __WeekDayNumber,
            "Day of Week", __WeekDay,
            "DateWithTransactions", __Date &lt;= __LastTransactionDate 
        )
    )
RETURN
    __Step3</t>
  </si>
  <si>
    <t>Model_Measures</t>
  </si>
  <si>
    <t>={ "" }</t>
  </si>
  <si>
    <t>__cogs</t>
  </si>
  <si>
    <t>=
SUM ( 'financials (web)'[COGS] )</t>
  </si>
  <si>
    <t>__date1</t>
  </si>
  <si>
    <t>=
DATE ( 2013, 12, 1 )</t>
  </si>
  <si>
    <t>Auxiliary_Measures</t>
  </si>
  <si>
    <t>__date2</t>
  </si>
  <si>
    <t>=
DATE ( 2014, 9, 1 )</t>
  </si>
  <si>
    <t>__experience_in_pbi</t>
  </si>
  <si>
    <t>=
VAR Months =
    DATEDIFF ( DATE ( 2018, 9, 1 ), TODAY (), MONTH ) - 1
VAR Years =
    ROUNDDOWN ( Months / 12, 0 )
VAR Result =
    CONCATENATE (
        CONCATENATE ( CONCATENATE ( Years, " Years, " ), Months - ( Years * 12 ) ),
        " Months"
    )
RETURN
    Result</t>
  </si>
  <si>
    <t>__gross_sales</t>
  </si>
  <si>
    <t>=
SUM ( 'financials (web)'[Gross Sales] )</t>
  </si>
  <si>
    <t>__highlight_bar_chart</t>
  </si>
  <si>
    <t>=
VAR __highest =
    MAXX ( ALLSELECTED ( 'Date'[Date] ), [__sales] )
VAR __lowest =
    MINX ( ALLSELECTED ( 'Date'[Date] ), [__sales] )
VAR Result =
    SWITCH (
        TRUE (),
        __highest = [__sales], "#108372",
        __lowest = [__sales], "#F15628",
        BLANK ()
    )
RETURN
    Result</t>
  </si>
  <si>
    <t>__moving_average</t>
  </si>
  <si>
    <t>=
VAR Period =
    DATESINPERIOD ( 'Date'[Date], MAX ( 'Date'[Date] ), - [Selected_Months], MONTH )
VAR TotalProfit =
    CALCULATE ( [Selected Measure], Period )
VAR Mon =
    CALCULATE ( DISTINCTCOUNT ( 'Date'[Month] ), Period )
RETURN
    DIVIDE ( TotalProfit, Mon, BLANK () )</t>
  </si>
  <si>
    <t>__moving_average_title</t>
  </si>
  <si>
    <t>=
VAR __selected =
    SWITCH (
        TRUE (),
        SELECTEDVALUE ( Slicer_Table[__measure] ) = "__cogs", "COGS",
        SELECTEDVALUE ( Slicer_Table[__measure] ) = "__gross_sales", "Gross sales",
        SELECTEDVALUE ( Slicer_Table[__measure] ) = "__profit", "Profit",
        SELECTEDVALUE ( Slicer_Table[__measure] ) = "__sales", "Sales",
        SELECTEDVALUE ( Slicer_Table[__measure] ) = "__units_sold", "Units sold"
    )
RETURN
    SELECTEDVALUE ( Selected_Months[Value] ) &amp; " Month Moving average for " &amp; __selected</t>
  </si>
  <si>
    <t>__profit</t>
  </si>
  <si>
    <t>=
SUM ( 'financials (web)'[Profit] )</t>
  </si>
  <si>
    <t>__rt%</t>
  </si>
  <si>
    <t>=
DIVIDE ( [__running_total], CALCULATE ( [__sales], ALLSELECTED () ) )</t>
  </si>
  <si>
    <t>__rt%-(product)</t>
  </si>
  <si>
    <t>=
DIVIDE ( [__running_total-(product)], CALCULATE ( [__sales], ALLSELECTED () ) )</t>
  </si>
  <si>
    <t>__running_total</t>
  </si>
  <si>
    <t>=
VAR MaxDate =
    MAX ( 'Date'[Date] ) -- Saves the last visible date
RETURN
    CALCULATE (
        [__sales],
        -- Computes sales amount
        'Date'[Date] &lt;= MaxDate,
        -- Where date is before the last visible date
        ALL ( 'Date' ) -- Removes any other filters from Date
    )</t>
  </si>
  <si>
    <t>__running_total-(product)</t>
  </si>
  <si>
    <t>=
CALCULATE (
    [__sales],
    FILTER (
        ALLSELECTED ( 'financials (web)'[Product] ),
        ISONORAFTER (
            'financials (web)'[Product], MAX ( 'financials (web)'[Product] ), DESC
        )
    )
)</t>
  </si>
  <si>
    <t>__sales</t>
  </si>
  <si>
    <t>=
SUM ( 'financials (web)'[Sales] )</t>
  </si>
  <si>
    <t>__units_sold</t>
  </si>
  <si>
    <t>=
SUM ( 'financials (web)'[Units Sold] )</t>
  </si>
  <si>
    <t>DumpFilters</t>
  </si>
  <si>
    <t>=
VAR MaxFilters = 3
VAR __dumpfilters =
    IF (
        ISFILTERED ( 'Calculation group'[Ordinal] ),
        VAR ___f =
            FILTERS ( 'Calculation group'[Ordinal] )
        VAR ___r =
            COUNTROWS ( ___f )
        VAR ___t =
            TOPN ( MaxFilters, ___f, 'Calculation group'[Ordinal] )
        VAR ___d =
            CONCATENATEX ( ___t, 'Calculation group'[Ordinal], ", " )
        VAR ___x =
            "'Calculation group'[Ordinal] = " &amp; ___d
                &amp; IF ( ___r &gt; MaxFilters, ", ... [" &amp; ___r &amp; " items selected]" ) &amp; " "
        RETURN
            ___x &amp; UNICHAR ( 13 )
                &amp; UNICHAR ( 10 )
    )
        &amp; IF (
            ISFILTERED ( 'Calculation group'[Time Intelligence] ),
            VAR ___f =
                FILTERS ( 'Calculation group'[Time Intelligence] )
            VAR ___r =
                COUNTROWS ( ___f )
            VAR ___t =
                TOPN ( MaxFilters, ___f, 'Calculation group'[Time Intelligence] )
            VAR ___d =
                CONCATENATEX ( ___t, 'Calculation group'[Time Intelligence], ", " )
            VAR ___x =
                "'Calculation group'[Time Intelligence]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'Date'[Date] ),
            VAR ___f =
                FILTERS ( 'Date'[Date] )
            VAR ___r =
                COUNTROWS ( ___f )
            VAR ___t =
                TOPN ( MaxFilters, ___f, 'Date'[Date] )
            VAR ___d =
                CONCATENATEX ( ___t, 'Date'[Date], ", " )
            VAR ___x =
                "'Date'[Date]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'Date'[DateWithTransactions] ),
            VAR ___f =
                FILTERS ( 'Date'[DateWithTransactions] )
            VAR ___r =
                COUNTROWS ( ___f )
            VAR ___t =
                TOPN ( MaxFilters, ___f, 'Date'[DateWithTransactions] )
            VAR ___d =
                CONCATENATEX ( ___t, 'Date'[DateWithTransactions], ", " )
            VAR ___x =
                "'Date'[DateWithTransactions]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'Date'[Day of Week] ),
            VAR ___f =
                FILTERS ( 'Date'[Day of Week] )
            VAR ___r =
                COUNTROWS ( ___f )
            VAR ___t =
                TOPN ( MaxFilters, ___f, 'Date'[Day of Week] )
            VAR ___d =
                CONCATENATEX ( ___t, 'Date'[Day of Week], ", " )
            VAR ___x =
                "'Date'[Day of Week]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'Date'[Day of Week Number] ),
            VAR ___f =
                FILTERS ( 'Date'[Day of Week Number] )
            VAR ___r =
                COUNTROWS ( ___f )
            VAR ___t =
                TOPN ( MaxFilters, ___f, 'Date'[Day of Week Number] )
            VAR ___d =
                CONCATENATEX ( ___t, 'Date'[Day of Week Number], ", " )
            VAR ___x =
                "'Date'[Day of Week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'Date'[Month] ),
            VAR ___f =
                FILTERS ( 'Date'[Month] )
            VAR ___r =
                COUNTROWS ( ___f )
            VAR ___t =
                TOPN ( MaxFilters, ___f, 'Date'[Month] )
            VAR ___d =
                CONCATENATEX ( ___t, 'Date'[Month], ", " )
            VAR ___x =
                "'Date'[Month]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'Date'[Month Number] ),
            VAR ___f =
                FILTERS ( 'Date'[Month Number] )
            VAR ___r =
                COUNTROWS ( ___f )
            VAR ___t =
                TOPN ( MaxFilters, ___f, 'Date'[Month Number] )
            VAR ___d =
                CONCATENATEX ( ___t, 'Date'[Month Number], ", " )
            VAR ___x =
                "'Date'[Month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'Date'[Quarter] ),
            VAR ___f =
                FILTERS ( 'Date'[Quarter] )
            VAR ___r =
                COUNTROWS ( ___f )
            VAR ___t =
                TOPN ( MaxFilters, ___f, 'Date'[Quarter] )
            VAR ___d =
                CONCATENATEX ( ___t, 'Date'[Quarter], ", " )
            VAR ___x =
                "'Date'[Quarter]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'Date'[Year] ),
            VAR ___f =
                FILTERS ( 'Date'[Year] )
            VAR ___r =
                COUNTROWS ( ___f )
            VAR ___t =
                TOPN ( MaxFilters, ___f, 'Date'[Year] )
            VAR ___d =
                CONCATENATEX ( ___t, 'Date'[Year], ", " )
            VAR ___x =
                "'Date'[Year]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'Date'[Year Month] ),
            VAR ___f =
                FILTERS ( 'Date'[Year Month] )
            VAR ___r =
                COUNTROWS ( ___f )
            VAR ___t =
                TOPN ( MaxFilters, ___f, 'Date'[Year Month] )
            VAR ___d =
                CONCATENATEX ( ___t, 'Date'[Year Month], ", " )
            VAR ___x =
                "'Date'[Year Month]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'Date'[Year Month Number] ),
            VAR ___f =
                FILTERS ( 'Date'[Year Month Number] )
            VAR ___r =
                COUNTROWS ( ___f )
            VAR ___t =
                TOPN ( MaxFilters, ___f, 'Date'[Year Month Number] )
            VAR ___d =
                CONCATENATEX ( ___t, 'Date'[Year Month Number], ", " )
            VAR ___x =
                "'Date'[Year Month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'Date'[Year Quarter] ),
            VAR ___f =
                FILTERS ( 'Date'[Year Quarter] )
            VAR ___r =
                COUNTROWS ( ___f )
            VAR ___t =
                TOPN ( MaxFilters, ___f, 'Date'[Year Quarter] )
            VAR ___d =
                CONCATENATEX ( ___t, 'Date'[Year Quarter], ", " )
            VAR ___x =
                "'Date'[Year Quarter]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'Date'[Year Quarter Number] ),
            VAR ___f =
                FILTERS ( 'Date'[Year Quarter Number] )
            VAR ___r =
                COUNTROWS ( ___f )
            VAR ___t =
                TOPN ( MaxFilters, ___f, 'Date'[Year Quarter Number] )
            VAR ___d =
                CONCATENATEX ( ___t, 'Date'[Year Quarter Number], ", " )
            VAR ___x =
                "'Date'[Year Quarter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DateAutoTemplate[Date] ),
            VAR ___f =
                FILTERS ( DateAutoTemplate[Date] )
            VAR ___r =
                COUNTROWS ( ___f )
            VAR ___t =
                TOPN ( MaxFilters, ___f, DateAutoTemplate[Date] )
            VAR ___d =
                CONCATENATEX ( ___t, DateAutoTemplate[Date], ", " )
            VAR ___x =
                "DateAutoTemplate[Date]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DateAutoTemplate[DateWithTransactions] ),
            VAR ___f =
                FILTERS ( DateAutoTemplate[DateWithTransactions] )
            VAR ___r =
                COUNTROWS ( ___f )
            VAR ___t =
                TOPN ( MaxFilters, ___f, DateAutoTemplate[DateWithTransactions] )
            VAR ___d =
                CONCATENATEX ( ___t, DateAutoTemplate[DateWithTransactions], ", " )
            VAR ___x =
                "DateAutoTemplate[DateWithTransactions]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DateAutoTemplate[Day of Week] ),
            VAR ___f =
                FILTERS ( DateAutoTemplate[Day of Week] )
            VAR ___r =
                COUNTROWS ( ___f )
            VAR ___t =
                TOPN ( MaxFilters, ___f, DateAutoTemplate[Day of Week] )
            VAR ___d =
                CONCATENATEX ( ___t, DateAutoTemplate[Day of Week], ", " )
            VAR ___x =
                "DateAutoTemplate[Day of Week]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DateAutoTemplate[Day of Week Number] ),
            VAR ___f =
                FILTERS ( DateAutoTemplate[Day of Week Number] )
            VAR ___r =
                COUNTROWS ( ___f )
            VAR ___t =
                TOPN ( MaxFilters, ___f, DateAutoTemplate[Day of Week Number] )
            VAR ___d =
                CONCATENATEX ( ___t, DateAutoTemplate[Day of Week Number], ", " )
            VAR ___x =
                "DateAutoTemplate[Day of Week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DateAutoTemplate[Month] ),
            VAR ___f =
                FILTERS ( DateAutoTemplate[Month] )
            VAR ___r =
                COUNTROWS ( ___f )
            VAR ___t =
                TOPN ( MaxFilters, ___f, DateAutoTemplate[Month] )
            VAR ___d =
                CONCATENATEX ( ___t, DateAutoTemplate[Month], ", " )
            VAR ___x =
                "DateAutoTemplate[Month]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DateAutoTemplate[Month Number] ),
            VAR ___f =
                FILTERS ( DateAutoTemplate[Month Number] )
            VAR ___r =
                COUNTROWS ( ___f )
            VAR ___t =
                TOPN ( MaxFilters, ___f, DateAutoTemplate[Month Number] )
            VAR ___d =
                CONCATENATEX ( ___t, DateAutoTemplate[Month Number], ", " )
            VAR ___x =
                "DateAutoTemplate[Month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DateAutoTemplate[Quarter] ),
            VAR ___f =
                FILTERS ( DateAutoTemplate[Quarter] )
            VAR ___r =
                COUNTROWS ( ___f )
            VAR ___t =
                TOPN ( MaxFilters, ___f, DateAutoTemplate[Quarter] )
            VAR ___d =
                CONCATENATEX ( ___t, DateAutoTemplate[Quarter], ", " )
            VAR ___x =
                "DateAutoTemplate[Quarter]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DateAutoTemplate[Year] ),
            VAR ___f =
                FILTERS ( DateAutoTemplate[Year] )
            VAR ___r =
                COUNTROWS ( ___f )
            VAR ___t =
                TOPN ( MaxFilters, ___f, DateAutoTemplate[Year] )
            VAR ___d =
                CONCATENATEX ( ___t, DateAutoTemplate[Year], ", " )
            VAR ___x =
                "DateAutoTemplate[Year]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DateAutoTemplate[Year Month] ),
            VAR ___f =
                FILTERS ( DateAutoTemplate[Year Month] )
            VAR ___r =
                COUNTROWS ( ___f )
            VAR ___t =
                TOPN ( MaxFilters, ___f, DateAutoTemplate[Year Month] )
            VAR ___d =
                CONCATENATEX ( ___t, DateAutoTemplate[Year Month], ", " )
            VAR ___x =
                "DateAutoTemplate[Year Month]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DateAutoTemplate[Year Month Number] ),
            VAR ___f =
                FILTERS ( DateAutoTemplate[Year Month Number] )
            VAR ___r =
                COUNTROWS ( ___f )
            VAR ___t =
                TOPN ( MaxFilters, ___f, DateAutoTemplate[Year Month Number] )
            VAR ___d =
                CONCATENATEX ( ___t, DateAutoTemplate[Year Month Number], ", " )
            VAR ___x =
                "DateAutoTemplate[Year Month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DateAutoTemplate[Year Quarter] ),
            VAR ___f =
                FILTERS ( DateAutoTemplate[Year Quarter] )
            VAR ___r =
                COUNTROWS ( ___f )
            VAR ___t =
                TOPN ( MaxFilters, ___f, DateAutoTemplate[Year Quarter] )
            VAR ___d =
                CONCATENATEX ( ___t, DateAutoTemplate[Year Quarter], ", " )
            VAR ___x =
                "DateAutoTemplate[Year Quarter]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DateAutoTemplate[Year Quarter Number] ),
            VAR ___f =
                FILTERS ( DateAutoTemplate[Year Quarter Number] )
            VAR ___r =
                COUNTROWS ( ___f )
            VAR ___t =
                TOPN ( MaxFilters, ___f, DateAutoTemplate[Year Quarter Number] )
            VAR ___d =
                CONCATENATEX ( ___t, DateAutoTemplate[Year Quarter Number], ", " )
            VAR ___x =
                "DateAutoTemplate[Year Quarter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(web)'[COGS] ),
            VAR ___f =
                FILTERS ( 'financials (web)'[COGS] )
            VAR ___r =
                COUNTROWS ( ___f )
            VAR ___t =
                TOPN ( MaxFilters, ___f, 'financials (web)'[COGS] )
            VAR ___d =
                CONCATENATEX ( ___t, 'financials (web)'[COGS], ", " )
            VAR ___x =
                "'financials (web)'[COGS]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(web)'[Country] ),
            VAR ___f =
                FILTERS ( 'financials (web)'[Country] )
            VAR ___r =
                COUNTROWS ( ___f )
            VAR ___t =
                TOPN ( MaxFilters, ___f, 'financials (web)'[Country] )
            VAR ___d =
                CONCATENATEX ( ___t, 'financials (web)'[Country], ", " )
            VAR ___x =
                "'financials (web)'[Country]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(web)'[Date] ),
            VAR ___f =
                FILTERS ( 'financials (web)'[Date] )
            VAR ___r =
                COUNTROWS ( ___f )
            VAR ___t =
                TOPN ( MaxFilters, ___f, 'financials (web)'[Date] )
            VAR ___d =
                CONCATENATEX ( ___t, 'financials (web)'[Date], ", " )
            VAR ___x =
                "'financials (web)'[Date]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(web)'[Discount Band] ),
            VAR ___f =
                FILTERS ( 'financials (web)'[Discount Band] )
            VAR ___r =
                COUNTROWS ( ___f )
            VAR ___t =
                TOPN ( MaxFilters, ___f, 'financials (web)'[Discount Band] )
            VAR ___d =
                CONCATENATEX ( ___t, 'financials (web)'[Discount Band], ", " )
            VAR ___x =
                "'financials (web)'[Discount Band]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(web)'[Discounts] ),
            VAR ___f =
                FILTERS ( 'financials (web)'[Discounts] )
            VAR ___r =
                COUNTROWS ( ___f )
            VAR ___t =
                TOPN ( MaxFilters, ___f, 'financials (web)'[Discounts] )
            VAR ___d =
                CONCATENATEX ( ___t, 'financials (web)'[Discounts], ", " )
            VAR ___x =
                "'financials (web)'[Discounts]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(web)'[Gross Sales] ),
            VAR ___f =
                FILTERS ( 'financials (web)'[Gross Sales] )
            VAR ___r =
                COUNTROWS ( ___f )
            VAR ___t =
                TOPN ( MaxFilters, ___f, 'financials (web)'[Gross Sales] )
            VAR ___d =
                CONCATENATEX ( ___t, 'financials (web)'[Gross Sales], ", " )
            VAR ___x =
                "'financials (web)'[Gross Sales]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(web)'[Manufacturing Price] ),
            VAR ___f =
                FILTERS ( 'financials (web)'[Manufacturing Price] )
            VAR ___r =
                COUNTROWS ( ___f )
            VAR ___t =
                TOPN ( MaxFilters, ___f, 'financials (web)'[Manufacturing Price] )
            VAR ___d =
                CONCATENATEX ( ___t, 'financials (web)'[Manufacturing Price], ", " )
            VAR ___x =
                "'financials (web)'[Manufacturing Price]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(web)'[Month Name] ),
            VAR ___f =
                FILTERS ( 'financials (web)'[Month Name] )
            VAR ___r =
                COUNTROWS ( ___f )
            VAR ___t =
                TOPN ( MaxFilters, ___f, 'financials (web)'[Month Name] )
            VAR ___d =
                CONCATENATEX ( ___t, 'financials (web)'[Month Name], ", " )
            VAR ___x =
                "'financials (web)'[Month Name]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(web)'[Month Number] ),
            VAR ___f =
                FILTERS ( 'financials (web)'[Month Number] )
            VAR ___r =
                COUNTROWS ( ___f )
            VAR ___t =
                TOPN ( MaxFilters, ___f, 'financials (web)'[Month Number] )
            VAR ___d =
                CONCATENATEX ( ___t, 'financials (web)'[Month Number], ", " )
            VAR ___x =
                "'financials (web)'[Month Number]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(web)'[Product] ),
            VAR ___f =
                FILTERS ( 'financials (web)'[Product] )
            VAR ___r =
                COUNTROWS ( ___f )
            VAR ___t =
                TOPN ( MaxFilters, ___f, 'financials (web)'[Product] )
            VAR ___d =
                CONCATENATEX ( ___t, 'financials (web)'[Product], ", " )
            VAR ___x =
                "'financials (web)'[Product]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(web)'[Profit] ),
            VAR ___f =
                FILTERS ( 'financials (web)'[Profit] )
            VAR ___r =
                COUNTROWS ( ___f )
            VAR ___t =
                TOPN ( MaxFilters, ___f, 'financials (web)'[Profit] )
            VAR ___d =
                CONCATENATEX ( ___t, 'financials (web)'[Profit], ", " )
            VAR ___x =
                "'financials (web)'[Profit]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(web)'[Sale Price] ),
            VAR ___f =
                FILTERS ( 'financials (web)'[Sale Price] )
            VAR ___r =
                COUNTROWS ( ___f )
            VAR ___t =
                TOPN ( MaxFilters, ___f, 'financials (web)'[Sale Price] )
            VAR ___d =
                CONCATENATEX ( ___t, 'financials (web)'[Sale Price], ", " )
            VAR ___x =
                "'financials (web)'[Sale Price]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(web)'[Sales] ),
            VAR ___f =
                FILTERS ( 'financials (web)'[Sales] )
            VAR ___r =
                COUNTROWS ( ___f )
            VAR ___t =
                TOPN ( MaxFilters, ___f, 'financials (web)'[Sales] )
            VAR ___d =
                CONCATENATEX ( ___t, 'financials (web)'[Sales], ", " )
            VAR ___x =
                "'financials (web)'[Sales]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(web)'[Segment] ),
            VAR ___f =
                FILTERS ( 'financials (web)'[Segment] )
            VAR ___r =
                COUNTROWS ( ___f )
            VAR ___t =
                TOPN ( MaxFilters, ___f, 'financials (web)'[Segment] )
            VAR ___d =
                CONCATENATEX ( ___t, 'financials (web)'[Segment], ", " )
            VAR ___x =
                "'financials (web)'[Segment]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(web)'[Units Sold] ),
            VAR ___f =
                FILTERS ( 'financials (web)'[Units Sold] )
            VAR ___r =
                COUNTROWS ( ___f )
            VAR ___t =
                TOPN ( MaxFilters, ___f, 'financials (web)'[Units Sold] )
            VAR ___d =
                CONCATENATEX ( ___t, 'financials (web)'[Units Sold], ", " )
            VAR ___x =
                "'financials (web)'[Units Sold]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'financials (web)'[Year] ),
            VAR ___f =
                FILTERS ( 'financials (web)'[Year] )
            VAR ___r =
                COUNTROWS ( ___f )
            VAR ___t =
                TOPN ( MaxFilters, ___f, 'financials (web)'[Year] )
            VAR ___d =
                CONCATENATEX ( ___t, 'financials (web)'[Year], ", " )
            VAR ___x =
                "'financials (web)'[Year]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Model_Measures[Value] ),
            VAR ___f =
                FILTERS ( Model_Measures[Value] )
            VAR ___r =
                COUNTROWS ( ___f )
            VAR ___t =
                TOPN ( MaxFilters, ___f, Model_Measures[Value] )
            VAR ___d =
                CONCATENATEX ( ___t, Model_Measures[Value], ", " )
            VAR ___x =
                "Model_Measures[Value]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Selected_Months[Value] ),
            VAR ___f =
                FILTERS ( Selected_Months[Value] )
            VAR ___r =
                COUNTROWS ( ___f )
            VAR ___t =
                TOPN ( MaxFilters, ___f, Selected_Months[Value] )
            VAR ___d =
                CONCATENATEX ( ___t, Selected_Months[Value], ", " )
            VAR ___x =
                "Selected_Months[Value]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Slicer_Table[__id_measure] ),
            VAR ___f =
                FILTERS ( Slicer_Table[__id_measure] )
            VAR ___r =
                COUNTROWS ( ___f )
            VAR ___t =
                TOPN ( MaxFilters, ___f, Slicer_Table[__id_measure] )
            VAR ___d =
                CONCATENATEX ( ___t, Slicer_Table[__id_measure], ", " )
            VAR ___x =
                "Slicer_Table[__id_measure] = " &amp; ___d
                    &amp; IF ( ___r &gt; MaxFilters, ", ... [" &amp; ___r &amp; " items selected]" ) &amp; " "
            RETURN
                ___x &amp; UNICHAR ( 13 )
                    &amp; UNICHAR ( 10 )
        )
        &amp; IF (
            ISFILTERED ( Slicer_Table[__measure] ),
            VAR ___f =
                FILTERS ( Slicer_Table[__measure] )
            VAR ___r =
                COUNTROWS ( ___f )
            VAR ___t =
                TOPN ( MaxFilters, ___f, Slicer_Table[__measure] )
            VAR ___d =
                CONCATENATEX ( ___t, Slicer_Table[__measure], ", " )
            VAR ___x =
                "Slicer_Table[__measure] = " &amp; ___d
                    &amp; IF ( ___r &gt; MaxFilters, ", ... [" &amp; ___r &amp; " items selected]" ) &amp; " "
            RETURN
                ___x &amp; UNICHAR ( 13 )
                    &amp; UNICHAR ( 10 )
        ) ---- MODEL MEASURES END ----
RETURN
    IF ( NOT ISBLANK ( __dumpfilters ), __dumpfilters, "No filter selected " )</t>
  </si>
  <si>
    <t>Last_modified_date</t>
  </si>
  <si>
    <t>=
VAR _date = UTCNOW () RETURN "Last modified date: " &amp; _date</t>
  </si>
  <si>
    <t>MAT __cogs</t>
  </si>
  <si>
    <t>=
IF (
    [_ShowValueForDates],
    CALCULATE (
        [__cogs],
        DATESINPERIOD ( 'Date'[Date], MAX ( 'Date'[Date] ), -1, YEAR )
    )
)</t>
  </si>
  <si>
    <t>Time intelligence\Moving annual growth\__cogs</t>
  </si>
  <si>
    <t>MAT __gross_sales</t>
  </si>
  <si>
    <t>=
IF (
    [_ShowValueForDates],
    CALCULATE (
        [__gross_sales],
        DATESINPERIOD ( 'Date'[Date], MAX ( 'Date'[Date] ), -1, YEAR )
    )
)</t>
  </si>
  <si>
    <t>Time intelligence\Moving annual growth\__gross_sales</t>
  </si>
  <si>
    <t>MAT __profit</t>
  </si>
  <si>
    <t>=
IF (
    [_ShowValueForDates],
    CALCULATE (
        [__profit],
        DATESINPERIOD ( 'Date'[Date], MAX ( 'Date'[Date] ), -1, YEAR )
    )
)</t>
  </si>
  <si>
    <t>Time intelligence\Moving annual growth\__profit</t>
  </si>
  <si>
    <t>MAT __sales</t>
  </si>
  <si>
    <t>=
IF (
    [_ShowValueForDates],
    CALCULATE (
        [__sales],
        DATESINPERIOD ( 'Date'[Date], MAX ( 'Date'[Date] ), -1, YEAR )
    )
)</t>
  </si>
  <si>
    <t>Time intelligence\Moving annual growth\__sales</t>
  </si>
  <si>
    <t>MAT __units_sold</t>
  </si>
  <si>
    <t>=
IF (
    [_ShowValueForDates],
    CALCULATE (
        [__units_sold],
        DATESINPERIOD ( 'Date'[Date], MAX ( 'Date'[Date] ), -1, YEAR )
    )
)</t>
  </si>
  <si>
    <t>Time intelligence\Moving annual growth\__units_sold</t>
  </si>
  <si>
    <t>MATG % __cogs</t>
  </si>
  <si>
    <t>=
DIVIDE ( [MATG __cogs], [PYMAT __cogs] )</t>
  </si>
  <si>
    <t>0.00%</t>
  </si>
  <si>
    <t>MATG % __gross_sales</t>
  </si>
  <si>
    <t>=
DIVIDE ( [MATG __gross_sales], [PYMAT __gross_sales] )</t>
  </si>
  <si>
    <t>MATG % __profit</t>
  </si>
  <si>
    <t>=
DIVIDE ( [MATG __profit], [PYMAT __profit] )</t>
  </si>
  <si>
    <t>MATG % __sales</t>
  </si>
  <si>
    <t>=
DIVIDE ( [MATG __sales], [PYMAT __sales] )</t>
  </si>
  <si>
    <t>MATG % __units_sold</t>
  </si>
  <si>
    <t>=
DIVIDE ( [MATG __units_sold], [PYMAT __units_sold] )</t>
  </si>
  <si>
    <t>MATG __cogs</t>
  </si>
  <si>
    <t>=
VAR __ValueCurrentPeriod = [MAT __cogs]
VAR __ValuePreviousPeriod = [PYMAT __cogs]
VAR __Result =
    IF (
        NOT ISBLANK ( __ValueCurrentPeriod ) &amp;&amp; NOT ISBLANK ( __ValuePreviousPeriod ),
        __ValueCurrentPeriod - __ValuePreviousPeriod
    )
RETURN
    __Result</t>
  </si>
  <si>
    <t>MATG __gross_sales</t>
  </si>
  <si>
    <t>=
VAR __ValueCurrentPeriod = [MAT __gross_sales]
VAR __ValuePreviousPeriod = [PYMAT __gross_sales]
VAR __Result =
    IF (
        NOT ISBLANK ( __ValueCurrentPeriod ) &amp;&amp; NOT ISBLANK ( __ValuePreviousPeriod ),
        __ValueCurrentPeriod - __ValuePreviousPeriod
    )
RETURN
    __Result</t>
  </si>
  <si>
    <t>MATG __profit</t>
  </si>
  <si>
    <t>=
VAR __ValueCurrentPeriod = [MAT __profit]
VAR __ValuePreviousPeriod = [PYMAT __profit]
VAR __Result =
    IF (
        NOT ISBLANK ( __ValueCurrentPeriod ) &amp;&amp; NOT ISBLANK ( __ValuePreviousPeriod ),
        __ValueCurrentPeriod - __ValuePreviousPeriod
    )
RETURN
    __Result</t>
  </si>
  <si>
    <t>MATG __sales</t>
  </si>
  <si>
    <t>=
VAR __ValueCurrentPeriod = [MAT __sales]
VAR __ValuePreviousPeriod = [PYMAT __sales]
VAR __Result =
    IF (
        NOT ISBLANK ( __ValueCurrentPeriod ) &amp;&amp; NOT ISBLANK ( __ValuePreviousPeriod ),
        __ValueCurrentPeriod - __ValuePreviousPeriod
    )
RETURN
    __Result</t>
  </si>
  <si>
    <t>MATG __units_sold</t>
  </si>
  <si>
    <t>=
VAR __ValueCurrentPeriod = [MAT __units_sold]
VAR __ValuePreviousPeriod = [PYMAT __units_sold]
VAR __Result =
    IF (
        NOT ISBLANK ( __ValueCurrentPeriod ) &amp;&amp; NOT ISBLANK ( __ValuePreviousPeriod ),
        __ValueCurrentPeriod - __ValuePreviousPeriod
    )
RETURN
    __Result</t>
  </si>
  <si>
    <t>MOM % __cogs</t>
  </si>
  <si>
    <t>=
DIVIDE ( [MOM __cogs], [PM __cogs] )</t>
  </si>
  <si>
    <t>Time intelligence\Growth\__cogs</t>
  </si>
  <si>
    <t>MOM % __gross_sales</t>
  </si>
  <si>
    <t>=
DIVIDE ( [MOM __gross_sales], [PM __gross_sales] )</t>
  </si>
  <si>
    <t>Time intelligence\Growth\__gross_sales</t>
  </si>
  <si>
    <t>MOM % __profit</t>
  </si>
  <si>
    <t>=
DIVIDE ( [MOM __profit], [PM __profit] )</t>
  </si>
  <si>
    <t>Time intelligence\Growth\__profit</t>
  </si>
  <si>
    <t>MOM % __sales</t>
  </si>
  <si>
    <t>=
DIVIDE ( [MOM __sales], [PM __sales] )</t>
  </si>
  <si>
    <t>Time intelligence\Growth\__sales</t>
  </si>
  <si>
    <t>MOM % __units_sold</t>
  </si>
  <si>
    <t>=
DIVIDE ( [MOM __units_sold], [PM __units_sold] )</t>
  </si>
  <si>
    <t>Time intelligence\Growth\__units_sold</t>
  </si>
  <si>
    <t>MOM __cogs</t>
  </si>
  <si>
    <t>=
VAR __ValueCurrentPeriod = [__cogs]
VAR __ValuePreviousPeriod = [PM __cogs]
VAR __Result =
    IF (
        NOT ISBLANK ( __ValueCurrentPeriod ) &amp;&amp; NOT ISBLANK ( __ValuePreviousPeriod ),
        __ValueCurrentPeriod - __ValuePreviousPeriod
    )
RETURN
    __Result</t>
  </si>
  <si>
    <t>MOM __gross_sales</t>
  </si>
  <si>
    <t>=
VAR __ValueCurrentPeriod = [__gross_sales]
VAR __ValuePreviousPeriod = [PM __gross_sales]
VAR __Result =
    IF (
        NOT ISBLANK ( __ValueCurrentPeriod ) &amp;&amp; NOT ISBLANK ( __ValuePreviousPeriod ),
        __ValueCurrentPeriod - __ValuePreviousPeriod
    )
RETURN
    __Result</t>
  </si>
  <si>
    <t>MOM __profit</t>
  </si>
  <si>
    <t>=
VAR __ValueCurrentPeriod = [__profit]
VAR __ValuePreviousPeriod = [PM __profit]
VAR __Result =
    IF (
        NOT ISBLANK ( __ValueCurrentPeriod ) &amp;&amp; NOT ISBLANK ( __ValuePreviousPeriod ),
        __ValueCurrentPeriod - __ValuePreviousPeriod
    )
RETURN
    __Result</t>
  </si>
  <si>
    <t>MOM __sales</t>
  </si>
  <si>
    <t>=
VAR __ValueCurrentPeriod = [__sales]
VAR __ValuePreviousPeriod = [PM __sales]
VAR __Result =
    IF (
        NOT ISBLANK ( __ValueCurrentPeriod ) &amp;&amp; NOT ISBLANK ( __ValuePreviousPeriod ),
        __ValueCurrentPeriod - __ValuePreviousPeriod
    )
RETURN
    __Result</t>
  </si>
  <si>
    <t>MOM __units_sold</t>
  </si>
  <si>
    <t>=
VAR __ValueCurrentPeriod = [__units_sold]
VAR __ValuePreviousPeriod = [PM __units_sold]
VAR __Result =
    IF (
        NOT ISBLANK ( __ValueCurrentPeriod ) &amp;&amp; NOT ISBLANK ( __ValuePreviousPeriod ),
        __ValueCurrentPeriod - __ValuePreviousPeriod
    )
RETURN
    __Result</t>
  </si>
  <si>
    <t>MOMTD % __cogs</t>
  </si>
  <si>
    <t>=
DIVIDE ( [MOMTD __cogs], [PMTD __cogs] )</t>
  </si>
  <si>
    <t>Time intelligence\To-date growth\__cogs</t>
  </si>
  <si>
    <t>MOMTD % __gross_sales</t>
  </si>
  <si>
    <t>=
DIVIDE ( [MOMTD __gross_sales], [PMTD __gross_sales] )</t>
  </si>
  <si>
    <t>Time intelligence\To-date growth\__gross_sales</t>
  </si>
  <si>
    <t>MOMTD % __profit</t>
  </si>
  <si>
    <t>=
DIVIDE ( [MOMTD __profit], [PMTD __profit] )</t>
  </si>
  <si>
    <t>Time intelligence\To-date growth\__profit</t>
  </si>
  <si>
    <t>MOMTD % __sales</t>
  </si>
  <si>
    <t>=
DIVIDE ( [MOMTD __sales], [PMTD __sales] )</t>
  </si>
  <si>
    <t>Time intelligence\To-date growth\__sales</t>
  </si>
  <si>
    <t>MOMTD % __units_sold</t>
  </si>
  <si>
    <t>=
DIVIDE ( [MOMTD __units_sold], [PMTD __units_sold] )</t>
  </si>
  <si>
    <t>Time intelligence\To-date growth\__units_sold</t>
  </si>
  <si>
    <t>MOMTD __cogs</t>
  </si>
  <si>
    <t>=
VAR __ValueCurrentPeriod = [MTD __cogs]
VAR __ValuePreviousPeriod = [PMTD __cogs]
VAR __Result =
    IF (
        NOT ISBLANK ( __ValueCurrentPeriod ) &amp;&amp; NOT ISBLANK ( __ValuePreviousPeriod ),
        __ValueCurrentPeriod - __ValuePreviousPeriod
    )
RETURN
    __Result</t>
  </si>
  <si>
    <t>MOMTD __gross_sales</t>
  </si>
  <si>
    <t>=
VAR __ValueCurrentPeriod = [MTD __gross_sales]
VAR __ValuePreviousPeriod = [PMTD __gross_sales]
VAR __Result =
    IF (
        NOT ISBLANK ( __ValueCurrentPeriod ) &amp;&amp; NOT ISBLANK ( __ValuePreviousPeriod ),
        __ValueCurrentPeriod - __ValuePreviousPeriod
    )
RETURN
    __Result</t>
  </si>
  <si>
    <t>MOMTD __profit</t>
  </si>
  <si>
    <t>=
VAR __ValueCurrentPeriod = [MTD __profit]
VAR __ValuePreviousPeriod = [PMTD __profit]
VAR __Result =
    IF (
        NOT ISBLANK ( __ValueCurrentPeriod ) &amp;&amp; NOT ISBLANK ( __ValuePreviousPeriod ),
        __ValueCurrentPeriod - __ValuePreviousPeriod
    )
RETURN
    __Result</t>
  </si>
  <si>
    <t>MOMTD __sales</t>
  </si>
  <si>
    <t>=
VAR __ValueCurrentPeriod = [MTD __sales]
VAR __ValuePreviousPeriod = [PMTD __sales]
VAR __Result =
    IF (
        NOT ISBLANK ( __ValueCurrentPeriod ) &amp;&amp; NOT ISBLANK ( __ValuePreviousPeriod ),
        __ValueCurrentPeriod - __ValuePreviousPeriod
    )
RETURN
    __Result</t>
  </si>
  <si>
    <t>MOMTD __units_sold</t>
  </si>
  <si>
    <t>=
VAR __ValueCurrentPeriod = [MTD __units_sold]
VAR __ValuePreviousPeriod = [PMTD __units_sold]
VAR __Result =
    IF (
        NOT ISBLANK ( __ValueCurrentPeriod ) &amp;&amp; NOT ISBLANK ( __ValuePreviousPeriod ),
        __ValueCurrentPeriod - __ValuePreviousPeriod
    )
RETURN
    __Result</t>
  </si>
  <si>
    <t>MTD __cogs</t>
  </si>
  <si>
    <t>=
IF ( [_ShowValueForDates], CALCULATE ( [__cogs], DATESMTD ( 'Date'[Date] ) ) )</t>
  </si>
  <si>
    <t>Time intelligence\To-date total\__cogs</t>
  </si>
  <si>
    <t>MTD __gross_sales</t>
  </si>
  <si>
    <t>=
IF (
    [_ShowValueForDates],
    CALCULATE ( [__gross_sales], DATESMTD ( 'Date'[Date] ) )
)</t>
  </si>
  <si>
    <t>Time intelligence\To-date total\__gross_sales</t>
  </si>
  <si>
    <t>MTD __profit</t>
  </si>
  <si>
    <t>=
IF ( [_ShowValueForDates], CALCULATE ( [__profit], DATESMTD ( 'Date'[Date] ) ) )</t>
  </si>
  <si>
    <t>Time intelligence\To-date total\__profit</t>
  </si>
  <si>
    <t>MTD __sales</t>
  </si>
  <si>
    <t>=
IF ( [_ShowValueForDates], CALCULATE ( [__sales], DATESMTD ( 'Date'[Date] ) ) )</t>
  </si>
  <si>
    <t>Time intelligence\To-date total\__sales</t>
  </si>
  <si>
    <t>MTD __units_sold</t>
  </si>
  <si>
    <t>=
IF (
    [_ShowValueForDates],
    CALCULATE ( [__units_sold], DATESMTD ( 'Date'[Date] ) )
)</t>
  </si>
  <si>
    <t>Time intelligence\To-date total\__units_sold</t>
  </si>
  <si>
    <t>MTDOPM % __cogs</t>
  </si>
  <si>
    <t>=
DIVIDE ( [MTDOPM __cogs], [PMC __cogs] )</t>
  </si>
  <si>
    <t>Time intelligence\Growth over full period\__cogs</t>
  </si>
  <si>
    <t>MTDOPM % __gross_sales</t>
  </si>
  <si>
    <t>=
DIVIDE ( [MTDOPM __gross_sales], [PMC __gross_sales] )</t>
  </si>
  <si>
    <t>Time intelligence\Growth over full period\__gross_sales</t>
  </si>
  <si>
    <t>MTDOPM % __profit</t>
  </si>
  <si>
    <t>=
DIVIDE ( [MTDOPM __profit], [PMC __profit] )</t>
  </si>
  <si>
    <t>Time intelligence\Growth over full period\__profit</t>
  </si>
  <si>
    <t>MTDOPM % __sales</t>
  </si>
  <si>
    <t>=
DIVIDE ( [MTDOPM __sales], [PMC __sales] )</t>
  </si>
  <si>
    <t>Time intelligence\Growth over full period\__sales</t>
  </si>
  <si>
    <t>MTDOPM % __units_sold</t>
  </si>
  <si>
    <t>=
DIVIDE ( [MTDOPM __units_sold], [PMC __units_sold] )</t>
  </si>
  <si>
    <t>Time intelligence\Growth over full period\__units_sold</t>
  </si>
  <si>
    <t>MTDOPM __cogs</t>
  </si>
  <si>
    <t>=
VAR __ValueCurrentPeriod = [MTD __cogs]
VAR __ValuePreviousPeriod = [PMC __cogs]
VAR __Result =
    IF (
        NOT ISBLANK ( __ValueCurrentPeriod ) &amp;&amp; NOT ISBLANK ( __ValuePreviousPeriod ),
        __ValueCurrentPeriod - __ValuePreviousPeriod
    )
RETURN
    __Result</t>
  </si>
  <si>
    <t>MTDOPM __gross_sales</t>
  </si>
  <si>
    <t>=
VAR __ValueCurrentPeriod = [MTD __gross_sales]
VAR __ValuePreviousPeriod = [PMC __gross_sales]
VAR __Result =
    IF (
        NOT ISBLANK ( __ValueCurrentPeriod ) &amp;&amp; NOT ISBLANK ( __ValuePreviousPeriod ),
        __ValueCurrentPeriod - __ValuePreviousPeriod
    )
RETURN
    __Result</t>
  </si>
  <si>
    <t>MTDOPM __profit</t>
  </si>
  <si>
    <t>=
VAR __ValueCurrentPeriod = [MTD __profit]
VAR __ValuePreviousPeriod = [PMC __profit]
VAR __Result =
    IF (
        NOT ISBLANK ( __ValueCurrentPeriod ) &amp;&amp; NOT ISBLANK ( __ValuePreviousPeriod ),
        __ValueCurrentPeriod - __ValuePreviousPeriod
    )
RETURN
    __Result</t>
  </si>
  <si>
    <t>MTDOPM __sales</t>
  </si>
  <si>
    <t>=
VAR __ValueCurrentPeriod = [MTD __sales]
VAR __ValuePreviousPeriod = [PMC __sales]
VAR __Result =
    IF (
        NOT ISBLANK ( __ValueCurrentPeriod ) &amp;&amp; NOT ISBLANK ( __ValuePreviousPeriod ),
        __ValueCurrentPeriod - __ValuePreviousPeriod
    )
RETURN
    __Result</t>
  </si>
  <si>
    <t>MTDOPM __units_sold</t>
  </si>
  <si>
    <t>=
VAR __ValueCurrentPeriod = [MTD __units_sold]
VAR __ValuePreviousPeriod = [PMC __units_sold]
VAR __Result =
    IF (
        NOT ISBLANK ( __ValueCurrentPeriod ) &amp;&amp; NOT ISBLANK ( __ValuePreviousPeriod ),
        __ValueCurrentPeriod - __ValuePreviousPeriod
    )
RETURN
    __Result</t>
  </si>
  <si>
    <t>PM __cogs</t>
  </si>
  <si>
    <t>=
IF (
    [_ShowValueForDates],
    CALCULATE (
        [__cogs],
        CALCULATETABLE (
            DATEADD ( 'Date'[Date], -1, MONTH ),
            'Date'[DateWithTransactions] = TRUE
        )
    )
)</t>
  </si>
  <si>
    <t>PM __gross_sales</t>
  </si>
  <si>
    <t>=
IF (
    [_ShowValueForDates],
    CALCULATE (
        [__gross_sales],
        CALCULATETABLE (
            DATEADD ( 'Date'[Date], -1, MONTH ),
            'Date'[DateWithTransactions] = TRUE
        )
    )
)</t>
  </si>
  <si>
    <t>PM __profit</t>
  </si>
  <si>
    <t>=
IF (
    [_ShowValueForDates],
    CALCULATE (
        [__profit],
        CALCULATETABLE (
            DATEADD ( 'Date'[Date], -1, MONTH ),
            'Date'[DateWithTransactions] = TRUE
        )
    )
)</t>
  </si>
  <si>
    <t>PM __sales</t>
  </si>
  <si>
    <t>=
IF (
    [_ShowValueForDates],
    CALCULATE (
        [__sales],
        CALCULATETABLE (
            DATEADD ( 'Date'[Date], -1, MONTH ),
            'Date'[DateWithTransactions] = TRUE
        )
    )
)</t>
  </si>
  <si>
    <t>PM __units_sold</t>
  </si>
  <si>
    <t>=
IF (
    [_ShowValueForDates],
    CALCULATE (
        [__units_sold],
        CALCULATETABLE (
            DATEADD ( 'Date'[Date], -1, MONTH ),
            'Date'[DateWithTransactions] = TRUE
        )
    )
)</t>
  </si>
  <si>
    <t>PMC __cogs</t>
  </si>
  <si>
    <t>=
IF (
    [_ShowValueForDates],
    CALCULATE ( [__cogs], PARALLELPERIOD ( 'Date'[Date], -1, MONTH ) )
)</t>
  </si>
  <si>
    <t>PMC __gross_sales</t>
  </si>
  <si>
    <t>=
IF (
    [_ShowValueForDates],
    CALCULATE ( [__gross_sales], PARALLELPERIOD ( 'Date'[Date], -1, MONTH ) )
)</t>
  </si>
  <si>
    <t>PMC __profit</t>
  </si>
  <si>
    <t>=
IF (
    [_ShowValueForDates],
    CALCULATE ( [__profit], PARALLELPERIOD ( 'Date'[Date], -1, MONTH ) )
)</t>
  </si>
  <si>
    <t>PMC __sales</t>
  </si>
  <si>
    <t>=
IF (
    [_ShowValueForDates],
    CALCULATE ( [__sales], PARALLELPERIOD ( 'Date'[Date], -1, MONTH ) )
)</t>
  </si>
  <si>
    <t>PMC __units_sold</t>
  </si>
  <si>
    <t>=
IF (
    [_ShowValueForDates],
    CALCULATE ( [__units_sold], PARALLELPERIOD ( 'Date'[Date], -1, MONTH ) )
)</t>
  </si>
  <si>
    <t>PMTD __cogs</t>
  </si>
  <si>
    <t>=
IF (
    [_ShowValueForDates],
    CALCULATE (
        [MTD __cogs],
        CALCULATETABLE (
            DATEADD ( 'Date'[Date], -1, MONTH ),
            'Date'[DateWithTransactions] = TRUE
        )
    )
)</t>
  </si>
  <si>
    <t>PMTD __gross_sales</t>
  </si>
  <si>
    <t>=
IF (
    [_ShowValueForDates],
    CALCULATE (
        [MTD __gross_sales],
        CALCULATETABLE (
            DATEADD ( 'Date'[Date], -1, MONTH ),
            'Date'[DateWithTransactions] = TRUE
        )
    )
)</t>
  </si>
  <si>
    <t>PMTD __profit</t>
  </si>
  <si>
    <t>=
IF (
    [_ShowValueForDates],
    CALCULATE (
        [MTD __profit],
        CALCULATETABLE (
            DATEADD ( 'Date'[Date], -1, MONTH ),
            'Date'[DateWithTransactions] = TRUE
        )
    )
)</t>
  </si>
  <si>
    <t>PMTD __sales</t>
  </si>
  <si>
    <t>=
IF (
    [_ShowValueForDates],
    CALCULATE (
        [MTD __sales],
        CALCULATETABLE (
            DATEADD ( 'Date'[Date], -1, MONTH ),
            'Date'[DateWithTransactions] = TRUE
        )
    )
)</t>
  </si>
  <si>
    <t>PMTD __units_sold</t>
  </si>
  <si>
    <t>=
IF (
    [_ShowValueForDates],
    CALCULATE (
        [MTD __units_sold],
        CALCULATETABLE (
            DATEADD ( 'Date'[Date], -1, MONTH ),
            'Date'[DateWithTransactions] = TRUE
        )
    )
)</t>
  </si>
  <si>
    <t>PQ __cogs</t>
  </si>
  <si>
    <t>=
IF (
    [_ShowValueForDates],
    CALCULATE (
        [__cogs],
        CALCULATETABLE (
            DATEADD ( 'Date'[Date], -1, QUARTER ),
            'Date'[DateWithTransactions] = TRUE
        )
    )
)</t>
  </si>
  <si>
    <t>PQ __gross_sales</t>
  </si>
  <si>
    <t>=
IF (
    [_ShowValueForDates],
    CALCULATE (
        [__gross_sales],
        CALCULATETABLE (
            DATEADD ( 'Date'[Date], -1, QUARTER ),
            'Date'[DateWithTransactions] = TRUE
        )
    )
)</t>
  </si>
  <si>
    <t>PQ __profit</t>
  </si>
  <si>
    <t>=
IF (
    [_ShowValueForDates],
    CALCULATE (
        [__profit],
        CALCULATETABLE (
            DATEADD ( 'Date'[Date], -1, QUARTER ),
            'Date'[DateWithTransactions] = TRUE
        )
    )
)</t>
  </si>
  <si>
    <t>PQ __sales</t>
  </si>
  <si>
    <t>=
IF (
    [_ShowValueForDates],
    CALCULATE (
        [__sales],
        CALCULATETABLE (
            DATEADD ( 'Date'[Date], -1, QUARTER ),
            'Date'[DateWithTransactions] = TRUE
        )
    )
)</t>
  </si>
  <si>
    <t>PQ __units_sold</t>
  </si>
  <si>
    <t>=
IF (
    [_ShowValueForDates],
    CALCULATE (
        [__units_sold],
        CALCULATETABLE (
            DATEADD ( 'Date'[Date], -1, QUARTER ),
            'Date'[DateWithTransactions] = TRUE
        )
    )
)</t>
  </si>
  <si>
    <t>PQC __cogs</t>
  </si>
  <si>
    <t>=
IF (
    [_ShowValueForDates],
    CALCULATE ( [__cogs], PARALLELPERIOD ( 'Date'[Date], -1, QUARTER ) )
)</t>
  </si>
  <si>
    <t>PQC __gross_sales</t>
  </si>
  <si>
    <t>=
IF (
    [_ShowValueForDates],
    CALCULATE ( [__gross_sales], PARALLELPERIOD ( 'Date'[Date], -1, QUARTER ) )
)</t>
  </si>
  <si>
    <t>PQC __profit</t>
  </si>
  <si>
    <t>=
IF (
    [_ShowValueForDates],
    CALCULATE ( [__profit], PARALLELPERIOD ( 'Date'[Date], -1, QUARTER ) )
)</t>
  </si>
  <si>
    <t>PQC __sales</t>
  </si>
  <si>
    <t>=
IF (
    [_ShowValueForDates],
    CALCULATE ( [__sales], PARALLELPERIOD ( 'Date'[Date], -1, QUARTER ) )
)</t>
  </si>
  <si>
    <t>PQC __units_sold</t>
  </si>
  <si>
    <t>=
IF (
    [_ShowValueForDates],
    CALCULATE ( [__units_sold], PARALLELPERIOD ( 'Date'[Date], -1, QUARTER ) )
)</t>
  </si>
  <si>
    <t>PQTD __cogs</t>
  </si>
  <si>
    <t>=
IF (
    [_ShowValueForDates],
    CALCULATE (
        [QTD __cogs],
        CALCULATETABLE (
            DATEADD ( 'Date'[Date], -1, QUARTER ),
            'Date'[DateWithTransactions] = TRUE
        )
    )
)</t>
  </si>
  <si>
    <t>PQTD __gross_sales</t>
  </si>
  <si>
    <t>=
IF (
    [_ShowValueForDates],
    CALCULATE (
        [QTD __gross_sales],
        CALCULATETABLE (
            DATEADD ( 'Date'[Date], -1, QUARTER ),
            'Date'[DateWithTransactions] = TRUE
        )
    )
)</t>
  </si>
  <si>
    <t>PQTD __profit</t>
  </si>
  <si>
    <t>=
IF (
    [_ShowValueForDates],
    CALCULATE (
        [QTD __profit],
        CALCULATETABLE (
            DATEADD ( 'Date'[Date], -1, QUARTER ),
            'Date'[DateWithTransactions] = TRUE
        )
    )
)</t>
  </si>
  <si>
    <t>PQTD __sales</t>
  </si>
  <si>
    <t>=
IF (
    [_ShowValueForDates],
    CALCULATE (
        [QTD __sales],
        CALCULATETABLE (
            DATEADD ( 'Date'[Date], -1, QUARTER ),
            'Date'[DateWithTransactions] = TRUE
        )
    )
)</t>
  </si>
  <si>
    <t>PQTD __units_sold</t>
  </si>
  <si>
    <t>=
IF (
    [_ShowValueForDates],
    CALCULATE (
        [QTD __units_sold],
        CALCULATETABLE (
            DATEADD ( 'Date'[Date], -1, QUARTER ),
            'Date'[DateWithTransactions] = TRUE
        )
    )
)</t>
  </si>
  <si>
    <t>PY __cogs</t>
  </si>
  <si>
    <t>=
IF (
    [_ShowValueForDates],
    CALCULATE (
        [__cogs],
        CALCULATETABLE (
            DATEADD ( 'Date'[Date], -1, YEAR ),
            'Date'[DateWithTransactions] = TRUE
        )
    )
)</t>
  </si>
  <si>
    <t>PY __gross_sales</t>
  </si>
  <si>
    <t>=
IF (
    [_ShowValueForDates],
    CALCULATE (
        [__gross_sales],
        CALCULATETABLE (
            DATEADD ( 'Date'[Date], -1, YEAR ),
            'Date'[DateWithTransactions] = TRUE
        )
    )
)</t>
  </si>
  <si>
    <t>PY __profit</t>
  </si>
  <si>
    <t>=
IF (
    [_ShowValueForDates],
    CALCULATE (
        [__profit],
        CALCULATETABLE (
            DATEADD ( 'Date'[Date], -1, YEAR ),
            'Date'[DateWithTransactions] = TRUE
        )
    )
)</t>
  </si>
  <si>
    <t>PY __sales</t>
  </si>
  <si>
    <t>=
IF (
    [_ShowValueForDates],
    CALCULATE (
        [__sales],
        CALCULATETABLE (
            DATEADD ( 'Date'[Date], -1, YEAR ),
            'Date'[DateWithTransactions] = TRUE
        )
    )
)</t>
  </si>
  <si>
    <t>PY __units_sold</t>
  </si>
  <si>
    <t>=
IF (
    [_ShowValueForDates],
    CALCULATE (
        [__units_sold],
        CALCULATETABLE (
            DATEADD ( 'Date'[Date], -1, YEAR ),
            'Date'[DateWithTransactions] = TRUE
        )
    )
)</t>
  </si>
  <si>
    <t>PYC __cogs</t>
  </si>
  <si>
    <t>=
IF (
    [_ShowValueForDates],
    CALCULATE ( [__cogs], PARALLELPERIOD ( 'Date'[Date], -1, YEAR ) )
)</t>
  </si>
  <si>
    <t>PYC __gross_sales</t>
  </si>
  <si>
    <t>=
IF (
    [_ShowValueForDates],
    CALCULATE ( [__gross_sales], PARALLELPERIOD ( 'Date'[Date], -1, YEAR ) )
)</t>
  </si>
  <si>
    <t>PYC __profit</t>
  </si>
  <si>
    <t>=
IF (
    [_ShowValueForDates],
    CALCULATE ( [__profit], PARALLELPERIOD ( 'Date'[Date], -1, YEAR ) )
)</t>
  </si>
  <si>
    <t>PYC __sales</t>
  </si>
  <si>
    <t>=
IF (
    [_ShowValueForDates],
    CALCULATE ( [__sales], PARALLELPERIOD ( 'Date'[Date], -1, YEAR ) )
)</t>
  </si>
  <si>
    <t>PYC __units_sold</t>
  </si>
  <si>
    <t>=
IF (
    [_ShowValueForDates],
    CALCULATE ( [__units_sold], PARALLELPERIOD ( 'Date'[Date], -1, YEAR ) )
)</t>
  </si>
  <si>
    <t>PYMAT __cogs</t>
  </si>
  <si>
    <t>=
IF (
    [_ShowValueForDates],
    CALCULATE ( [MAT __cogs], DATEADD ( 'Date'[Date], -1, YEAR ) )
)</t>
  </si>
  <si>
    <t>PYMAT __gross_sales</t>
  </si>
  <si>
    <t>=
IF (
    [_ShowValueForDates],
    CALCULATE ( [MAT __gross_sales], DATEADD ( 'Date'[Date], -1, YEAR ) )
)</t>
  </si>
  <si>
    <t>PYMAT __profit</t>
  </si>
  <si>
    <t>=
IF (
    [_ShowValueForDates],
    CALCULATE ( [MAT __profit], DATEADD ( 'Date'[Date], -1, YEAR ) )
)</t>
  </si>
  <si>
    <t>PYMAT __sales</t>
  </si>
  <si>
    <t>=
IF (
    [_ShowValueForDates],
    CALCULATE ( [MAT __sales], DATEADD ( 'Date'[Date], -1, YEAR ) )
)</t>
  </si>
  <si>
    <t>PYMAT __units_sold</t>
  </si>
  <si>
    <t>=
IF (
    [_ShowValueForDates],
    CALCULATE ( [MAT __units_sold], DATEADD ( 'Date'[Date], -1, YEAR ) )
)</t>
  </si>
  <si>
    <t>PYTD __cogs</t>
  </si>
  <si>
    <t>=
IF (
    [_ShowValueForDates],
    CALCULATE (
        [YTD __cogs],
        CALCULATETABLE (
            DATEADD ( 'Date'[Date], -1, YEAR ),
            'Date'[DateWithTransactions] = TRUE
        )
    )
)</t>
  </si>
  <si>
    <t>PYTD __gross_sales</t>
  </si>
  <si>
    <t>=
IF (
    [_ShowValueForDates],
    CALCULATE (
        [YTD __gross_sales],
        CALCULATETABLE (
            DATEADD ( 'Date'[Date], -1, YEAR ),
            'Date'[DateWithTransactions] = TRUE
        )
    )
)</t>
  </si>
  <si>
    <t>PYTD __profit</t>
  </si>
  <si>
    <t>=
IF (
    [_ShowValueForDates],
    CALCULATE (
        [YTD __profit],
        CALCULATETABLE (
            DATEADD ( 'Date'[Date], -1, YEAR ),
            'Date'[DateWithTransactions] = TRUE
        )
    )
)</t>
  </si>
  <si>
    <t>PYTD __sales</t>
  </si>
  <si>
    <t>=
IF (
    [_ShowValueForDates],
    CALCULATE (
        [YTD __sales],
        CALCULATETABLE (
            DATEADD ( 'Date'[Date], -1, YEAR ),
            'Date'[DateWithTransactions] = TRUE
        )
    )
)</t>
  </si>
  <si>
    <t>PYTD __units_sold</t>
  </si>
  <si>
    <t>=
IF (
    [_ShowValueForDates],
    CALCULATE (
        [YTD __units_sold],
        CALCULATETABLE (
            DATEADD ( 'Date'[Date], -1, YEAR ),
            'Date'[DateWithTransactions] = TRUE
        )
    )
)</t>
  </si>
  <si>
    <t>QDTOPQ % __cogs</t>
  </si>
  <si>
    <t>=
DIVIDE ( [QTDOPQ __cogs], [PQC __cogs] )</t>
  </si>
  <si>
    <t>QDTOPQ % __gross_sales</t>
  </si>
  <si>
    <t>=
DIVIDE ( [QTDOPQ __gross_sales], [PQC __gross_sales] )</t>
  </si>
  <si>
    <t>QDTOPQ % __profit</t>
  </si>
  <si>
    <t>=
DIVIDE ( [QTDOPQ __profit], [PQC __profit] )</t>
  </si>
  <si>
    <t>QDTOPQ % __sales</t>
  </si>
  <si>
    <t>=
DIVIDE ( [QTDOPQ __sales], [PQC __sales] )</t>
  </si>
  <si>
    <t>QDTOPQ % __units_sold</t>
  </si>
  <si>
    <t>=
DIVIDE ( [QTDOPQ __units_sold], [PQC __units_sold] )</t>
  </si>
  <si>
    <t>QOQ % __cogs</t>
  </si>
  <si>
    <t>=
DIVIDE ( [QOQ __cogs], [PQ __cogs] )</t>
  </si>
  <si>
    <t>QOQ % __gross_sales</t>
  </si>
  <si>
    <t>=
DIVIDE ( [QOQ __gross_sales], [PQ __gross_sales] )</t>
  </si>
  <si>
    <t>QOQ % __profit</t>
  </si>
  <si>
    <t>=
DIVIDE ( [QOQ __profit], [PQ __profit] )</t>
  </si>
  <si>
    <t>QOQ % __sales</t>
  </si>
  <si>
    <t>=
DIVIDE ( [QOQ __sales], [PQ __sales] )</t>
  </si>
  <si>
    <t>QOQ % __units_sold</t>
  </si>
  <si>
    <t>=
DIVIDE ( [QOQ __units_sold], [PQ __units_sold] )</t>
  </si>
  <si>
    <t>QOQ __cogs</t>
  </si>
  <si>
    <t>=
VAR __ValueCurrentPeriod = [__cogs]
VAR __ValuePreviousPeriod = [PQ __cogs]
VAR __Result =
    IF (
        NOT ISBLANK ( __ValueCurrentPeriod ) &amp;&amp; NOT ISBLANK ( __ValuePreviousPeriod ),
        __ValueCurrentPeriod - __ValuePreviousPeriod
    )
RETURN
    __Result</t>
  </si>
  <si>
    <t>QOQ __gross_sales</t>
  </si>
  <si>
    <t>=
VAR __ValueCurrentPeriod = [__gross_sales]
VAR __ValuePreviousPeriod = [PQ __gross_sales]
VAR __Result =
    IF (
        NOT ISBLANK ( __ValueCurrentPeriod ) &amp;&amp; NOT ISBLANK ( __ValuePreviousPeriod ),
        __ValueCurrentPeriod - __ValuePreviousPeriod
    )
RETURN
    __Result</t>
  </si>
  <si>
    <t>QOQ __profit</t>
  </si>
  <si>
    <t>=
VAR __ValueCurrentPeriod = [__profit]
VAR __ValuePreviousPeriod = [PQ __profit]
VAR __Result =
    IF (
        NOT ISBLANK ( __ValueCurrentPeriod ) &amp;&amp; NOT ISBLANK ( __ValuePreviousPeriod ),
        __ValueCurrentPeriod - __ValuePreviousPeriod
    )
RETURN
    __Result</t>
  </si>
  <si>
    <t>QOQ __sales</t>
  </si>
  <si>
    <t>=
VAR __ValueCurrentPeriod = [__sales]
VAR __ValuePreviousPeriod = [PQ __sales]
VAR __Result =
    IF (
        NOT ISBLANK ( __ValueCurrentPeriod ) &amp;&amp; NOT ISBLANK ( __ValuePreviousPeriod ),
        __ValueCurrentPeriod - __ValuePreviousPeriod
    )
RETURN
    __Result</t>
  </si>
  <si>
    <t>QOQ __units_sold</t>
  </si>
  <si>
    <t>=
VAR __ValueCurrentPeriod = [__units_sold]
VAR __ValuePreviousPeriod = [PQ __units_sold]
VAR __Result =
    IF (
        NOT ISBLANK ( __ValueCurrentPeriod ) &amp;&amp; NOT ISBLANK ( __ValuePreviousPeriod ),
        __ValueCurrentPeriod - __ValuePreviousPeriod
    )
RETURN
    __Result</t>
  </si>
  <si>
    <t>QOQTD % __cogs</t>
  </si>
  <si>
    <t>=
DIVIDE ( [QOQTD __cogs], [PQTD __cogs] )</t>
  </si>
  <si>
    <t>QOQTD % __gross_sales</t>
  </si>
  <si>
    <t>=
DIVIDE ( [QOQTD __gross_sales], [PQTD __gross_sales] )</t>
  </si>
  <si>
    <t>QOQTD % __profit</t>
  </si>
  <si>
    <t>=
DIVIDE ( [QOQTD __profit], [PQTD __profit] )</t>
  </si>
  <si>
    <t>QOQTD % __sales</t>
  </si>
  <si>
    <t>=
DIVIDE ( [QOQTD __sales], [PQTD __sales] )</t>
  </si>
  <si>
    <t>QOQTD % __units_sold</t>
  </si>
  <si>
    <t>=
DIVIDE ( [QOQTD __units_sold], [PQTD __units_sold] )</t>
  </si>
  <si>
    <t>QOQTD __cogs</t>
  </si>
  <si>
    <t>=
VAR __ValueCurrentPeriod = [QTD __cogs]
VAR __ValuePreviousPeriod = [PQTD __cogs]
VAR __Result =
    IF (
        NOT ISBLANK ( __ValueCurrentPeriod ) &amp;&amp; NOT ISBLANK ( __ValuePreviousPeriod ),
        __ValueCurrentPeriod - __ValuePreviousPeriod
    )
RETURN
    __Result</t>
  </si>
  <si>
    <t>QOQTD __gross_sales</t>
  </si>
  <si>
    <t>=
VAR __ValueCurrentPeriod = [QTD __gross_sales]
VAR __ValuePreviousPeriod = [PQTD __gross_sales]
VAR __Result =
    IF (
        NOT ISBLANK ( __ValueCurrentPeriod ) &amp;&amp; NOT ISBLANK ( __ValuePreviousPeriod ),
        __ValueCurrentPeriod - __ValuePreviousPeriod
    )
RETURN
    __Result</t>
  </si>
  <si>
    <t>QOQTD __profit</t>
  </si>
  <si>
    <t>=
VAR __ValueCurrentPeriod = [QTD __profit]
VAR __ValuePreviousPeriod = [PQTD __profit]
VAR __Result =
    IF (
        NOT ISBLANK ( __ValueCurrentPeriod ) &amp;&amp; NOT ISBLANK ( __ValuePreviousPeriod ),
        __ValueCurrentPeriod - __ValuePreviousPeriod
    )
RETURN
    __Result</t>
  </si>
  <si>
    <t>QOQTD __sales</t>
  </si>
  <si>
    <t>=
VAR __ValueCurrentPeriod = [QTD __sales]
VAR __ValuePreviousPeriod = [PQTD __sales]
VAR __Result =
    IF (
        NOT ISBLANK ( __ValueCurrentPeriod ) &amp;&amp; NOT ISBLANK ( __ValuePreviousPeriod ),
        __ValueCurrentPeriod - __ValuePreviousPeriod
    )
RETURN
    __Result</t>
  </si>
  <si>
    <t>QOQTD __units_sold</t>
  </si>
  <si>
    <t>=
VAR __ValueCurrentPeriod = [QTD __units_sold]
VAR __ValuePreviousPeriod = [PQTD __units_sold]
VAR __Result =
    IF (
        NOT ISBLANK ( __ValueCurrentPeriod ) &amp;&amp; NOT ISBLANK ( __ValuePreviousPeriod ),
        __ValueCurrentPeriod - __ValuePreviousPeriod
    )
RETURN
    __Result</t>
  </si>
  <si>
    <t>QTD __cogs</t>
  </si>
  <si>
    <t>=
IF ( [_ShowValueForDates], CALCULATE ( [__cogs], DATESQTD ( 'Date'[Date] ) ) )</t>
  </si>
  <si>
    <t>QTD __gross_sales</t>
  </si>
  <si>
    <t>=
IF (
    [_ShowValueForDates],
    CALCULATE ( [__gross_sales], DATESQTD ( 'Date'[Date] ) )
)</t>
  </si>
  <si>
    <t>QTD __profit</t>
  </si>
  <si>
    <t>=
IF ( [_ShowValueForDates], CALCULATE ( [__profit], DATESQTD ( 'Date'[Date] ) ) )</t>
  </si>
  <si>
    <t>QTD __sales</t>
  </si>
  <si>
    <t>=
IF ( [_ShowValueForDates], CALCULATE ( [__sales], DATESQTD ( 'Date'[Date] ) ) )</t>
  </si>
  <si>
    <t>QTD __units_sold</t>
  </si>
  <si>
    <t>=
IF (
    [_ShowValueForDates],
    CALCULATE ( [__units_sold], DATESQTD ( 'Date'[Date] ) )
)</t>
  </si>
  <si>
    <t>QTDOPQ __cogs</t>
  </si>
  <si>
    <t>=
VAR __ValueCurrentPeriod = [QTD __cogs]
VAR __ValuePreviousPeriod = [PQC __cogs]
VAR __Result =
    IF (
        NOT ISBLANK ( __ValueCurrentPeriod ) &amp;&amp; NOT ISBLANK ( __ValuePreviousPeriod ),
        __ValueCurrentPeriod - __ValuePreviousPeriod
    )
RETURN
    __Result</t>
  </si>
  <si>
    <t>QTDOPQ __gross_sales</t>
  </si>
  <si>
    <t>=
VAR __ValueCurrentPeriod = [QTD __gross_sales]
VAR __ValuePreviousPeriod = [PQC __gross_sales]
VAR __Result =
    IF (
        NOT ISBLANK ( __ValueCurrentPeriod ) &amp;&amp; NOT ISBLANK ( __ValuePreviousPeriod ),
        __ValueCurrentPeriod - __ValuePreviousPeriod
    )
RETURN
    __Result</t>
  </si>
  <si>
    <t>QTDOPQ __profit</t>
  </si>
  <si>
    <t>=
VAR __ValueCurrentPeriod = [QTD __profit]
VAR __ValuePreviousPeriod = [PQC __profit]
VAR __Result =
    IF (
        NOT ISBLANK ( __ValueCurrentPeriod ) &amp;&amp; NOT ISBLANK ( __ValuePreviousPeriod ),
        __ValueCurrentPeriod - __ValuePreviousPeriod
    )
RETURN
    __Result</t>
  </si>
  <si>
    <t>QTDOPQ __sales</t>
  </si>
  <si>
    <t>=
VAR __ValueCurrentPeriod = [QTD __sales]
VAR __ValuePreviousPeriod = [PQC __sales]
VAR __Result =
    IF (
        NOT ISBLANK ( __ValueCurrentPeriod ) &amp;&amp; NOT ISBLANK ( __ValuePreviousPeriod ),
        __ValueCurrentPeriod - __ValuePreviousPeriod
    )
RETURN
    __Result</t>
  </si>
  <si>
    <t>QTDOPQ __units_sold</t>
  </si>
  <si>
    <t>=
VAR __ValueCurrentPeriod = [QTD __units_sold]
VAR __ValuePreviousPeriod = [PQC __units_sold]
VAR __Result =
    IF (
        NOT ISBLANK ( __ValueCurrentPeriod ) &amp;&amp; NOT ISBLANK ( __ValuePreviousPeriod ),
        __ValueCurrentPeriod - __ValuePreviousPeriod
    )
RETURN
    __Result</t>
  </si>
  <si>
    <t>Selected_Months</t>
  </si>
  <si>
    <t>=
SELECTEDVALUE ( Selected_Months[Value], 3 )</t>
  </si>
  <si>
    <t>0</t>
  </si>
  <si>
    <t>YDTOPY % __cogs</t>
  </si>
  <si>
    <t>=
DIVIDE ( [YTDOPY __cogs], [PYC __cogs] )</t>
  </si>
  <si>
    <t>YDTOPY % __gross_sales</t>
  </si>
  <si>
    <t>=
DIVIDE ( [YTDOPY __gross_sales], [PYC __gross_sales] )</t>
  </si>
  <si>
    <t>YDTOPY % __profit</t>
  </si>
  <si>
    <t>=
DIVIDE ( [YTDOPY __profit], [PYC __profit] )</t>
  </si>
  <si>
    <t>YDTOPY % __sales</t>
  </si>
  <si>
    <t>=
DIVIDE ( [YTDOPY __sales], [PYC __sales] )</t>
  </si>
  <si>
    <t>YDTOPY % __units_sold</t>
  </si>
  <si>
    <t>=
DIVIDE ( [YTDOPY __units_sold], [PYC __units_sold] )</t>
  </si>
  <si>
    <t>YOY % __cogs</t>
  </si>
  <si>
    <t>=
DIVIDE ( [YOY __cogs], [PY __cogs] )</t>
  </si>
  <si>
    <t>YOY % __gross_sales</t>
  </si>
  <si>
    <t>=
DIVIDE ( [YOY __gross_sales], [PY __gross_sales] )</t>
  </si>
  <si>
    <t>YOY % __profit</t>
  </si>
  <si>
    <t>=
DIVIDE ( [YOY __profit], [PY __profit] )</t>
  </si>
  <si>
    <t>YOY % __sales</t>
  </si>
  <si>
    <t>=
DIVIDE ( [YOY __sales], [PY __sales] )</t>
  </si>
  <si>
    <t>YOY % __units_sold</t>
  </si>
  <si>
    <t>=
DIVIDE ( [YOY __units_sold], [PY __units_sold] )</t>
  </si>
  <si>
    <t>YOY __cogs</t>
  </si>
  <si>
    <t>=
VAR __ValueCurrentPeriod = [__cogs]
VAR __ValuePreviousPeriod = [PY __cogs]
VAR __Result =
    IF (
        NOT ISBLANK ( __ValueCurrentPeriod ) &amp;&amp; NOT ISBLANK ( __ValuePreviousPeriod ),
        __ValueCurrentPeriod - __ValuePreviousPeriod
    )
RETURN
    __Result</t>
  </si>
  <si>
    <t>YOY __gross_sales</t>
  </si>
  <si>
    <t>=
VAR __ValueCurrentPeriod = [__gross_sales]
VAR __ValuePreviousPeriod = [PY __gross_sales]
VAR __Result =
    IF (
        NOT ISBLANK ( __ValueCurrentPeriod ) &amp;&amp; NOT ISBLANK ( __ValuePreviousPeriod ),
        __ValueCurrentPeriod - __ValuePreviousPeriod
    )
RETURN
    __Result</t>
  </si>
  <si>
    <t>YOY __profit</t>
  </si>
  <si>
    <t>=
VAR __ValueCurrentPeriod = [__profit]
VAR __ValuePreviousPeriod = [PY __profit]
VAR __Result =
    IF (
        NOT ISBLANK ( __ValueCurrentPeriod ) &amp;&amp; NOT ISBLANK ( __ValuePreviousPeriod ),
        __ValueCurrentPeriod - __ValuePreviousPeriod
    )
RETURN
    __Result</t>
  </si>
  <si>
    <t>YOY __sales</t>
  </si>
  <si>
    <t>=
VAR __ValueCurrentPeriod = [__sales]
VAR __ValuePreviousPeriod = [PY __sales]
VAR __Result =
    IF (
        NOT ISBLANK ( __ValueCurrentPeriod ) &amp;&amp; NOT ISBLANK ( __ValuePreviousPeriod ),
        __ValueCurrentPeriod - __ValuePreviousPeriod
    )
RETURN
    __Result</t>
  </si>
  <si>
    <t>YOY __units_sold</t>
  </si>
  <si>
    <t>=
VAR __ValueCurrentPeriod = [__units_sold]
VAR __ValuePreviousPeriod = [PY __units_sold]
VAR __Result =
    IF (
        NOT ISBLANK ( __ValueCurrentPeriod ) &amp;&amp; NOT ISBLANK ( __ValuePreviousPeriod ),
        __ValueCurrentPeriod - __ValuePreviousPeriod
    )
RETURN
    __Result</t>
  </si>
  <si>
    <t>YOYTD % __cogs</t>
  </si>
  <si>
    <t>=
DIVIDE ( [YOYTD __cogs], [PYTD __cogs] )</t>
  </si>
  <si>
    <t>YOYTD % __gross_sales</t>
  </si>
  <si>
    <t>=
DIVIDE ( [YOYTD __gross_sales], [PYTD __gross_sales] )</t>
  </si>
  <si>
    <t>YOYTD % __profit</t>
  </si>
  <si>
    <t>=
DIVIDE ( [YOYTD __profit], [PYTD __profit] )</t>
  </si>
  <si>
    <t>YOYTD % __sales</t>
  </si>
  <si>
    <t>=
DIVIDE ( [YOYTD __sales], [PYTD __sales] )</t>
  </si>
  <si>
    <t>YOYTD % __units_sold</t>
  </si>
  <si>
    <t>=
DIVIDE ( [YOYTD __units_sold], [PYTD __units_sold] )</t>
  </si>
  <si>
    <t>YOYTD __cogs</t>
  </si>
  <si>
    <t>=
VAR __ValueCurrentPeriod = [YTD __cogs]
VAR __ValuePreviousPeriod = [PYTD __cogs]
VAR __Result =
    IF (
        NOT ISBLANK ( __ValueCurrentPeriod ) &amp;&amp; NOT ISBLANK ( __ValuePreviousPeriod ),
        __ValueCurrentPeriod - __ValuePreviousPeriod
    )
RETURN
    __Result</t>
  </si>
  <si>
    <t>YOYTD __gross_sales</t>
  </si>
  <si>
    <t>=
VAR __ValueCurrentPeriod = [YTD __gross_sales]
VAR __ValuePreviousPeriod = [PYTD __gross_sales]
VAR __Result =
    IF (
        NOT ISBLANK ( __ValueCurrentPeriod ) &amp;&amp; NOT ISBLANK ( __ValuePreviousPeriod ),
        __ValueCurrentPeriod - __ValuePreviousPeriod
    )
RETURN
    __Result</t>
  </si>
  <si>
    <t>YOYTD __profit</t>
  </si>
  <si>
    <t>=
VAR __ValueCurrentPeriod = [YTD __profit]
VAR __ValuePreviousPeriod = [PYTD __profit]
VAR __Result =
    IF (
        NOT ISBLANK ( __ValueCurrentPeriod ) &amp;&amp; NOT ISBLANK ( __ValuePreviousPeriod ),
        __ValueCurrentPeriod - __ValuePreviousPeriod
    )
RETURN
    __Result</t>
  </si>
  <si>
    <t>YOYTD __sales</t>
  </si>
  <si>
    <t>=
VAR __ValueCurrentPeriod = [YTD __sales]
VAR __ValuePreviousPeriod = [PYTD __sales]
VAR __Result =
    IF (
        NOT ISBLANK ( __ValueCurrentPeriod ) &amp;&amp; NOT ISBLANK ( __ValuePreviousPeriod ),
        __ValueCurrentPeriod - __ValuePreviousPeriod
    )
RETURN
    __Result</t>
  </si>
  <si>
    <t>YOYTD __units_sold</t>
  </si>
  <si>
    <t>=
VAR __ValueCurrentPeriod = [YTD __units_sold]
VAR __ValuePreviousPeriod = [PYTD __units_sold]
VAR __Result =
    IF (
        NOT ISBLANK ( __ValueCurrentPeriod ) &amp;&amp; NOT ISBLANK ( __ValuePreviousPeriod ),
        __ValueCurrentPeriod - __ValuePreviousPeriod
    )
RETURN
    __Result</t>
  </si>
  <si>
    <t>YTD __cogs</t>
  </si>
  <si>
    <t>=
IF ( [_ShowValueForDates], CALCULATE ( [__cogs], DATESYTD ( 'Date'[Date] ) ) )</t>
  </si>
  <si>
    <t>YTD __gross_sales</t>
  </si>
  <si>
    <t>=
IF (
    [_ShowValueForDates],
    CALCULATE ( [__gross_sales], DATESYTD ( 'Date'[Date] ) )
)</t>
  </si>
  <si>
    <t>YTD __profit</t>
  </si>
  <si>
    <t>=
IF ( [_ShowValueForDates], CALCULATE ( [__profit], DATESYTD ( 'Date'[Date] ) ) )</t>
  </si>
  <si>
    <t>YTD __sales</t>
  </si>
  <si>
    <t>=
IF ( [_ShowValueForDates], CALCULATE ( [__sales], DATESYTD ( 'Date'[Date] ) ) )</t>
  </si>
  <si>
    <t>YTD __units_sold</t>
  </si>
  <si>
    <t>=
IF (
    [_ShowValueForDates],
    CALCULATE ( [__units_sold], DATESYTD ( 'Date'[Date] ) )
)</t>
  </si>
  <si>
    <t>YTDOPY __cogs</t>
  </si>
  <si>
    <t>=
VAR __ValueCurrentPeriod = [YTD __cogs]
VAR __ValuePreviousPeriod = [PYC __cogs]
VAR __Result =
    IF (
        NOT ISBLANK ( __ValueCurrentPeriod ) &amp;&amp; NOT ISBLANK ( __ValuePreviousPeriod ),
        __ValueCurrentPeriod - __ValuePreviousPeriod
    )
RETURN
    __Result</t>
  </si>
  <si>
    <t>YTDOPY __gross_sales</t>
  </si>
  <si>
    <t>=
VAR __ValueCurrentPeriod = [YTD __gross_sales]
VAR __ValuePreviousPeriod = [PYC __gross_sales]
VAR __Result =
    IF (
        NOT ISBLANK ( __ValueCurrentPeriod ) &amp;&amp; NOT ISBLANK ( __ValuePreviousPeriod ),
        __ValueCurrentPeriod - __ValuePreviousPeriod
    )
RETURN
    __Result</t>
  </si>
  <si>
    <t>YTDOPY __profit</t>
  </si>
  <si>
    <t>=
VAR __ValueCurrentPeriod = [YTD __profit]
VAR __ValuePreviousPeriod = [PYC __profit]
VAR __Result =
    IF (
        NOT ISBLANK ( __ValueCurrentPeriod ) &amp;&amp; NOT ISBLANK ( __ValuePreviousPeriod ),
        __ValueCurrentPeriod - __ValuePreviousPeriod
    )
RETURN
    __Result</t>
  </si>
  <si>
    <t>YTDOPY __sales</t>
  </si>
  <si>
    <t>=
VAR __ValueCurrentPeriod = [YTD __sales]
VAR __ValuePreviousPeriod = [PYC __sales]
VAR __Result =
    IF (
        NOT ISBLANK ( __ValueCurrentPeriod ) &amp;&amp; NOT ISBLANK ( __ValuePreviousPeriod ),
        __ValueCurrentPeriod - __ValuePreviousPeriod
    )
RETURN
    __Result</t>
  </si>
  <si>
    <t>YTDOPY __units_sold</t>
  </si>
  <si>
    <t>=
VAR __ValueCurrentPeriod = [YTD __units_sold]
VAR __ValuePreviousPeriod = [PYC __units_sold]
VAR __Result =
    IF (
        NOT ISBLANK ( __ValueCurrentPeriod ) &amp;&amp; NOT ISBLANK ( __ValuePreviousPeriod ),
        __ValueCurrentPeriod - __ValuePreviousPeriod
    )
RETURN
    __Result</t>
  </si>
  <si>
    <t>=GENERATESERIES ( 1, 12 )</t>
  </si>
  <si>
    <t>Slicer_Table</t>
  </si>
  <si>
    <t>=
{ ( 1, "__cogs" ), ( 2, "__gross_sales" ), ( 3, "__profit" ), ( 4, "__sales" ), ( 5, "__units_sold") }</t>
  </si>
  <si>
    <t>Selected Measure</t>
  </si>
  <si>
    <t>=
SWITCH (
    TRUE (),
    SELECTEDVALUE ( 'Slicer_Table'[__measure] ) = "__cogs", [__cogs],
    SELECTEDVALUE ( 'Slicer_Table'[__measure] ) = "__gross_sales", [__gross_sales],
    SELECTEDVALUE ( 'Slicer_Table'[__measure] ) = "__profit", [__profit],
    SELECTEDVALUE ( 'Slicer_Table'[__measure] ) = "__sales", [__sales],
    SELECTEDVALUE ( 'Slicer_Table'[__measure] ) = "__units_sold", [__units_sold],
    "Select Measure"
)</t>
  </si>
  <si>
    <t>Calendar</t>
  </si>
  <si>
    <t>financials (web)</t>
  </si>
  <si>
    <t>'financials (web)'[Date] ∞←1 'Date'[Date]</t>
  </si>
  <si>
    <t>C123</t>
  </si>
  <si>
    <t>(blank)</t>
  </si>
  <si>
    <t>'financials (web)'[COGS]</t>
  </si>
  <si>
    <t>'financials (web)'[Gross Sales]</t>
  </si>
  <si>
    <t>'financials (web)'[Profit]</t>
  </si>
  <si>
    <t>'financials (web)'[Sales]</t>
  </si>
  <si>
    <t>'financials (web)'[Units Sold]</t>
  </si>
  <si>
    <t>'DateAutoTemplate'[Date]</t>
  </si>
  <si>
    <t>'DateAutoTemplate'[Year Month]</t>
  </si>
  <si>
    <t>'financials (web)'[Month Name]</t>
  </si>
  <si>
    <t>'DateAutoTemplate'[Month]</t>
  </si>
  <si>
    <t>'financials (web)'[Segment]</t>
  </si>
  <si>
    <t>'financials (web)'[Product]</t>
  </si>
  <si>
    <t>'DateAutoTemplate'[Day of Week]</t>
  </si>
  <si>
    <t>'financials (web)'[Country]</t>
  </si>
  <si>
    <t>'Calculation group'[Time Intelligence]</t>
  </si>
  <si>
    <t>'DateAutoTemplate'[Year Quarter]</t>
  </si>
  <si>
    <t>'Slicer_Table'[__measure]</t>
  </si>
  <si>
    <t>'financials (web)'[Discount Band]</t>
  </si>
  <si>
    <t>'DateAutoTemplate'[Quarter]</t>
  </si>
  <si>
    <t>'Model_Measures'[Value]</t>
  </si>
  <si>
    <t>'financials (web)'[Discounts]</t>
  </si>
  <si>
    <t>'DateAutoTemplate'[Year Month Number]</t>
  </si>
  <si>
    <t>'financials (web)'[Date]</t>
  </si>
  <si>
    <t>'DateAutoTemplate'[Month Number]</t>
  </si>
  <si>
    <t>'financials (web)'[Month Number]</t>
  </si>
  <si>
    <t>'DateAutoTemplate'[Day of Week Number]</t>
  </si>
  <si>
    <t>'financials (web)'[Sale Price]</t>
  </si>
  <si>
    <t>'financials (web)'[Manufacturing Price]</t>
  </si>
  <si>
    <t>'DateAutoTemplate'[Year Quarter Number]</t>
  </si>
  <si>
    <t>'financials (web)'[Year]</t>
  </si>
  <si>
    <t>'DateAutoTemplate'[Year]</t>
  </si>
  <si>
    <t>'Date'[DateWithTransactions]</t>
  </si>
  <si>
    <t>'DateAutoTemplate'[DateWithTransactions]</t>
  </si>
  <si>
    <t>'Selected_Months'[Value]</t>
  </si>
  <si>
    <t>'Calculation group'[Ordinal]</t>
  </si>
  <si>
    <t>'Slicer_Table'[__id_measure]</t>
  </si>
  <si>
    <t>'DateAutoTemplate'[RowNumber-2662979B-1795-4F74-8F37-6A1BA8059B61]</t>
  </si>
  <si>
    <t>'Date'[RowNumber-2662979B-1795-4F74-8F37-6A1BA8059B61]</t>
  </si>
  <si>
    <t>'Model_Measures'[RowNumber-2662979B-1795-4F74-8F37-6A1BA8059B61]</t>
  </si>
  <si>
    <t>'Calculation group'[RowNumber-2662979B-1795-4F74-8F37-6A1BA8059B61]</t>
  </si>
  <si>
    <t>'Slicer_Table'[RowNumber-2662979B-1795-4F74-8F37-6A1BA8059B61]</t>
  </si>
  <si>
    <t>'Selected_Months'[RowNumber-2662979B-1795-4F74-8F37-6A1BA8059B61]</t>
  </si>
  <si>
    <t>'financials (web)'[RowNumber-2662979B-1795-4F74-8F37-6A1BA8059B61]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</si>
</sst>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49" fontId="2" fillId="0" borderId="0" xfId="0" applyNumberFormat="1" applyFont="1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6" s="17"/>
        <tr r="B6" s="17"/>
        <tr r="B15" s="17"/>
        <tr r="B15" s="17"/>
        <tr r="B8" s="17"/>
        <tr r="B8" s="17"/>
        <tr r="B7" s="17"/>
        <tr r="B7" s="17"/>
        <tr r="B10" s="17"/>
        <tr r="B10" s="17"/>
        <tr r="B9" s="17"/>
        <tr r="B9" s="17"/>
        <tr r="B4" s="17"/>
        <tr r="B4" s="17"/>
        <tr r="B13" s="17"/>
        <tr r="B13" s="17"/>
        <tr r="B12" s="17"/>
        <tr r="B12" s="17"/>
        <tr r="B5" s="17"/>
        <tr r="B5" s="17"/>
        <tr r="B11" s="17"/>
        <tr r="B11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3622685" createdVersion="5" refreshedVersion="8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2">
        <s v="Date"/>
        <s v="DateAutoTempl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  <x15:cachedUniqueName index="1" name="[Columns].[Tables-Columns].[Table].&amp;[DateAutoTemplat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1">
        <s v="Calendar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lendar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38657405" createdVersion="5" refreshedVersion="8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1">
        <s v="financials (web)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financials (web)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1">
        <s v="'financials (web)'[Date] ∞←1 'Date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financials (web)'[Date]] ∞←1 'Date'[Date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39930552" createdVersion="5" refreshedVersion="8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tring="0" containsBlank="1" containsNumber="1" containsInteger="1" minValue="1" maxValue="32" count="10">
        <m/>
        <n v="1"/>
        <n v="2"/>
        <n v="3"/>
        <n v="4"/>
        <n v="5"/>
        <n v="10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5]"/>
            <x15:cachedUniqueName index="6" name="[Columns Segments].[BitsCount].&amp;[10]"/>
            <x15:cachedUniqueName index="7" name="[Columns Segments].[BitsCount].&amp;[16]"/>
            <x15:cachedUniqueName index="8" name="[Columns Segments].[BitsCount].&amp;[21]"/>
            <x15:cachedUniqueName index="9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41319445" createdVersion="5" refreshedVersion="8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5">
        <s v="'financials (web)'[COGS]"/>
        <s v="'financials (web)'[Gross Sales]"/>
        <s v="'financials (web)'[Profit]"/>
        <s v="'financials (web)'[Sales]"/>
        <s v="'financials (web)'[Units Sold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financials (web)'[COGS]]]"/>
            <x15:cachedUniqueName index="1" name="[Columns].[FullColumnName].&amp;['financials (web)'[Gross Sales]]]"/>
            <x15:cachedUniqueName index="2" name="[Columns].[FullColumnName].&amp;['financials (web)'[Profit]]]"/>
            <x15:cachedUniqueName index="3" name="[Columns].[FullColumnName].&amp;['financials (web)'[Sales]]]"/>
            <x15:cachedUniqueName index="4" name="[Columns].[FullColumnName].&amp;['financials (web)'[Units Sold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43287039" createdVersion="5" refreshedVersion="8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5">
        <s v="Boolean"/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ouble]"/>
            <x15:cachedUniqueName index="3" name="[Columns].[DataType].&amp;[Int64]"/>
            <x15:cachedUniqueName index="4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44675924" createdVersion="5" refreshedVersion="8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7">
        <s v="Calculation group"/>
        <s v="Date"/>
        <s v="DateAutoTemplate"/>
        <s v="financials (web)"/>
        <s v="Model_Measures"/>
        <s v="Selected_Months"/>
        <s v="Slicer_Tab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alculation group]"/>
            <x15:cachedUniqueName index="1" name="[Columns].[Tables-Columns].[Table].&amp;[Date]"/>
            <x15:cachedUniqueName index="2" name="[Columns].[Tables-Columns].[Table].&amp;[DateAutoTemplate]"/>
            <x15:cachedUniqueName index="3" name="[Columns].[Tables-Columns].[Table].&amp;[financials (web)]"/>
            <x15:cachedUniqueName index="4" name="[Columns].[Tables-Columns].[Table].&amp;[Model_Measures]"/>
            <x15:cachedUniqueName index="5" name="[Columns].[Tables-Columns].[Table].&amp;[Selected_Months]"/>
            <x15:cachedUniqueName index="6" name="[Columns].[Tables-Columns].[Table].&amp;[Slicer_Tabl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7">
        <s v="Calculation group"/>
        <s v="Date"/>
        <s v="DateAutoTemplate"/>
        <s v="financials (web)"/>
        <s v="Model_Measures"/>
        <s v="Selected_Months"/>
        <s v="Slicer_Tabl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Calculation group]"/>
            <x15:cachedUniqueName index="1" name="[Columns Segments].[PartitionName].&amp;[Date]"/>
            <x15:cachedUniqueName index="2" name="[Columns Segments].[PartitionName].&amp;[DateAutoTemplate]"/>
            <x15:cachedUniqueName index="3" name="[Columns Segments].[PartitionName].&amp;[financials (web)]"/>
            <x15:cachedUniqueName index="4" name="[Columns Segments].[PartitionName].&amp;[Model_Measures]"/>
            <x15:cachedUniqueName index="5" name="[Columns Segments].[PartitionName].&amp;[Selected_Months]"/>
            <x15:cachedUniqueName index="6" name="[Columns Segments].[PartitionName].&amp;[Slicer_Table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6645949071" createdVersion="5" refreshedVersion="8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53">
        <s v="'Calculation group'[Ordinal]"/>
        <s v="'Calculation group'[RowNumber-2662979B-1795-4F74-8F37-6A1BA8059B61]"/>
        <s v="'Calculation group'[Time Intelligence]"/>
        <s v="'Date'[Date]"/>
        <s v="'Date'[DateWithTransactions]"/>
        <s v="'Date'[Day of Week Number]"/>
        <s v="'Date'[Day of Week]"/>
        <s v="'Date'[Month Number]"/>
        <s v="'Date'[Month]"/>
        <s v="'Date'[Quarter]"/>
        <s v="'Date'[RowNumber-2662979B-1795-4F74-8F37-6A1BA8059B61]"/>
        <s v="'Date'[Year Month Number]"/>
        <s v="'Date'[Year Month]"/>
        <s v="'Date'[Year Quarter Number]"/>
        <s v="'Date'[Year Quarter]"/>
        <s v="'Date'[Year]"/>
        <s v="'DateAutoTemplate'[Date]"/>
        <s v="'DateAutoTemplate'[DateWithTransactions]"/>
        <s v="'DateAutoTemplate'[Day of Week Number]"/>
        <s v="'DateAutoTemplate'[Day of Week]"/>
        <s v="'DateAutoTemplate'[Month Number]"/>
        <s v="'DateAutoTemplate'[Month]"/>
        <s v="'DateAutoTemplate'[Quarter]"/>
        <s v="'DateAutoTemplate'[RowNumber-2662979B-1795-4F74-8F37-6A1BA8059B61]"/>
        <s v="'DateAutoTemplate'[Year Month Number]"/>
        <s v="'DateAutoTemplate'[Year Month]"/>
        <s v="'DateAutoTemplate'[Year Quarter Number]"/>
        <s v="'DateAutoTemplate'[Year Quarter]"/>
        <s v="'DateAutoTemplate'[Year]"/>
        <s v="'financials (web)'[COGS]"/>
        <s v="'financials (web)'[Country]"/>
        <s v="'financials (web)'[Date]"/>
        <s v="'financials (web)'[Discount Band]"/>
        <s v="'financials (web)'[Discounts]"/>
        <s v="'financials (web)'[Gross Sales]"/>
        <s v="'financials (web)'[Manufacturing Price]"/>
        <s v="'financials (web)'[Month Name]"/>
        <s v="'financials (web)'[Month Number]"/>
        <s v="'financials (web)'[Product]"/>
        <s v="'financials (web)'[Profit]"/>
        <s v="'financials (web)'[RowNumber-2662979B-1795-4F74-8F37-6A1BA8059B61]"/>
        <s v="'financials (web)'[Sale Price]"/>
        <s v="'financials (web)'[Sales]"/>
        <s v="'financials (web)'[Segment]"/>
        <s v="'financials (web)'[Units Sold]"/>
        <s v="'financials (web)'[Year]"/>
        <s v="'Model_Measures'[RowNumber-2662979B-1795-4F74-8F37-6A1BA8059B61]"/>
        <s v="'Model_Measures'[Value]"/>
        <s v="'Selected_Months'[RowNumber-2662979B-1795-4F74-8F37-6A1BA8059B61]"/>
        <s v="'Selected_Months'[Value]"/>
        <s v="'Slicer_Table'[__id_measure]"/>
        <s v="'Slicer_Table'[__measure]"/>
        <s v="'Slicer_Table'[RowNumber-2662979B-1795-4F74-8F37-6A1BA8059B61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alculation group'[Ordinal]]]"/>
            <x15:cachedUniqueName index="1" name="[Columns].[FullColumnName].&amp;['Calculation group'[RowNumber-2662979B-1795-4F74-8F37-6A1BA8059B61]]]"/>
            <x15:cachedUniqueName index="2" name="[Columns].[FullColumnName].&amp;['Calculation group'[Time Intelligence]]]"/>
            <x15:cachedUniqueName index="3" name="[Columns].[FullColumnName].&amp;['Date'[Date]]]"/>
            <x15:cachedUniqueName index="4" name="[Columns].[FullColumnName].&amp;['Date'[DateWithTransactions]]]"/>
            <x15:cachedUniqueName index="5" name="[Columns].[FullColumnName].&amp;['Date'[Day of Week Number]]]"/>
            <x15:cachedUniqueName index="6" name="[Columns].[FullColumnName].&amp;['Date'[Day of Week]]]"/>
            <x15:cachedUniqueName index="7" name="[Columns].[FullColumnName].&amp;['Date'[Month Number]]]"/>
            <x15:cachedUniqueName index="8" name="[Columns].[FullColumnName].&amp;['Date'[Month]]]"/>
            <x15:cachedUniqueName index="9" name="[Columns].[FullColumnName].&amp;['Date'[Quarter]]]"/>
            <x15:cachedUniqueName index="10" name="[Columns].[FullColumnName].&amp;['Date'[RowNumber-2662979B-1795-4F74-8F37-6A1BA8059B61]]]"/>
            <x15:cachedUniqueName index="11" name="[Columns].[FullColumnName].&amp;['Date'[Year Month Number]]]"/>
            <x15:cachedUniqueName index="12" name="[Columns].[FullColumnName].&amp;['Date'[Year Month]]]"/>
            <x15:cachedUniqueName index="13" name="[Columns].[FullColumnName].&amp;['Date'[Year Quarter Number]]]"/>
            <x15:cachedUniqueName index="14" name="[Columns].[FullColumnName].&amp;['Date'[Year Quarter]]]"/>
            <x15:cachedUniqueName index="15" name="[Columns].[FullColumnName].&amp;['Date'[Year]]]"/>
            <x15:cachedUniqueName index="16" name="[Columns].[FullColumnName].&amp;['DateAutoTemplate'[Date]]]"/>
            <x15:cachedUniqueName index="17" name="[Columns].[FullColumnName].&amp;['DateAutoTemplate'[DateWithTransactions]]]"/>
            <x15:cachedUniqueName index="18" name="[Columns].[FullColumnName].&amp;['DateAutoTemplate'[Day of Week Number]]]"/>
            <x15:cachedUniqueName index="19" name="[Columns].[FullColumnName].&amp;['DateAutoTemplate'[Day of Week]]]"/>
            <x15:cachedUniqueName index="20" name="[Columns].[FullColumnName].&amp;['DateAutoTemplate'[Month Number]]]"/>
            <x15:cachedUniqueName index="21" name="[Columns].[FullColumnName].&amp;['DateAutoTemplate'[Month]]]"/>
            <x15:cachedUniqueName index="22" name="[Columns].[FullColumnName].&amp;['DateAutoTemplate'[Quarter]]]"/>
            <x15:cachedUniqueName index="23" name="[Columns].[FullColumnName].&amp;['DateAutoTemplate'[RowNumber-2662979B-1795-4F74-8F37-6A1BA8059B61]]]"/>
            <x15:cachedUniqueName index="24" name="[Columns].[FullColumnName].&amp;['DateAutoTemplate'[Year Month Number]]]"/>
            <x15:cachedUniqueName index="25" name="[Columns].[FullColumnName].&amp;['DateAutoTemplate'[Year Month]]]"/>
            <x15:cachedUniqueName index="26" name="[Columns].[FullColumnName].&amp;['DateAutoTemplate'[Year Quarter Number]]]"/>
            <x15:cachedUniqueName index="27" name="[Columns].[FullColumnName].&amp;['DateAutoTemplate'[Year Quarter]]]"/>
            <x15:cachedUniqueName index="28" name="[Columns].[FullColumnName].&amp;['DateAutoTemplate'[Year]]]"/>
            <x15:cachedUniqueName index="29" name="[Columns].[FullColumnName].&amp;['financials (web)'[COGS]]]"/>
            <x15:cachedUniqueName index="30" name="[Columns].[FullColumnName].&amp;['financials (web)'[Country]]]"/>
            <x15:cachedUniqueName index="31" name="[Columns].[FullColumnName].&amp;['financials (web)'[Date]]]"/>
            <x15:cachedUniqueName index="32" name="[Columns].[FullColumnName].&amp;['financials (web)'[Discount Band]]]"/>
            <x15:cachedUniqueName index="33" name="[Columns].[FullColumnName].&amp;['financials (web)'[Discounts]]]"/>
            <x15:cachedUniqueName index="34" name="[Columns].[FullColumnName].&amp;['financials (web)'[Gross Sales]]]"/>
            <x15:cachedUniqueName index="35" name="[Columns].[FullColumnName].&amp;['financials (web)'[Manufacturing Price]]]"/>
            <x15:cachedUniqueName index="36" name="[Columns].[FullColumnName].&amp;['financials (web)'[Month Name]]]"/>
            <x15:cachedUniqueName index="37" name="[Columns].[FullColumnName].&amp;['financials (web)'[Month Number]]]"/>
            <x15:cachedUniqueName index="38" name="[Columns].[FullColumnName].&amp;['financials (web)'[Product]]]"/>
            <x15:cachedUniqueName index="39" name="[Columns].[FullColumnName].&amp;['financials (web)'[Profit]]]"/>
            <x15:cachedUniqueName index="40" name="[Columns].[FullColumnName].&amp;['financials (web)'[RowNumber-2662979B-1795-4F74-8F37-6A1BA8059B61]]]"/>
            <x15:cachedUniqueName index="41" name="[Columns].[FullColumnName].&amp;['financials (web)'[Sale Price]]]"/>
            <x15:cachedUniqueName index="42" name="[Columns].[FullColumnName].&amp;['financials (web)'[Sales]]]"/>
            <x15:cachedUniqueName index="43" name="[Columns].[FullColumnName].&amp;['financials (web)'[Segment]]]"/>
            <x15:cachedUniqueName index="44" name="[Columns].[FullColumnName].&amp;['financials (web)'[Units Sold]]]"/>
            <x15:cachedUniqueName index="45" name="[Columns].[FullColumnName].&amp;['financials (web)'[Year]]]"/>
            <x15:cachedUniqueName index="46" name="[Columns].[FullColumnName].&amp;['Model_Measures'[RowNumber-2662979B-1795-4F74-8F37-6A1BA8059B61]]]"/>
            <x15:cachedUniqueName index="47" name="[Columns].[FullColumnName].&amp;['Model_Measures'[Value]]]"/>
            <x15:cachedUniqueName index="48" name="[Columns].[FullColumnName].&amp;['Selected_Months'[RowNumber-2662979B-1795-4F74-8F37-6A1BA8059B61]]]"/>
            <x15:cachedUniqueName index="49" name="[Columns].[FullColumnName].&amp;['Selected_Months'[Value]]]"/>
            <x15:cachedUniqueName index="50" name="[Columns].[FullColumnName].&amp;['Slicer_Table'[__id_measure]]]"/>
            <x15:cachedUniqueName index="51" name="[Columns].[FullColumnName].&amp;['Slicer_Table'[__measure]]]"/>
            <x15:cachedUniqueName index="52" name="[Columns].[FullColumnName].&amp;['Slicer_Table'[RowNumber-2662979B-1795-4F74-8F37-6A1BA8059B61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Kamil Soszka" refreshedDate="45621.90665740741" createdVersion="3" refreshedVersion="8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Calculated columns #]" c="Calculated columns #"/>
        <s v="[Measures].[Tables #]" c="Tables #"/>
        <s v="[Measures].[Calculation items #]" c="Calculation items #"/>
        <s v="[Measures].[Roles #]" c="Roles #"/>
        <s v="[Measures].[Table Size]" c="Table Size"/>
        <s v="[Measures].[Measures #]" c="Measures #"/>
        <s v="[Measures].[Calculated tables #]" c="Calculated tables #"/>
        <s v="[Measures].[Segments #]" c="Segments #"/>
        <s v="[Measures].[Columns #]" c="Columns #"/>
        <s v="[Measures].[Last Refresh]" c="Last Refresh"/>
        <s v="[Measures].[Partitions #]" c="Partition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m in="0">
        <tpls c="1">
          <tpl fld="0" item="0"/>
        </tpls>
      </m>
      <n v="7" in="0">
        <tpls c="1">
          <tpl fld="0" item="1"/>
        </tpls>
      </n>
      <n v="10" in="0">
        <tpls c="1">
          <tpl fld="0" item="2"/>
        </tpls>
      </n>
      <m in="0">
        <tpls c="1">
          <tpl fld="0" item="3"/>
        </tpls>
      </m>
      <n v="510428" in="0">
        <tpls c="1">
          <tpl fld="0" item="4"/>
        </tpls>
      </n>
      <n v="190" in="0">
        <tpls c="1">
          <tpl fld="0" item="5"/>
        </tpls>
      </n>
      <n v="5" in="0">
        <tpls c="1">
          <tpl fld="0" item="6"/>
        </tpls>
      </n>
      <n v="7" in="0">
        <tpls c="1">
          <tpl fld="0" item="7"/>
        </tpls>
      </n>
      <n v="53" in="0">
        <tpls c="1">
          <tpl fld="0" item="8"/>
        </tpls>
      </n>
      <n v="45621.826071373456" in="1">
        <tpls c="1">
          <tpl fld="0" item="9"/>
        </tpls>
      </n>
      <n v="7" in="0">
        <tpls c="1">
          <tpl fld="0" item="10"/>
        </tpls>
      </n>
    </entries>
    <queryCache count="12">
      <query mdx="[Measures].[Calculated columns #]">
        <tpls c="1">
          <tpl fld="0" item="0"/>
        </tpls>
      </query>
      <query mdx="[Measures].[Tables #]">
        <tpls c="1">
          <tpl fld="0" item="1"/>
        </tpls>
      </query>
      <query mdx="[Measures].[Calculation items #]">
        <tpls c="1">
          <tpl fld="0" item="2"/>
        </tpls>
      </query>
      <query mdx="[Measures].[Roles #]">
        <tpls c="1">
          <tpl fld="0" item="3"/>
        </tpls>
      </query>
      <query mdx="[Measures].[Table Size]">
        <tpls c="1">
          <tpl fld="0" item="4"/>
        </tpls>
      </query>
      <query mdx="[Measures].[Measures #]">
        <tpls c="1">
          <tpl fld="0" item="5"/>
        </tpls>
      </query>
      <query mdx="[Measures].[Calculated tables #]">
        <tpls c="1">
          <tpl fld="0" item="6"/>
        </tpls>
      </query>
      <query mdx="[Measures].[Segments #]">
        <tpls c="1">
          <tpl fld="0" item="7"/>
        </tpls>
      </query>
      <query mdx="[Measures].[Columns #]">
        <tpls c="1">
          <tpl fld="0" item="8"/>
        </tpls>
      </query>
      <query mdx="[Measures].[Last Refresh]">
        <tpls c="1">
          <tpl fld="0" item="9"/>
        </tpls>
      </query>
      <query mdx="[Measures].[Partitions #]">
        <tpls c="1">
          <tpl fld="0" item="10"/>
        </tpls>
      </query>
      <query mdx="([Tables].[IsLocalDateTable].[True],[Measures].[Tables #])"/>
    </queryCache>
    <serverFormats count="2"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621.907089583336" createdVersion="5" refreshedVersion="8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7">
        <s v="Calculation group"/>
        <s v="Date"/>
        <s v="DateAutoTemplate"/>
        <s v="financials (web)"/>
        <s v="Model_Measures"/>
        <s v="Selected_Months"/>
        <s v="Slicer_Tab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alculation group]"/>
            <x15:cachedUniqueName index="1" name="[Columns].[Tables-Columns].[Table].&amp;[Date]"/>
            <x15:cachedUniqueName index="2" name="[Columns].[Tables-Columns].[Table].&amp;[DateAutoTemplate]"/>
            <x15:cachedUniqueName index="3" name="[Columns].[Tables-Columns].[Table].&amp;[financials (web)]"/>
            <x15:cachedUniqueName index="4" name="[Columns].[Tables-Columns].[Table].&amp;[Model_Measures]"/>
            <x15:cachedUniqueName index="5" name="[Columns].[Tables-Columns].[Table].&amp;[Selected_Months]"/>
            <x15:cachedUniqueName index="6" name="[Columns].[Tables-Columns].[Table].&amp;[Slicer_Tabl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54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11" firstHeaderRow="0" firstDataRow="1" firstDataCol="1" rowPageCount="1" colPageCount="1"/>
  <pivotFields count="25">
    <pivotField axis="axisRow" allDrilled="1" showAll="0" dataSourceSort="1">
      <items count="8">
        <item c="1" x="0"/>
        <item c="1" x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31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57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54">
    <i>
      <x v="39"/>
    </i>
    <i>
      <x v="3"/>
    </i>
    <i>
      <x v="16"/>
    </i>
    <i>
      <x v="42"/>
    </i>
    <i>
      <x v="12"/>
    </i>
    <i>
      <x v="25"/>
    </i>
    <i>
      <x v="36"/>
    </i>
    <i>
      <x v="8"/>
    </i>
    <i>
      <x v="21"/>
    </i>
    <i>
      <x v="43"/>
    </i>
    <i>
      <x v="38"/>
    </i>
    <i>
      <x v="6"/>
    </i>
    <i>
      <x v="19"/>
    </i>
    <i>
      <x v="30"/>
    </i>
    <i>
      <x v="2"/>
    </i>
    <i>
      <x v="27"/>
    </i>
    <i>
      <x v="14"/>
    </i>
    <i>
      <x v="51"/>
    </i>
    <i>
      <x v="32"/>
    </i>
    <i>
      <x v="9"/>
    </i>
    <i>
      <x v="22"/>
    </i>
    <i>
      <x v="47"/>
    </i>
    <i>
      <x v="29"/>
    </i>
    <i>
      <x v="34"/>
    </i>
    <i>
      <x v="33"/>
    </i>
    <i>
      <x v="44"/>
    </i>
    <i>
      <x v="11"/>
    </i>
    <i>
      <x v="24"/>
    </i>
    <i>
      <x v="31"/>
    </i>
    <i>
      <x v="20"/>
    </i>
    <i>
      <x v="7"/>
    </i>
    <i>
      <x v="37"/>
    </i>
    <i>
      <x v="18"/>
    </i>
    <i>
      <x v="5"/>
    </i>
    <i>
      <x v="41"/>
    </i>
    <i>
      <x v="35"/>
    </i>
    <i>
      <x v="13"/>
    </i>
    <i>
      <x v="26"/>
    </i>
    <i>
      <x v="45"/>
    </i>
    <i>
      <x v="28"/>
    </i>
    <i>
      <x v="15"/>
    </i>
    <i>
      <x v="4"/>
    </i>
    <i>
      <x v="17"/>
    </i>
    <i>
      <x v="49"/>
    </i>
    <i>
      <x/>
    </i>
    <i>
      <x v="50"/>
    </i>
    <i>
      <x v="23"/>
    </i>
    <i>
      <x v="10"/>
    </i>
    <i>
      <x v="46"/>
    </i>
    <i>
      <x v="1"/>
    </i>
    <i>
      <x v="52"/>
    </i>
    <i>
      <x v="48"/>
    </i>
    <i>
      <x v="40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8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8" firstHeaderRow="0" firstDataRow="1" firstDataCol="1"/>
  <pivotFields count="11">
    <pivotField dataField="1" showAll="0"/>
    <pivotField dataField="1" showAll="0"/>
    <pivotField axis="axisRow" allDrilled="1" showAll="0" dataSourceSort="1">
      <items count="8">
        <item c="1" x="0"/>
        <item c="1" x="1"/>
        <item c="1" x="2"/>
        <item c="1" x="3"/>
        <item c="1" x="4"/>
        <item c="1" x="5"/>
        <item c="1" x="6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>
      <x v="6"/>
    </i>
    <i r="1"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13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8" firstHeaderRow="1" firstDataRow="1" firstDataCol="1" rowPageCount="1" colPageCount="1"/>
  <pivotFields count="5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rowItems count="5">
    <i>
      <x/>
    </i>
    <i r="1">
      <x/>
    </i>
    <i>
      <x v="1"/>
    </i>
    <i r="1">
      <x/>
    </i>
    <i t="grand">
      <x/>
    </i>
  </rowItems>
  <colItems count="1">
    <i/>
  </colItems>
  <pageFields count="1">
    <pageField fld="2" hier="25" name="[Columns].[IsRowNumber].[All]" cap="All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16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7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3">
    <i>
      <x/>
    </i>
    <i r="1">
      <x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[All]" cap="All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9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6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1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3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2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4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/>
        <item x="3" e="0"/>
        <item x="4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1">
    <i>
      <x/>
    </i>
    <i>
      <x v="1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5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3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6">
        <item x="0" e="0"/>
        <item x="1" e="0"/>
        <item x="2" e="0"/>
        <item x="3" e="0"/>
        <item x="4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209" tableType="queryTable" totalsRowShown="0">
  <autoFilter ref="A1:H209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B2" sqref="B2"/>
    </sheetView>
  </sheetViews>
  <sheetFormatPr defaultRowHeight="14.4" x14ac:dyDescent="0.3"/>
  <cols>
    <col min="1" max="1" width="40.5546875" customWidth="1"/>
    <col min="2" max="2" width="27.88671875" customWidth="1"/>
  </cols>
  <sheetData>
    <row r="1" spans="1:2" ht="25.8" x14ac:dyDescent="0.5">
      <c r="A1" s="15" t="s">
        <v>57</v>
      </c>
    </row>
    <row r="2" spans="1:2" ht="57.6" x14ac:dyDescent="0.3">
      <c r="A2" s="17" t="s">
        <v>68</v>
      </c>
    </row>
    <row r="3" spans="1:2" ht="57.6" x14ac:dyDescent="0.3">
      <c r="A3" s="17" t="s">
        <v>67</v>
      </c>
    </row>
    <row r="4" spans="1:2" x14ac:dyDescent="0.3">
      <c r="A4" s="17"/>
    </row>
    <row r="5" spans="1:2" x14ac:dyDescent="0.3">
      <c r="A5" s="17" t="s">
        <v>69</v>
      </c>
    </row>
    <row r="6" spans="1:2" x14ac:dyDescent="0.3">
      <c r="A6" s="16" t="s">
        <v>58</v>
      </c>
    </row>
    <row r="7" spans="1:2" x14ac:dyDescent="0.3">
      <c r="A7" s="16" t="s">
        <v>59</v>
      </c>
    </row>
    <row r="9" spans="1:2" x14ac:dyDescent="0.3">
      <c r="A9" s="14" t="s">
        <v>60</v>
      </c>
    </row>
    <row r="10" spans="1:2" ht="28.8" x14ac:dyDescent="0.3">
      <c r="A10" s="13" t="s">
        <v>61</v>
      </c>
      <c r="B10" s="18" t="s">
        <v>63</v>
      </c>
    </row>
    <row r="11" spans="1:2" ht="43.2" x14ac:dyDescent="0.3">
      <c r="A11" s="13" t="s">
        <v>62</v>
      </c>
      <c r="B11" s="18" t="s">
        <v>64</v>
      </c>
    </row>
    <row r="22" spans="1:1" x14ac:dyDescent="0.3">
      <c r="A22" t="s">
        <v>66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A5" sqref="A5"/>
    </sheetView>
  </sheetViews>
  <sheetFormatPr defaultRowHeight="14.4" x14ac:dyDescent="0.3"/>
  <cols>
    <col min="1" max="1" width="19.88671875" customWidth="1"/>
    <col min="2" max="2" width="19.5546875" customWidth="1"/>
    <col min="3" max="3" width="39.33203125" customWidth="1"/>
    <col min="4" max="4" width="47.6640625" bestFit="1" customWidth="1"/>
    <col min="6" max="6" width="14.88671875" bestFit="1" customWidth="1"/>
  </cols>
  <sheetData>
    <row r="1" spans="1:4" ht="18" x14ac:dyDescent="0.35">
      <c r="A1" s="20" t="s">
        <v>70</v>
      </c>
    </row>
    <row r="2" spans="1:4" ht="15.6" x14ac:dyDescent="0.3">
      <c r="A2" s="21" t="s">
        <v>85</v>
      </c>
      <c r="B2" s="32" t="str">
        <f>FileNameRange</f>
        <v>C:\Users\kamil\OneDrive - ksoszka\Kamil Soszka Business Intelligence\VertiPaq Analyzer\Financial Sample.vpax</v>
      </c>
      <c r="C2" s="32"/>
      <c r="D2" s="32"/>
    </row>
    <row r="3" spans="1:4" x14ac:dyDescent="0.3">
      <c r="A3" s="16"/>
      <c r="B3" s="14"/>
      <c r="C3" s="14"/>
      <c r="D3" s="14"/>
    </row>
    <row r="4" spans="1:4" ht="18" x14ac:dyDescent="0.35">
      <c r="A4" s="23" t="s">
        <v>71</v>
      </c>
      <c r="B4" s="24" vm="2">
        <f>CUBEVALUE( "ThisWorkbookDataModel", CUBEMEMBER( "ThisWorkbookDataModel", "[Measures].[Table Size]") )</f>
        <v>510428</v>
      </c>
      <c r="C4" s="14"/>
    </row>
    <row r="5" spans="1:4" ht="18" x14ac:dyDescent="0.35">
      <c r="A5" s="26" t="s">
        <v>72</v>
      </c>
      <c r="B5" s="19" vm="3">
        <f>CUBEVALUE( "ThisWorkbookDataModel", CUBEMEMBER( "ThisWorkbookDataModel", "[Measures].[Tables #]") )</f>
        <v>7</v>
      </c>
    </row>
    <row r="6" spans="1:4" ht="18" x14ac:dyDescent="0.35">
      <c r="A6" s="27" t="s">
        <v>75</v>
      </c>
      <c r="B6" s="25" vm="6">
        <f>CUBEVALUE( "ThisWorkbookDataModel", CUBEMEMBER( "ThisWorkbookDataModel", "[Measures].[Partitions #]") )</f>
        <v>7</v>
      </c>
    </row>
    <row r="7" spans="1:4" ht="18" x14ac:dyDescent="0.35">
      <c r="A7" s="22" t="s">
        <v>76</v>
      </c>
      <c r="B7" s="19" vm="7">
        <f>CUBEVALUE( "ThisWorkbookDataModel", CUBEMEMBER( "ThisWorkbookDataModel", "[Measures].[Segments #]") )</f>
        <v>7</v>
      </c>
    </row>
    <row r="8" spans="1:4" ht="18" x14ac:dyDescent="0.35">
      <c r="A8" s="27" t="s">
        <v>73</v>
      </c>
      <c r="B8" s="25" vm="4">
        <f>CUBEVALUE( "ThisWorkbookDataModel", CUBEMEMBER( "ThisWorkbookDataModel", "[Measures].[Columns #]") )</f>
        <v>53</v>
      </c>
    </row>
    <row r="9" spans="1:4" ht="18" x14ac:dyDescent="0.35">
      <c r="A9" s="28" t="s">
        <v>86</v>
      </c>
      <c r="B9" s="19" vm="8">
        <f>CUBEVALUE( "ThisWorkbookDataModel", CUBEMEMBER( "ThisWorkbookDataModel", "[Measures].[Measures #]") )</f>
        <v>190</v>
      </c>
    </row>
    <row r="10" spans="1:4" ht="18" x14ac:dyDescent="0.35">
      <c r="A10" s="27" t="s">
        <v>87</v>
      </c>
      <c r="B10" s="25" vm="9">
        <f>CUBEVALUE( "ThisWorkbookDataModel", CUBEMEMBER( "ThisWorkbookDataModel", "[Measures].[Calculated tables #]") )</f>
        <v>5</v>
      </c>
    </row>
    <row r="11" spans="1:4" ht="18" x14ac:dyDescent="0.35">
      <c r="A11" s="28" t="s">
        <v>88</v>
      </c>
      <c r="B11" s="19" t="str" vm="10">
        <f>CUBEVALUE( "ThisWorkbookDataModel", CUBEMEMBER( "ThisWorkbookDataModel", "[Measures].[Calculated columns #]") )</f>
        <v/>
      </c>
    </row>
    <row r="12" spans="1:4" ht="18" x14ac:dyDescent="0.35">
      <c r="A12" s="27" t="s">
        <v>90</v>
      </c>
      <c r="B12" s="25" vm="11">
        <f>CUBEVALUE( "ThisWorkbookDataModel", CUBEMEMBER( "ThisWorkbookDataModel", "[Measures].[Calculation items #]") )</f>
        <v>10</v>
      </c>
    </row>
    <row r="13" spans="1:4" ht="18" x14ac:dyDescent="0.35">
      <c r="A13" s="28" t="s">
        <v>89</v>
      </c>
      <c r="B13" s="19" t="str" vm="12">
        <f>CUBEVALUE( "ThisWorkbookDataModel", CUBEMEMBER( "ThisWorkbookDataModel", "[Measures].[Roles #]") )</f>
        <v/>
      </c>
    </row>
    <row r="14" spans="1:4" ht="18" x14ac:dyDescent="0.35">
      <c r="A14" s="23" t="s">
        <v>77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3">
      <c r="A15" s="21" t="s">
        <v>74</v>
      </c>
      <c r="B15" s="29" vm="5">
        <f>CUBEVALUE( "ThisWorkbookDataModel", CUBEMEMBER( "ThisWorkbookDataModel", "[Measures].[Last Refresh]") )</f>
        <v>45621.826071373456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11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8" sqref="A8"/>
    </sheetView>
  </sheetViews>
  <sheetFormatPr defaultRowHeight="14.4" x14ac:dyDescent="0.3"/>
  <cols>
    <col min="1" max="1" width="18.5546875" bestFit="1" customWidth="1"/>
    <col min="2" max="2" width="10" bestFit="1" customWidth="1"/>
    <col min="3" max="3" width="9.21875" bestFit="1" customWidth="1"/>
    <col min="4" max="4" width="16.77734375" bestFit="1" customWidth="1"/>
    <col min="5" max="5" width="8.5546875" bestFit="1" customWidth="1"/>
    <col min="6" max="6" width="13.33203125" bestFit="1" customWidth="1"/>
    <col min="7" max="7" width="22" bestFit="1" customWidth="1"/>
    <col min="8" max="8" width="9.5546875" bestFit="1" customWidth="1"/>
    <col min="9" max="9" width="5.6640625" bestFit="1" customWidth="1"/>
    <col min="10" max="10" width="9.77734375" bestFit="1" customWidth="1"/>
    <col min="11" max="11" width="18.33203125" bestFit="1" customWidth="1"/>
    <col min="12" max="12" width="15.88671875" bestFit="1" customWidth="1"/>
    <col min="13" max="13" width="12.88671875" bestFit="1" customWidth="1"/>
    <col min="14" max="14" width="11.109375" bestFit="1" customWidth="1"/>
    <col min="15" max="15" width="14.44140625" bestFit="1" customWidth="1"/>
    <col min="16" max="16" width="10.6640625" bestFit="1" customWidth="1"/>
    <col min="17" max="17" width="10.44140625" bestFit="1" customWidth="1"/>
    <col min="18" max="18" width="9.77734375" bestFit="1" customWidth="1"/>
    <col min="19" max="19" width="15.44140625" bestFit="1" customWidth="1"/>
    <col min="20" max="20" width="19" bestFit="1" customWidth="1"/>
    <col min="21" max="21" width="18.5546875" bestFit="1" customWidth="1"/>
    <col min="22" max="22" width="19.44140625" bestFit="1" customWidth="1"/>
    <col min="23" max="23" width="12.44140625" bestFit="1" customWidth="1"/>
  </cols>
  <sheetData>
    <row r="1" spans="1:23" x14ac:dyDescent="0.3">
      <c r="A1" s="1" t="s">
        <v>13</v>
      </c>
      <c r="B1" t="s" vm="13">
        <v>56</v>
      </c>
    </row>
    <row r="3" spans="1:23" x14ac:dyDescent="0.3">
      <c r="A3" s="1" t="s">
        <v>0</v>
      </c>
      <c r="B3" t="s">
        <v>35</v>
      </c>
      <c r="C3" t="s">
        <v>36</v>
      </c>
      <c r="D3" t="s">
        <v>37</v>
      </c>
      <c r="E3" t="s">
        <v>4</v>
      </c>
      <c r="F3" t="s">
        <v>38</v>
      </c>
      <c r="G3" t="s">
        <v>39</v>
      </c>
      <c r="H3" t="s">
        <v>51</v>
      </c>
      <c r="I3" t="s">
        <v>52</v>
      </c>
      <c r="J3" t="s">
        <v>5</v>
      </c>
      <c r="K3" t="s">
        <v>8</v>
      </c>
      <c r="L3" t="s">
        <v>9</v>
      </c>
      <c r="M3" t="s">
        <v>42</v>
      </c>
      <c r="N3" t="s">
        <v>40</v>
      </c>
      <c r="O3" t="s">
        <v>10</v>
      </c>
      <c r="P3" t="s">
        <v>11</v>
      </c>
      <c r="Q3" t="s">
        <v>12</v>
      </c>
      <c r="R3" t="s">
        <v>41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</row>
    <row r="4" spans="1:23" x14ac:dyDescent="0.3">
      <c r="A4" s="2" t="s">
        <v>97</v>
      </c>
      <c r="B4" s="4">
        <v>10</v>
      </c>
      <c r="C4" s="4">
        <v>18104</v>
      </c>
      <c r="D4" s="4">
        <v>18104</v>
      </c>
      <c r="E4" s="4">
        <v>400</v>
      </c>
      <c r="F4" s="4">
        <v>17560</v>
      </c>
      <c r="G4" s="4">
        <v>144</v>
      </c>
      <c r="H4" s="11"/>
      <c r="I4" s="10"/>
      <c r="J4" s="34" t="s">
        <v>3</v>
      </c>
      <c r="K4" s="4"/>
      <c r="L4" s="4"/>
      <c r="M4" s="12"/>
      <c r="N4" s="3"/>
      <c r="O4" s="3">
        <v>3.5468273684045544E-2</v>
      </c>
      <c r="P4" s="4">
        <v>1</v>
      </c>
      <c r="Q4" s="4">
        <v>1</v>
      </c>
      <c r="R4" s="4">
        <v>3</v>
      </c>
      <c r="S4" s="4">
        <v>3</v>
      </c>
      <c r="T4" s="4"/>
      <c r="U4" s="4"/>
      <c r="V4" s="30"/>
      <c r="W4" s="31"/>
    </row>
    <row r="5" spans="1:23" x14ac:dyDescent="0.3">
      <c r="A5" s="2" t="s">
        <v>1</v>
      </c>
      <c r="B5" s="4">
        <v>730</v>
      </c>
      <c r="C5" s="4">
        <v>141484</v>
      </c>
      <c r="D5" s="4">
        <v>129356</v>
      </c>
      <c r="E5" s="4">
        <v>5016</v>
      </c>
      <c r="F5" s="4">
        <v>117444</v>
      </c>
      <c r="G5" s="4">
        <v>6896</v>
      </c>
      <c r="H5" s="11"/>
      <c r="I5" s="10"/>
      <c r="J5" s="34" t="s">
        <v>7</v>
      </c>
      <c r="K5" s="4">
        <v>12128</v>
      </c>
      <c r="L5" s="4"/>
      <c r="M5" s="12"/>
      <c r="N5" s="3"/>
      <c r="O5" s="3">
        <v>0.27718698817462994</v>
      </c>
      <c r="P5" s="4">
        <v>1</v>
      </c>
      <c r="Q5" s="4">
        <v>1</v>
      </c>
      <c r="R5" s="4">
        <v>13</v>
      </c>
      <c r="S5" s="4">
        <v>13</v>
      </c>
      <c r="T5" s="4"/>
      <c r="U5" s="4"/>
      <c r="V5" s="30"/>
      <c r="W5" s="31"/>
    </row>
    <row r="6" spans="1:23" x14ac:dyDescent="0.3">
      <c r="A6" s="2" t="s">
        <v>127</v>
      </c>
      <c r="B6" s="4">
        <v>730</v>
      </c>
      <c r="C6" s="4">
        <v>141484</v>
      </c>
      <c r="D6" s="4">
        <v>129356</v>
      </c>
      <c r="E6" s="4">
        <v>5016</v>
      </c>
      <c r="F6" s="4">
        <v>117444</v>
      </c>
      <c r="G6" s="4">
        <v>6896</v>
      </c>
      <c r="H6" s="11"/>
      <c r="I6" s="10"/>
      <c r="J6" s="34" t="s">
        <v>7</v>
      </c>
      <c r="K6" s="4">
        <v>12128</v>
      </c>
      <c r="L6" s="4"/>
      <c r="M6" s="12"/>
      <c r="N6" s="3"/>
      <c r="O6" s="3">
        <v>0.27718698817462994</v>
      </c>
      <c r="P6" s="4">
        <v>1</v>
      </c>
      <c r="Q6" s="4">
        <v>1</v>
      </c>
      <c r="R6" s="4">
        <v>13</v>
      </c>
      <c r="S6" s="4">
        <v>13</v>
      </c>
      <c r="T6" s="4"/>
      <c r="U6" s="4"/>
      <c r="V6" s="30"/>
      <c r="W6" s="31"/>
    </row>
    <row r="7" spans="1:23" x14ac:dyDescent="0.3">
      <c r="A7" s="2" t="s">
        <v>541</v>
      </c>
      <c r="B7" s="4">
        <v>700</v>
      </c>
      <c r="C7" s="4">
        <v>173316</v>
      </c>
      <c r="D7" s="4">
        <v>173284</v>
      </c>
      <c r="E7" s="4">
        <v>15464</v>
      </c>
      <c r="F7" s="4">
        <v>138004</v>
      </c>
      <c r="G7" s="4">
        <v>19816</v>
      </c>
      <c r="H7" s="11"/>
      <c r="I7" s="10"/>
      <c r="J7" s="34" t="s">
        <v>3</v>
      </c>
      <c r="K7" s="4"/>
      <c r="L7" s="4">
        <v>32</v>
      </c>
      <c r="M7" s="12"/>
      <c r="N7" s="3"/>
      <c r="O7" s="3">
        <v>0.33955033814759378</v>
      </c>
      <c r="P7" s="4">
        <v>1</v>
      </c>
      <c r="Q7" s="4">
        <v>1</v>
      </c>
      <c r="R7" s="4">
        <v>17</v>
      </c>
      <c r="S7" s="4">
        <v>17</v>
      </c>
      <c r="T7" s="4"/>
      <c r="U7" s="4"/>
      <c r="V7" s="30"/>
      <c r="W7" s="31"/>
    </row>
    <row r="8" spans="1:23" x14ac:dyDescent="0.3">
      <c r="A8" s="2" t="s">
        <v>129</v>
      </c>
      <c r="B8" s="4">
        <v>1</v>
      </c>
      <c r="C8" s="4">
        <v>17506</v>
      </c>
      <c r="D8" s="4">
        <v>17506</v>
      </c>
      <c r="E8" s="4">
        <v>264</v>
      </c>
      <c r="F8" s="4">
        <v>17226</v>
      </c>
      <c r="G8" s="4">
        <v>16</v>
      </c>
      <c r="H8" s="11"/>
      <c r="I8" s="10"/>
      <c r="J8" s="34" t="s">
        <v>6</v>
      </c>
      <c r="K8" s="4"/>
      <c r="L8" s="4"/>
      <c r="M8" s="12"/>
      <c r="N8" s="3"/>
      <c r="O8" s="3">
        <v>3.429670786085403E-2</v>
      </c>
      <c r="P8" s="4">
        <v>1</v>
      </c>
      <c r="Q8" s="4">
        <v>1</v>
      </c>
      <c r="R8" s="4">
        <v>2</v>
      </c>
      <c r="S8" s="4">
        <v>2</v>
      </c>
      <c r="T8" s="4"/>
      <c r="U8" s="4"/>
      <c r="V8" s="30"/>
      <c r="W8" s="31"/>
    </row>
    <row r="9" spans="1:23" x14ac:dyDescent="0.3">
      <c r="A9" s="2" t="s">
        <v>462</v>
      </c>
      <c r="B9" s="4">
        <v>12</v>
      </c>
      <c r="C9" s="4">
        <v>576</v>
      </c>
      <c r="D9" s="4">
        <v>576</v>
      </c>
      <c r="E9" s="4">
        <v>264</v>
      </c>
      <c r="F9" s="4">
        <v>256</v>
      </c>
      <c r="G9" s="4">
        <v>56</v>
      </c>
      <c r="H9" s="11"/>
      <c r="I9" s="10"/>
      <c r="J9" s="34" t="s">
        <v>14</v>
      </c>
      <c r="K9" s="4"/>
      <c r="L9" s="4"/>
      <c r="M9" s="12"/>
      <c r="N9" s="3"/>
      <c r="O9" s="3">
        <v>1.1284647393951742E-3</v>
      </c>
      <c r="P9" s="4">
        <v>1</v>
      </c>
      <c r="Q9" s="4">
        <v>1</v>
      </c>
      <c r="R9" s="4">
        <v>2</v>
      </c>
      <c r="S9" s="4">
        <v>2</v>
      </c>
      <c r="T9" s="4"/>
      <c r="U9" s="4"/>
      <c r="V9" s="30"/>
      <c r="W9" s="31"/>
    </row>
    <row r="10" spans="1:23" x14ac:dyDescent="0.3">
      <c r="A10" s="2" t="s">
        <v>536</v>
      </c>
      <c r="B10" s="4">
        <v>5</v>
      </c>
      <c r="C10" s="4">
        <v>17958</v>
      </c>
      <c r="D10" s="4">
        <v>17958</v>
      </c>
      <c r="E10" s="4">
        <v>400</v>
      </c>
      <c r="F10" s="4">
        <v>17486</v>
      </c>
      <c r="G10" s="4">
        <v>72</v>
      </c>
      <c r="H10" s="11"/>
      <c r="I10" s="10"/>
      <c r="J10" s="34" t="s">
        <v>3</v>
      </c>
      <c r="K10" s="4"/>
      <c r="L10" s="4"/>
      <c r="M10" s="12"/>
      <c r="N10" s="3"/>
      <c r="O10" s="3">
        <v>3.5182239218851628E-2</v>
      </c>
      <c r="P10" s="4">
        <v>1</v>
      </c>
      <c r="Q10" s="4">
        <v>1</v>
      </c>
      <c r="R10" s="4">
        <v>3</v>
      </c>
      <c r="S10" s="4">
        <v>3</v>
      </c>
      <c r="T10" s="4"/>
      <c r="U10" s="4"/>
      <c r="V10" s="30"/>
      <c r="W10" s="31"/>
    </row>
    <row r="11" spans="1:23" x14ac:dyDescent="0.3">
      <c r="A11" s="2" t="s">
        <v>2</v>
      </c>
      <c r="B11" s="4">
        <v>2188</v>
      </c>
      <c r="C11" s="4">
        <v>510428</v>
      </c>
      <c r="D11" s="4">
        <v>486140</v>
      </c>
      <c r="E11" s="4">
        <v>26824</v>
      </c>
      <c r="F11" s="4">
        <v>425420</v>
      </c>
      <c r="G11" s="4">
        <v>33896</v>
      </c>
      <c r="H11" s="11"/>
      <c r="I11" s="10"/>
      <c r="J11" s="34" t="s">
        <v>3</v>
      </c>
      <c r="K11" s="4">
        <v>24256</v>
      </c>
      <c r="L11" s="4">
        <v>32</v>
      </c>
      <c r="M11" s="12"/>
      <c r="N11" s="3"/>
      <c r="O11" s="3">
        <v>1</v>
      </c>
      <c r="P11" s="4">
        <v>7</v>
      </c>
      <c r="Q11" s="4">
        <v>7</v>
      </c>
      <c r="R11" s="4">
        <v>53</v>
      </c>
      <c r="S11" s="4">
        <v>53</v>
      </c>
      <c r="T11" s="4"/>
      <c r="U11" s="4"/>
      <c r="V11" s="30"/>
      <c r="W11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57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4" x14ac:dyDescent="0.3"/>
  <cols>
    <col min="1" max="1" width="66" bestFit="1" customWidth="1"/>
    <col min="2" max="2" width="5.5546875" bestFit="1" customWidth="1"/>
    <col min="3" max="3" width="10" bestFit="1" customWidth="1"/>
    <col min="4" max="4" width="16.77734375" bestFit="1" customWidth="1"/>
    <col min="5" max="5" width="8.5546875" bestFit="1" customWidth="1"/>
    <col min="6" max="6" width="22" bestFit="1" customWidth="1"/>
    <col min="7" max="7" width="13.33203125" bestFit="1" customWidth="1"/>
    <col min="8" max="8" width="14.44140625" bestFit="1" customWidth="1"/>
    <col min="9" max="9" width="10.44140625" bestFit="1" customWidth="1"/>
    <col min="10" max="10" width="9.77734375" bestFit="1" customWidth="1"/>
    <col min="11" max="11" width="15.44140625" bestFit="1" customWidth="1"/>
    <col min="12" max="12" width="19" bestFit="1" customWidth="1"/>
    <col min="13" max="13" width="18.5546875" bestFit="1" customWidth="1"/>
    <col min="14" max="14" width="19.44140625" bestFit="1" customWidth="1"/>
    <col min="15" max="15" width="12.44140625" bestFit="1" customWidth="1"/>
    <col min="16" max="16" width="17.88671875" bestFit="1" customWidth="1"/>
  </cols>
  <sheetData>
    <row r="1" spans="1:15" x14ac:dyDescent="0.3">
      <c r="A1" s="1" t="s">
        <v>13</v>
      </c>
      <c r="B1" t="s" vm="13">
        <v>56</v>
      </c>
    </row>
    <row r="3" spans="1:15" x14ac:dyDescent="0.3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39</v>
      </c>
      <c r="G3" t="s">
        <v>38</v>
      </c>
      <c r="H3" t="s">
        <v>10</v>
      </c>
      <c r="I3" t="s">
        <v>12</v>
      </c>
      <c r="J3" t="s">
        <v>5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</row>
    <row r="4" spans="1:15" x14ac:dyDescent="0.3">
      <c r="A4" s="2" t="s">
        <v>547</v>
      </c>
      <c r="B4" s="4">
        <v>700</v>
      </c>
      <c r="C4" s="4">
        <v>699</v>
      </c>
      <c r="D4" s="4">
        <v>29624</v>
      </c>
      <c r="E4" s="4">
        <v>1064</v>
      </c>
      <c r="F4" s="4">
        <v>5600</v>
      </c>
      <c r="G4" s="4">
        <v>22960</v>
      </c>
      <c r="H4" s="3">
        <v>5.8037568471949033E-2</v>
      </c>
      <c r="I4" s="4">
        <v>1</v>
      </c>
      <c r="J4" s="34" t="s">
        <v>6</v>
      </c>
      <c r="K4" s="4">
        <v>1</v>
      </c>
      <c r="L4" s="4"/>
      <c r="M4" s="4"/>
      <c r="N4" s="30"/>
      <c r="O4" s="31"/>
    </row>
    <row r="5" spans="1:15" x14ac:dyDescent="0.3">
      <c r="A5" s="2" t="s">
        <v>15</v>
      </c>
      <c r="B5" s="4">
        <v>730</v>
      </c>
      <c r="C5" s="4">
        <v>730</v>
      </c>
      <c r="D5" s="4">
        <v>29568</v>
      </c>
      <c r="E5" s="4">
        <v>1104</v>
      </c>
      <c r="F5" s="4">
        <v>5856</v>
      </c>
      <c r="G5" s="4">
        <v>22608</v>
      </c>
      <c r="H5" s="3">
        <v>5.7927856622285612E-2</v>
      </c>
      <c r="I5" s="4">
        <v>1</v>
      </c>
      <c r="J5" s="34" t="s">
        <v>6</v>
      </c>
      <c r="K5" s="4">
        <v>1</v>
      </c>
      <c r="L5" s="4"/>
      <c r="M5" s="4"/>
      <c r="N5" s="30"/>
      <c r="O5" s="31"/>
    </row>
    <row r="6" spans="1:15" x14ac:dyDescent="0.3">
      <c r="A6" s="2" t="s">
        <v>550</v>
      </c>
      <c r="B6" s="4">
        <v>730</v>
      </c>
      <c r="C6" s="4">
        <v>730</v>
      </c>
      <c r="D6" s="4">
        <v>29568</v>
      </c>
      <c r="E6" s="4">
        <v>1104</v>
      </c>
      <c r="F6" s="4">
        <v>5856</v>
      </c>
      <c r="G6" s="4">
        <v>22608</v>
      </c>
      <c r="H6" s="3">
        <v>5.7927856622285612E-2</v>
      </c>
      <c r="I6" s="4">
        <v>1</v>
      </c>
      <c r="J6" s="34" t="s">
        <v>6</v>
      </c>
      <c r="K6" s="4">
        <v>1</v>
      </c>
      <c r="L6" s="4"/>
      <c r="M6" s="4"/>
      <c r="N6" s="30"/>
      <c r="O6" s="31"/>
    </row>
    <row r="7" spans="1:15" x14ac:dyDescent="0.3">
      <c r="A7" s="2" t="s">
        <v>548</v>
      </c>
      <c r="B7" s="4">
        <v>700</v>
      </c>
      <c r="C7" s="4">
        <v>559</v>
      </c>
      <c r="D7" s="4">
        <v>27012</v>
      </c>
      <c r="E7" s="4">
        <v>1064</v>
      </c>
      <c r="F7" s="4">
        <v>4480</v>
      </c>
      <c r="G7" s="4">
        <v>21468</v>
      </c>
      <c r="H7" s="3">
        <v>5.2920294341219525E-2</v>
      </c>
      <c r="I7" s="4">
        <v>1</v>
      </c>
      <c r="J7" s="34" t="s">
        <v>6</v>
      </c>
      <c r="K7" s="4">
        <v>1</v>
      </c>
      <c r="L7" s="4"/>
      <c r="M7" s="4"/>
      <c r="N7" s="30"/>
      <c r="O7" s="31"/>
    </row>
    <row r="8" spans="1:15" x14ac:dyDescent="0.3">
      <c r="A8" s="2" t="s">
        <v>78</v>
      </c>
      <c r="B8" s="4">
        <v>730</v>
      </c>
      <c r="C8" s="4">
        <v>24</v>
      </c>
      <c r="D8" s="4">
        <v>18536</v>
      </c>
      <c r="E8" s="4">
        <v>616</v>
      </c>
      <c r="F8" s="4">
        <v>208</v>
      </c>
      <c r="G8" s="4">
        <v>17712</v>
      </c>
      <c r="H8" s="3">
        <v>3.6314622238591929E-2</v>
      </c>
      <c r="I8" s="4">
        <v>1</v>
      </c>
      <c r="J8" s="34" t="s">
        <v>6</v>
      </c>
      <c r="K8" s="4">
        <v>1</v>
      </c>
      <c r="L8" s="4"/>
      <c r="M8" s="4"/>
      <c r="N8" s="30"/>
      <c r="O8" s="31"/>
    </row>
    <row r="9" spans="1:15" x14ac:dyDescent="0.3">
      <c r="A9" s="2" t="s">
        <v>551</v>
      </c>
      <c r="B9" s="4">
        <v>730</v>
      </c>
      <c r="C9" s="4">
        <v>24</v>
      </c>
      <c r="D9" s="4">
        <v>18536</v>
      </c>
      <c r="E9" s="4">
        <v>616</v>
      </c>
      <c r="F9" s="4">
        <v>208</v>
      </c>
      <c r="G9" s="4">
        <v>17712</v>
      </c>
      <c r="H9" s="3">
        <v>3.6314622238591929E-2</v>
      </c>
      <c r="I9" s="4">
        <v>1</v>
      </c>
      <c r="J9" s="34" t="s">
        <v>6</v>
      </c>
      <c r="K9" s="4">
        <v>1</v>
      </c>
      <c r="L9" s="4"/>
      <c r="M9" s="4"/>
      <c r="N9" s="30"/>
      <c r="O9" s="31"/>
    </row>
    <row r="10" spans="1:15" x14ac:dyDescent="0.3">
      <c r="A10" s="2" t="s">
        <v>552</v>
      </c>
      <c r="B10" s="4">
        <v>700</v>
      </c>
      <c r="C10" s="4">
        <v>12</v>
      </c>
      <c r="D10" s="4">
        <v>17948</v>
      </c>
      <c r="E10" s="4">
        <v>480</v>
      </c>
      <c r="F10" s="4">
        <v>112</v>
      </c>
      <c r="G10" s="4">
        <v>17356</v>
      </c>
      <c r="H10" s="3">
        <v>3.5162647817126018E-2</v>
      </c>
      <c r="I10" s="4">
        <v>1</v>
      </c>
      <c r="J10" s="34" t="s">
        <v>6</v>
      </c>
      <c r="K10" s="4">
        <v>1</v>
      </c>
      <c r="L10" s="4"/>
      <c r="M10" s="4"/>
      <c r="N10" s="30"/>
      <c r="O10" s="31"/>
    </row>
    <row r="11" spans="1:15" x14ac:dyDescent="0.3">
      <c r="A11" s="2" t="s">
        <v>16</v>
      </c>
      <c r="B11" s="4">
        <v>730</v>
      </c>
      <c r="C11" s="4">
        <v>12</v>
      </c>
      <c r="D11" s="4">
        <v>17888</v>
      </c>
      <c r="E11" s="4">
        <v>496</v>
      </c>
      <c r="F11" s="4">
        <v>112</v>
      </c>
      <c r="G11" s="4">
        <v>17280</v>
      </c>
      <c r="H11" s="3">
        <v>3.5045099406772355E-2</v>
      </c>
      <c r="I11" s="4">
        <v>1</v>
      </c>
      <c r="J11" s="34" t="s">
        <v>6</v>
      </c>
      <c r="K11" s="4">
        <v>1</v>
      </c>
      <c r="L11" s="4"/>
      <c r="M11" s="4"/>
      <c r="N11" s="30"/>
      <c r="O11" s="31"/>
    </row>
    <row r="12" spans="1:15" x14ac:dyDescent="0.3">
      <c r="A12" s="2" t="s">
        <v>553</v>
      </c>
      <c r="B12" s="4">
        <v>730</v>
      </c>
      <c r="C12" s="4">
        <v>12</v>
      </c>
      <c r="D12" s="4">
        <v>17888</v>
      </c>
      <c r="E12" s="4">
        <v>496</v>
      </c>
      <c r="F12" s="4">
        <v>112</v>
      </c>
      <c r="G12" s="4">
        <v>17280</v>
      </c>
      <c r="H12" s="3">
        <v>3.5045099406772355E-2</v>
      </c>
      <c r="I12" s="4">
        <v>1</v>
      </c>
      <c r="J12" s="34" t="s">
        <v>6</v>
      </c>
      <c r="K12" s="4">
        <v>1</v>
      </c>
      <c r="L12" s="4"/>
      <c r="M12" s="4"/>
      <c r="N12" s="30"/>
      <c r="O12" s="31"/>
    </row>
    <row r="13" spans="1:15" x14ac:dyDescent="0.3">
      <c r="A13" s="2" t="s">
        <v>554</v>
      </c>
      <c r="B13" s="4">
        <v>700</v>
      </c>
      <c r="C13" s="4">
        <v>5</v>
      </c>
      <c r="D13" s="4">
        <v>17704</v>
      </c>
      <c r="E13" s="4">
        <v>400</v>
      </c>
      <c r="F13" s="4">
        <v>48</v>
      </c>
      <c r="G13" s="4">
        <v>17256</v>
      </c>
      <c r="H13" s="3">
        <v>3.4684617615021118E-2</v>
      </c>
      <c r="I13" s="4">
        <v>1</v>
      </c>
      <c r="J13" s="34" t="s">
        <v>6</v>
      </c>
      <c r="K13" s="4">
        <v>1</v>
      </c>
      <c r="L13" s="4"/>
      <c r="M13" s="4"/>
      <c r="N13" s="30"/>
      <c r="O13" s="31"/>
    </row>
    <row r="14" spans="1:15" x14ac:dyDescent="0.3">
      <c r="A14" s="2" t="s">
        <v>555</v>
      </c>
      <c r="B14" s="4">
        <v>700</v>
      </c>
      <c r="C14" s="4">
        <v>6</v>
      </c>
      <c r="D14" s="4">
        <v>17684</v>
      </c>
      <c r="E14" s="4">
        <v>400</v>
      </c>
      <c r="F14" s="4">
        <v>64</v>
      </c>
      <c r="G14" s="4">
        <v>17220</v>
      </c>
      <c r="H14" s="3">
        <v>3.4645434811569897E-2</v>
      </c>
      <c r="I14" s="4">
        <v>1</v>
      </c>
      <c r="J14" s="34" t="s">
        <v>6</v>
      </c>
      <c r="K14" s="4">
        <v>1</v>
      </c>
      <c r="L14" s="4"/>
      <c r="M14" s="4"/>
      <c r="N14" s="30"/>
      <c r="O14" s="31"/>
    </row>
    <row r="15" spans="1:15" x14ac:dyDescent="0.3">
      <c r="A15" s="2" t="s">
        <v>45</v>
      </c>
      <c r="B15" s="4">
        <v>730</v>
      </c>
      <c r="C15" s="4">
        <v>7</v>
      </c>
      <c r="D15" s="4">
        <v>17672</v>
      </c>
      <c r="E15" s="4">
        <v>408</v>
      </c>
      <c r="F15" s="4">
        <v>64</v>
      </c>
      <c r="G15" s="4">
        <v>17200</v>
      </c>
      <c r="H15" s="3">
        <v>3.4621925129499166E-2</v>
      </c>
      <c r="I15" s="4">
        <v>1</v>
      </c>
      <c r="J15" s="34" t="s">
        <v>6</v>
      </c>
      <c r="K15" s="4">
        <v>1</v>
      </c>
      <c r="L15" s="4"/>
      <c r="M15" s="4"/>
      <c r="N15" s="30"/>
      <c r="O15" s="31"/>
    </row>
    <row r="16" spans="1:15" x14ac:dyDescent="0.3">
      <c r="A16" s="2" t="s">
        <v>556</v>
      </c>
      <c r="B16" s="4">
        <v>730</v>
      </c>
      <c r="C16" s="4">
        <v>7</v>
      </c>
      <c r="D16" s="4">
        <v>17672</v>
      </c>
      <c r="E16" s="4">
        <v>408</v>
      </c>
      <c r="F16" s="4">
        <v>64</v>
      </c>
      <c r="G16" s="4">
        <v>17200</v>
      </c>
      <c r="H16" s="3">
        <v>3.4621925129499166E-2</v>
      </c>
      <c r="I16" s="4">
        <v>1</v>
      </c>
      <c r="J16" s="34" t="s">
        <v>6</v>
      </c>
      <c r="K16" s="4">
        <v>1</v>
      </c>
      <c r="L16" s="4"/>
      <c r="M16" s="4"/>
      <c r="N16" s="30"/>
      <c r="O16" s="31"/>
    </row>
    <row r="17" spans="1:15" x14ac:dyDescent="0.3">
      <c r="A17" s="2" t="s">
        <v>557</v>
      </c>
      <c r="B17" s="4">
        <v>700</v>
      </c>
      <c r="C17" s="4">
        <v>5</v>
      </c>
      <c r="D17" s="4">
        <v>17642</v>
      </c>
      <c r="E17" s="4">
        <v>400</v>
      </c>
      <c r="F17" s="4">
        <v>48</v>
      </c>
      <c r="G17" s="4">
        <v>17194</v>
      </c>
      <c r="H17" s="3">
        <v>3.4563150924322335E-2</v>
      </c>
      <c r="I17" s="4">
        <v>1</v>
      </c>
      <c r="J17" s="34" t="s">
        <v>6</v>
      </c>
      <c r="K17" s="4">
        <v>1</v>
      </c>
      <c r="L17" s="4"/>
      <c r="M17" s="4"/>
      <c r="N17" s="30"/>
      <c r="O17" s="31"/>
    </row>
    <row r="18" spans="1:15" x14ac:dyDescent="0.3">
      <c r="A18" s="2" t="s">
        <v>558</v>
      </c>
      <c r="B18" s="4">
        <v>10</v>
      </c>
      <c r="C18" s="4">
        <v>10</v>
      </c>
      <c r="D18" s="4">
        <v>17536</v>
      </c>
      <c r="E18" s="4">
        <v>136</v>
      </c>
      <c r="F18" s="4">
        <v>96</v>
      </c>
      <c r="G18" s="4">
        <v>17304</v>
      </c>
      <c r="H18" s="3">
        <v>3.4355482066030861E-2</v>
      </c>
      <c r="I18" s="4">
        <v>1</v>
      </c>
      <c r="J18" s="34" t="s">
        <v>6</v>
      </c>
      <c r="K18" s="4">
        <v>1</v>
      </c>
      <c r="L18" s="4"/>
      <c r="M18" s="4"/>
      <c r="N18" s="30"/>
      <c r="O18" s="31"/>
    </row>
    <row r="19" spans="1:15" x14ac:dyDescent="0.3">
      <c r="A19" s="2" t="s">
        <v>559</v>
      </c>
      <c r="B19" s="4">
        <v>730</v>
      </c>
      <c r="C19" s="4">
        <v>8</v>
      </c>
      <c r="D19" s="4">
        <v>17528</v>
      </c>
      <c r="E19" s="4">
        <v>168</v>
      </c>
      <c r="F19" s="4">
        <v>80</v>
      </c>
      <c r="G19" s="4">
        <v>17280</v>
      </c>
      <c r="H19" s="3">
        <v>3.4339808944650371E-2</v>
      </c>
      <c r="I19" s="4">
        <v>1</v>
      </c>
      <c r="J19" s="34" t="s">
        <v>6</v>
      </c>
      <c r="K19" s="4">
        <v>1</v>
      </c>
      <c r="L19" s="4"/>
      <c r="M19" s="4"/>
      <c r="N19" s="30"/>
      <c r="O19" s="31"/>
    </row>
    <row r="20" spans="1:15" x14ac:dyDescent="0.3">
      <c r="A20" s="2" t="s">
        <v>79</v>
      </c>
      <c r="B20" s="4">
        <v>730</v>
      </c>
      <c r="C20" s="4">
        <v>8</v>
      </c>
      <c r="D20" s="4">
        <v>17528</v>
      </c>
      <c r="E20" s="4">
        <v>168</v>
      </c>
      <c r="F20" s="4">
        <v>80</v>
      </c>
      <c r="G20" s="4">
        <v>17280</v>
      </c>
      <c r="H20" s="3">
        <v>3.4339808944650371E-2</v>
      </c>
      <c r="I20" s="4">
        <v>1</v>
      </c>
      <c r="J20" s="34" t="s">
        <v>6</v>
      </c>
      <c r="K20" s="4">
        <v>1</v>
      </c>
      <c r="L20" s="4"/>
      <c r="M20" s="4"/>
      <c r="N20" s="30"/>
      <c r="O20" s="31"/>
    </row>
    <row r="21" spans="1:15" x14ac:dyDescent="0.3">
      <c r="A21" s="2" t="s">
        <v>560</v>
      </c>
      <c r="B21" s="4">
        <v>5</v>
      </c>
      <c r="C21" s="4">
        <v>5</v>
      </c>
      <c r="D21" s="4">
        <v>17414</v>
      </c>
      <c r="E21" s="4">
        <v>136</v>
      </c>
      <c r="F21" s="4">
        <v>48</v>
      </c>
      <c r="G21" s="4">
        <v>17230</v>
      </c>
      <c r="H21" s="3">
        <v>3.4116466964978408E-2</v>
      </c>
      <c r="I21" s="4">
        <v>1</v>
      </c>
      <c r="J21" s="34" t="s">
        <v>6</v>
      </c>
      <c r="K21" s="4">
        <v>1</v>
      </c>
      <c r="L21" s="4"/>
      <c r="M21" s="4"/>
      <c r="N21" s="30"/>
      <c r="O21" s="31"/>
    </row>
    <row r="22" spans="1:15" x14ac:dyDescent="0.3">
      <c r="A22" s="2" t="s">
        <v>561</v>
      </c>
      <c r="B22" s="4">
        <v>700</v>
      </c>
      <c r="C22" s="4">
        <v>4</v>
      </c>
      <c r="D22" s="4">
        <v>17354</v>
      </c>
      <c r="E22" s="4">
        <v>144</v>
      </c>
      <c r="F22" s="4">
        <v>48</v>
      </c>
      <c r="G22" s="4">
        <v>17162</v>
      </c>
      <c r="H22" s="3">
        <v>3.3998918554624745E-2</v>
      </c>
      <c r="I22" s="4">
        <v>1</v>
      </c>
      <c r="J22" s="34" t="s">
        <v>6</v>
      </c>
      <c r="K22" s="4">
        <v>1</v>
      </c>
      <c r="L22" s="4"/>
      <c r="M22" s="4"/>
      <c r="N22" s="30"/>
      <c r="O22" s="31"/>
    </row>
    <row r="23" spans="1:15" x14ac:dyDescent="0.3">
      <c r="A23" s="2" t="s">
        <v>80</v>
      </c>
      <c r="B23" s="4">
        <v>730</v>
      </c>
      <c r="C23" s="4">
        <v>4</v>
      </c>
      <c r="D23" s="4">
        <v>17328</v>
      </c>
      <c r="E23" s="4">
        <v>136</v>
      </c>
      <c r="F23" s="4">
        <v>48</v>
      </c>
      <c r="G23" s="4">
        <v>17144</v>
      </c>
      <c r="H23" s="3">
        <v>3.3947980910138162E-2</v>
      </c>
      <c r="I23" s="4">
        <v>1</v>
      </c>
      <c r="J23" s="34" t="s">
        <v>6</v>
      </c>
      <c r="K23" s="4">
        <v>1</v>
      </c>
      <c r="L23" s="4"/>
      <c r="M23" s="4"/>
      <c r="N23" s="30"/>
      <c r="O23" s="31"/>
    </row>
    <row r="24" spans="1:15" x14ac:dyDescent="0.3">
      <c r="A24" s="2" t="s">
        <v>562</v>
      </c>
      <c r="B24" s="4">
        <v>730</v>
      </c>
      <c r="C24" s="4">
        <v>4</v>
      </c>
      <c r="D24" s="4">
        <v>17328</v>
      </c>
      <c r="E24" s="4">
        <v>136</v>
      </c>
      <c r="F24" s="4">
        <v>48</v>
      </c>
      <c r="G24" s="4">
        <v>17144</v>
      </c>
      <c r="H24" s="3">
        <v>3.3947980910138162E-2</v>
      </c>
      <c r="I24" s="4">
        <v>1</v>
      </c>
      <c r="J24" s="34" t="s">
        <v>6</v>
      </c>
      <c r="K24" s="4">
        <v>1</v>
      </c>
      <c r="L24" s="4"/>
      <c r="M24" s="4"/>
      <c r="N24" s="30"/>
      <c r="O24" s="31"/>
    </row>
    <row r="25" spans="1:15" x14ac:dyDescent="0.3">
      <c r="A25" s="2" t="s">
        <v>563</v>
      </c>
      <c r="B25" s="4">
        <v>1</v>
      </c>
      <c r="C25" s="4">
        <v>1</v>
      </c>
      <c r="D25" s="4">
        <v>17250</v>
      </c>
      <c r="E25" s="4">
        <v>136</v>
      </c>
      <c r="F25" s="4">
        <v>16</v>
      </c>
      <c r="G25" s="4">
        <v>17098</v>
      </c>
      <c r="H25" s="3">
        <v>3.3795167976678399E-2</v>
      </c>
      <c r="I25" s="4">
        <v>1</v>
      </c>
      <c r="J25" s="34" t="s">
        <v>6</v>
      </c>
      <c r="K25" s="4">
        <v>1</v>
      </c>
      <c r="L25" s="4"/>
      <c r="M25" s="4"/>
      <c r="N25" s="30"/>
      <c r="O25" s="31"/>
    </row>
    <row r="26" spans="1:15" x14ac:dyDescent="0.3">
      <c r="A26" s="2" t="s">
        <v>545</v>
      </c>
      <c r="B26" s="4">
        <v>700</v>
      </c>
      <c r="C26" s="4">
        <v>679</v>
      </c>
      <c r="D26" s="4">
        <v>5784</v>
      </c>
      <c r="E26" s="4">
        <v>2936</v>
      </c>
      <c r="F26" s="4">
        <v>2720</v>
      </c>
      <c r="G26" s="4">
        <v>128</v>
      </c>
      <c r="H26" s="3">
        <v>1.1331666758093209E-2</v>
      </c>
      <c r="I26" s="4">
        <v>1</v>
      </c>
      <c r="J26" s="34" t="s">
        <v>14</v>
      </c>
      <c r="K26" s="4">
        <v>1</v>
      </c>
      <c r="L26" s="4"/>
      <c r="M26" s="4"/>
      <c r="N26" s="30"/>
      <c r="O26" s="31"/>
    </row>
    <row r="27" spans="1:15" x14ac:dyDescent="0.3">
      <c r="A27" s="2" t="s">
        <v>546</v>
      </c>
      <c r="B27" s="4">
        <v>700</v>
      </c>
      <c r="C27" s="4">
        <v>550</v>
      </c>
      <c r="D27" s="4">
        <v>5272</v>
      </c>
      <c r="E27" s="4">
        <v>2936</v>
      </c>
      <c r="F27" s="4">
        <v>2208</v>
      </c>
      <c r="G27" s="4">
        <v>128</v>
      </c>
      <c r="H27" s="3">
        <v>1.0328586989741942E-2</v>
      </c>
      <c r="I27" s="4">
        <v>1</v>
      </c>
      <c r="J27" s="34" t="s">
        <v>14</v>
      </c>
      <c r="K27" s="4">
        <v>1</v>
      </c>
      <c r="L27" s="4"/>
      <c r="M27" s="4"/>
      <c r="N27" s="30"/>
      <c r="O27" s="31"/>
    </row>
    <row r="28" spans="1:15" x14ac:dyDescent="0.3">
      <c r="A28" s="2" t="s">
        <v>564</v>
      </c>
      <c r="B28" s="4">
        <v>700</v>
      </c>
      <c r="C28" s="4">
        <v>504</v>
      </c>
      <c r="D28" s="4">
        <v>4152</v>
      </c>
      <c r="E28" s="4">
        <v>2000</v>
      </c>
      <c r="F28" s="4">
        <v>2024</v>
      </c>
      <c r="G28" s="4">
        <v>128</v>
      </c>
      <c r="H28" s="3">
        <v>8.1343499964735468E-3</v>
      </c>
      <c r="I28" s="4">
        <v>1</v>
      </c>
      <c r="J28" s="34" t="s">
        <v>14</v>
      </c>
      <c r="K28" s="4">
        <v>1</v>
      </c>
      <c r="L28" s="4"/>
      <c r="M28" s="4"/>
      <c r="N28" s="30"/>
      <c r="O28" s="31"/>
    </row>
    <row r="29" spans="1:15" x14ac:dyDescent="0.3">
      <c r="A29" s="2" t="s">
        <v>549</v>
      </c>
      <c r="B29" s="4">
        <v>700</v>
      </c>
      <c r="C29" s="4">
        <v>510</v>
      </c>
      <c r="D29" s="4">
        <v>3712</v>
      </c>
      <c r="E29" s="4">
        <v>1536</v>
      </c>
      <c r="F29" s="4">
        <v>2048</v>
      </c>
      <c r="G29" s="4">
        <v>128</v>
      </c>
      <c r="H29" s="3">
        <v>7.2723283205466784E-3</v>
      </c>
      <c r="I29" s="4">
        <v>1</v>
      </c>
      <c r="J29" s="34" t="s">
        <v>14</v>
      </c>
      <c r="K29" s="4">
        <v>1</v>
      </c>
      <c r="L29" s="4"/>
      <c r="M29" s="4"/>
      <c r="N29" s="30"/>
      <c r="O29" s="31"/>
    </row>
    <row r="30" spans="1:15" x14ac:dyDescent="0.3">
      <c r="A30" s="2" t="s">
        <v>81</v>
      </c>
      <c r="B30" s="4">
        <v>730</v>
      </c>
      <c r="C30" s="4">
        <v>24</v>
      </c>
      <c r="D30" s="4">
        <v>2232</v>
      </c>
      <c r="E30" s="4">
        <v>616</v>
      </c>
      <c r="F30" s="4">
        <v>208</v>
      </c>
      <c r="G30" s="4">
        <v>1408</v>
      </c>
      <c r="H30" s="3">
        <v>4.3728008651563004E-3</v>
      </c>
      <c r="I30" s="4">
        <v>1</v>
      </c>
      <c r="J30" s="34" t="s">
        <v>6</v>
      </c>
      <c r="K30" s="4">
        <v>1</v>
      </c>
      <c r="L30" s="4"/>
      <c r="M30" s="4"/>
      <c r="N30" s="30"/>
      <c r="O30" s="31"/>
    </row>
    <row r="31" spans="1:15" x14ac:dyDescent="0.3">
      <c r="A31" s="2" t="s">
        <v>565</v>
      </c>
      <c r="B31" s="4">
        <v>730</v>
      </c>
      <c r="C31" s="4">
        <v>24</v>
      </c>
      <c r="D31" s="4">
        <v>2232</v>
      </c>
      <c r="E31" s="4">
        <v>616</v>
      </c>
      <c r="F31" s="4">
        <v>208</v>
      </c>
      <c r="G31" s="4">
        <v>1408</v>
      </c>
      <c r="H31" s="3">
        <v>4.3728008651563004E-3</v>
      </c>
      <c r="I31" s="4">
        <v>1</v>
      </c>
      <c r="J31" s="34" t="s">
        <v>6</v>
      </c>
      <c r="K31" s="4">
        <v>1</v>
      </c>
      <c r="L31" s="4"/>
      <c r="M31" s="4"/>
      <c r="N31" s="30"/>
      <c r="O31" s="31"/>
    </row>
    <row r="32" spans="1:15" x14ac:dyDescent="0.3">
      <c r="A32" s="2" t="s">
        <v>566</v>
      </c>
      <c r="B32" s="4">
        <v>700</v>
      </c>
      <c r="C32" s="4">
        <v>16</v>
      </c>
      <c r="D32" s="4">
        <v>2016</v>
      </c>
      <c r="E32" s="4">
        <v>480</v>
      </c>
      <c r="F32" s="4">
        <v>144</v>
      </c>
      <c r="G32" s="4">
        <v>1392</v>
      </c>
      <c r="H32" s="3">
        <v>3.9496265878831097E-3</v>
      </c>
      <c r="I32" s="4">
        <v>1</v>
      </c>
      <c r="J32" s="34" t="s">
        <v>6</v>
      </c>
      <c r="K32" s="4">
        <v>1</v>
      </c>
      <c r="L32" s="4"/>
      <c r="M32" s="4"/>
      <c r="N32" s="30"/>
      <c r="O32" s="31"/>
    </row>
    <row r="33" spans="1:15" x14ac:dyDescent="0.3">
      <c r="A33" s="2" t="s">
        <v>567</v>
      </c>
      <c r="B33" s="4">
        <v>730</v>
      </c>
      <c r="C33" s="4">
        <v>12</v>
      </c>
      <c r="D33" s="4">
        <v>1968</v>
      </c>
      <c r="E33" s="4">
        <v>496</v>
      </c>
      <c r="F33" s="4">
        <v>112</v>
      </c>
      <c r="G33" s="4">
        <v>1360</v>
      </c>
      <c r="H33" s="3">
        <v>3.8555878596001785E-3</v>
      </c>
      <c r="I33" s="4">
        <v>1</v>
      </c>
      <c r="J33" s="34" t="s">
        <v>6</v>
      </c>
      <c r="K33" s="4">
        <v>1</v>
      </c>
      <c r="L33" s="4"/>
      <c r="M33" s="4"/>
      <c r="N33" s="30"/>
      <c r="O33" s="31"/>
    </row>
    <row r="34" spans="1:15" x14ac:dyDescent="0.3">
      <c r="A34" s="2" t="s">
        <v>47</v>
      </c>
      <c r="B34" s="4">
        <v>730</v>
      </c>
      <c r="C34" s="4">
        <v>12</v>
      </c>
      <c r="D34" s="4">
        <v>1968</v>
      </c>
      <c r="E34" s="4">
        <v>496</v>
      </c>
      <c r="F34" s="4">
        <v>112</v>
      </c>
      <c r="G34" s="4">
        <v>1360</v>
      </c>
      <c r="H34" s="3">
        <v>3.8555878596001785E-3</v>
      </c>
      <c r="I34" s="4">
        <v>1</v>
      </c>
      <c r="J34" s="34" t="s">
        <v>6</v>
      </c>
      <c r="K34" s="4">
        <v>1</v>
      </c>
      <c r="L34" s="4"/>
      <c r="M34" s="4"/>
      <c r="N34" s="30"/>
      <c r="O34" s="31"/>
    </row>
    <row r="35" spans="1:15" x14ac:dyDescent="0.3">
      <c r="A35" s="2" t="s">
        <v>568</v>
      </c>
      <c r="B35" s="4">
        <v>700</v>
      </c>
      <c r="C35" s="4">
        <v>12</v>
      </c>
      <c r="D35" s="4">
        <v>1952</v>
      </c>
      <c r="E35" s="4">
        <v>480</v>
      </c>
      <c r="F35" s="4">
        <v>112</v>
      </c>
      <c r="G35" s="4">
        <v>1360</v>
      </c>
      <c r="H35" s="3">
        <v>3.8242416168392016E-3</v>
      </c>
      <c r="I35" s="4">
        <v>1</v>
      </c>
      <c r="J35" s="34" t="s">
        <v>6</v>
      </c>
      <c r="K35" s="4">
        <v>1</v>
      </c>
      <c r="L35" s="4"/>
      <c r="M35" s="4"/>
      <c r="N35" s="30"/>
      <c r="O35" s="31"/>
    </row>
    <row r="36" spans="1:15" x14ac:dyDescent="0.3">
      <c r="A36" s="2" t="s">
        <v>569</v>
      </c>
      <c r="B36" s="4">
        <v>730</v>
      </c>
      <c r="C36" s="4">
        <v>7</v>
      </c>
      <c r="D36" s="4">
        <v>1812</v>
      </c>
      <c r="E36" s="4">
        <v>408</v>
      </c>
      <c r="F36" s="4">
        <v>64</v>
      </c>
      <c r="G36" s="4">
        <v>1340</v>
      </c>
      <c r="H36" s="3">
        <v>3.5499619926806524E-3</v>
      </c>
      <c r="I36" s="4">
        <v>1</v>
      </c>
      <c r="J36" s="34" t="s">
        <v>6</v>
      </c>
      <c r="K36" s="4">
        <v>1</v>
      </c>
      <c r="L36" s="4"/>
      <c r="M36" s="4"/>
      <c r="N36" s="30"/>
      <c r="O36" s="31"/>
    </row>
    <row r="37" spans="1:15" x14ac:dyDescent="0.3">
      <c r="A37" s="2" t="s">
        <v>46</v>
      </c>
      <c r="B37" s="4">
        <v>730</v>
      </c>
      <c r="C37" s="4">
        <v>7</v>
      </c>
      <c r="D37" s="4">
        <v>1812</v>
      </c>
      <c r="E37" s="4">
        <v>408</v>
      </c>
      <c r="F37" s="4">
        <v>64</v>
      </c>
      <c r="G37" s="4">
        <v>1340</v>
      </c>
      <c r="H37" s="3">
        <v>3.5499619926806524E-3</v>
      </c>
      <c r="I37" s="4">
        <v>1</v>
      </c>
      <c r="J37" s="34" t="s">
        <v>6</v>
      </c>
      <c r="K37" s="4">
        <v>1</v>
      </c>
      <c r="L37" s="4"/>
      <c r="M37" s="4"/>
      <c r="N37" s="30"/>
      <c r="O37" s="31"/>
    </row>
    <row r="38" spans="1:15" x14ac:dyDescent="0.3">
      <c r="A38" s="2" t="s">
        <v>570</v>
      </c>
      <c r="B38" s="4">
        <v>700</v>
      </c>
      <c r="C38" s="4">
        <v>7</v>
      </c>
      <c r="D38" s="4">
        <v>1804</v>
      </c>
      <c r="E38" s="4">
        <v>400</v>
      </c>
      <c r="F38" s="4">
        <v>64</v>
      </c>
      <c r="G38" s="4">
        <v>1340</v>
      </c>
      <c r="H38" s="3">
        <v>3.534288871300164E-3</v>
      </c>
      <c r="I38" s="4">
        <v>1</v>
      </c>
      <c r="J38" s="34" t="s">
        <v>6</v>
      </c>
      <c r="K38" s="4">
        <v>1</v>
      </c>
      <c r="L38" s="4"/>
      <c r="M38" s="4"/>
      <c r="N38" s="30"/>
      <c r="O38" s="31"/>
    </row>
    <row r="39" spans="1:15" x14ac:dyDescent="0.3">
      <c r="A39" s="2" t="s">
        <v>571</v>
      </c>
      <c r="B39" s="4">
        <v>700</v>
      </c>
      <c r="C39" s="4">
        <v>6</v>
      </c>
      <c r="D39" s="4">
        <v>1800</v>
      </c>
      <c r="E39" s="4">
        <v>400</v>
      </c>
      <c r="F39" s="4">
        <v>64</v>
      </c>
      <c r="G39" s="4">
        <v>1336</v>
      </c>
      <c r="H39" s="3">
        <v>3.5264523106099195E-3</v>
      </c>
      <c r="I39" s="4">
        <v>1</v>
      </c>
      <c r="J39" s="34" t="s">
        <v>6</v>
      </c>
      <c r="K39" s="4">
        <v>1</v>
      </c>
      <c r="L39" s="4"/>
      <c r="M39" s="4"/>
      <c r="N39" s="30"/>
      <c r="O39" s="31"/>
    </row>
    <row r="40" spans="1:15" x14ac:dyDescent="0.3">
      <c r="A40" s="2" t="s">
        <v>82</v>
      </c>
      <c r="B40" s="4">
        <v>730</v>
      </c>
      <c r="C40" s="4">
        <v>8</v>
      </c>
      <c r="D40" s="4">
        <v>1592</v>
      </c>
      <c r="E40" s="4">
        <v>168</v>
      </c>
      <c r="F40" s="4">
        <v>80</v>
      </c>
      <c r="G40" s="4">
        <v>1344</v>
      </c>
      <c r="H40" s="3">
        <v>3.1189511547172178E-3</v>
      </c>
      <c r="I40" s="4">
        <v>1</v>
      </c>
      <c r="J40" s="34" t="s">
        <v>6</v>
      </c>
      <c r="K40" s="4">
        <v>1</v>
      </c>
      <c r="L40" s="4"/>
      <c r="M40" s="4"/>
      <c r="N40" s="30"/>
      <c r="O40" s="31"/>
    </row>
    <row r="41" spans="1:15" x14ac:dyDescent="0.3">
      <c r="A41" s="2" t="s">
        <v>572</v>
      </c>
      <c r="B41" s="4">
        <v>730</v>
      </c>
      <c r="C41" s="4">
        <v>8</v>
      </c>
      <c r="D41" s="4">
        <v>1592</v>
      </c>
      <c r="E41" s="4">
        <v>168</v>
      </c>
      <c r="F41" s="4">
        <v>80</v>
      </c>
      <c r="G41" s="4">
        <v>1344</v>
      </c>
      <c r="H41" s="3">
        <v>3.1189511547172178E-3</v>
      </c>
      <c r="I41" s="4">
        <v>1</v>
      </c>
      <c r="J41" s="34" t="s">
        <v>6</v>
      </c>
      <c r="K41" s="4">
        <v>1</v>
      </c>
      <c r="L41" s="4"/>
      <c r="M41" s="4"/>
      <c r="N41" s="30"/>
      <c r="O41" s="31"/>
    </row>
    <row r="42" spans="1:15" x14ac:dyDescent="0.3">
      <c r="A42" s="2" t="s">
        <v>573</v>
      </c>
      <c r="B42" s="4">
        <v>700</v>
      </c>
      <c r="C42" s="4">
        <v>2</v>
      </c>
      <c r="D42" s="4">
        <v>1568</v>
      </c>
      <c r="E42" s="4">
        <v>216</v>
      </c>
      <c r="F42" s="4">
        <v>32</v>
      </c>
      <c r="G42" s="4">
        <v>1320</v>
      </c>
      <c r="H42" s="3">
        <v>3.071931790575752E-3</v>
      </c>
      <c r="I42" s="4">
        <v>1</v>
      </c>
      <c r="J42" s="34" t="s">
        <v>6</v>
      </c>
      <c r="K42" s="4">
        <v>1</v>
      </c>
      <c r="L42" s="4"/>
      <c r="M42" s="4"/>
      <c r="N42" s="30"/>
      <c r="O42" s="31"/>
    </row>
    <row r="43" spans="1:15" x14ac:dyDescent="0.3">
      <c r="A43" s="2" t="s">
        <v>574</v>
      </c>
      <c r="B43" s="4">
        <v>730</v>
      </c>
      <c r="C43" s="4">
        <v>2</v>
      </c>
      <c r="D43" s="4">
        <v>1488</v>
      </c>
      <c r="E43" s="4">
        <v>136</v>
      </c>
      <c r="F43" s="4">
        <v>32</v>
      </c>
      <c r="G43" s="4">
        <v>1320</v>
      </c>
      <c r="H43" s="3">
        <v>2.9152005767708669E-3</v>
      </c>
      <c r="I43" s="4">
        <v>1</v>
      </c>
      <c r="J43" s="34" t="s">
        <v>6</v>
      </c>
      <c r="K43" s="4">
        <v>1</v>
      </c>
      <c r="L43" s="4"/>
      <c r="M43" s="4"/>
      <c r="N43" s="30"/>
      <c r="O43" s="31"/>
    </row>
    <row r="44" spans="1:15" x14ac:dyDescent="0.3">
      <c r="A44" s="2" t="s">
        <v>83</v>
      </c>
      <c r="B44" s="4">
        <v>730</v>
      </c>
      <c r="C44" s="4">
        <v>2</v>
      </c>
      <c r="D44" s="4">
        <v>1488</v>
      </c>
      <c r="E44" s="4">
        <v>136</v>
      </c>
      <c r="F44" s="4">
        <v>32</v>
      </c>
      <c r="G44" s="4">
        <v>1320</v>
      </c>
      <c r="H44" s="3">
        <v>2.9152005767708669E-3</v>
      </c>
      <c r="I44" s="4">
        <v>1</v>
      </c>
      <c r="J44" s="34" t="s">
        <v>6</v>
      </c>
      <c r="K44" s="4">
        <v>1</v>
      </c>
      <c r="L44" s="4"/>
      <c r="M44" s="4"/>
      <c r="N44" s="30"/>
      <c r="O44" s="31"/>
    </row>
    <row r="45" spans="1:15" x14ac:dyDescent="0.3">
      <c r="A45" s="2" t="s">
        <v>575</v>
      </c>
      <c r="B45" s="4">
        <v>730</v>
      </c>
      <c r="C45" s="4">
        <v>2</v>
      </c>
      <c r="D45" s="4">
        <v>1488</v>
      </c>
      <c r="E45" s="4">
        <v>136</v>
      </c>
      <c r="F45" s="4">
        <v>32</v>
      </c>
      <c r="G45" s="4">
        <v>1320</v>
      </c>
      <c r="H45" s="3">
        <v>2.9152005767708669E-3</v>
      </c>
      <c r="I45" s="4">
        <v>1</v>
      </c>
      <c r="J45" s="34" t="s">
        <v>6</v>
      </c>
      <c r="K45" s="4">
        <v>1</v>
      </c>
      <c r="L45" s="4"/>
      <c r="M45" s="4"/>
      <c r="N45" s="30"/>
      <c r="O45" s="31"/>
    </row>
    <row r="46" spans="1:15" x14ac:dyDescent="0.3">
      <c r="A46" s="2" t="s">
        <v>576</v>
      </c>
      <c r="B46" s="4">
        <v>730</v>
      </c>
      <c r="C46" s="4">
        <v>2</v>
      </c>
      <c r="D46" s="4">
        <v>1488</v>
      </c>
      <c r="E46" s="4">
        <v>136</v>
      </c>
      <c r="F46" s="4">
        <v>32</v>
      </c>
      <c r="G46" s="4">
        <v>1320</v>
      </c>
      <c r="H46" s="3">
        <v>2.9152005767708669E-3</v>
      </c>
      <c r="I46" s="4">
        <v>1</v>
      </c>
      <c r="J46" s="34" t="s">
        <v>6</v>
      </c>
      <c r="K46" s="4">
        <v>1</v>
      </c>
      <c r="L46" s="4"/>
      <c r="M46" s="4"/>
      <c r="N46" s="30"/>
      <c r="O46" s="31"/>
    </row>
    <row r="47" spans="1:15" x14ac:dyDescent="0.3">
      <c r="A47" s="2" t="s">
        <v>577</v>
      </c>
      <c r="B47" s="4">
        <v>12</v>
      </c>
      <c r="C47" s="4">
        <v>12</v>
      </c>
      <c r="D47" s="4">
        <v>320</v>
      </c>
      <c r="E47" s="4">
        <v>136</v>
      </c>
      <c r="F47" s="4">
        <v>56</v>
      </c>
      <c r="G47" s="4">
        <v>128</v>
      </c>
      <c r="H47" s="3">
        <v>6.2692485521954129E-4</v>
      </c>
      <c r="I47" s="4">
        <v>1</v>
      </c>
      <c r="J47" s="34" t="s">
        <v>14</v>
      </c>
      <c r="K47" s="4">
        <v>1</v>
      </c>
      <c r="L47" s="4"/>
      <c r="M47" s="4"/>
      <c r="N47" s="30"/>
      <c r="O47" s="31"/>
    </row>
    <row r="48" spans="1:15" x14ac:dyDescent="0.3">
      <c r="A48" s="2" t="s">
        <v>578</v>
      </c>
      <c r="B48" s="4">
        <v>10</v>
      </c>
      <c r="C48" s="4">
        <v>10</v>
      </c>
      <c r="D48" s="4">
        <v>312</v>
      </c>
      <c r="E48" s="4">
        <v>136</v>
      </c>
      <c r="F48" s="4">
        <v>48</v>
      </c>
      <c r="G48" s="4">
        <v>128</v>
      </c>
      <c r="H48" s="3">
        <v>6.1125173383905272E-4</v>
      </c>
      <c r="I48" s="4">
        <v>1</v>
      </c>
      <c r="J48" s="34" t="s">
        <v>14</v>
      </c>
      <c r="K48" s="4">
        <v>1</v>
      </c>
      <c r="L48" s="4"/>
      <c r="M48" s="4"/>
      <c r="N48" s="30"/>
      <c r="O48" s="31"/>
    </row>
    <row r="49" spans="1:15" x14ac:dyDescent="0.3">
      <c r="A49" s="2" t="s">
        <v>579</v>
      </c>
      <c r="B49" s="4">
        <v>5</v>
      </c>
      <c r="C49" s="4">
        <v>5</v>
      </c>
      <c r="D49" s="4">
        <v>288</v>
      </c>
      <c r="E49" s="4">
        <v>136</v>
      </c>
      <c r="F49" s="4">
        <v>24</v>
      </c>
      <c r="G49" s="4">
        <v>128</v>
      </c>
      <c r="H49" s="3">
        <v>5.6423236969758712E-4</v>
      </c>
      <c r="I49" s="4">
        <v>1</v>
      </c>
      <c r="J49" s="34" t="s">
        <v>14</v>
      </c>
      <c r="K49" s="4">
        <v>1</v>
      </c>
      <c r="L49" s="4"/>
      <c r="M49" s="4"/>
      <c r="N49" s="30"/>
      <c r="O49" s="31"/>
    </row>
    <row r="50" spans="1:15" x14ac:dyDescent="0.3">
      <c r="A50" s="2" t="s">
        <v>580</v>
      </c>
      <c r="B50" s="4">
        <v>730</v>
      </c>
      <c r="C50" s="4"/>
      <c r="D50" s="4">
        <v>256</v>
      </c>
      <c r="E50" s="4">
        <v>128</v>
      </c>
      <c r="F50" s="4"/>
      <c r="G50" s="4">
        <v>128</v>
      </c>
      <c r="H50" s="3">
        <v>5.0153988417563295E-4</v>
      </c>
      <c r="I50" s="4">
        <v>1</v>
      </c>
      <c r="J50" s="34"/>
      <c r="K50" s="4">
        <v>1</v>
      </c>
      <c r="L50" s="4"/>
      <c r="M50" s="4"/>
      <c r="N50" s="30"/>
      <c r="O50" s="31"/>
    </row>
    <row r="51" spans="1:15" x14ac:dyDescent="0.3">
      <c r="A51" s="2" t="s">
        <v>581</v>
      </c>
      <c r="B51" s="4">
        <v>730</v>
      </c>
      <c r="C51" s="4"/>
      <c r="D51" s="4">
        <v>256</v>
      </c>
      <c r="E51" s="4">
        <v>128</v>
      </c>
      <c r="F51" s="4"/>
      <c r="G51" s="4">
        <v>128</v>
      </c>
      <c r="H51" s="3">
        <v>5.0153988417563295E-4</v>
      </c>
      <c r="I51" s="4">
        <v>1</v>
      </c>
      <c r="J51" s="34"/>
      <c r="K51" s="4">
        <v>1</v>
      </c>
      <c r="L51" s="4"/>
      <c r="M51" s="4"/>
      <c r="N51" s="30"/>
      <c r="O51" s="31"/>
    </row>
    <row r="52" spans="1:15" x14ac:dyDescent="0.3">
      <c r="A52" s="2" t="s">
        <v>582</v>
      </c>
      <c r="B52" s="4">
        <v>1</v>
      </c>
      <c r="C52" s="4"/>
      <c r="D52" s="4">
        <v>256</v>
      </c>
      <c r="E52" s="4">
        <v>128</v>
      </c>
      <c r="F52" s="4"/>
      <c r="G52" s="4">
        <v>128</v>
      </c>
      <c r="H52" s="3">
        <v>5.0153988417563295E-4</v>
      </c>
      <c r="I52" s="4">
        <v>1</v>
      </c>
      <c r="J52" s="34"/>
      <c r="K52" s="4">
        <v>1</v>
      </c>
      <c r="L52" s="4"/>
      <c r="M52" s="4"/>
      <c r="N52" s="30"/>
      <c r="O52" s="31"/>
    </row>
    <row r="53" spans="1:15" x14ac:dyDescent="0.3">
      <c r="A53" s="2" t="s">
        <v>583</v>
      </c>
      <c r="B53" s="4">
        <v>10</v>
      </c>
      <c r="C53" s="4"/>
      <c r="D53" s="4">
        <v>256</v>
      </c>
      <c r="E53" s="4">
        <v>128</v>
      </c>
      <c r="F53" s="4"/>
      <c r="G53" s="4">
        <v>128</v>
      </c>
      <c r="H53" s="3">
        <v>5.0153988417563295E-4</v>
      </c>
      <c r="I53" s="4">
        <v>1</v>
      </c>
      <c r="J53" s="34"/>
      <c r="K53" s="4">
        <v>1</v>
      </c>
      <c r="L53" s="4"/>
      <c r="M53" s="4"/>
      <c r="N53" s="30"/>
      <c r="O53" s="31"/>
    </row>
    <row r="54" spans="1:15" x14ac:dyDescent="0.3">
      <c r="A54" s="2" t="s">
        <v>584</v>
      </c>
      <c r="B54" s="4">
        <v>5</v>
      </c>
      <c r="C54" s="4"/>
      <c r="D54" s="4">
        <v>256</v>
      </c>
      <c r="E54" s="4">
        <v>128</v>
      </c>
      <c r="F54" s="4"/>
      <c r="G54" s="4">
        <v>128</v>
      </c>
      <c r="H54" s="3">
        <v>5.0153988417563295E-4</v>
      </c>
      <c r="I54" s="4">
        <v>1</v>
      </c>
      <c r="J54" s="34"/>
      <c r="K54" s="4">
        <v>1</v>
      </c>
      <c r="L54" s="4"/>
      <c r="M54" s="4"/>
      <c r="N54" s="30"/>
      <c r="O54" s="31"/>
    </row>
    <row r="55" spans="1:15" x14ac:dyDescent="0.3">
      <c r="A55" s="2" t="s">
        <v>585</v>
      </c>
      <c r="B55" s="4">
        <v>12</v>
      </c>
      <c r="C55" s="4"/>
      <c r="D55" s="4">
        <v>256</v>
      </c>
      <c r="E55" s="4">
        <v>128</v>
      </c>
      <c r="F55" s="4"/>
      <c r="G55" s="4">
        <v>128</v>
      </c>
      <c r="H55" s="3">
        <v>5.0153988417563295E-4</v>
      </c>
      <c r="I55" s="4">
        <v>1</v>
      </c>
      <c r="J55" s="34"/>
      <c r="K55" s="4">
        <v>1</v>
      </c>
      <c r="L55" s="4"/>
      <c r="M55" s="4"/>
      <c r="N55" s="30"/>
      <c r="O55" s="31"/>
    </row>
    <row r="56" spans="1:15" x14ac:dyDescent="0.3">
      <c r="A56" s="2" t="s">
        <v>586</v>
      </c>
      <c r="B56" s="4">
        <v>700</v>
      </c>
      <c r="C56" s="4"/>
      <c r="D56" s="4">
        <v>256</v>
      </c>
      <c r="E56" s="4">
        <v>128</v>
      </c>
      <c r="F56" s="4"/>
      <c r="G56" s="4">
        <v>128</v>
      </c>
      <c r="H56" s="3">
        <v>5.0153988417563295E-4</v>
      </c>
      <c r="I56" s="4">
        <v>1</v>
      </c>
      <c r="J56" s="34"/>
      <c r="K56" s="4">
        <v>1</v>
      </c>
      <c r="L56" s="4"/>
      <c r="M56" s="4"/>
      <c r="N56" s="30"/>
      <c r="O56" s="31"/>
    </row>
    <row r="57" spans="1:15" x14ac:dyDescent="0.3">
      <c r="A57" s="2" t="s">
        <v>2</v>
      </c>
      <c r="B57" s="4">
        <v>2188</v>
      </c>
      <c r="C57" s="4">
        <v>2188</v>
      </c>
      <c r="D57" s="4">
        <v>486140</v>
      </c>
      <c r="E57" s="4">
        <v>26824</v>
      </c>
      <c r="F57" s="4">
        <v>33896</v>
      </c>
      <c r="G57" s="4">
        <v>425420</v>
      </c>
      <c r="H57" s="3">
        <v>1</v>
      </c>
      <c r="I57" s="4">
        <v>7</v>
      </c>
      <c r="J57" s="34" t="s">
        <v>3</v>
      </c>
      <c r="K57" s="4">
        <v>53</v>
      </c>
      <c r="L57" s="4"/>
      <c r="M57" s="4"/>
      <c r="N57" s="30"/>
      <c r="O57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8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:E24"/>
    </sheetView>
  </sheetViews>
  <sheetFormatPr defaultRowHeight="14.4" x14ac:dyDescent="0.3"/>
  <cols>
    <col min="1" max="1" width="20.6640625" bestFit="1" customWidth="1"/>
    <col min="2" max="2" width="10" bestFit="1" customWidth="1"/>
    <col min="3" max="3" width="10.44140625" bestFit="1" customWidth="1"/>
    <col min="4" max="4" width="8.5546875" bestFit="1" customWidth="1"/>
    <col min="5" max="5" width="15.44140625" bestFit="1" customWidth="1"/>
    <col min="6" max="6" width="19" bestFit="1" customWidth="1"/>
    <col min="7" max="7" width="18.5546875" bestFit="1" customWidth="1"/>
    <col min="8" max="8" width="19.44140625" bestFit="1" customWidth="1"/>
    <col min="9" max="9" width="12.44140625" bestFit="1" customWidth="1"/>
    <col min="10" max="10" width="17.88671875" bestFit="1" customWidth="1"/>
  </cols>
  <sheetData>
    <row r="3" spans="1:9" x14ac:dyDescent="0.3">
      <c r="A3" s="1" t="s">
        <v>0</v>
      </c>
      <c r="B3" t="s">
        <v>35</v>
      </c>
      <c r="C3" t="s">
        <v>12</v>
      </c>
      <c r="D3" t="s">
        <v>4</v>
      </c>
      <c r="E3" t="s">
        <v>91</v>
      </c>
      <c r="F3" t="s">
        <v>92</v>
      </c>
      <c r="G3" t="s">
        <v>93</v>
      </c>
      <c r="H3" t="s">
        <v>94</v>
      </c>
      <c r="I3" t="s">
        <v>95</v>
      </c>
    </row>
    <row r="4" spans="1:9" x14ac:dyDescent="0.3">
      <c r="A4" s="2" t="s">
        <v>97</v>
      </c>
      <c r="B4" s="4">
        <v>10</v>
      </c>
      <c r="C4" s="4">
        <v>1</v>
      </c>
      <c r="D4" s="4">
        <v>400</v>
      </c>
      <c r="E4" s="4">
        <v>3</v>
      </c>
      <c r="F4" s="4"/>
      <c r="G4" s="4"/>
      <c r="H4" s="30"/>
      <c r="I4" s="31"/>
    </row>
    <row r="5" spans="1:9" x14ac:dyDescent="0.3">
      <c r="A5" s="5" t="s">
        <v>97</v>
      </c>
      <c r="B5" s="4">
        <v>10</v>
      </c>
      <c r="C5" s="4">
        <v>1</v>
      </c>
      <c r="D5" s="4">
        <v>400</v>
      </c>
      <c r="E5" s="4">
        <v>3</v>
      </c>
      <c r="F5" s="4"/>
      <c r="G5" s="4"/>
      <c r="H5" s="30"/>
      <c r="I5" s="31"/>
    </row>
    <row r="6" spans="1:9" x14ac:dyDescent="0.3">
      <c r="A6" s="2" t="s">
        <v>1</v>
      </c>
      <c r="B6" s="4">
        <v>730</v>
      </c>
      <c r="C6" s="4">
        <v>1</v>
      </c>
      <c r="D6" s="4">
        <v>5016</v>
      </c>
      <c r="E6" s="4">
        <v>13</v>
      </c>
      <c r="F6" s="4"/>
      <c r="G6" s="4"/>
      <c r="H6" s="30"/>
      <c r="I6" s="31"/>
    </row>
    <row r="7" spans="1:9" x14ac:dyDescent="0.3">
      <c r="A7" s="5" t="s">
        <v>1</v>
      </c>
      <c r="B7" s="4">
        <v>730</v>
      </c>
      <c r="C7" s="4">
        <v>1</v>
      </c>
      <c r="D7" s="4">
        <v>5016</v>
      </c>
      <c r="E7" s="4">
        <v>13</v>
      </c>
      <c r="F7" s="4"/>
      <c r="G7" s="4"/>
      <c r="H7" s="30"/>
      <c r="I7" s="31"/>
    </row>
    <row r="8" spans="1:9" x14ac:dyDescent="0.3">
      <c r="A8" s="2" t="s">
        <v>127</v>
      </c>
      <c r="B8" s="4">
        <v>730</v>
      </c>
      <c r="C8" s="4">
        <v>1</v>
      </c>
      <c r="D8" s="4">
        <v>5016</v>
      </c>
      <c r="E8" s="4">
        <v>13</v>
      </c>
      <c r="F8" s="4"/>
      <c r="G8" s="4"/>
      <c r="H8" s="30"/>
      <c r="I8" s="31"/>
    </row>
    <row r="9" spans="1:9" x14ac:dyDescent="0.3">
      <c r="A9" s="5" t="s">
        <v>127</v>
      </c>
      <c r="B9" s="4">
        <v>730</v>
      </c>
      <c r="C9" s="4">
        <v>1</v>
      </c>
      <c r="D9" s="4">
        <v>5016</v>
      </c>
      <c r="E9" s="4">
        <v>13</v>
      </c>
      <c r="F9" s="4"/>
      <c r="G9" s="4"/>
      <c r="H9" s="30"/>
      <c r="I9" s="31"/>
    </row>
    <row r="10" spans="1:9" x14ac:dyDescent="0.3">
      <c r="A10" s="2" t="s">
        <v>541</v>
      </c>
      <c r="B10" s="4">
        <v>700</v>
      </c>
      <c r="C10" s="4">
        <v>1</v>
      </c>
      <c r="D10" s="4">
        <v>15464</v>
      </c>
      <c r="E10" s="4">
        <v>17</v>
      </c>
      <c r="F10" s="4"/>
      <c r="G10" s="4"/>
      <c r="H10" s="30"/>
      <c r="I10" s="31"/>
    </row>
    <row r="11" spans="1:9" x14ac:dyDescent="0.3">
      <c r="A11" s="5" t="s">
        <v>541</v>
      </c>
      <c r="B11" s="4">
        <v>700</v>
      </c>
      <c r="C11" s="4">
        <v>1</v>
      </c>
      <c r="D11" s="4">
        <v>15464</v>
      </c>
      <c r="E11" s="4">
        <v>17</v>
      </c>
      <c r="F11" s="4"/>
      <c r="G11" s="4"/>
      <c r="H11" s="30"/>
      <c r="I11" s="31"/>
    </row>
    <row r="12" spans="1:9" x14ac:dyDescent="0.3">
      <c r="A12" s="2" t="s">
        <v>129</v>
      </c>
      <c r="B12" s="4">
        <v>1</v>
      </c>
      <c r="C12" s="4">
        <v>1</v>
      </c>
      <c r="D12" s="4">
        <v>264</v>
      </c>
      <c r="E12" s="4">
        <v>2</v>
      </c>
      <c r="F12" s="4"/>
      <c r="G12" s="4"/>
      <c r="H12" s="30"/>
      <c r="I12" s="31"/>
    </row>
    <row r="13" spans="1:9" x14ac:dyDescent="0.3">
      <c r="A13" s="5" t="s">
        <v>129</v>
      </c>
      <c r="B13" s="4">
        <v>1</v>
      </c>
      <c r="C13" s="4">
        <v>1</v>
      </c>
      <c r="D13" s="4">
        <v>264</v>
      </c>
      <c r="E13" s="4">
        <v>2</v>
      </c>
      <c r="F13" s="4"/>
      <c r="G13" s="4"/>
      <c r="H13" s="30"/>
      <c r="I13" s="31"/>
    </row>
    <row r="14" spans="1:9" x14ac:dyDescent="0.3">
      <c r="A14" s="2" t="s">
        <v>462</v>
      </c>
      <c r="B14" s="4">
        <v>12</v>
      </c>
      <c r="C14" s="4">
        <v>1</v>
      </c>
      <c r="D14" s="4">
        <v>264</v>
      </c>
      <c r="E14" s="4">
        <v>2</v>
      </c>
      <c r="F14" s="4"/>
      <c r="G14" s="4"/>
      <c r="H14" s="30"/>
      <c r="I14" s="31"/>
    </row>
    <row r="15" spans="1:9" x14ac:dyDescent="0.3">
      <c r="A15" s="5" t="s">
        <v>462</v>
      </c>
      <c r="B15" s="4">
        <v>12</v>
      </c>
      <c r="C15" s="4">
        <v>1</v>
      </c>
      <c r="D15" s="4">
        <v>264</v>
      </c>
      <c r="E15" s="4">
        <v>2</v>
      </c>
      <c r="F15" s="4"/>
      <c r="G15" s="4"/>
      <c r="H15" s="30"/>
      <c r="I15" s="31"/>
    </row>
    <row r="16" spans="1:9" x14ac:dyDescent="0.3">
      <c r="A16" s="2" t="s">
        <v>536</v>
      </c>
      <c r="B16" s="4">
        <v>5</v>
      </c>
      <c r="C16" s="4">
        <v>1</v>
      </c>
      <c r="D16" s="4">
        <v>400</v>
      </c>
      <c r="E16" s="4">
        <v>3</v>
      </c>
      <c r="F16" s="4"/>
      <c r="G16" s="4"/>
      <c r="H16" s="30"/>
      <c r="I16" s="31"/>
    </row>
    <row r="17" spans="1:9" x14ac:dyDescent="0.3">
      <c r="A17" s="5" t="s">
        <v>536</v>
      </c>
      <c r="B17" s="4">
        <v>5</v>
      </c>
      <c r="C17" s="4">
        <v>1</v>
      </c>
      <c r="D17" s="4">
        <v>400</v>
      </c>
      <c r="E17" s="4">
        <v>3</v>
      </c>
      <c r="F17" s="4"/>
      <c r="G17" s="4"/>
      <c r="H17" s="30"/>
      <c r="I17" s="31"/>
    </row>
    <row r="18" spans="1:9" x14ac:dyDescent="0.3">
      <c r="A18" s="2" t="s">
        <v>2</v>
      </c>
      <c r="B18" s="4">
        <v>2188</v>
      </c>
      <c r="C18" s="4">
        <v>7</v>
      </c>
      <c r="D18" s="4">
        <v>26824</v>
      </c>
      <c r="E18" s="4">
        <v>53</v>
      </c>
      <c r="F18" s="4"/>
      <c r="G18" s="4"/>
      <c r="H18" s="30"/>
      <c r="I18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9" bestFit="1" customWidth="1"/>
    <col min="2" max="2" width="18.33203125" bestFit="1" customWidth="1"/>
  </cols>
  <sheetData>
    <row r="1" spans="1:2" x14ac:dyDescent="0.3">
      <c r="A1" s="1" t="s">
        <v>13</v>
      </c>
      <c r="B1" t="s" vm="13">
        <v>56</v>
      </c>
    </row>
    <row r="3" spans="1:2" x14ac:dyDescent="0.3">
      <c r="A3" s="1" t="s">
        <v>0</v>
      </c>
      <c r="B3" t="s">
        <v>8</v>
      </c>
    </row>
    <row r="4" spans="1:2" x14ac:dyDescent="0.3">
      <c r="A4" s="2" t="s">
        <v>1</v>
      </c>
      <c r="B4" s="4">
        <v>12128</v>
      </c>
    </row>
    <row r="5" spans="1:2" x14ac:dyDescent="0.3">
      <c r="A5" s="5" t="s">
        <v>540</v>
      </c>
      <c r="B5" s="4">
        <v>12128</v>
      </c>
    </row>
    <row r="6" spans="1:2" x14ac:dyDescent="0.3">
      <c r="A6" s="2" t="s">
        <v>127</v>
      </c>
      <c r="B6" s="4">
        <v>12128</v>
      </c>
    </row>
    <row r="7" spans="1:2" x14ac:dyDescent="0.3">
      <c r="A7" s="5" t="s">
        <v>540</v>
      </c>
      <c r="B7" s="4">
        <v>12128</v>
      </c>
    </row>
    <row r="8" spans="1:2" x14ac:dyDescent="0.3">
      <c r="A8" s="2" t="s">
        <v>2</v>
      </c>
      <c r="B8" s="4">
        <v>24256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7"/>
  <sheetViews>
    <sheetView showGridLines="0"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39.77734375" bestFit="1" customWidth="1"/>
    <col min="2" max="2" width="16" bestFit="1" customWidth="1"/>
    <col min="3" max="3" width="19.109375" bestFit="1" customWidth="1"/>
    <col min="4" max="4" width="16.77734375" bestFit="1" customWidth="1"/>
    <col min="5" max="5" width="11" bestFit="1" customWidth="1"/>
    <col min="6" max="6" width="11.6640625" bestFit="1" customWidth="1"/>
    <col min="7" max="7" width="11.5546875" bestFit="1" customWidth="1"/>
    <col min="8" max="8" width="15.88671875" bestFit="1" customWidth="1"/>
    <col min="9" max="9" width="9.5546875" bestFit="1" customWidth="1"/>
    <col min="10" max="10" width="5.6640625" bestFit="1" customWidth="1"/>
  </cols>
  <sheetData>
    <row r="1" spans="1:10" x14ac:dyDescent="0.3">
      <c r="A1" s="1" t="s">
        <v>13</v>
      </c>
      <c r="B1" t="s" vm="13">
        <v>56</v>
      </c>
    </row>
    <row r="2" spans="1:10" x14ac:dyDescent="0.3">
      <c r="A2" s="1" t="s">
        <v>55</v>
      </c>
      <c r="B2" t="s" vm="1">
        <v>56</v>
      </c>
    </row>
    <row r="4" spans="1:10" x14ac:dyDescent="0.3">
      <c r="A4" s="1" t="s">
        <v>0</v>
      </c>
      <c r="B4" t="s">
        <v>53</v>
      </c>
      <c r="C4" t="s">
        <v>18</v>
      </c>
      <c r="D4" t="s">
        <v>19</v>
      </c>
      <c r="E4" t="s">
        <v>65</v>
      </c>
      <c r="F4" t="s">
        <v>49</v>
      </c>
      <c r="G4" t="s">
        <v>50</v>
      </c>
      <c r="H4" t="s">
        <v>9</v>
      </c>
      <c r="I4" t="s">
        <v>51</v>
      </c>
      <c r="J4" t="s">
        <v>52</v>
      </c>
    </row>
    <row r="5" spans="1:10" x14ac:dyDescent="0.3">
      <c r="A5" s="2" t="s">
        <v>541</v>
      </c>
      <c r="B5" s="34" t="s">
        <v>54</v>
      </c>
      <c r="C5" s="4">
        <v>16</v>
      </c>
      <c r="D5" s="4">
        <v>730</v>
      </c>
      <c r="E5" s="3">
        <v>1.0428571428571427</v>
      </c>
      <c r="F5" s="4"/>
      <c r="G5" s="4"/>
      <c r="H5" s="4">
        <v>32</v>
      </c>
      <c r="I5" s="4"/>
      <c r="J5" s="4"/>
    </row>
    <row r="6" spans="1:10" x14ac:dyDescent="0.3">
      <c r="A6" s="5" t="s">
        <v>542</v>
      </c>
      <c r="B6" s="34" t="s">
        <v>54</v>
      </c>
      <c r="C6" s="4">
        <v>16</v>
      </c>
      <c r="D6" s="4">
        <v>730</v>
      </c>
      <c r="E6" s="3">
        <v>1.0428571428571427</v>
      </c>
      <c r="F6" s="4"/>
      <c r="G6" s="4"/>
      <c r="H6" s="4">
        <v>32</v>
      </c>
      <c r="I6" s="4"/>
      <c r="J6" s="4"/>
    </row>
    <row r="7" spans="1:10" x14ac:dyDescent="0.3">
      <c r="A7" s="2" t="s">
        <v>2</v>
      </c>
      <c r="B7" s="34" t="s">
        <v>54</v>
      </c>
      <c r="C7" s="4">
        <v>16</v>
      </c>
      <c r="D7" s="4">
        <v>730</v>
      </c>
      <c r="E7" s="3">
        <v>1.0428571428571427</v>
      </c>
      <c r="F7" s="4"/>
      <c r="G7" s="4"/>
      <c r="H7" s="4">
        <v>32</v>
      </c>
      <c r="I7" s="4"/>
      <c r="J7" s="4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2.5546875" bestFit="1" customWidth="1"/>
    <col min="2" max="2" width="8.5546875" bestFit="1" customWidth="1"/>
    <col min="3" max="3" width="14.44140625" bestFit="1" customWidth="1"/>
    <col min="4" max="4" width="10.6640625" bestFit="1" customWidth="1"/>
    <col min="5" max="5" width="10.44140625" bestFit="1" customWidth="1"/>
  </cols>
  <sheetData>
    <row r="1" spans="1:5" x14ac:dyDescent="0.3">
      <c r="A1" s="1" t="s">
        <v>13</v>
      </c>
      <c r="B1" t="s" vm="13">
        <v>56</v>
      </c>
    </row>
    <row r="3" spans="1:5" x14ac:dyDescent="0.3">
      <c r="A3" s="1" t="s">
        <v>0</v>
      </c>
      <c r="B3" t="s">
        <v>4</v>
      </c>
      <c r="C3" t="s">
        <v>10</v>
      </c>
      <c r="D3" t="s">
        <v>11</v>
      </c>
      <c r="E3" t="s">
        <v>12</v>
      </c>
    </row>
    <row r="4" spans="1:5" x14ac:dyDescent="0.3">
      <c r="A4" s="2" t="s">
        <v>543</v>
      </c>
      <c r="B4" s="4">
        <v>896</v>
      </c>
      <c r="C4" s="3">
        <v>1.7553895946147155E-3</v>
      </c>
      <c r="D4" s="4">
        <v>7</v>
      </c>
      <c r="E4" s="4">
        <v>7</v>
      </c>
    </row>
    <row r="5" spans="1:5" x14ac:dyDescent="0.3">
      <c r="A5" s="5" t="s">
        <v>544</v>
      </c>
      <c r="B5" s="4">
        <v>896</v>
      </c>
      <c r="C5" s="3">
        <v>1.7553895946147155E-3</v>
      </c>
      <c r="D5" s="4">
        <v>7</v>
      </c>
      <c r="E5" s="4">
        <v>7</v>
      </c>
    </row>
    <row r="6" spans="1:5" x14ac:dyDescent="0.3">
      <c r="A6" s="2" t="s">
        <v>20</v>
      </c>
      <c r="B6" s="4">
        <v>25928</v>
      </c>
      <c r="C6" s="3">
        <v>5.0796586394163332E-2</v>
      </c>
      <c r="D6" s="4">
        <v>7</v>
      </c>
      <c r="E6" s="4">
        <v>7</v>
      </c>
    </row>
    <row r="7" spans="1:5" x14ac:dyDescent="0.3">
      <c r="A7" s="5">
        <v>1</v>
      </c>
      <c r="B7" s="4">
        <v>896</v>
      </c>
      <c r="C7" s="3">
        <v>1.7553895946147155E-3</v>
      </c>
      <c r="D7" s="4">
        <v>4</v>
      </c>
      <c r="E7" s="4">
        <v>4</v>
      </c>
    </row>
    <row r="8" spans="1:5" x14ac:dyDescent="0.3">
      <c r="A8" s="5">
        <v>2</v>
      </c>
      <c r="B8" s="4">
        <v>416</v>
      </c>
      <c r="C8" s="3">
        <v>8.1500231178540359E-4</v>
      </c>
      <c r="D8" s="4">
        <v>3</v>
      </c>
      <c r="E8" s="4">
        <v>3</v>
      </c>
    </row>
    <row r="9" spans="1:5" x14ac:dyDescent="0.3">
      <c r="A9" s="5">
        <v>3</v>
      </c>
      <c r="B9" s="4">
        <v>4576</v>
      </c>
      <c r="C9" s="3">
        <v>8.9650254296394401E-3</v>
      </c>
      <c r="D9" s="4">
        <v>4</v>
      </c>
      <c r="E9" s="4">
        <v>4</v>
      </c>
    </row>
    <row r="10" spans="1:5" x14ac:dyDescent="0.3">
      <c r="A10" s="5">
        <v>4</v>
      </c>
      <c r="B10" s="4">
        <v>3832</v>
      </c>
      <c r="C10" s="3">
        <v>7.5074251412540066E-3</v>
      </c>
      <c r="D10" s="4">
        <v>5</v>
      </c>
      <c r="E10" s="4">
        <v>5</v>
      </c>
    </row>
    <row r="11" spans="1:5" x14ac:dyDescent="0.3">
      <c r="A11" s="5">
        <v>5</v>
      </c>
      <c r="B11" s="4">
        <v>2464</v>
      </c>
      <c r="C11" s="3">
        <v>4.8273213851904679E-3</v>
      </c>
      <c r="D11" s="4">
        <v>2</v>
      </c>
      <c r="E11" s="4">
        <v>2</v>
      </c>
    </row>
    <row r="12" spans="1:5" x14ac:dyDescent="0.3">
      <c r="A12" s="5">
        <v>10</v>
      </c>
      <c r="B12" s="4">
        <v>4336</v>
      </c>
      <c r="C12" s="3">
        <v>8.4948317882247836E-3</v>
      </c>
      <c r="D12" s="4">
        <v>3</v>
      </c>
      <c r="E12" s="4">
        <v>3</v>
      </c>
    </row>
    <row r="13" spans="1:5" x14ac:dyDescent="0.3">
      <c r="A13" s="5">
        <v>16</v>
      </c>
      <c r="B13" s="4">
        <v>1536</v>
      </c>
      <c r="C13" s="3">
        <v>3.0092393050537981E-3</v>
      </c>
      <c r="D13" s="4">
        <v>1</v>
      </c>
      <c r="E13" s="4">
        <v>1</v>
      </c>
    </row>
    <row r="14" spans="1:5" x14ac:dyDescent="0.3">
      <c r="A14" s="5">
        <v>21</v>
      </c>
      <c r="B14" s="4">
        <v>2000</v>
      </c>
      <c r="C14" s="3">
        <v>3.9182803451221328E-3</v>
      </c>
      <c r="D14" s="4">
        <v>1</v>
      </c>
      <c r="E14" s="4">
        <v>1</v>
      </c>
    </row>
    <row r="15" spans="1:5" x14ac:dyDescent="0.3">
      <c r="A15" s="5">
        <v>32</v>
      </c>
      <c r="B15" s="4">
        <v>5872</v>
      </c>
      <c r="C15" s="3">
        <v>1.1504071093278582E-2</v>
      </c>
      <c r="D15" s="4">
        <v>1</v>
      </c>
      <c r="E15" s="4">
        <v>1</v>
      </c>
    </row>
    <row r="16" spans="1:5" x14ac:dyDescent="0.3">
      <c r="A16" s="2" t="s">
        <v>2</v>
      </c>
      <c r="B16" s="4">
        <v>26824</v>
      </c>
      <c r="C16" s="3">
        <v>1</v>
      </c>
      <c r="D16" s="4">
        <v>7</v>
      </c>
      <c r="E16" s="4"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4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29.44140625" bestFit="1" customWidth="1"/>
    <col min="2" max="2" width="5.5546875" bestFit="1" customWidth="1"/>
    <col min="3" max="3" width="10" bestFit="1" customWidth="1"/>
    <col min="4" max="4" width="16.77734375" bestFit="1" customWidth="1"/>
    <col min="5" max="5" width="8.55468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</cols>
  <sheetData>
    <row r="1" spans="1:11" x14ac:dyDescent="0.3">
      <c r="A1" s="1" t="s">
        <v>13</v>
      </c>
      <c r="B1" t="s" vm="13">
        <v>56</v>
      </c>
    </row>
    <row r="3" spans="1:11" x14ac:dyDescent="0.3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</row>
    <row r="4" spans="1:11" x14ac:dyDescent="0.3">
      <c r="A4" s="2" t="s">
        <v>84</v>
      </c>
      <c r="B4" s="4">
        <v>1460</v>
      </c>
      <c r="C4" s="4">
        <v>1460</v>
      </c>
      <c r="D4" s="4">
        <v>2976</v>
      </c>
      <c r="E4" s="4">
        <v>272</v>
      </c>
      <c r="F4" s="4">
        <v>2640</v>
      </c>
      <c r="G4" s="4">
        <v>64</v>
      </c>
      <c r="H4" s="3">
        <v>5.3351305179182962E-2</v>
      </c>
      <c r="I4" s="4">
        <v>2</v>
      </c>
      <c r="J4" s="4">
        <v>2</v>
      </c>
      <c r="K4" s="4">
        <v>2</v>
      </c>
    </row>
    <row r="5" spans="1:11" x14ac:dyDescent="0.3">
      <c r="A5" s="2" t="s">
        <v>22</v>
      </c>
      <c r="B5" s="4">
        <v>2160</v>
      </c>
      <c r="C5" s="4">
        <v>2160</v>
      </c>
      <c r="D5" s="4">
        <v>61152</v>
      </c>
      <c r="E5" s="4">
        <v>2688</v>
      </c>
      <c r="F5" s="4">
        <v>46608</v>
      </c>
      <c r="G5" s="4">
        <v>11856</v>
      </c>
      <c r="H5" s="3">
        <v>0.16738893634361751</v>
      </c>
      <c r="I5" s="4">
        <v>3</v>
      </c>
      <c r="J5" s="4">
        <v>3</v>
      </c>
      <c r="K5" s="4">
        <v>3</v>
      </c>
    </row>
    <row r="6" spans="1:11" x14ac:dyDescent="0.3">
      <c r="A6" s="2" t="s">
        <v>25</v>
      </c>
      <c r="B6" s="4">
        <v>700</v>
      </c>
      <c r="C6" s="4">
        <v>700</v>
      </c>
      <c r="D6" s="4">
        <v>71404</v>
      </c>
      <c r="E6" s="4">
        <v>9536</v>
      </c>
      <c r="F6" s="4">
        <v>44812</v>
      </c>
      <c r="G6" s="4">
        <v>17056</v>
      </c>
      <c r="H6" s="3">
        <v>0.13995313736707235</v>
      </c>
      <c r="I6" s="4">
        <v>1</v>
      </c>
      <c r="J6" s="4">
        <v>1</v>
      </c>
      <c r="K6" s="4">
        <v>5</v>
      </c>
    </row>
    <row r="7" spans="1:11" x14ac:dyDescent="0.3">
      <c r="A7" s="5" t="s">
        <v>545</v>
      </c>
      <c r="B7" s="4">
        <v>700</v>
      </c>
      <c r="C7" s="4">
        <v>679</v>
      </c>
      <c r="D7" s="4">
        <v>5784</v>
      </c>
      <c r="E7" s="4">
        <v>2936</v>
      </c>
      <c r="F7" s="4">
        <v>128</v>
      </c>
      <c r="G7" s="4">
        <v>2720</v>
      </c>
      <c r="H7" s="3">
        <v>1.1331666758093209E-2</v>
      </c>
      <c r="I7" s="4">
        <v>1</v>
      </c>
      <c r="J7" s="4">
        <v>1</v>
      </c>
      <c r="K7" s="4">
        <v>1</v>
      </c>
    </row>
    <row r="8" spans="1:11" x14ac:dyDescent="0.3">
      <c r="A8" s="5" t="s">
        <v>546</v>
      </c>
      <c r="B8" s="4">
        <v>700</v>
      </c>
      <c r="C8" s="4">
        <v>550</v>
      </c>
      <c r="D8" s="4">
        <v>5272</v>
      </c>
      <c r="E8" s="4">
        <v>2936</v>
      </c>
      <c r="F8" s="4">
        <v>128</v>
      </c>
      <c r="G8" s="4">
        <v>2208</v>
      </c>
      <c r="H8" s="3">
        <v>1.0328586989741942E-2</v>
      </c>
      <c r="I8" s="4">
        <v>1</v>
      </c>
      <c r="J8" s="4">
        <v>1</v>
      </c>
      <c r="K8" s="4">
        <v>1</v>
      </c>
    </row>
    <row r="9" spans="1:11" x14ac:dyDescent="0.3">
      <c r="A9" s="5" t="s">
        <v>547</v>
      </c>
      <c r="B9" s="4">
        <v>700</v>
      </c>
      <c r="C9" s="4">
        <v>699</v>
      </c>
      <c r="D9" s="4">
        <v>29624</v>
      </c>
      <c r="E9" s="4">
        <v>1064</v>
      </c>
      <c r="F9" s="4">
        <v>22960</v>
      </c>
      <c r="G9" s="4">
        <v>5600</v>
      </c>
      <c r="H9" s="3">
        <v>5.8037568471949033E-2</v>
      </c>
      <c r="I9" s="4">
        <v>1</v>
      </c>
      <c r="J9" s="4">
        <v>1</v>
      </c>
      <c r="K9" s="4">
        <v>1</v>
      </c>
    </row>
    <row r="10" spans="1:11" x14ac:dyDescent="0.3">
      <c r="A10" s="5" t="s">
        <v>548</v>
      </c>
      <c r="B10" s="4">
        <v>700</v>
      </c>
      <c r="C10" s="4">
        <v>559</v>
      </c>
      <c r="D10" s="4">
        <v>27012</v>
      </c>
      <c r="E10" s="4">
        <v>1064</v>
      </c>
      <c r="F10" s="4">
        <v>21468</v>
      </c>
      <c r="G10" s="4">
        <v>4480</v>
      </c>
      <c r="H10" s="3">
        <v>5.2920294341219525E-2</v>
      </c>
      <c r="I10" s="4">
        <v>1</v>
      </c>
      <c r="J10" s="4">
        <v>1</v>
      </c>
      <c r="K10" s="4">
        <v>1</v>
      </c>
    </row>
    <row r="11" spans="1:11" x14ac:dyDescent="0.3">
      <c r="A11" s="5" t="s">
        <v>549</v>
      </c>
      <c r="B11" s="4">
        <v>700</v>
      </c>
      <c r="C11" s="4">
        <v>510</v>
      </c>
      <c r="D11" s="4">
        <v>3712</v>
      </c>
      <c r="E11" s="4">
        <v>1536</v>
      </c>
      <c r="F11" s="4">
        <v>128</v>
      </c>
      <c r="G11" s="4">
        <v>2048</v>
      </c>
      <c r="H11" s="3">
        <v>7.2723283205466784E-3</v>
      </c>
      <c r="I11" s="4">
        <v>1</v>
      </c>
      <c r="J11" s="4">
        <v>1</v>
      </c>
      <c r="K11" s="4">
        <v>1</v>
      </c>
    </row>
    <row r="12" spans="1:11" x14ac:dyDescent="0.3">
      <c r="A12" s="2" t="s">
        <v>24</v>
      </c>
      <c r="B12" s="4">
        <v>2188</v>
      </c>
      <c r="C12" s="4">
        <v>2188</v>
      </c>
      <c r="D12" s="4">
        <v>32172</v>
      </c>
      <c r="E12" s="4">
        <v>8448</v>
      </c>
      <c r="F12" s="4">
        <v>20308</v>
      </c>
      <c r="G12" s="4">
        <v>3416</v>
      </c>
      <c r="H12" s="3">
        <v>0.1106130541427978</v>
      </c>
      <c r="I12" s="4">
        <v>7</v>
      </c>
      <c r="J12" s="4">
        <v>7</v>
      </c>
      <c r="K12" s="4">
        <v>25</v>
      </c>
    </row>
    <row r="13" spans="1:11" x14ac:dyDescent="0.3">
      <c r="A13" s="2" t="s">
        <v>21</v>
      </c>
      <c r="B13" s="4">
        <v>2176</v>
      </c>
      <c r="C13" s="4">
        <v>2176</v>
      </c>
      <c r="D13" s="4">
        <v>318436</v>
      </c>
      <c r="E13" s="4">
        <v>5880</v>
      </c>
      <c r="F13" s="4">
        <v>311052</v>
      </c>
      <c r="G13" s="4">
        <v>1504</v>
      </c>
      <c r="H13" s="3">
        <v>0.67144435650081891</v>
      </c>
      <c r="I13" s="4">
        <v>6</v>
      </c>
      <c r="J13" s="4">
        <v>6</v>
      </c>
      <c r="K13" s="4">
        <v>18</v>
      </c>
    </row>
    <row r="14" spans="1:11" x14ac:dyDescent="0.3">
      <c r="A14" s="2" t="s">
        <v>2</v>
      </c>
      <c r="B14" s="4">
        <v>2188</v>
      </c>
      <c r="C14" s="4">
        <v>2188</v>
      </c>
      <c r="D14" s="4">
        <v>486140</v>
      </c>
      <c r="E14" s="4">
        <v>26824</v>
      </c>
      <c r="F14" s="4">
        <v>425420</v>
      </c>
      <c r="G14" s="4">
        <v>33896</v>
      </c>
      <c r="H14" s="3">
        <v>1</v>
      </c>
      <c r="I14" s="4">
        <v>7</v>
      </c>
      <c r="J14" s="4">
        <v>7</v>
      </c>
      <c r="K14" s="4">
        <v>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3" bestFit="1" customWidth="1"/>
    <col min="2" max="2" width="5.5546875" bestFit="1" customWidth="1"/>
    <col min="3" max="3" width="10" bestFit="1" customWidth="1"/>
    <col min="4" max="4" width="16.77734375" bestFit="1" customWidth="1"/>
    <col min="5" max="5" width="8.55468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  <col min="12" max="12" width="10.5546875" bestFit="1" customWidth="1"/>
  </cols>
  <sheetData>
    <row r="1" spans="1:12" x14ac:dyDescent="0.3">
      <c r="A1" s="1" t="s">
        <v>13</v>
      </c>
      <c r="B1" t="s" vm="13">
        <v>56</v>
      </c>
    </row>
    <row r="3" spans="1:12" x14ac:dyDescent="0.3">
      <c r="A3" s="1" t="s">
        <v>0</v>
      </c>
      <c r="B3" t="s">
        <v>17</v>
      </c>
      <c r="C3" t="s">
        <v>35</v>
      </c>
      <c r="D3" t="s">
        <v>37</v>
      </c>
      <c r="E3" t="s">
        <v>4</v>
      </c>
      <c r="F3" t="s">
        <v>38</v>
      </c>
      <c r="G3" t="s">
        <v>39</v>
      </c>
      <c r="H3" t="s">
        <v>10</v>
      </c>
      <c r="I3" t="s">
        <v>11</v>
      </c>
      <c r="J3" t="s">
        <v>12</v>
      </c>
      <c r="K3" t="s">
        <v>41</v>
      </c>
      <c r="L3" t="s">
        <v>5</v>
      </c>
    </row>
    <row r="4" spans="1:12" x14ac:dyDescent="0.3">
      <c r="A4" s="2" t="s">
        <v>6</v>
      </c>
      <c r="B4" s="4">
        <v>2176</v>
      </c>
      <c r="C4" s="4">
        <v>2176</v>
      </c>
      <c r="D4" s="4">
        <v>464508</v>
      </c>
      <c r="E4" s="4">
        <v>16112</v>
      </c>
      <c r="F4" s="4">
        <v>423628</v>
      </c>
      <c r="G4" s="4">
        <v>24768</v>
      </c>
      <c r="H4" s="3">
        <v>0.95761987978715901</v>
      </c>
      <c r="I4" s="4">
        <v>6</v>
      </c>
      <c r="J4" s="4">
        <v>6</v>
      </c>
      <c r="K4" s="4">
        <v>39</v>
      </c>
      <c r="L4" s="34" t="s">
        <v>7</v>
      </c>
    </row>
    <row r="5" spans="1:12" x14ac:dyDescent="0.3">
      <c r="A5" s="5" t="s">
        <v>84</v>
      </c>
      <c r="B5" s="4">
        <v>1460</v>
      </c>
      <c r="C5" s="4">
        <v>1460</v>
      </c>
      <c r="D5" s="4">
        <v>2976</v>
      </c>
      <c r="E5" s="4">
        <v>272</v>
      </c>
      <c r="F5" s="4">
        <v>2640</v>
      </c>
      <c r="G5" s="4">
        <v>64</v>
      </c>
      <c r="H5" s="3">
        <v>5.3351305179182962E-2</v>
      </c>
      <c r="I5" s="4">
        <v>2</v>
      </c>
      <c r="J5" s="4">
        <v>2</v>
      </c>
      <c r="K5" s="4">
        <v>2</v>
      </c>
      <c r="L5" s="34" t="s">
        <v>7</v>
      </c>
    </row>
    <row r="6" spans="1:12" x14ac:dyDescent="0.3">
      <c r="A6" s="5" t="s">
        <v>22</v>
      </c>
      <c r="B6" s="4">
        <v>2160</v>
      </c>
      <c r="C6" s="4">
        <v>2160</v>
      </c>
      <c r="D6" s="4">
        <v>61152</v>
      </c>
      <c r="E6" s="4">
        <v>2688</v>
      </c>
      <c r="F6" s="4">
        <v>46608</v>
      </c>
      <c r="G6" s="4">
        <v>11856</v>
      </c>
      <c r="H6" s="3">
        <v>0.16738893634361751</v>
      </c>
      <c r="I6" s="4">
        <v>3</v>
      </c>
      <c r="J6" s="4">
        <v>3</v>
      </c>
      <c r="K6" s="4">
        <v>3</v>
      </c>
      <c r="L6" s="34" t="s">
        <v>7</v>
      </c>
    </row>
    <row r="7" spans="1:12" x14ac:dyDescent="0.3">
      <c r="A7" s="5" t="s">
        <v>25</v>
      </c>
      <c r="B7" s="4">
        <v>700</v>
      </c>
      <c r="C7" s="4">
        <v>700</v>
      </c>
      <c r="D7" s="4">
        <v>56636</v>
      </c>
      <c r="E7" s="4">
        <v>2128</v>
      </c>
      <c r="F7" s="4">
        <v>44428</v>
      </c>
      <c r="G7" s="4">
        <v>10080</v>
      </c>
      <c r="H7" s="3">
        <v>0.11102055529869051</v>
      </c>
      <c r="I7" s="4">
        <v>1</v>
      </c>
      <c r="J7" s="4">
        <v>1</v>
      </c>
      <c r="K7" s="4">
        <v>2</v>
      </c>
      <c r="L7" s="34" t="s">
        <v>7</v>
      </c>
    </row>
    <row r="8" spans="1:12" x14ac:dyDescent="0.3">
      <c r="A8" s="5" t="s">
        <v>24</v>
      </c>
      <c r="B8" s="4">
        <v>2160</v>
      </c>
      <c r="C8" s="4">
        <v>2160</v>
      </c>
      <c r="D8" s="4">
        <v>25308</v>
      </c>
      <c r="E8" s="4">
        <v>5144</v>
      </c>
      <c r="F8" s="4">
        <v>18900</v>
      </c>
      <c r="G8" s="4">
        <v>1264</v>
      </c>
      <c r="H8" s="3">
        <v>9.7165515998338656E-2</v>
      </c>
      <c r="I8" s="4">
        <v>3</v>
      </c>
      <c r="J8" s="4">
        <v>3</v>
      </c>
      <c r="K8" s="4">
        <v>14</v>
      </c>
      <c r="L8" s="34" t="s">
        <v>7</v>
      </c>
    </row>
    <row r="9" spans="1:12" x14ac:dyDescent="0.3">
      <c r="A9" s="5" t="s">
        <v>21</v>
      </c>
      <c r="B9" s="4">
        <v>2176</v>
      </c>
      <c r="C9" s="4">
        <v>2176</v>
      </c>
      <c r="D9" s="4">
        <v>318436</v>
      </c>
      <c r="E9" s="4">
        <v>5880</v>
      </c>
      <c r="F9" s="4">
        <v>311052</v>
      </c>
      <c r="G9" s="4">
        <v>1504</v>
      </c>
      <c r="H9" s="3">
        <v>0.67144435650081891</v>
      </c>
      <c r="I9" s="4">
        <v>6</v>
      </c>
      <c r="J9" s="4">
        <v>6</v>
      </c>
      <c r="K9" s="4">
        <v>18</v>
      </c>
      <c r="L9" s="34" t="s">
        <v>7</v>
      </c>
    </row>
    <row r="10" spans="1:12" x14ac:dyDescent="0.3">
      <c r="A10" s="2" t="s">
        <v>14</v>
      </c>
      <c r="B10" s="4">
        <v>2188</v>
      </c>
      <c r="C10" s="4">
        <v>2188</v>
      </c>
      <c r="D10" s="4">
        <v>21632</v>
      </c>
      <c r="E10" s="4">
        <v>10712</v>
      </c>
      <c r="F10" s="4">
        <v>1792</v>
      </c>
      <c r="G10" s="4">
        <v>9128</v>
      </c>
      <c r="H10" s="3">
        <v>8.9963716724004175E-2</v>
      </c>
      <c r="I10" s="4">
        <v>7</v>
      </c>
      <c r="J10" s="4">
        <v>7</v>
      </c>
      <c r="K10" s="4">
        <v>14</v>
      </c>
      <c r="L10" s="34" t="s">
        <v>23</v>
      </c>
    </row>
    <row r="11" spans="1:12" x14ac:dyDescent="0.3">
      <c r="A11" s="5" t="s">
        <v>25</v>
      </c>
      <c r="B11" s="4">
        <v>700</v>
      </c>
      <c r="C11" s="4">
        <v>700</v>
      </c>
      <c r="D11" s="4">
        <v>14768</v>
      </c>
      <c r="E11" s="4">
        <v>7408</v>
      </c>
      <c r="F11" s="4">
        <v>384</v>
      </c>
      <c r="G11" s="4">
        <v>6976</v>
      </c>
      <c r="H11" s="3">
        <v>2.8995274553903782E-2</v>
      </c>
      <c r="I11" s="4">
        <v>1</v>
      </c>
      <c r="J11" s="4">
        <v>1</v>
      </c>
      <c r="K11" s="4">
        <v>3</v>
      </c>
      <c r="L11" s="34" t="s">
        <v>23</v>
      </c>
    </row>
    <row r="12" spans="1:12" x14ac:dyDescent="0.3">
      <c r="A12" s="5" t="s">
        <v>24</v>
      </c>
      <c r="B12" s="4">
        <v>2188</v>
      </c>
      <c r="C12" s="4">
        <v>2188</v>
      </c>
      <c r="D12" s="4">
        <v>6864</v>
      </c>
      <c r="E12" s="4">
        <v>3304</v>
      </c>
      <c r="F12" s="4">
        <v>1408</v>
      </c>
      <c r="G12" s="4">
        <v>2152</v>
      </c>
      <c r="H12" s="3">
        <v>6.1031134655622342E-2</v>
      </c>
      <c r="I12" s="4">
        <v>7</v>
      </c>
      <c r="J12" s="4">
        <v>7</v>
      </c>
      <c r="K12" s="4">
        <v>11</v>
      </c>
      <c r="L12" s="34" t="s">
        <v>23</v>
      </c>
    </row>
    <row r="13" spans="1:12" x14ac:dyDescent="0.3">
      <c r="A13" s="2" t="s">
        <v>2</v>
      </c>
      <c r="B13" s="4">
        <v>2188</v>
      </c>
      <c r="C13" s="4">
        <v>2188</v>
      </c>
      <c r="D13" s="4">
        <v>486140</v>
      </c>
      <c r="E13" s="4">
        <v>26824</v>
      </c>
      <c r="F13" s="4">
        <v>425420</v>
      </c>
      <c r="G13" s="4">
        <v>33896</v>
      </c>
      <c r="H13" s="3">
        <v>1</v>
      </c>
      <c r="I13" s="4">
        <v>7</v>
      </c>
      <c r="J13" s="4">
        <v>7</v>
      </c>
      <c r="K13" s="4">
        <v>53</v>
      </c>
      <c r="L13" s="34" t="s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209"/>
  <sheetViews>
    <sheetView workbookViewId="0"/>
  </sheetViews>
  <sheetFormatPr defaultRowHeight="14.4" x14ac:dyDescent="0.3"/>
  <cols>
    <col min="1" max="1" width="16.5546875" bestFit="1" customWidth="1"/>
    <col min="2" max="2" width="15.109375" bestFit="1" customWidth="1"/>
    <col min="3" max="3" width="22.77734375" bestFit="1" customWidth="1"/>
    <col min="4" max="4" width="42.6640625" bestFit="1" customWidth="1"/>
    <col min="5" max="5" width="47.33203125" bestFit="1" customWidth="1"/>
    <col min="6" max="6" width="18" bestFit="1" customWidth="1"/>
    <col min="7" max="7" width="10.5546875" bestFit="1" customWidth="1"/>
    <col min="8" max="8" width="12.6640625" bestFit="1" customWidth="1"/>
    <col min="9" max="45" width="8.6640625" customWidth="1"/>
  </cols>
  <sheetData>
    <row r="1" spans="1:8" x14ac:dyDescent="0.3">
      <c r="A1" t="s">
        <v>28</v>
      </c>
      <c r="B1" t="s">
        <v>29</v>
      </c>
      <c r="C1" t="s">
        <v>33</v>
      </c>
      <c r="D1" t="s">
        <v>30</v>
      </c>
      <c r="E1" t="s">
        <v>32</v>
      </c>
      <c r="F1" t="s">
        <v>27</v>
      </c>
      <c r="G1" t="s">
        <v>26</v>
      </c>
      <c r="H1" t="s">
        <v>31</v>
      </c>
    </row>
    <row r="2" spans="1:8" x14ac:dyDescent="0.3">
      <c r="A2" t="s">
        <v>97</v>
      </c>
      <c r="B2" t="s">
        <v>98</v>
      </c>
      <c r="C2" t="s">
        <v>99</v>
      </c>
      <c r="D2" s="6" t="s">
        <v>100</v>
      </c>
      <c r="E2" t="s">
        <v>44</v>
      </c>
      <c r="H2" t="s">
        <v>44</v>
      </c>
    </row>
    <row r="3" spans="1:8" ht="409.6" x14ac:dyDescent="0.3">
      <c r="A3" t="s">
        <v>97</v>
      </c>
      <c r="B3" t="s">
        <v>98</v>
      </c>
      <c r="C3" t="s">
        <v>101</v>
      </c>
      <c r="D3" s="6" t="s">
        <v>102</v>
      </c>
      <c r="E3" t="s">
        <v>44</v>
      </c>
      <c r="H3" t="s">
        <v>44</v>
      </c>
    </row>
    <row r="4" spans="1:8" ht="409.6" x14ac:dyDescent="0.3">
      <c r="A4" t="s">
        <v>97</v>
      </c>
      <c r="B4" t="s">
        <v>98</v>
      </c>
      <c r="C4" t="s">
        <v>103</v>
      </c>
      <c r="D4" s="6" t="s">
        <v>104</v>
      </c>
      <c r="E4" t="s">
        <v>44</v>
      </c>
      <c r="F4" t="s">
        <v>105</v>
      </c>
      <c r="H4" t="s">
        <v>44</v>
      </c>
    </row>
    <row r="5" spans="1:8" x14ac:dyDescent="0.3">
      <c r="A5" t="s">
        <v>97</v>
      </c>
      <c r="B5" t="s">
        <v>106</v>
      </c>
      <c r="C5" t="s">
        <v>103</v>
      </c>
      <c r="D5" s="6" t="s">
        <v>107</v>
      </c>
      <c r="E5" t="s">
        <v>44</v>
      </c>
      <c r="F5" t="s">
        <v>44</v>
      </c>
      <c r="H5" t="s">
        <v>44</v>
      </c>
    </row>
    <row r="6" spans="1:8" ht="244.8" x14ac:dyDescent="0.3">
      <c r="A6" t="s">
        <v>97</v>
      </c>
      <c r="B6" t="s">
        <v>98</v>
      </c>
      <c r="C6" t="s">
        <v>108</v>
      </c>
      <c r="D6" s="6" t="s">
        <v>109</v>
      </c>
      <c r="E6" t="s">
        <v>44</v>
      </c>
      <c r="H6" t="s">
        <v>44</v>
      </c>
    </row>
    <row r="7" spans="1:8" ht="244.8" x14ac:dyDescent="0.3">
      <c r="A7" t="s">
        <v>97</v>
      </c>
      <c r="B7" t="s">
        <v>98</v>
      </c>
      <c r="C7" t="s">
        <v>110</v>
      </c>
      <c r="D7" s="6" t="s">
        <v>111</v>
      </c>
      <c r="E7" t="s">
        <v>44</v>
      </c>
      <c r="H7" t="s">
        <v>44</v>
      </c>
    </row>
    <row r="8" spans="1:8" ht="216" x14ac:dyDescent="0.3">
      <c r="A8" t="s">
        <v>97</v>
      </c>
      <c r="B8" t="s">
        <v>98</v>
      </c>
      <c r="C8" t="s">
        <v>112</v>
      </c>
      <c r="D8" s="33" t="s">
        <v>113</v>
      </c>
      <c r="E8" t="s">
        <v>44</v>
      </c>
      <c r="F8" t="s">
        <v>105</v>
      </c>
      <c r="H8" t="s">
        <v>44</v>
      </c>
    </row>
    <row r="9" spans="1:8" x14ac:dyDescent="0.3">
      <c r="A9" t="s">
        <v>97</v>
      </c>
      <c r="B9" t="s">
        <v>106</v>
      </c>
      <c r="C9" t="s">
        <v>112</v>
      </c>
      <c r="D9" s="33" t="s">
        <v>107</v>
      </c>
      <c r="E9" t="s">
        <v>44</v>
      </c>
      <c r="F9" t="s">
        <v>44</v>
      </c>
      <c r="H9" t="s">
        <v>44</v>
      </c>
    </row>
    <row r="10" spans="1:8" ht="172.8" x14ac:dyDescent="0.3">
      <c r="A10" t="s">
        <v>97</v>
      </c>
      <c r="B10" t="s">
        <v>98</v>
      </c>
      <c r="C10" t="s">
        <v>114</v>
      </c>
      <c r="D10" s="33" t="s">
        <v>115</v>
      </c>
      <c r="E10" t="s">
        <v>44</v>
      </c>
      <c r="H10" t="s">
        <v>44</v>
      </c>
    </row>
    <row r="11" spans="1:8" ht="409.6" x14ac:dyDescent="0.3">
      <c r="A11" t="s">
        <v>97</v>
      </c>
      <c r="B11" t="s">
        <v>98</v>
      </c>
      <c r="C11" t="s">
        <v>116</v>
      </c>
      <c r="D11" s="33" t="s">
        <v>117</v>
      </c>
      <c r="E11" t="s">
        <v>44</v>
      </c>
      <c r="H11" t="s">
        <v>44</v>
      </c>
    </row>
    <row r="12" spans="1:8" ht="409.6" x14ac:dyDescent="0.3">
      <c r="A12" t="s">
        <v>97</v>
      </c>
      <c r="B12" t="s">
        <v>98</v>
      </c>
      <c r="C12" t="s">
        <v>118</v>
      </c>
      <c r="D12" s="33" t="s">
        <v>119</v>
      </c>
      <c r="E12" t="s">
        <v>44</v>
      </c>
      <c r="F12" t="s">
        <v>105</v>
      </c>
      <c r="H12" t="s">
        <v>44</v>
      </c>
    </row>
    <row r="13" spans="1:8" x14ac:dyDescent="0.3">
      <c r="A13" t="s">
        <v>97</v>
      </c>
      <c r="B13" t="s">
        <v>106</v>
      </c>
      <c r="C13" t="s">
        <v>118</v>
      </c>
      <c r="D13" s="33" t="s">
        <v>107</v>
      </c>
      <c r="E13" t="s">
        <v>44</v>
      </c>
      <c r="F13" t="s">
        <v>44</v>
      </c>
      <c r="H13" t="s">
        <v>44</v>
      </c>
    </row>
    <row r="14" spans="1:8" ht="86.4" x14ac:dyDescent="0.3">
      <c r="A14" t="s">
        <v>97</v>
      </c>
      <c r="B14" t="s">
        <v>98</v>
      </c>
      <c r="C14" t="s">
        <v>120</v>
      </c>
      <c r="D14" s="33" t="s">
        <v>121</v>
      </c>
      <c r="E14" t="s">
        <v>44</v>
      </c>
      <c r="H14" t="s">
        <v>44</v>
      </c>
    </row>
    <row r="15" spans="1:8" x14ac:dyDescent="0.3">
      <c r="A15" t="s">
        <v>1</v>
      </c>
      <c r="B15" t="s">
        <v>28</v>
      </c>
      <c r="C15" t="s">
        <v>44</v>
      </c>
      <c r="D15" s="33" t="s">
        <v>122</v>
      </c>
      <c r="E15" t="s">
        <v>44</v>
      </c>
      <c r="F15" t="s">
        <v>44</v>
      </c>
      <c r="H15" t="s">
        <v>44</v>
      </c>
    </row>
    <row r="16" spans="1:8" ht="187.2" x14ac:dyDescent="0.3">
      <c r="A16" t="s">
        <v>1</v>
      </c>
      <c r="B16" t="s">
        <v>43</v>
      </c>
      <c r="C16" t="s">
        <v>123</v>
      </c>
      <c r="D16" s="33" t="s">
        <v>124</v>
      </c>
      <c r="E16" t="s">
        <v>125</v>
      </c>
      <c r="F16" t="s">
        <v>44</v>
      </c>
      <c r="G16" t="s">
        <v>126</v>
      </c>
      <c r="H16" t="s">
        <v>44</v>
      </c>
    </row>
    <row r="17" spans="1:8" ht="409.6" x14ac:dyDescent="0.3">
      <c r="A17" t="s">
        <v>127</v>
      </c>
      <c r="B17" t="s">
        <v>28</v>
      </c>
      <c r="C17" t="s">
        <v>44</v>
      </c>
      <c r="D17" s="33" t="s">
        <v>128</v>
      </c>
      <c r="E17" t="s">
        <v>44</v>
      </c>
      <c r="F17" t="s">
        <v>44</v>
      </c>
      <c r="G17" t="s">
        <v>126</v>
      </c>
      <c r="H17" t="s">
        <v>44</v>
      </c>
    </row>
    <row r="18" spans="1:8" x14ac:dyDescent="0.3">
      <c r="A18" t="s">
        <v>129</v>
      </c>
      <c r="B18" t="s">
        <v>28</v>
      </c>
      <c r="C18" t="s">
        <v>44</v>
      </c>
      <c r="D18" s="33" t="s">
        <v>130</v>
      </c>
      <c r="E18" t="s">
        <v>44</v>
      </c>
      <c r="F18" t="s">
        <v>44</v>
      </c>
      <c r="H18" t="s">
        <v>44</v>
      </c>
    </row>
    <row r="19" spans="1:8" ht="28.8" x14ac:dyDescent="0.3">
      <c r="A19" t="s">
        <v>129</v>
      </c>
      <c r="B19" t="s">
        <v>43</v>
      </c>
      <c r="C19" t="s">
        <v>131</v>
      </c>
      <c r="D19" s="33" t="s">
        <v>132</v>
      </c>
      <c r="E19" t="s">
        <v>129</v>
      </c>
      <c r="F19" t="s">
        <v>44</v>
      </c>
      <c r="H19" t="s">
        <v>44</v>
      </c>
    </row>
    <row r="20" spans="1:8" ht="28.8" x14ac:dyDescent="0.3">
      <c r="A20" t="s">
        <v>129</v>
      </c>
      <c r="B20" t="s">
        <v>43</v>
      </c>
      <c r="C20" t="s">
        <v>133</v>
      </c>
      <c r="D20" s="33" t="s">
        <v>134</v>
      </c>
      <c r="E20" t="s">
        <v>135</v>
      </c>
      <c r="F20" t="s">
        <v>44</v>
      </c>
      <c r="H20" t="s">
        <v>44</v>
      </c>
    </row>
    <row r="21" spans="1:8" ht="28.8" x14ac:dyDescent="0.3">
      <c r="A21" t="s">
        <v>129</v>
      </c>
      <c r="B21" t="s">
        <v>43</v>
      </c>
      <c r="C21" t="s">
        <v>136</v>
      </c>
      <c r="D21" s="33" t="s">
        <v>137</v>
      </c>
      <c r="E21" t="s">
        <v>135</v>
      </c>
      <c r="F21" t="s">
        <v>44</v>
      </c>
      <c r="H21" t="s">
        <v>44</v>
      </c>
    </row>
    <row r="22" spans="1:8" ht="201.6" x14ac:dyDescent="0.3">
      <c r="A22" t="s">
        <v>129</v>
      </c>
      <c r="B22" t="s">
        <v>43</v>
      </c>
      <c r="C22" t="s">
        <v>138</v>
      </c>
      <c r="D22" s="33" t="s">
        <v>139</v>
      </c>
      <c r="E22" t="s">
        <v>135</v>
      </c>
      <c r="F22" t="s">
        <v>44</v>
      </c>
      <c r="H22" t="s">
        <v>44</v>
      </c>
    </row>
    <row r="23" spans="1:8" ht="28.8" x14ac:dyDescent="0.3">
      <c r="A23" t="s">
        <v>129</v>
      </c>
      <c r="B23" t="s">
        <v>43</v>
      </c>
      <c r="C23" t="s">
        <v>140</v>
      </c>
      <c r="D23" s="33" t="s">
        <v>141</v>
      </c>
      <c r="E23" t="s">
        <v>129</v>
      </c>
      <c r="F23" t="s">
        <v>44</v>
      </c>
      <c r="H23" t="s">
        <v>44</v>
      </c>
    </row>
    <row r="24" spans="1:8" ht="201.6" x14ac:dyDescent="0.3">
      <c r="A24" t="s">
        <v>129</v>
      </c>
      <c r="B24" t="s">
        <v>43</v>
      </c>
      <c r="C24" t="s">
        <v>142</v>
      </c>
      <c r="D24" s="33" t="s">
        <v>143</v>
      </c>
      <c r="E24" t="s">
        <v>135</v>
      </c>
      <c r="F24" t="s">
        <v>44</v>
      </c>
      <c r="H24" t="s">
        <v>44</v>
      </c>
    </row>
    <row r="25" spans="1:8" ht="158.4" x14ac:dyDescent="0.3">
      <c r="A25" t="s">
        <v>129</v>
      </c>
      <c r="B25" t="s">
        <v>43</v>
      </c>
      <c r="C25" t="s">
        <v>144</v>
      </c>
      <c r="D25" s="33" t="s">
        <v>145</v>
      </c>
      <c r="E25" t="s">
        <v>135</v>
      </c>
      <c r="F25" t="s">
        <v>44</v>
      </c>
      <c r="H25" t="s">
        <v>44</v>
      </c>
    </row>
    <row r="26" spans="1:8" ht="259.2" x14ac:dyDescent="0.3">
      <c r="A26" t="s">
        <v>129</v>
      </c>
      <c r="B26" t="s">
        <v>43</v>
      </c>
      <c r="C26" t="s">
        <v>146</v>
      </c>
      <c r="D26" s="33" t="s">
        <v>147</v>
      </c>
      <c r="E26" t="s">
        <v>135</v>
      </c>
      <c r="F26" t="s">
        <v>44</v>
      </c>
      <c r="H26" t="s">
        <v>44</v>
      </c>
    </row>
    <row r="27" spans="1:8" ht="28.8" x14ac:dyDescent="0.3">
      <c r="A27" t="s">
        <v>129</v>
      </c>
      <c r="B27" t="s">
        <v>43</v>
      </c>
      <c r="C27" t="s">
        <v>148</v>
      </c>
      <c r="D27" s="33" t="s">
        <v>149</v>
      </c>
      <c r="E27" t="s">
        <v>129</v>
      </c>
      <c r="F27" t="s">
        <v>44</v>
      </c>
      <c r="H27" t="s">
        <v>44</v>
      </c>
    </row>
    <row r="28" spans="1:8" ht="43.2" x14ac:dyDescent="0.3">
      <c r="A28" t="s">
        <v>129</v>
      </c>
      <c r="B28" t="s">
        <v>43</v>
      </c>
      <c r="C28" t="s">
        <v>150</v>
      </c>
      <c r="D28" s="33" t="s">
        <v>151</v>
      </c>
      <c r="E28" t="s">
        <v>135</v>
      </c>
      <c r="F28" t="s">
        <v>48</v>
      </c>
      <c r="H28" t="s">
        <v>44</v>
      </c>
    </row>
    <row r="29" spans="1:8" ht="43.2" x14ac:dyDescent="0.3">
      <c r="A29" t="s">
        <v>129</v>
      </c>
      <c r="B29" t="s">
        <v>43</v>
      </c>
      <c r="C29" t="s">
        <v>152</v>
      </c>
      <c r="D29" s="33" t="s">
        <v>153</v>
      </c>
      <c r="E29" t="s">
        <v>135</v>
      </c>
      <c r="F29" t="s">
        <v>48</v>
      </c>
      <c r="H29" t="s">
        <v>44</v>
      </c>
    </row>
    <row r="30" spans="1:8" ht="172.8" x14ac:dyDescent="0.3">
      <c r="A30" t="s">
        <v>129</v>
      </c>
      <c r="B30" t="s">
        <v>43</v>
      </c>
      <c r="C30" t="s">
        <v>154</v>
      </c>
      <c r="D30" s="33" t="s">
        <v>155</v>
      </c>
      <c r="E30" t="s">
        <v>135</v>
      </c>
      <c r="F30" t="s">
        <v>44</v>
      </c>
      <c r="H30" t="s">
        <v>44</v>
      </c>
    </row>
    <row r="31" spans="1:8" ht="158.4" x14ac:dyDescent="0.3">
      <c r="A31" t="s">
        <v>129</v>
      </c>
      <c r="B31" t="s">
        <v>43</v>
      </c>
      <c r="C31" t="s">
        <v>156</v>
      </c>
      <c r="D31" s="33" t="s">
        <v>157</v>
      </c>
      <c r="E31" t="s">
        <v>135</v>
      </c>
      <c r="F31" t="s">
        <v>44</v>
      </c>
      <c r="H31" t="s">
        <v>44</v>
      </c>
    </row>
    <row r="32" spans="1:8" ht="28.8" x14ac:dyDescent="0.3">
      <c r="A32" t="s">
        <v>129</v>
      </c>
      <c r="B32" t="s">
        <v>43</v>
      </c>
      <c r="C32" t="s">
        <v>158</v>
      </c>
      <c r="D32" s="33" t="s">
        <v>159</v>
      </c>
      <c r="E32" t="s">
        <v>129</v>
      </c>
      <c r="F32" t="s">
        <v>44</v>
      </c>
      <c r="H32" t="s">
        <v>44</v>
      </c>
    </row>
    <row r="33" spans="1:8" ht="28.8" x14ac:dyDescent="0.3">
      <c r="A33" t="s">
        <v>129</v>
      </c>
      <c r="B33" t="s">
        <v>43</v>
      </c>
      <c r="C33" t="s">
        <v>160</v>
      </c>
      <c r="D33" s="33" t="s">
        <v>161</v>
      </c>
      <c r="E33" t="s">
        <v>129</v>
      </c>
      <c r="F33" t="s">
        <v>44</v>
      </c>
      <c r="H33" t="s">
        <v>44</v>
      </c>
    </row>
    <row r="34" spans="1:8" ht="409.6" x14ac:dyDescent="0.3">
      <c r="A34" t="s">
        <v>129</v>
      </c>
      <c r="B34" t="s">
        <v>43</v>
      </c>
      <c r="C34" t="s">
        <v>162</v>
      </c>
      <c r="D34" s="33" t="s">
        <v>163</v>
      </c>
      <c r="E34" t="s">
        <v>135</v>
      </c>
      <c r="F34" t="s">
        <v>44</v>
      </c>
      <c r="H34" t="s">
        <v>44</v>
      </c>
    </row>
    <row r="35" spans="1:8" ht="43.2" x14ac:dyDescent="0.3">
      <c r="A35" t="s">
        <v>129</v>
      </c>
      <c r="B35" t="s">
        <v>43</v>
      </c>
      <c r="C35" t="s">
        <v>164</v>
      </c>
      <c r="D35" s="33" t="s">
        <v>165</v>
      </c>
      <c r="E35" t="s">
        <v>135</v>
      </c>
      <c r="F35" t="s">
        <v>44</v>
      </c>
      <c r="H35" t="s">
        <v>44</v>
      </c>
    </row>
    <row r="36" spans="1:8" ht="129.6" x14ac:dyDescent="0.3">
      <c r="A36" t="s">
        <v>129</v>
      </c>
      <c r="B36" t="s">
        <v>43</v>
      </c>
      <c r="C36" t="s">
        <v>166</v>
      </c>
      <c r="D36" s="33" t="s">
        <v>167</v>
      </c>
      <c r="E36" t="s">
        <v>168</v>
      </c>
      <c r="F36" t="s">
        <v>44</v>
      </c>
      <c r="H36" t="s">
        <v>44</v>
      </c>
    </row>
    <row r="37" spans="1:8" ht="129.6" x14ac:dyDescent="0.3">
      <c r="A37" t="s">
        <v>129</v>
      </c>
      <c r="B37" t="s">
        <v>43</v>
      </c>
      <c r="C37" t="s">
        <v>169</v>
      </c>
      <c r="D37" s="33" t="s">
        <v>170</v>
      </c>
      <c r="E37" t="s">
        <v>171</v>
      </c>
      <c r="F37" t="s">
        <v>44</v>
      </c>
      <c r="H37" t="s">
        <v>44</v>
      </c>
    </row>
    <row r="38" spans="1:8" ht="129.6" x14ac:dyDescent="0.3">
      <c r="A38" t="s">
        <v>129</v>
      </c>
      <c r="B38" t="s">
        <v>43</v>
      </c>
      <c r="C38" t="s">
        <v>172</v>
      </c>
      <c r="D38" s="33" t="s">
        <v>173</v>
      </c>
      <c r="E38" t="s">
        <v>174</v>
      </c>
      <c r="F38" t="s">
        <v>44</v>
      </c>
      <c r="H38" t="s">
        <v>44</v>
      </c>
    </row>
    <row r="39" spans="1:8" ht="129.6" x14ac:dyDescent="0.3">
      <c r="A39" t="s">
        <v>129</v>
      </c>
      <c r="B39" t="s">
        <v>43</v>
      </c>
      <c r="C39" t="s">
        <v>175</v>
      </c>
      <c r="D39" s="33" t="s">
        <v>176</v>
      </c>
      <c r="E39" t="s">
        <v>177</v>
      </c>
      <c r="F39" t="s">
        <v>44</v>
      </c>
      <c r="H39" t="s">
        <v>44</v>
      </c>
    </row>
    <row r="40" spans="1:8" ht="129.6" x14ac:dyDescent="0.3">
      <c r="A40" t="s">
        <v>129</v>
      </c>
      <c r="B40" t="s">
        <v>43</v>
      </c>
      <c r="C40" t="s">
        <v>178</v>
      </c>
      <c r="D40" s="33" t="s">
        <v>179</v>
      </c>
      <c r="E40" t="s">
        <v>180</v>
      </c>
      <c r="F40" t="s">
        <v>44</v>
      </c>
      <c r="H40" t="s">
        <v>44</v>
      </c>
    </row>
    <row r="41" spans="1:8" ht="28.8" x14ac:dyDescent="0.3">
      <c r="A41" t="s">
        <v>129</v>
      </c>
      <c r="B41" t="s">
        <v>43</v>
      </c>
      <c r="C41" t="s">
        <v>181</v>
      </c>
      <c r="D41" s="33" t="s">
        <v>182</v>
      </c>
      <c r="E41" t="s">
        <v>168</v>
      </c>
      <c r="F41" t="s">
        <v>183</v>
      </c>
      <c r="H41" t="s">
        <v>44</v>
      </c>
    </row>
    <row r="42" spans="1:8" ht="43.2" x14ac:dyDescent="0.3">
      <c r="A42" t="s">
        <v>129</v>
      </c>
      <c r="B42" t="s">
        <v>43</v>
      </c>
      <c r="C42" t="s">
        <v>184</v>
      </c>
      <c r="D42" s="33" t="s">
        <v>185</v>
      </c>
      <c r="E42" t="s">
        <v>171</v>
      </c>
      <c r="F42" t="s">
        <v>183</v>
      </c>
      <c r="H42" t="s">
        <v>44</v>
      </c>
    </row>
    <row r="43" spans="1:8" ht="28.8" x14ac:dyDescent="0.3">
      <c r="A43" t="s">
        <v>129</v>
      </c>
      <c r="B43" t="s">
        <v>43</v>
      </c>
      <c r="C43" t="s">
        <v>186</v>
      </c>
      <c r="D43" s="33" t="s">
        <v>187</v>
      </c>
      <c r="E43" t="s">
        <v>174</v>
      </c>
      <c r="F43" t="s">
        <v>183</v>
      </c>
      <c r="H43" t="s">
        <v>44</v>
      </c>
    </row>
    <row r="44" spans="1:8" ht="28.8" x14ac:dyDescent="0.3">
      <c r="A44" t="s">
        <v>129</v>
      </c>
      <c r="B44" t="s">
        <v>43</v>
      </c>
      <c r="C44" t="s">
        <v>188</v>
      </c>
      <c r="D44" s="33" t="s">
        <v>189</v>
      </c>
      <c r="E44" t="s">
        <v>177</v>
      </c>
      <c r="F44" t="s">
        <v>183</v>
      </c>
      <c r="H44" t="s">
        <v>44</v>
      </c>
    </row>
    <row r="45" spans="1:8" ht="43.2" x14ac:dyDescent="0.3">
      <c r="A45" t="s">
        <v>129</v>
      </c>
      <c r="B45" t="s">
        <v>43</v>
      </c>
      <c r="C45" t="s">
        <v>190</v>
      </c>
      <c r="D45" s="33" t="s">
        <v>191</v>
      </c>
      <c r="E45" t="s">
        <v>180</v>
      </c>
      <c r="F45" t="s">
        <v>183</v>
      </c>
      <c r="H45" t="s">
        <v>44</v>
      </c>
    </row>
    <row r="46" spans="1:8" ht="172.8" x14ac:dyDescent="0.3">
      <c r="A46" t="s">
        <v>129</v>
      </c>
      <c r="B46" t="s">
        <v>43</v>
      </c>
      <c r="C46" t="s">
        <v>192</v>
      </c>
      <c r="D46" s="33" t="s">
        <v>193</v>
      </c>
      <c r="E46" t="s">
        <v>168</v>
      </c>
      <c r="F46" t="s">
        <v>44</v>
      </c>
      <c r="H46" t="s">
        <v>44</v>
      </c>
    </row>
    <row r="47" spans="1:8" ht="187.2" x14ac:dyDescent="0.3">
      <c r="A47" t="s">
        <v>129</v>
      </c>
      <c r="B47" t="s">
        <v>43</v>
      </c>
      <c r="C47" t="s">
        <v>194</v>
      </c>
      <c r="D47" s="33" t="s">
        <v>195</v>
      </c>
      <c r="E47" t="s">
        <v>171</v>
      </c>
      <c r="F47" t="s">
        <v>44</v>
      </c>
      <c r="H47" t="s">
        <v>44</v>
      </c>
    </row>
    <row r="48" spans="1:8" ht="172.8" x14ac:dyDescent="0.3">
      <c r="A48" t="s">
        <v>129</v>
      </c>
      <c r="B48" t="s">
        <v>43</v>
      </c>
      <c r="C48" t="s">
        <v>196</v>
      </c>
      <c r="D48" s="33" t="s">
        <v>197</v>
      </c>
      <c r="E48" t="s">
        <v>174</v>
      </c>
      <c r="F48" t="s">
        <v>44</v>
      </c>
      <c r="H48" t="s">
        <v>44</v>
      </c>
    </row>
    <row r="49" spans="1:8" ht="172.8" x14ac:dyDescent="0.3">
      <c r="A49" t="s">
        <v>129</v>
      </c>
      <c r="B49" t="s">
        <v>43</v>
      </c>
      <c r="C49" t="s">
        <v>198</v>
      </c>
      <c r="D49" s="33" t="s">
        <v>199</v>
      </c>
      <c r="E49" t="s">
        <v>177</v>
      </c>
      <c r="F49" t="s">
        <v>44</v>
      </c>
      <c r="H49" t="s">
        <v>44</v>
      </c>
    </row>
    <row r="50" spans="1:8" ht="187.2" x14ac:dyDescent="0.3">
      <c r="A50" t="s">
        <v>129</v>
      </c>
      <c r="B50" t="s">
        <v>43</v>
      </c>
      <c r="C50" t="s">
        <v>200</v>
      </c>
      <c r="D50" s="33" t="s">
        <v>201</v>
      </c>
      <c r="E50" t="s">
        <v>180</v>
      </c>
      <c r="F50" t="s">
        <v>44</v>
      </c>
      <c r="H50" t="s">
        <v>44</v>
      </c>
    </row>
    <row r="51" spans="1:8" ht="28.8" x14ac:dyDescent="0.3">
      <c r="A51" t="s">
        <v>129</v>
      </c>
      <c r="B51" t="s">
        <v>43</v>
      </c>
      <c r="C51" t="s">
        <v>202</v>
      </c>
      <c r="D51" s="33" t="s">
        <v>203</v>
      </c>
      <c r="E51" t="s">
        <v>204</v>
      </c>
      <c r="F51" t="s">
        <v>183</v>
      </c>
      <c r="H51" t="s">
        <v>44</v>
      </c>
    </row>
    <row r="52" spans="1:8" ht="43.2" x14ac:dyDescent="0.3">
      <c r="A52" t="s">
        <v>129</v>
      </c>
      <c r="B52" t="s">
        <v>43</v>
      </c>
      <c r="C52" t="s">
        <v>205</v>
      </c>
      <c r="D52" s="33" t="s">
        <v>206</v>
      </c>
      <c r="E52" t="s">
        <v>207</v>
      </c>
      <c r="F52" t="s">
        <v>183</v>
      </c>
      <c r="H52" t="s">
        <v>44</v>
      </c>
    </row>
    <row r="53" spans="1:8" ht="28.8" x14ac:dyDescent="0.3">
      <c r="A53" t="s">
        <v>129</v>
      </c>
      <c r="B53" t="s">
        <v>43</v>
      </c>
      <c r="C53" t="s">
        <v>208</v>
      </c>
      <c r="D53" s="33" t="s">
        <v>209</v>
      </c>
      <c r="E53" t="s">
        <v>210</v>
      </c>
      <c r="F53" t="s">
        <v>183</v>
      </c>
      <c r="H53" t="s">
        <v>44</v>
      </c>
    </row>
    <row r="54" spans="1:8" ht="28.8" x14ac:dyDescent="0.3">
      <c r="A54" t="s">
        <v>129</v>
      </c>
      <c r="B54" t="s">
        <v>43</v>
      </c>
      <c r="C54" t="s">
        <v>211</v>
      </c>
      <c r="D54" s="33" t="s">
        <v>212</v>
      </c>
      <c r="E54" t="s">
        <v>213</v>
      </c>
      <c r="F54" t="s">
        <v>183</v>
      </c>
      <c r="H54" t="s">
        <v>44</v>
      </c>
    </row>
    <row r="55" spans="1:8" ht="28.8" x14ac:dyDescent="0.3">
      <c r="A55" t="s">
        <v>129</v>
      </c>
      <c r="B55" t="s">
        <v>43</v>
      </c>
      <c r="C55" t="s">
        <v>214</v>
      </c>
      <c r="D55" s="33" t="s">
        <v>215</v>
      </c>
      <c r="E55" t="s">
        <v>216</v>
      </c>
      <c r="F55" t="s">
        <v>183</v>
      </c>
      <c r="H55" t="s">
        <v>44</v>
      </c>
    </row>
    <row r="56" spans="1:8" ht="172.8" x14ac:dyDescent="0.3">
      <c r="A56" t="s">
        <v>129</v>
      </c>
      <c r="B56" t="s">
        <v>43</v>
      </c>
      <c r="C56" t="s">
        <v>217</v>
      </c>
      <c r="D56" s="33" t="s">
        <v>218</v>
      </c>
      <c r="E56" t="s">
        <v>204</v>
      </c>
      <c r="F56" t="s">
        <v>44</v>
      </c>
      <c r="H56" t="s">
        <v>44</v>
      </c>
    </row>
    <row r="57" spans="1:8" ht="172.8" x14ac:dyDescent="0.3">
      <c r="A57" t="s">
        <v>129</v>
      </c>
      <c r="B57" t="s">
        <v>43</v>
      </c>
      <c r="C57" t="s">
        <v>219</v>
      </c>
      <c r="D57" s="33" t="s">
        <v>220</v>
      </c>
      <c r="E57" t="s">
        <v>207</v>
      </c>
      <c r="F57" t="s">
        <v>44</v>
      </c>
      <c r="H57" t="s">
        <v>44</v>
      </c>
    </row>
    <row r="58" spans="1:8" ht="172.8" x14ac:dyDescent="0.3">
      <c r="A58" t="s">
        <v>129</v>
      </c>
      <c r="B58" t="s">
        <v>43</v>
      </c>
      <c r="C58" t="s">
        <v>221</v>
      </c>
      <c r="D58" s="33" t="s">
        <v>222</v>
      </c>
      <c r="E58" t="s">
        <v>210</v>
      </c>
      <c r="F58" t="s">
        <v>44</v>
      </c>
      <c r="H58" t="s">
        <v>44</v>
      </c>
    </row>
    <row r="59" spans="1:8" ht="172.8" x14ac:dyDescent="0.3">
      <c r="A59" t="s">
        <v>129</v>
      </c>
      <c r="B59" t="s">
        <v>43</v>
      </c>
      <c r="C59" t="s">
        <v>223</v>
      </c>
      <c r="D59" s="33" t="s">
        <v>224</v>
      </c>
      <c r="E59" t="s">
        <v>213</v>
      </c>
      <c r="F59" t="s">
        <v>44</v>
      </c>
      <c r="H59" t="s">
        <v>44</v>
      </c>
    </row>
    <row r="60" spans="1:8" ht="172.8" x14ac:dyDescent="0.3">
      <c r="A60" t="s">
        <v>129</v>
      </c>
      <c r="B60" t="s">
        <v>43</v>
      </c>
      <c r="C60" t="s">
        <v>225</v>
      </c>
      <c r="D60" s="33" t="s">
        <v>226</v>
      </c>
      <c r="E60" t="s">
        <v>216</v>
      </c>
      <c r="F60" t="s">
        <v>44</v>
      </c>
      <c r="H60" t="s">
        <v>44</v>
      </c>
    </row>
    <row r="61" spans="1:8" ht="28.8" x14ac:dyDescent="0.3">
      <c r="A61" t="s">
        <v>129</v>
      </c>
      <c r="B61" t="s">
        <v>43</v>
      </c>
      <c r="C61" t="s">
        <v>227</v>
      </c>
      <c r="D61" s="33" t="s">
        <v>228</v>
      </c>
      <c r="E61" t="s">
        <v>229</v>
      </c>
      <c r="F61" t="s">
        <v>183</v>
      </c>
      <c r="H61" t="s">
        <v>44</v>
      </c>
    </row>
    <row r="62" spans="1:8" ht="43.2" x14ac:dyDescent="0.3">
      <c r="A62" t="s">
        <v>129</v>
      </c>
      <c r="B62" t="s">
        <v>43</v>
      </c>
      <c r="C62" t="s">
        <v>230</v>
      </c>
      <c r="D62" s="33" t="s">
        <v>231</v>
      </c>
      <c r="E62" t="s">
        <v>232</v>
      </c>
      <c r="F62" t="s">
        <v>183</v>
      </c>
      <c r="H62" t="s">
        <v>44</v>
      </c>
    </row>
    <row r="63" spans="1:8" ht="28.8" x14ac:dyDescent="0.3">
      <c r="A63" t="s">
        <v>129</v>
      </c>
      <c r="B63" t="s">
        <v>43</v>
      </c>
      <c r="C63" t="s">
        <v>233</v>
      </c>
      <c r="D63" s="33" t="s">
        <v>234</v>
      </c>
      <c r="E63" t="s">
        <v>235</v>
      </c>
      <c r="F63" t="s">
        <v>183</v>
      </c>
      <c r="H63" t="s">
        <v>44</v>
      </c>
    </row>
    <row r="64" spans="1:8" ht="28.8" x14ac:dyDescent="0.3">
      <c r="A64" t="s">
        <v>129</v>
      </c>
      <c r="B64" t="s">
        <v>43</v>
      </c>
      <c r="C64" t="s">
        <v>236</v>
      </c>
      <c r="D64" s="33" t="s">
        <v>237</v>
      </c>
      <c r="E64" t="s">
        <v>238</v>
      </c>
      <c r="F64" t="s">
        <v>183</v>
      </c>
      <c r="H64" t="s">
        <v>44</v>
      </c>
    </row>
    <row r="65" spans="1:8" ht="43.2" x14ac:dyDescent="0.3">
      <c r="A65" t="s">
        <v>129</v>
      </c>
      <c r="B65" t="s">
        <v>43</v>
      </c>
      <c r="C65" t="s">
        <v>239</v>
      </c>
      <c r="D65" s="33" t="s">
        <v>240</v>
      </c>
      <c r="E65" t="s">
        <v>241</v>
      </c>
      <c r="F65" t="s">
        <v>183</v>
      </c>
      <c r="H65" t="s">
        <v>44</v>
      </c>
    </row>
    <row r="66" spans="1:8" ht="172.8" x14ac:dyDescent="0.3">
      <c r="A66" t="s">
        <v>129</v>
      </c>
      <c r="B66" t="s">
        <v>43</v>
      </c>
      <c r="C66" t="s">
        <v>242</v>
      </c>
      <c r="D66" s="33" t="s">
        <v>243</v>
      </c>
      <c r="E66" t="s">
        <v>229</v>
      </c>
      <c r="F66" t="s">
        <v>44</v>
      </c>
      <c r="H66" t="s">
        <v>44</v>
      </c>
    </row>
    <row r="67" spans="1:8" ht="187.2" x14ac:dyDescent="0.3">
      <c r="A67" t="s">
        <v>129</v>
      </c>
      <c r="B67" t="s">
        <v>43</v>
      </c>
      <c r="C67" t="s">
        <v>244</v>
      </c>
      <c r="D67" s="33" t="s">
        <v>245</v>
      </c>
      <c r="E67" t="s">
        <v>232</v>
      </c>
      <c r="F67" t="s">
        <v>44</v>
      </c>
      <c r="H67" t="s">
        <v>44</v>
      </c>
    </row>
    <row r="68" spans="1:8" ht="172.8" x14ac:dyDescent="0.3">
      <c r="A68" t="s">
        <v>129</v>
      </c>
      <c r="B68" t="s">
        <v>43</v>
      </c>
      <c r="C68" t="s">
        <v>246</v>
      </c>
      <c r="D68" s="33" t="s">
        <v>247</v>
      </c>
      <c r="E68" t="s">
        <v>235</v>
      </c>
      <c r="F68" t="s">
        <v>44</v>
      </c>
      <c r="H68" t="s">
        <v>44</v>
      </c>
    </row>
    <row r="69" spans="1:8" ht="172.8" x14ac:dyDescent="0.3">
      <c r="A69" t="s">
        <v>129</v>
      </c>
      <c r="B69" t="s">
        <v>43</v>
      </c>
      <c r="C69" t="s">
        <v>248</v>
      </c>
      <c r="D69" s="33" t="s">
        <v>249</v>
      </c>
      <c r="E69" t="s">
        <v>238</v>
      </c>
      <c r="F69" t="s">
        <v>44</v>
      </c>
      <c r="H69" t="s">
        <v>44</v>
      </c>
    </row>
    <row r="70" spans="1:8" ht="187.2" x14ac:dyDescent="0.3">
      <c r="A70" t="s">
        <v>129</v>
      </c>
      <c r="B70" t="s">
        <v>43</v>
      </c>
      <c r="C70" t="s">
        <v>250</v>
      </c>
      <c r="D70" s="33" t="s">
        <v>251</v>
      </c>
      <c r="E70" t="s">
        <v>241</v>
      </c>
      <c r="F70" t="s">
        <v>44</v>
      </c>
      <c r="H70" t="s">
        <v>44</v>
      </c>
    </row>
    <row r="71" spans="1:8" ht="43.2" x14ac:dyDescent="0.3">
      <c r="A71" t="s">
        <v>129</v>
      </c>
      <c r="B71" t="s">
        <v>43</v>
      </c>
      <c r="C71" t="s">
        <v>252</v>
      </c>
      <c r="D71" s="33" t="s">
        <v>253</v>
      </c>
      <c r="E71" t="s">
        <v>254</v>
      </c>
      <c r="F71" t="s">
        <v>44</v>
      </c>
      <c r="H71" t="s">
        <v>44</v>
      </c>
    </row>
    <row r="72" spans="1:8" ht="86.4" x14ac:dyDescent="0.3">
      <c r="A72" t="s">
        <v>129</v>
      </c>
      <c r="B72" t="s">
        <v>43</v>
      </c>
      <c r="C72" t="s">
        <v>255</v>
      </c>
      <c r="D72" s="33" t="s">
        <v>256</v>
      </c>
      <c r="E72" t="s">
        <v>257</v>
      </c>
      <c r="F72" t="s">
        <v>44</v>
      </c>
      <c r="H72" t="s">
        <v>44</v>
      </c>
    </row>
    <row r="73" spans="1:8" ht="43.2" x14ac:dyDescent="0.3">
      <c r="A73" t="s">
        <v>129</v>
      </c>
      <c r="B73" t="s">
        <v>43</v>
      </c>
      <c r="C73" t="s">
        <v>258</v>
      </c>
      <c r="D73" s="33" t="s">
        <v>259</v>
      </c>
      <c r="E73" t="s">
        <v>260</v>
      </c>
      <c r="F73" t="s">
        <v>44</v>
      </c>
      <c r="H73" t="s">
        <v>44</v>
      </c>
    </row>
    <row r="74" spans="1:8" ht="43.2" x14ac:dyDescent="0.3">
      <c r="A74" t="s">
        <v>129</v>
      </c>
      <c r="B74" t="s">
        <v>43</v>
      </c>
      <c r="C74" t="s">
        <v>261</v>
      </c>
      <c r="D74" s="33" t="s">
        <v>262</v>
      </c>
      <c r="E74" t="s">
        <v>263</v>
      </c>
      <c r="F74" t="s">
        <v>44</v>
      </c>
      <c r="H74" t="s">
        <v>44</v>
      </c>
    </row>
    <row r="75" spans="1:8" ht="86.4" x14ac:dyDescent="0.3">
      <c r="A75" t="s">
        <v>129</v>
      </c>
      <c r="B75" t="s">
        <v>43</v>
      </c>
      <c r="C75" t="s">
        <v>264</v>
      </c>
      <c r="D75" s="33" t="s">
        <v>265</v>
      </c>
      <c r="E75" t="s">
        <v>266</v>
      </c>
      <c r="F75" t="s">
        <v>44</v>
      </c>
      <c r="H75" t="s">
        <v>44</v>
      </c>
    </row>
    <row r="76" spans="1:8" ht="28.8" x14ac:dyDescent="0.3">
      <c r="A76" t="s">
        <v>129</v>
      </c>
      <c r="B76" t="s">
        <v>43</v>
      </c>
      <c r="C76" t="s">
        <v>267</v>
      </c>
      <c r="D76" s="33" t="s">
        <v>268</v>
      </c>
      <c r="E76" t="s">
        <v>269</v>
      </c>
      <c r="F76" t="s">
        <v>183</v>
      </c>
      <c r="H76" t="s">
        <v>44</v>
      </c>
    </row>
    <row r="77" spans="1:8" ht="43.2" x14ac:dyDescent="0.3">
      <c r="A77" t="s">
        <v>129</v>
      </c>
      <c r="B77" t="s">
        <v>43</v>
      </c>
      <c r="C77" t="s">
        <v>270</v>
      </c>
      <c r="D77" s="33" t="s">
        <v>271</v>
      </c>
      <c r="E77" t="s">
        <v>272</v>
      </c>
      <c r="F77" t="s">
        <v>183</v>
      </c>
      <c r="H77" t="s">
        <v>44</v>
      </c>
    </row>
    <row r="78" spans="1:8" ht="28.8" x14ac:dyDescent="0.3">
      <c r="A78" t="s">
        <v>129</v>
      </c>
      <c r="B78" t="s">
        <v>43</v>
      </c>
      <c r="C78" t="s">
        <v>273</v>
      </c>
      <c r="D78" s="33" t="s">
        <v>274</v>
      </c>
      <c r="E78" t="s">
        <v>275</v>
      </c>
      <c r="F78" t="s">
        <v>183</v>
      </c>
      <c r="H78" t="s">
        <v>44</v>
      </c>
    </row>
    <row r="79" spans="1:8" ht="28.8" x14ac:dyDescent="0.3">
      <c r="A79" t="s">
        <v>129</v>
      </c>
      <c r="B79" t="s">
        <v>43</v>
      </c>
      <c r="C79" t="s">
        <v>276</v>
      </c>
      <c r="D79" s="33" t="s">
        <v>277</v>
      </c>
      <c r="E79" t="s">
        <v>278</v>
      </c>
      <c r="F79" t="s">
        <v>183</v>
      </c>
      <c r="H79" t="s">
        <v>44</v>
      </c>
    </row>
    <row r="80" spans="1:8" ht="43.2" x14ac:dyDescent="0.3">
      <c r="A80" t="s">
        <v>129</v>
      </c>
      <c r="B80" t="s">
        <v>43</v>
      </c>
      <c r="C80" t="s">
        <v>279</v>
      </c>
      <c r="D80" s="33" t="s">
        <v>280</v>
      </c>
      <c r="E80" t="s">
        <v>281</v>
      </c>
      <c r="F80" t="s">
        <v>183</v>
      </c>
      <c r="H80" t="s">
        <v>44</v>
      </c>
    </row>
    <row r="81" spans="1:8" ht="172.8" x14ac:dyDescent="0.3">
      <c r="A81" t="s">
        <v>129</v>
      </c>
      <c r="B81" t="s">
        <v>43</v>
      </c>
      <c r="C81" t="s">
        <v>282</v>
      </c>
      <c r="D81" s="33" t="s">
        <v>283</v>
      </c>
      <c r="E81" t="s">
        <v>269</v>
      </c>
      <c r="F81" t="s">
        <v>44</v>
      </c>
      <c r="H81" t="s">
        <v>44</v>
      </c>
    </row>
    <row r="82" spans="1:8" ht="187.2" x14ac:dyDescent="0.3">
      <c r="A82" t="s">
        <v>129</v>
      </c>
      <c r="B82" t="s">
        <v>43</v>
      </c>
      <c r="C82" t="s">
        <v>284</v>
      </c>
      <c r="D82" s="33" t="s">
        <v>285</v>
      </c>
      <c r="E82" t="s">
        <v>272</v>
      </c>
      <c r="F82" t="s">
        <v>44</v>
      </c>
      <c r="H82" t="s">
        <v>44</v>
      </c>
    </row>
    <row r="83" spans="1:8" ht="172.8" x14ac:dyDescent="0.3">
      <c r="A83" t="s">
        <v>129</v>
      </c>
      <c r="B83" t="s">
        <v>43</v>
      </c>
      <c r="C83" t="s">
        <v>286</v>
      </c>
      <c r="D83" s="33" t="s">
        <v>287</v>
      </c>
      <c r="E83" t="s">
        <v>275</v>
      </c>
      <c r="F83" t="s">
        <v>44</v>
      </c>
      <c r="H83" t="s">
        <v>44</v>
      </c>
    </row>
    <row r="84" spans="1:8" ht="172.8" x14ac:dyDescent="0.3">
      <c r="A84" t="s">
        <v>129</v>
      </c>
      <c r="B84" t="s">
        <v>43</v>
      </c>
      <c r="C84" t="s">
        <v>288</v>
      </c>
      <c r="D84" s="33" t="s">
        <v>289</v>
      </c>
      <c r="E84" t="s">
        <v>278</v>
      </c>
      <c r="F84" t="s">
        <v>44</v>
      </c>
      <c r="H84" t="s">
        <v>44</v>
      </c>
    </row>
    <row r="85" spans="1:8" ht="172.8" x14ac:dyDescent="0.3">
      <c r="A85" t="s">
        <v>129</v>
      </c>
      <c r="B85" t="s">
        <v>43</v>
      </c>
      <c r="C85" t="s">
        <v>290</v>
      </c>
      <c r="D85" s="33" t="s">
        <v>291</v>
      </c>
      <c r="E85" t="s">
        <v>281</v>
      </c>
      <c r="F85" t="s">
        <v>44</v>
      </c>
      <c r="H85" t="s">
        <v>44</v>
      </c>
    </row>
    <row r="86" spans="1:8" ht="158.4" x14ac:dyDescent="0.3">
      <c r="A86" t="s">
        <v>129</v>
      </c>
      <c r="B86" t="s">
        <v>43</v>
      </c>
      <c r="C86" t="s">
        <v>292</v>
      </c>
      <c r="D86" s="33" t="s">
        <v>293</v>
      </c>
      <c r="E86" t="s">
        <v>204</v>
      </c>
      <c r="F86" t="s">
        <v>44</v>
      </c>
      <c r="H86" t="s">
        <v>44</v>
      </c>
    </row>
    <row r="87" spans="1:8" ht="158.4" x14ac:dyDescent="0.3">
      <c r="A87" t="s">
        <v>129</v>
      </c>
      <c r="B87" t="s">
        <v>43</v>
      </c>
      <c r="C87" t="s">
        <v>294</v>
      </c>
      <c r="D87" s="33" t="s">
        <v>295</v>
      </c>
      <c r="E87" t="s">
        <v>207</v>
      </c>
      <c r="F87" t="s">
        <v>44</v>
      </c>
      <c r="H87" t="s">
        <v>44</v>
      </c>
    </row>
    <row r="88" spans="1:8" ht="158.4" x14ac:dyDescent="0.3">
      <c r="A88" t="s">
        <v>129</v>
      </c>
      <c r="B88" t="s">
        <v>43</v>
      </c>
      <c r="C88" t="s">
        <v>296</v>
      </c>
      <c r="D88" s="33" t="s">
        <v>297</v>
      </c>
      <c r="E88" t="s">
        <v>210</v>
      </c>
      <c r="F88" t="s">
        <v>44</v>
      </c>
      <c r="H88" t="s">
        <v>44</v>
      </c>
    </row>
    <row r="89" spans="1:8" ht="158.4" x14ac:dyDescent="0.3">
      <c r="A89" t="s">
        <v>129</v>
      </c>
      <c r="B89" t="s">
        <v>43</v>
      </c>
      <c r="C89" t="s">
        <v>298</v>
      </c>
      <c r="D89" s="33" t="s">
        <v>299</v>
      </c>
      <c r="E89" t="s">
        <v>213</v>
      </c>
      <c r="F89" t="s">
        <v>44</v>
      </c>
      <c r="H89" t="s">
        <v>44</v>
      </c>
    </row>
    <row r="90" spans="1:8" ht="158.4" x14ac:dyDescent="0.3">
      <c r="A90" t="s">
        <v>129</v>
      </c>
      <c r="B90" t="s">
        <v>43</v>
      </c>
      <c r="C90" t="s">
        <v>300</v>
      </c>
      <c r="D90" s="33" t="s">
        <v>301</v>
      </c>
      <c r="E90" t="s">
        <v>216</v>
      </c>
      <c r="F90" t="s">
        <v>44</v>
      </c>
      <c r="H90" t="s">
        <v>44</v>
      </c>
    </row>
    <row r="91" spans="1:8" ht="86.4" x14ac:dyDescent="0.3">
      <c r="A91" t="s">
        <v>129</v>
      </c>
      <c r="B91" t="s">
        <v>43</v>
      </c>
      <c r="C91" t="s">
        <v>302</v>
      </c>
      <c r="D91" s="33" t="s">
        <v>303</v>
      </c>
      <c r="E91" t="s">
        <v>269</v>
      </c>
      <c r="F91" t="s">
        <v>44</v>
      </c>
      <c r="H91" t="s">
        <v>44</v>
      </c>
    </row>
    <row r="92" spans="1:8" ht="86.4" x14ac:dyDescent="0.3">
      <c r="A92" t="s">
        <v>129</v>
      </c>
      <c r="B92" t="s">
        <v>43</v>
      </c>
      <c r="C92" t="s">
        <v>304</v>
      </c>
      <c r="D92" s="33" t="s">
        <v>305</v>
      </c>
      <c r="E92" t="s">
        <v>272</v>
      </c>
      <c r="F92" t="s">
        <v>44</v>
      </c>
      <c r="H92" t="s">
        <v>44</v>
      </c>
    </row>
    <row r="93" spans="1:8" ht="86.4" x14ac:dyDescent="0.3">
      <c r="A93" t="s">
        <v>129</v>
      </c>
      <c r="B93" t="s">
        <v>43</v>
      </c>
      <c r="C93" t="s">
        <v>306</v>
      </c>
      <c r="D93" s="33" t="s">
        <v>307</v>
      </c>
      <c r="E93" t="s">
        <v>275</v>
      </c>
      <c r="F93" t="s">
        <v>44</v>
      </c>
      <c r="H93" t="s">
        <v>44</v>
      </c>
    </row>
    <row r="94" spans="1:8" ht="86.4" x14ac:dyDescent="0.3">
      <c r="A94" t="s">
        <v>129</v>
      </c>
      <c r="B94" t="s">
        <v>43</v>
      </c>
      <c r="C94" t="s">
        <v>308</v>
      </c>
      <c r="D94" s="33" t="s">
        <v>309</v>
      </c>
      <c r="E94" t="s">
        <v>278</v>
      </c>
      <c r="F94" t="s">
        <v>44</v>
      </c>
      <c r="H94" t="s">
        <v>44</v>
      </c>
    </row>
    <row r="95" spans="1:8" ht="86.4" x14ac:dyDescent="0.3">
      <c r="A95" t="s">
        <v>129</v>
      </c>
      <c r="B95" t="s">
        <v>43</v>
      </c>
      <c r="C95" t="s">
        <v>310</v>
      </c>
      <c r="D95" s="33" t="s">
        <v>311</v>
      </c>
      <c r="E95" t="s">
        <v>281</v>
      </c>
      <c r="F95" t="s">
        <v>44</v>
      </c>
      <c r="H95" t="s">
        <v>44</v>
      </c>
    </row>
    <row r="96" spans="1:8" ht="158.4" x14ac:dyDescent="0.3">
      <c r="A96" t="s">
        <v>129</v>
      </c>
      <c r="B96" t="s">
        <v>43</v>
      </c>
      <c r="C96" t="s">
        <v>312</v>
      </c>
      <c r="D96" s="33" t="s">
        <v>313</v>
      </c>
      <c r="E96" t="s">
        <v>229</v>
      </c>
      <c r="F96" t="s">
        <v>44</v>
      </c>
      <c r="H96" t="s">
        <v>44</v>
      </c>
    </row>
    <row r="97" spans="1:8" ht="158.4" x14ac:dyDescent="0.3">
      <c r="A97" t="s">
        <v>129</v>
      </c>
      <c r="B97" t="s">
        <v>43</v>
      </c>
      <c r="C97" t="s">
        <v>314</v>
      </c>
      <c r="D97" s="33" t="s">
        <v>315</v>
      </c>
      <c r="E97" t="s">
        <v>232</v>
      </c>
      <c r="F97" t="s">
        <v>44</v>
      </c>
      <c r="H97" t="s">
        <v>44</v>
      </c>
    </row>
    <row r="98" spans="1:8" ht="158.4" x14ac:dyDescent="0.3">
      <c r="A98" t="s">
        <v>129</v>
      </c>
      <c r="B98" t="s">
        <v>43</v>
      </c>
      <c r="C98" t="s">
        <v>316</v>
      </c>
      <c r="D98" s="33" t="s">
        <v>317</v>
      </c>
      <c r="E98" t="s">
        <v>235</v>
      </c>
      <c r="F98" t="s">
        <v>44</v>
      </c>
      <c r="H98" t="s">
        <v>44</v>
      </c>
    </row>
    <row r="99" spans="1:8" ht="158.4" x14ac:dyDescent="0.3">
      <c r="A99" t="s">
        <v>129</v>
      </c>
      <c r="B99" t="s">
        <v>43</v>
      </c>
      <c r="C99" t="s">
        <v>318</v>
      </c>
      <c r="D99" s="33" t="s">
        <v>319</v>
      </c>
      <c r="E99" t="s">
        <v>238</v>
      </c>
      <c r="F99" t="s">
        <v>44</v>
      </c>
      <c r="H99" t="s">
        <v>44</v>
      </c>
    </row>
    <row r="100" spans="1:8" ht="158.4" x14ac:dyDescent="0.3">
      <c r="A100" t="s">
        <v>129</v>
      </c>
      <c r="B100" t="s">
        <v>43</v>
      </c>
      <c r="C100" t="s">
        <v>320</v>
      </c>
      <c r="D100" s="33" t="s">
        <v>321</v>
      </c>
      <c r="E100" t="s">
        <v>241</v>
      </c>
      <c r="F100" t="s">
        <v>44</v>
      </c>
      <c r="H100" t="s">
        <v>44</v>
      </c>
    </row>
    <row r="101" spans="1:8" ht="158.4" x14ac:dyDescent="0.3">
      <c r="A101" t="s">
        <v>129</v>
      </c>
      <c r="B101" t="s">
        <v>43</v>
      </c>
      <c r="C101" t="s">
        <v>322</v>
      </c>
      <c r="D101" s="33" t="s">
        <v>323</v>
      </c>
      <c r="E101" t="s">
        <v>204</v>
      </c>
      <c r="F101" t="s">
        <v>44</v>
      </c>
      <c r="H101" t="s">
        <v>44</v>
      </c>
    </row>
    <row r="102" spans="1:8" ht="158.4" x14ac:dyDescent="0.3">
      <c r="A102" t="s">
        <v>129</v>
      </c>
      <c r="B102" t="s">
        <v>43</v>
      </c>
      <c r="C102" t="s">
        <v>324</v>
      </c>
      <c r="D102" s="33" t="s">
        <v>325</v>
      </c>
      <c r="E102" t="s">
        <v>207</v>
      </c>
      <c r="F102" t="s">
        <v>44</v>
      </c>
      <c r="H102" t="s">
        <v>44</v>
      </c>
    </row>
    <row r="103" spans="1:8" ht="158.4" x14ac:dyDescent="0.3">
      <c r="A103" t="s">
        <v>129</v>
      </c>
      <c r="B103" t="s">
        <v>43</v>
      </c>
      <c r="C103" t="s">
        <v>326</v>
      </c>
      <c r="D103" s="33" t="s">
        <v>327</v>
      </c>
      <c r="E103" t="s">
        <v>210</v>
      </c>
      <c r="F103" t="s">
        <v>44</v>
      </c>
      <c r="H103" t="s">
        <v>44</v>
      </c>
    </row>
    <row r="104" spans="1:8" ht="158.4" x14ac:dyDescent="0.3">
      <c r="A104" t="s">
        <v>129</v>
      </c>
      <c r="B104" t="s">
        <v>43</v>
      </c>
      <c r="C104" t="s">
        <v>328</v>
      </c>
      <c r="D104" s="33" t="s">
        <v>329</v>
      </c>
      <c r="E104" t="s">
        <v>213</v>
      </c>
      <c r="F104" t="s">
        <v>44</v>
      </c>
      <c r="H104" t="s">
        <v>44</v>
      </c>
    </row>
    <row r="105" spans="1:8" ht="158.4" x14ac:dyDescent="0.3">
      <c r="A105" t="s">
        <v>129</v>
      </c>
      <c r="B105" t="s">
        <v>43</v>
      </c>
      <c r="C105" t="s">
        <v>330</v>
      </c>
      <c r="D105" s="33" t="s">
        <v>331</v>
      </c>
      <c r="E105" t="s">
        <v>216</v>
      </c>
      <c r="F105" t="s">
        <v>44</v>
      </c>
      <c r="H105" t="s">
        <v>44</v>
      </c>
    </row>
    <row r="106" spans="1:8" ht="86.4" x14ac:dyDescent="0.3">
      <c r="A106" t="s">
        <v>129</v>
      </c>
      <c r="B106" t="s">
        <v>43</v>
      </c>
      <c r="C106" t="s">
        <v>332</v>
      </c>
      <c r="D106" s="33" t="s">
        <v>333</v>
      </c>
      <c r="E106" t="s">
        <v>269</v>
      </c>
      <c r="F106" t="s">
        <v>44</v>
      </c>
      <c r="H106" t="s">
        <v>44</v>
      </c>
    </row>
    <row r="107" spans="1:8" ht="86.4" x14ac:dyDescent="0.3">
      <c r="A107" t="s">
        <v>129</v>
      </c>
      <c r="B107" t="s">
        <v>43</v>
      </c>
      <c r="C107" t="s">
        <v>334</v>
      </c>
      <c r="D107" s="33" t="s">
        <v>335</v>
      </c>
      <c r="E107" t="s">
        <v>272</v>
      </c>
      <c r="F107" t="s">
        <v>44</v>
      </c>
      <c r="H107" t="s">
        <v>44</v>
      </c>
    </row>
    <row r="108" spans="1:8" ht="86.4" x14ac:dyDescent="0.3">
      <c r="A108" t="s">
        <v>129</v>
      </c>
      <c r="B108" t="s">
        <v>43</v>
      </c>
      <c r="C108" t="s">
        <v>336</v>
      </c>
      <c r="D108" s="33" t="s">
        <v>337</v>
      </c>
      <c r="E108" t="s">
        <v>275</v>
      </c>
      <c r="F108" t="s">
        <v>44</v>
      </c>
      <c r="H108" t="s">
        <v>44</v>
      </c>
    </row>
    <row r="109" spans="1:8" ht="86.4" x14ac:dyDescent="0.3">
      <c r="A109" t="s">
        <v>129</v>
      </c>
      <c r="B109" t="s">
        <v>43</v>
      </c>
      <c r="C109" t="s">
        <v>338</v>
      </c>
      <c r="D109" s="33" t="s">
        <v>339</v>
      </c>
      <c r="E109" t="s">
        <v>278</v>
      </c>
      <c r="F109" t="s">
        <v>44</v>
      </c>
      <c r="H109" t="s">
        <v>44</v>
      </c>
    </row>
    <row r="110" spans="1:8" ht="86.4" x14ac:dyDescent="0.3">
      <c r="A110" t="s">
        <v>129</v>
      </c>
      <c r="B110" t="s">
        <v>43</v>
      </c>
      <c r="C110" t="s">
        <v>340</v>
      </c>
      <c r="D110" s="33" t="s">
        <v>341</v>
      </c>
      <c r="E110" t="s">
        <v>281</v>
      </c>
      <c r="F110" t="s">
        <v>44</v>
      </c>
      <c r="H110" t="s">
        <v>44</v>
      </c>
    </row>
    <row r="111" spans="1:8" ht="158.4" x14ac:dyDescent="0.3">
      <c r="A111" t="s">
        <v>129</v>
      </c>
      <c r="B111" t="s">
        <v>43</v>
      </c>
      <c r="C111" t="s">
        <v>342</v>
      </c>
      <c r="D111" s="33" t="s">
        <v>343</v>
      </c>
      <c r="E111" t="s">
        <v>229</v>
      </c>
      <c r="F111" t="s">
        <v>44</v>
      </c>
      <c r="H111" t="s">
        <v>44</v>
      </c>
    </row>
    <row r="112" spans="1:8" ht="158.4" x14ac:dyDescent="0.3">
      <c r="A112" t="s">
        <v>129</v>
      </c>
      <c r="B112" t="s">
        <v>43</v>
      </c>
      <c r="C112" t="s">
        <v>344</v>
      </c>
      <c r="D112" s="33" t="s">
        <v>345</v>
      </c>
      <c r="E112" t="s">
        <v>232</v>
      </c>
      <c r="F112" t="s">
        <v>44</v>
      </c>
      <c r="H112" t="s">
        <v>44</v>
      </c>
    </row>
    <row r="113" spans="1:8" ht="158.4" x14ac:dyDescent="0.3">
      <c r="A113" t="s">
        <v>129</v>
      </c>
      <c r="B113" t="s">
        <v>43</v>
      </c>
      <c r="C113" t="s">
        <v>346</v>
      </c>
      <c r="D113" s="33" t="s">
        <v>347</v>
      </c>
      <c r="E113" t="s">
        <v>235</v>
      </c>
      <c r="F113" t="s">
        <v>44</v>
      </c>
      <c r="H113" t="s">
        <v>44</v>
      </c>
    </row>
    <row r="114" spans="1:8" ht="158.4" x14ac:dyDescent="0.3">
      <c r="A114" t="s">
        <v>129</v>
      </c>
      <c r="B114" t="s">
        <v>43</v>
      </c>
      <c r="C114" t="s">
        <v>348</v>
      </c>
      <c r="D114" s="33" t="s">
        <v>349</v>
      </c>
      <c r="E114" t="s">
        <v>238</v>
      </c>
      <c r="F114" t="s">
        <v>44</v>
      </c>
      <c r="H114" t="s">
        <v>44</v>
      </c>
    </row>
    <row r="115" spans="1:8" ht="158.4" x14ac:dyDescent="0.3">
      <c r="A115" t="s">
        <v>129</v>
      </c>
      <c r="B115" t="s">
        <v>43</v>
      </c>
      <c r="C115" t="s">
        <v>350</v>
      </c>
      <c r="D115" s="33" t="s">
        <v>351</v>
      </c>
      <c r="E115" t="s">
        <v>241</v>
      </c>
      <c r="F115" t="s">
        <v>44</v>
      </c>
      <c r="H115" t="s">
        <v>44</v>
      </c>
    </row>
    <row r="116" spans="1:8" ht="158.4" x14ac:dyDescent="0.3">
      <c r="A116" t="s">
        <v>129</v>
      </c>
      <c r="B116" t="s">
        <v>43</v>
      </c>
      <c r="C116" t="s">
        <v>352</v>
      </c>
      <c r="D116" s="33" t="s">
        <v>353</v>
      </c>
      <c r="E116" t="s">
        <v>204</v>
      </c>
      <c r="F116" t="s">
        <v>44</v>
      </c>
      <c r="H116" t="s">
        <v>44</v>
      </c>
    </row>
    <row r="117" spans="1:8" ht="158.4" x14ac:dyDescent="0.3">
      <c r="A117" t="s">
        <v>129</v>
      </c>
      <c r="B117" t="s">
        <v>43</v>
      </c>
      <c r="C117" t="s">
        <v>354</v>
      </c>
      <c r="D117" s="33" t="s">
        <v>355</v>
      </c>
      <c r="E117" t="s">
        <v>207</v>
      </c>
      <c r="F117" t="s">
        <v>44</v>
      </c>
      <c r="H117" t="s">
        <v>44</v>
      </c>
    </row>
    <row r="118" spans="1:8" ht="158.4" x14ac:dyDescent="0.3">
      <c r="A118" t="s">
        <v>129</v>
      </c>
      <c r="B118" t="s">
        <v>43</v>
      </c>
      <c r="C118" t="s">
        <v>356</v>
      </c>
      <c r="D118" s="33" t="s">
        <v>357</v>
      </c>
      <c r="E118" t="s">
        <v>210</v>
      </c>
      <c r="F118" t="s">
        <v>44</v>
      </c>
      <c r="H118" t="s">
        <v>44</v>
      </c>
    </row>
    <row r="119" spans="1:8" ht="158.4" x14ac:dyDescent="0.3">
      <c r="A119" t="s">
        <v>129</v>
      </c>
      <c r="B119" t="s">
        <v>43</v>
      </c>
      <c r="C119" t="s">
        <v>358</v>
      </c>
      <c r="D119" s="33" t="s">
        <v>359</v>
      </c>
      <c r="E119" t="s">
        <v>213</v>
      </c>
      <c r="F119" t="s">
        <v>44</v>
      </c>
      <c r="H119" t="s">
        <v>44</v>
      </c>
    </row>
    <row r="120" spans="1:8" ht="158.4" x14ac:dyDescent="0.3">
      <c r="A120" t="s">
        <v>129</v>
      </c>
      <c r="B120" t="s">
        <v>43</v>
      </c>
      <c r="C120" t="s">
        <v>360</v>
      </c>
      <c r="D120" s="33" t="s">
        <v>361</v>
      </c>
      <c r="E120" t="s">
        <v>216</v>
      </c>
      <c r="F120" t="s">
        <v>44</v>
      </c>
      <c r="H120" t="s">
        <v>44</v>
      </c>
    </row>
    <row r="121" spans="1:8" ht="86.4" x14ac:dyDescent="0.3">
      <c r="A121" t="s">
        <v>129</v>
      </c>
      <c r="B121" t="s">
        <v>43</v>
      </c>
      <c r="C121" t="s">
        <v>362</v>
      </c>
      <c r="D121" s="33" t="s">
        <v>363</v>
      </c>
      <c r="E121" t="s">
        <v>269</v>
      </c>
      <c r="F121" t="s">
        <v>44</v>
      </c>
      <c r="H121" t="s">
        <v>44</v>
      </c>
    </row>
    <row r="122" spans="1:8" ht="86.4" x14ac:dyDescent="0.3">
      <c r="A122" t="s">
        <v>129</v>
      </c>
      <c r="B122" t="s">
        <v>43</v>
      </c>
      <c r="C122" t="s">
        <v>364</v>
      </c>
      <c r="D122" s="33" t="s">
        <v>365</v>
      </c>
      <c r="E122" t="s">
        <v>272</v>
      </c>
      <c r="F122" t="s">
        <v>44</v>
      </c>
      <c r="H122" t="s">
        <v>44</v>
      </c>
    </row>
    <row r="123" spans="1:8" ht="86.4" x14ac:dyDescent="0.3">
      <c r="A123" t="s">
        <v>129</v>
      </c>
      <c r="B123" t="s">
        <v>43</v>
      </c>
      <c r="C123" t="s">
        <v>366</v>
      </c>
      <c r="D123" s="33" t="s">
        <v>367</v>
      </c>
      <c r="E123" t="s">
        <v>275</v>
      </c>
      <c r="F123" t="s">
        <v>44</v>
      </c>
      <c r="H123" t="s">
        <v>44</v>
      </c>
    </row>
    <row r="124" spans="1:8" ht="86.4" x14ac:dyDescent="0.3">
      <c r="A124" t="s">
        <v>129</v>
      </c>
      <c r="B124" t="s">
        <v>43</v>
      </c>
      <c r="C124" t="s">
        <v>368</v>
      </c>
      <c r="D124" s="33" t="s">
        <v>369</v>
      </c>
      <c r="E124" t="s">
        <v>278</v>
      </c>
      <c r="F124" t="s">
        <v>44</v>
      </c>
      <c r="H124" t="s">
        <v>44</v>
      </c>
    </row>
    <row r="125" spans="1:8" ht="86.4" x14ac:dyDescent="0.3">
      <c r="A125" t="s">
        <v>129</v>
      </c>
      <c r="B125" t="s">
        <v>43</v>
      </c>
      <c r="C125" t="s">
        <v>370</v>
      </c>
      <c r="D125" s="33" t="s">
        <v>371</v>
      </c>
      <c r="E125" t="s">
        <v>281</v>
      </c>
      <c r="F125" t="s">
        <v>44</v>
      </c>
      <c r="H125" t="s">
        <v>44</v>
      </c>
    </row>
    <row r="126" spans="1:8" ht="86.4" x14ac:dyDescent="0.3">
      <c r="A126" t="s">
        <v>129</v>
      </c>
      <c r="B126" t="s">
        <v>43</v>
      </c>
      <c r="C126" t="s">
        <v>372</v>
      </c>
      <c r="D126" s="33" t="s">
        <v>373</v>
      </c>
      <c r="E126" t="s">
        <v>168</v>
      </c>
      <c r="F126" t="s">
        <v>44</v>
      </c>
      <c r="H126" t="s">
        <v>44</v>
      </c>
    </row>
    <row r="127" spans="1:8" ht="86.4" x14ac:dyDescent="0.3">
      <c r="A127" t="s">
        <v>129</v>
      </c>
      <c r="B127" t="s">
        <v>43</v>
      </c>
      <c r="C127" t="s">
        <v>374</v>
      </c>
      <c r="D127" s="33" t="s">
        <v>375</v>
      </c>
      <c r="E127" t="s">
        <v>171</v>
      </c>
      <c r="F127" t="s">
        <v>44</v>
      </c>
      <c r="H127" t="s">
        <v>44</v>
      </c>
    </row>
    <row r="128" spans="1:8" ht="86.4" x14ac:dyDescent="0.3">
      <c r="A128" t="s">
        <v>129</v>
      </c>
      <c r="B128" t="s">
        <v>43</v>
      </c>
      <c r="C128" t="s">
        <v>376</v>
      </c>
      <c r="D128" s="33" t="s">
        <v>377</v>
      </c>
      <c r="E128" t="s">
        <v>174</v>
      </c>
      <c r="F128" t="s">
        <v>44</v>
      </c>
      <c r="H128" t="s">
        <v>44</v>
      </c>
    </row>
    <row r="129" spans="1:8" ht="86.4" x14ac:dyDescent="0.3">
      <c r="A129" t="s">
        <v>129</v>
      </c>
      <c r="B129" t="s">
        <v>43</v>
      </c>
      <c r="C129" t="s">
        <v>378</v>
      </c>
      <c r="D129" s="33" t="s">
        <v>379</v>
      </c>
      <c r="E129" t="s">
        <v>177</v>
      </c>
      <c r="F129" t="s">
        <v>44</v>
      </c>
      <c r="H129" t="s">
        <v>44</v>
      </c>
    </row>
    <row r="130" spans="1:8" ht="86.4" x14ac:dyDescent="0.3">
      <c r="A130" t="s">
        <v>129</v>
      </c>
      <c r="B130" t="s">
        <v>43</v>
      </c>
      <c r="C130" t="s">
        <v>380</v>
      </c>
      <c r="D130" s="33" t="s">
        <v>381</v>
      </c>
      <c r="E130" t="s">
        <v>180</v>
      </c>
      <c r="F130" t="s">
        <v>44</v>
      </c>
      <c r="H130" t="s">
        <v>44</v>
      </c>
    </row>
    <row r="131" spans="1:8" ht="158.4" x14ac:dyDescent="0.3">
      <c r="A131" t="s">
        <v>129</v>
      </c>
      <c r="B131" t="s">
        <v>43</v>
      </c>
      <c r="C131" t="s">
        <v>382</v>
      </c>
      <c r="D131" s="33" t="s">
        <v>383</v>
      </c>
      <c r="E131" t="s">
        <v>229</v>
      </c>
      <c r="F131" t="s">
        <v>44</v>
      </c>
      <c r="H131" t="s">
        <v>44</v>
      </c>
    </row>
    <row r="132" spans="1:8" ht="158.4" x14ac:dyDescent="0.3">
      <c r="A132" t="s">
        <v>129</v>
      </c>
      <c r="B132" t="s">
        <v>43</v>
      </c>
      <c r="C132" t="s">
        <v>384</v>
      </c>
      <c r="D132" s="33" t="s">
        <v>385</v>
      </c>
      <c r="E132" t="s">
        <v>232</v>
      </c>
      <c r="F132" t="s">
        <v>44</v>
      </c>
      <c r="H132" t="s">
        <v>44</v>
      </c>
    </row>
    <row r="133" spans="1:8" ht="158.4" x14ac:dyDescent="0.3">
      <c r="A133" t="s">
        <v>129</v>
      </c>
      <c r="B133" t="s">
        <v>43</v>
      </c>
      <c r="C133" t="s">
        <v>386</v>
      </c>
      <c r="D133" s="33" t="s">
        <v>387</v>
      </c>
      <c r="E133" t="s">
        <v>235</v>
      </c>
      <c r="F133" t="s">
        <v>44</v>
      </c>
      <c r="H133" t="s">
        <v>44</v>
      </c>
    </row>
    <row r="134" spans="1:8" ht="158.4" x14ac:dyDescent="0.3">
      <c r="A134" t="s">
        <v>129</v>
      </c>
      <c r="B134" t="s">
        <v>43</v>
      </c>
      <c r="C134" t="s">
        <v>388</v>
      </c>
      <c r="D134" s="33" t="s">
        <v>389</v>
      </c>
      <c r="E134" t="s">
        <v>238</v>
      </c>
      <c r="F134" t="s">
        <v>44</v>
      </c>
      <c r="H134" t="s">
        <v>44</v>
      </c>
    </row>
    <row r="135" spans="1:8" ht="158.4" x14ac:dyDescent="0.3">
      <c r="A135" t="s">
        <v>129</v>
      </c>
      <c r="B135" t="s">
        <v>43</v>
      </c>
      <c r="C135" t="s">
        <v>390</v>
      </c>
      <c r="D135" s="33" t="s">
        <v>391</v>
      </c>
      <c r="E135" t="s">
        <v>241</v>
      </c>
      <c r="F135" t="s">
        <v>44</v>
      </c>
      <c r="H135" t="s">
        <v>44</v>
      </c>
    </row>
    <row r="136" spans="1:8" ht="28.8" x14ac:dyDescent="0.3">
      <c r="A136" t="s">
        <v>129</v>
      </c>
      <c r="B136" t="s">
        <v>43</v>
      </c>
      <c r="C136" t="s">
        <v>392</v>
      </c>
      <c r="D136" s="33" t="s">
        <v>393</v>
      </c>
      <c r="E136" t="s">
        <v>269</v>
      </c>
      <c r="F136" t="s">
        <v>183</v>
      </c>
      <c r="H136" t="s">
        <v>44</v>
      </c>
    </row>
    <row r="137" spans="1:8" ht="43.2" x14ac:dyDescent="0.3">
      <c r="A137" t="s">
        <v>129</v>
      </c>
      <c r="B137" t="s">
        <v>43</v>
      </c>
      <c r="C137" t="s">
        <v>394</v>
      </c>
      <c r="D137" s="33" t="s">
        <v>395</v>
      </c>
      <c r="E137" t="s">
        <v>272</v>
      </c>
      <c r="F137" t="s">
        <v>183</v>
      </c>
      <c r="H137" t="s">
        <v>44</v>
      </c>
    </row>
    <row r="138" spans="1:8" ht="28.8" x14ac:dyDescent="0.3">
      <c r="A138" t="s">
        <v>129</v>
      </c>
      <c r="B138" t="s">
        <v>43</v>
      </c>
      <c r="C138" t="s">
        <v>396</v>
      </c>
      <c r="D138" s="33" t="s">
        <v>397</v>
      </c>
      <c r="E138" t="s">
        <v>275</v>
      </c>
      <c r="F138" t="s">
        <v>183</v>
      </c>
      <c r="H138" t="s">
        <v>44</v>
      </c>
    </row>
    <row r="139" spans="1:8" ht="28.8" x14ac:dyDescent="0.3">
      <c r="A139" t="s">
        <v>129</v>
      </c>
      <c r="B139" t="s">
        <v>43</v>
      </c>
      <c r="C139" t="s">
        <v>398</v>
      </c>
      <c r="D139" s="33" t="s">
        <v>399</v>
      </c>
      <c r="E139" t="s">
        <v>278</v>
      </c>
      <c r="F139" t="s">
        <v>183</v>
      </c>
      <c r="H139" t="s">
        <v>44</v>
      </c>
    </row>
    <row r="140" spans="1:8" ht="43.2" x14ac:dyDescent="0.3">
      <c r="A140" t="s">
        <v>129</v>
      </c>
      <c r="B140" t="s">
        <v>43</v>
      </c>
      <c r="C140" t="s">
        <v>400</v>
      </c>
      <c r="D140" s="33" t="s">
        <v>401</v>
      </c>
      <c r="E140" t="s">
        <v>281</v>
      </c>
      <c r="F140" t="s">
        <v>183</v>
      </c>
      <c r="H140" t="s">
        <v>44</v>
      </c>
    </row>
    <row r="141" spans="1:8" ht="28.8" x14ac:dyDescent="0.3">
      <c r="A141" t="s">
        <v>129</v>
      </c>
      <c r="B141" t="s">
        <v>43</v>
      </c>
      <c r="C141" t="s">
        <v>402</v>
      </c>
      <c r="D141" s="33" t="s">
        <v>403</v>
      </c>
      <c r="E141" t="s">
        <v>204</v>
      </c>
      <c r="F141" t="s">
        <v>183</v>
      </c>
      <c r="H141" t="s">
        <v>44</v>
      </c>
    </row>
    <row r="142" spans="1:8" ht="43.2" x14ac:dyDescent="0.3">
      <c r="A142" t="s">
        <v>129</v>
      </c>
      <c r="B142" t="s">
        <v>43</v>
      </c>
      <c r="C142" t="s">
        <v>404</v>
      </c>
      <c r="D142" s="33" t="s">
        <v>405</v>
      </c>
      <c r="E142" t="s">
        <v>207</v>
      </c>
      <c r="F142" t="s">
        <v>183</v>
      </c>
      <c r="H142" t="s">
        <v>44</v>
      </c>
    </row>
    <row r="143" spans="1:8" ht="28.8" x14ac:dyDescent="0.3">
      <c r="A143" t="s">
        <v>129</v>
      </c>
      <c r="B143" t="s">
        <v>43</v>
      </c>
      <c r="C143" t="s">
        <v>406</v>
      </c>
      <c r="D143" s="33" t="s">
        <v>407</v>
      </c>
      <c r="E143" t="s">
        <v>210</v>
      </c>
      <c r="F143" t="s">
        <v>183</v>
      </c>
      <c r="H143" t="s">
        <v>44</v>
      </c>
    </row>
    <row r="144" spans="1:8" ht="28.8" x14ac:dyDescent="0.3">
      <c r="A144" t="s">
        <v>129</v>
      </c>
      <c r="B144" t="s">
        <v>43</v>
      </c>
      <c r="C144" t="s">
        <v>408</v>
      </c>
      <c r="D144" s="33" t="s">
        <v>409</v>
      </c>
      <c r="E144" t="s">
        <v>213</v>
      </c>
      <c r="F144" t="s">
        <v>183</v>
      </c>
      <c r="H144" t="s">
        <v>44</v>
      </c>
    </row>
    <row r="145" spans="1:8" ht="28.8" x14ac:dyDescent="0.3">
      <c r="A145" t="s">
        <v>129</v>
      </c>
      <c r="B145" t="s">
        <v>43</v>
      </c>
      <c r="C145" t="s">
        <v>410</v>
      </c>
      <c r="D145" s="33" t="s">
        <v>411</v>
      </c>
      <c r="E145" t="s">
        <v>216</v>
      </c>
      <c r="F145" t="s">
        <v>183</v>
      </c>
      <c r="H145" t="s">
        <v>44</v>
      </c>
    </row>
    <row r="146" spans="1:8" ht="172.8" x14ac:dyDescent="0.3">
      <c r="A146" t="s">
        <v>129</v>
      </c>
      <c r="B146" t="s">
        <v>43</v>
      </c>
      <c r="C146" t="s">
        <v>412</v>
      </c>
      <c r="D146" s="33" t="s">
        <v>413</v>
      </c>
      <c r="E146" t="s">
        <v>204</v>
      </c>
      <c r="F146" t="s">
        <v>44</v>
      </c>
      <c r="H146" t="s">
        <v>44</v>
      </c>
    </row>
    <row r="147" spans="1:8" ht="172.8" x14ac:dyDescent="0.3">
      <c r="A147" t="s">
        <v>129</v>
      </c>
      <c r="B147" t="s">
        <v>43</v>
      </c>
      <c r="C147" t="s">
        <v>414</v>
      </c>
      <c r="D147" s="33" t="s">
        <v>415</v>
      </c>
      <c r="E147" t="s">
        <v>207</v>
      </c>
      <c r="F147" t="s">
        <v>44</v>
      </c>
      <c r="H147" t="s">
        <v>44</v>
      </c>
    </row>
    <row r="148" spans="1:8" ht="172.8" x14ac:dyDescent="0.3">
      <c r="A148" t="s">
        <v>129</v>
      </c>
      <c r="B148" t="s">
        <v>43</v>
      </c>
      <c r="C148" t="s">
        <v>416</v>
      </c>
      <c r="D148" s="33" t="s">
        <v>417</v>
      </c>
      <c r="E148" t="s">
        <v>210</v>
      </c>
      <c r="F148" t="s">
        <v>44</v>
      </c>
      <c r="H148" t="s">
        <v>44</v>
      </c>
    </row>
    <row r="149" spans="1:8" ht="172.8" x14ac:dyDescent="0.3">
      <c r="A149" t="s">
        <v>129</v>
      </c>
      <c r="B149" t="s">
        <v>43</v>
      </c>
      <c r="C149" t="s">
        <v>418</v>
      </c>
      <c r="D149" s="33" t="s">
        <v>419</v>
      </c>
      <c r="E149" t="s">
        <v>213</v>
      </c>
      <c r="F149" t="s">
        <v>44</v>
      </c>
      <c r="H149" t="s">
        <v>44</v>
      </c>
    </row>
    <row r="150" spans="1:8" ht="172.8" x14ac:dyDescent="0.3">
      <c r="A150" t="s">
        <v>129</v>
      </c>
      <c r="B150" t="s">
        <v>43</v>
      </c>
      <c r="C150" t="s">
        <v>420</v>
      </c>
      <c r="D150" s="33" t="s">
        <v>421</v>
      </c>
      <c r="E150" t="s">
        <v>216</v>
      </c>
      <c r="F150" t="s">
        <v>44</v>
      </c>
      <c r="H150" t="s">
        <v>44</v>
      </c>
    </row>
    <row r="151" spans="1:8" ht="28.8" x14ac:dyDescent="0.3">
      <c r="A151" t="s">
        <v>129</v>
      </c>
      <c r="B151" t="s">
        <v>43</v>
      </c>
      <c r="C151" t="s">
        <v>422</v>
      </c>
      <c r="D151" s="33" t="s">
        <v>423</v>
      </c>
      <c r="E151" t="s">
        <v>229</v>
      </c>
      <c r="F151" t="s">
        <v>183</v>
      </c>
      <c r="H151" t="s">
        <v>44</v>
      </c>
    </row>
    <row r="152" spans="1:8" ht="43.2" x14ac:dyDescent="0.3">
      <c r="A152" t="s">
        <v>129</v>
      </c>
      <c r="B152" t="s">
        <v>43</v>
      </c>
      <c r="C152" t="s">
        <v>424</v>
      </c>
      <c r="D152" s="33" t="s">
        <v>425</v>
      </c>
      <c r="E152" t="s">
        <v>232</v>
      </c>
      <c r="F152" t="s">
        <v>183</v>
      </c>
      <c r="H152" t="s">
        <v>44</v>
      </c>
    </row>
    <row r="153" spans="1:8" ht="28.8" x14ac:dyDescent="0.3">
      <c r="A153" t="s">
        <v>129</v>
      </c>
      <c r="B153" t="s">
        <v>43</v>
      </c>
      <c r="C153" t="s">
        <v>426</v>
      </c>
      <c r="D153" s="33" t="s">
        <v>427</v>
      </c>
      <c r="E153" t="s">
        <v>235</v>
      </c>
      <c r="F153" t="s">
        <v>183</v>
      </c>
      <c r="H153" t="s">
        <v>44</v>
      </c>
    </row>
    <row r="154" spans="1:8" ht="28.8" x14ac:dyDescent="0.3">
      <c r="A154" t="s">
        <v>129</v>
      </c>
      <c r="B154" t="s">
        <v>43</v>
      </c>
      <c r="C154" t="s">
        <v>428</v>
      </c>
      <c r="D154" s="33" t="s">
        <v>429</v>
      </c>
      <c r="E154" t="s">
        <v>238</v>
      </c>
      <c r="F154" t="s">
        <v>183</v>
      </c>
      <c r="H154" t="s">
        <v>44</v>
      </c>
    </row>
    <row r="155" spans="1:8" ht="43.2" x14ac:dyDescent="0.3">
      <c r="A155" t="s">
        <v>129</v>
      </c>
      <c r="B155" t="s">
        <v>43</v>
      </c>
      <c r="C155" t="s">
        <v>430</v>
      </c>
      <c r="D155" s="33" t="s">
        <v>431</v>
      </c>
      <c r="E155" t="s">
        <v>241</v>
      </c>
      <c r="F155" t="s">
        <v>183</v>
      </c>
      <c r="H155" t="s">
        <v>44</v>
      </c>
    </row>
    <row r="156" spans="1:8" ht="172.8" x14ac:dyDescent="0.3">
      <c r="A156" t="s">
        <v>129</v>
      </c>
      <c r="B156" t="s">
        <v>43</v>
      </c>
      <c r="C156" t="s">
        <v>432</v>
      </c>
      <c r="D156" s="33" t="s">
        <v>433</v>
      </c>
      <c r="E156" t="s">
        <v>229</v>
      </c>
      <c r="F156" t="s">
        <v>44</v>
      </c>
      <c r="H156" t="s">
        <v>44</v>
      </c>
    </row>
    <row r="157" spans="1:8" ht="187.2" x14ac:dyDescent="0.3">
      <c r="A157" t="s">
        <v>129</v>
      </c>
      <c r="B157" t="s">
        <v>43</v>
      </c>
      <c r="C157" t="s">
        <v>434</v>
      </c>
      <c r="D157" s="33" t="s">
        <v>435</v>
      </c>
      <c r="E157" t="s">
        <v>232</v>
      </c>
      <c r="F157" t="s">
        <v>44</v>
      </c>
      <c r="H157" t="s">
        <v>44</v>
      </c>
    </row>
    <row r="158" spans="1:8" ht="172.8" x14ac:dyDescent="0.3">
      <c r="A158" t="s">
        <v>129</v>
      </c>
      <c r="B158" t="s">
        <v>43</v>
      </c>
      <c r="C158" t="s">
        <v>436</v>
      </c>
      <c r="D158" s="33" t="s">
        <v>437</v>
      </c>
      <c r="E158" t="s">
        <v>235</v>
      </c>
      <c r="F158" t="s">
        <v>44</v>
      </c>
      <c r="H158" t="s">
        <v>44</v>
      </c>
    </row>
    <row r="159" spans="1:8" ht="172.8" x14ac:dyDescent="0.3">
      <c r="A159" t="s">
        <v>129</v>
      </c>
      <c r="B159" t="s">
        <v>43</v>
      </c>
      <c r="C159" t="s">
        <v>438</v>
      </c>
      <c r="D159" s="33" t="s">
        <v>439</v>
      </c>
      <c r="E159" t="s">
        <v>238</v>
      </c>
      <c r="F159" t="s">
        <v>44</v>
      </c>
      <c r="H159" t="s">
        <v>44</v>
      </c>
    </row>
    <row r="160" spans="1:8" ht="187.2" x14ac:dyDescent="0.3">
      <c r="A160" t="s">
        <v>129</v>
      </c>
      <c r="B160" t="s">
        <v>43</v>
      </c>
      <c r="C160" t="s">
        <v>440</v>
      </c>
      <c r="D160" s="33" t="s">
        <v>441</v>
      </c>
      <c r="E160" t="s">
        <v>241</v>
      </c>
      <c r="F160" t="s">
        <v>44</v>
      </c>
      <c r="H160" t="s">
        <v>44</v>
      </c>
    </row>
    <row r="161" spans="1:8" ht="43.2" x14ac:dyDescent="0.3">
      <c r="A161" t="s">
        <v>129</v>
      </c>
      <c r="B161" t="s">
        <v>43</v>
      </c>
      <c r="C161" t="s">
        <v>442</v>
      </c>
      <c r="D161" s="33" t="s">
        <v>443</v>
      </c>
      <c r="E161" t="s">
        <v>254</v>
      </c>
      <c r="F161" t="s">
        <v>44</v>
      </c>
      <c r="H161" t="s">
        <v>44</v>
      </c>
    </row>
    <row r="162" spans="1:8" ht="86.4" x14ac:dyDescent="0.3">
      <c r="A162" t="s">
        <v>129</v>
      </c>
      <c r="B162" t="s">
        <v>43</v>
      </c>
      <c r="C162" t="s">
        <v>444</v>
      </c>
      <c r="D162" s="33" t="s">
        <v>445</v>
      </c>
      <c r="E162" t="s">
        <v>257</v>
      </c>
      <c r="F162" t="s">
        <v>44</v>
      </c>
      <c r="H162" t="s">
        <v>44</v>
      </c>
    </row>
    <row r="163" spans="1:8" ht="43.2" x14ac:dyDescent="0.3">
      <c r="A163" t="s">
        <v>129</v>
      </c>
      <c r="B163" t="s">
        <v>43</v>
      </c>
      <c r="C163" t="s">
        <v>446</v>
      </c>
      <c r="D163" s="33" t="s">
        <v>447</v>
      </c>
      <c r="E163" t="s">
        <v>260</v>
      </c>
      <c r="F163" t="s">
        <v>44</v>
      </c>
      <c r="H163" t="s">
        <v>44</v>
      </c>
    </row>
    <row r="164" spans="1:8" ht="43.2" x14ac:dyDescent="0.3">
      <c r="A164" t="s">
        <v>129</v>
      </c>
      <c r="B164" t="s">
        <v>43</v>
      </c>
      <c r="C164" t="s">
        <v>448</v>
      </c>
      <c r="D164" s="33" t="s">
        <v>449</v>
      </c>
      <c r="E164" t="s">
        <v>263</v>
      </c>
      <c r="F164" t="s">
        <v>44</v>
      </c>
      <c r="H164" t="s">
        <v>44</v>
      </c>
    </row>
    <row r="165" spans="1:8" ht="86.4" x14ac:dyDescent="0.3">
      <c r="A165" t="s">
        <v>129</v>
      </c>
      <c r="B165" t="s">
        <v>43</v>
      </c>
      <c r="C165" t="s">
        <v>450</v>
      </c>
      <c r="D165" s="33" t="s">
        <v>451</v>
      </c>
      <c r="E165" t="s">
        <v>266</v>
      </c>
      <c r="F165" t="s">
        <v>44</v>
      </c>
      <c r="H165" t="s">
        <v>44</v>
      </c>
    </row>
    <row r="166" spans="1:8" ht="172.8" x14ac:dyDescent="0.3">
      <c r="A166" t="s">
        <v>129</v>
      </c>
      <c r="B166" t="s">
        <v>43</v>
      </c>
      <c r="C166" t="s">
        <v>452</v>
      </c>
      <c r="D166" s="33" t="s">
        <v>453</v>
      </c>
      <c r="E166" t="s">
        <v>269</v>
      </c>
      <c r="F166" t="s">
        <v>44</v>
      </c>
      <c r="H166" t="s">
        <v>44</v>
      </c>
    </row>
    <row r="167" spans="1:8" ht="172.8" x14ac:dyDescent="0.3">
      <c r="A167" t="s">
        <v>129</v>
      </c>
      <c r="B167" t="s">
        <v>43</v>
      </c>
      <c r="C167" t="s">
        <v>454</v>
      </c>
      <c r="D167" s="33" t="s">
        <v>455</v>
      </c>
      <c r="E167" t="s">
        <v>272</v>
      </c>
      <c r="F167" t="s">
        <v>44</v>
      </c>
      <c r="H167" t="s">
        <v>44</v>
      </c>
    </row>
    <row r="168" spans="1:8" ht="172.8" x14ac:dyDescent="0.3">
      <c r="A168" t="s">
        <v>129</v>
      </c>
      <c r="B168" t="s">
        <v>43</v>
      </c>
      <c r="C168" t="s">
        <v>456</v>
      </c>
      <c r="D168" s="33" t="s">
        <v>457</v>
      </c>
      <c r="E168" t="s">
        <v>275</v>
      </c>
      <c r="F168" t="s">
        <v>44</v>
      </c>
      <c r="H168" t="s">
        <v>44</v>
      </c>
    </row>
    <row r="169" spans="1:8" ht="172.8" x14ac:dyDescent="0.3">
      <c r="A169" t="s">
        <v>129</v>
      </c>
      <c r="B169" t="s">
        <v>43</v>
      </c>
      <c r="C169" t="s">
        <v>458</v>
      </c>
      <c r="D169" s="33" t="s">
        <v>459</v>
      </c>
      <c r="E169" t="s">
        <v>278</v>
      </c>
      <c r="F169" t="s">
        <v>44</v>
      </c>
      <c r="H169" t="s">
        <v>44</v>
      </c>
    </row>
    <row r="170" spans="1:8" ht="172.8" x14ac:dyDescent="0.3">
      <c r="A170" t="s">
        <v>129</v>
      </c>
      <c r="B170" t="s">
        <v>43</v>
      </c>
      <c r="C170" t="s">
        <v>460</v>
      </c>
      <c r="D170" s="33" t="s">
        <v>461</v>
      </c>
      <c r="E170" t="s">
        <v>281</v>
      </c>
      <c r="F170" t="s">
        <v>44</v>
      </c>
      <c r="H170" t="s">
        <v>44</v>
      </c>
    </row>
    <row r="171" spans="1:8" ht="28.8" x14ac:dyDescent="0.3">
      <c r="A171" t="s">
        <v>129</v>
      </c>
      <c r="B171" t="s">
        <v>43</v>
      </c>
      <c r="C171" t="s">
        <v>462</v>
      </c>
      <c r="D171" s="33" t="s">
        <v>463</v>
      </c>
      <c r="E171" t="s">
        <v>135</v>
      </c>
      <c r="F171" t="s">
        <v>464</v>
      </c>
      <c r="H171" t="s">
        <v>44</v>
      </c>
    </row>
    <row r="172" spans="1:8" ht="28.8" x14ac:dyDescent="0.3">
      <c r="A172" t="s">
        <v>129</v>
      </c>
      <c r="B172" t="s">
        <v>43</v>
      </c>
      <c r="C172" t="s">
        <v>465</v>
      </c>
      <c r="D172" s="33" t="s">
        <v>466</v>
      </c>
      <c r="E172" t="s">
        <v>269</v>
      </c>
      <c r="F172" t="s">
        <v>183</v>
      </c>
      <c r="H172" t="s">
        <v>44</v>
      </c>
    </row>
    <row r="173" spans="1:8" ht="43.2" x14ac:dyDescent="0.3">
      <c r="A173" t="s">
        <v>129</v>
      </c>
      <c r="B173" t="s">
        <v>43</v>
      </c>
      <c r="C173" t="s">
        <v>467</v>
      </c>
      <c r="D173" s="33" t="s">
        <v>468</v>
      </c>
      <c r="E173" t="s">
        <v>272</v>
      </c>
      <c r="F173" t="s">
        <v>183</v>
      </c>
      <c r="H173" t="s">
        <v>44</v>
      </c>
    </row>
    <row r="174" spans="1:8" ht="28.8" x14ac:dyDescent="0.3">
      <c r="A174" t="s">
        <v>129</v>
      </c>
      <c r="B174" t="s">
        <v>43</v>
      </c>
      <c r="C174" t="s">
        <v>469</v>
      </c>
      <c r="D174" s="33" t="s">
        <v>470</v>
      </c>
      <c r="E174" t="s">
        <v>275</v>
      </c>
      <c r="F174" t="s">
        <v>183</v>
      </c>
      <c r="H174" t="s">
        <v>44</v>
      </c>
    </row>
    <row r="175" spans="1:8" ht="28.8" x14ac:dyDescent="0.3">
      <c r="A175" t="s">
        <v>129</v>
      </c>
      <c r="B175" t="s">
        <v>43</v>
      </c>
      <c r="C175" t="s">
        <v>471</v>
      </c>
      <c r="D175" s="33" t="s">
        <v>472</v>
      </c>
      <c r="E175" t="s">
        <v>278</v>
      </c>
      <c r="F175" t="s">
        <v>183</v>
      </c>
      <c r="H175" t="s">
        <v>44</v>
      </c>
    </row>
    <row r="176" spans="1:8" ht="43.2" x14ac:dyDescent="0.3">
      <c r="A176" t="s">
        <v>129</v>
      </c>
      <c r="B176" t="s">
        <v>43</v>
      </c>
      <c r="C176" t="s">
        <v>473</v>
      </c>
      <c r="D176" s="33" t="s">
        <v>474</v>
      </c>
      <c r="E176" t="s">
        <v>281</v>
      </c>
      <c r="F176" t="s">
        <v>183</v>
      </c>
      <c r="H176" t="s">
        <v>44</v>
      </c>
    </row>
    <row r="177" spans="1:8" ht="28.8" x14ac:dyDescent="0.3">
      <c r="A177" t="s">
        <v>129</v>
      </c>
      <c r="B177" t="s">
        <v>43</v>
      </c>
      <c r="C177" t="s">
        <v>475</v>
      </c>
      <c r="D177" s="33" t="s">
        <v>476</v>
      </c>
      <c r="E177" t="s">
        <v>204</v>
      </c>
      <c r="F177" t="s">
        <v>183</v>
      </c>
      <c r="H177" t="s">
        <v>44</v>
      </c>
    </row>
    <row r="178" spans="1:8" ht="28.8" x14ac:dyDescent="0.3">
      <c r="A178" t="s">
        <v>129</v>
      </c>
      <c r="B178" t="s">
        <v>43</v>
      </c>
      <c r="C178" t="s">
        <v>477</v>
      </c>
      <c r="D178" s="33" t="s">
        <v>478</v>
      </c>
      <c r="E178" t="s">
        <v>207</v>
      </c>
      <c r="F178" t="s">
        <v>183</v>
      </c>
      <c r="H178" t="s">
        <v>44</v>
      </c>
    </row>
    <row r="179" spans="1:8" ht="28.8" x14ac:dyDescent="0.3">
      <c r="A179" t="s">
        <v>129</v>
      </c>
      <c r="B179" t="s">
        <v>43</v>
      </c>
      <c r="C179" t="s">
        <v>479</v>
      </c>
      <c r="D179" s="33" t="s">
        <v>480</v>
      </c>
      <c r="E179" t="s">
        <v>210</v>
      </c>
      <c r="F179" t="s">
        <v>183</v>
      </c>
      <c r="H179" t="s">
        <v>44</v>
      </c>
    </row>
    <row r="180" spans="1:8" ht="28.8" x14ac:dyDescent="0.3">
      <c r="A180" t="s">
        <v>129</v>
      </c>
      <c r="B180" t="s">
        <v>43</v>
      </c>
      <c r="C180" t="s">
        <v>481</v>
      </c>
      <c r="D180" s="33" t="s">
        <v>482</v>
      </c>
      <c r="E180" t="s">
        <v>213</v>
      </c>
      <c r="F180" t="s">
        <v>183</v>
      </c>
      <c r="H180" t="s">
        <v>44</v>
      </c>
    </row>
    <row r="181" spans="1:8" ht="28.8" x14ac:dyDescent="0.3">
      <c r="A181" t="s">
        <v>129</v>
      </c>
      <c r="B181" t="s">
        <v>43</v>
      </c>
      <c r="C181" t="s">
        <v>483</v>
      </c>
      <c r="D181" s="33" t="s">
        <v>484</v>
      </c>
      <c r="E181" t="s">
        <v>216</v>
      </c>
      <c r="F181" t="s">
        <v>183</v>
      </c>
      <c r="H181" t="s">
        <v>44</v>
      </c>
    </row>
    <row r="182" spans="1:8" ht="172.8" x14ac:dyDescent="0.3">
      <c r="A182" t="s">
        <v>129</v>
      </c>
      <c r="B182" t="s">
        <v>43</v>
      </c>
      <c r="C182" t="s">
        <v>485</v>
      </c>
      <c r="D182" s="33" t="s">
        <v>486</v>
      </c>
      <c r="E182" t="s">
        <v>204</v>
      </c>
      <c r="F182" t="s">
        <v>44</v>
      </c>
      <c r="H182" t="s">
        <v>44</v>
      </c>
    </row>
    <row r="183" spans="1:8" ht="172.8" x14ac:dyDescent="0.3">
      <c r="A183" t="s">
        <v>129</v>
      </c>
      <c r="B183" t="s">
        <v>43</v>
      </c>
      <c r="C183" t="s">
        <v>487</v>
      </c>
      <c r="D183" s="33" t="s">
        <v>488</v>
      </c>
      <c r="E183" t="s">
        <v>207</v>
      </c>
      <c r="F183" t="s">
        <v>44</v>
      </c>
      <c r="H183" t="s">
        <v>44</v>
      </c>
    </row>
    <row r="184" spans="1:8" ht="172.8" x14ac:dyDescent="0.3">
      <c r="A184" t="s">
        <v>129</v>
      </c>
      <c r="B184" t="s">
        <v>43</v>
      </c>
      <c r="C184" t="s">
        <v>489</v>
      </c>
      <c r="D184" s="33" t="s">
        <v>490</v>
      </c>
      <c r="E184" t="s">
        <v>210</v>
      </c>
      <c r="F184" t="s">
        <v>44</v>
      </c>
      <c r="H184" t="s">
        <v>44</v>
      </c>
    </row>
    <row r="185" spans="1:8" ht="172.8" x14ac:dyDescent="0.3">
      <c r="A185" t="s">
        <v>129</v>
      </c>
      <c r="B185" t="s">
        <v>43</v>
      </c>
      <c r="C185" t="s">
        <v>491</v>
      </c>
      <c r="D185" s="33" t="s">
        <v>492</v>
      </c>
      <c r="E185" t="s">
        <v>213</v>
      </c>
      <c r="F185" t="s">
        <v>44</v>
      </c>
      <c r="H185" t="s">
        <v>44</v>
      </c>
    </row>
    <row r="186" spans="1:8" ht="172.8" x14ac:dyDescent="0.3">
      <c r="A186" t="s">
        <v>129</v>
      </c>
      <c r="B186" t="s">
        <v>43</v>
      </c>
      <c r="C186" t="s">
        <v>493</v>
      </c>
      <c r="D186" s="33" t="s">
        <v>494</v>
      </c>
      <c r="E186" t="s">
        <v>216</v>
      </c>
      <c r="F186" t="s">
        <v>44</v>
      </c>
      <c r="H186" t="s">
        <v>44</v>
      </c>
    </row>
    <row r="187" spans="1:8" ht="28.8" x14ac:dyDescent="0.3">
      <c r="A187" t="s">
        <v>129</v>
      </c>
      <c r="B187" t="s">
        <v>43</v>
      </c>
      <c r="C187" t="s">
        <v>495</v>
      </c>
      <c r="D187" s="33" t="s">
        <v>496</v>
      </c>
      <c r="E187" t="s">
        <v>229</v>
      </c>
      <c r="F187" t="s">
        <v>183</v>
      </c>
      <c r="H187" t="s">
        <v>44</v>
      </c>
    </row>
    <row r="188" spans="1:8" ht="43.2" x14ac:dyDescent="0.3">
      <c r="A188" t="s">
        <v>129</v>
      </c>
      <c r="B188" t="s">
        <v>43</v>
      </c>
      <c r="C188" t="s">
        <v>497</v>
      </c>
      <c r="D188" s="33" t="s">
        <v>498</v>
      </c>
      <c r="E188" t="s">
        <v>232</v>
      </c>
      <c r="F188" t="s">
        <v>183</v>
      </c>
      <c r="H188" t="s">
        <v>44</v>
      </c>
    </row>
    <row r="189" spans="1:8" ht="28.8" x14ac:dyDescent="0.3">
      <c r="A189" t="s">
        <v>129</v>
      </c>
      <c r="B189" t="s">
        <v>43</v>
      </c>
      <c r="C189" t="s">
        <v>499</v>
      </c>
      <c r="D189" s="33" t="s">
        <v>500</v>
      </c>
      <c r="E189" t="s">
        <v>235</v>
      </c>
      <c r="F189" t="s">
        <v>183</v>
      </c>
      <c r="H189" t="s">
        <v>44</v>
      </c>
    </row>
    <row r="190" spans="1:8" ht="28.8" x14ac:dyDescent="0.3">
      <c r="A190" t="s">
        <v>129</v>
      </c>
      <c r="B190" t="s">
        <v>43</v>
      </c>
      <c r="C190" t="s">
        <v>501</v>
      </c>
      <c r="D190" s="33" t="s">
        <v>502</v>
      </c>
      <c r="E190" t="s">
        <v>238</v>
      </c>
      <c r="F190" t="s">
        <v>183</v>
      </c>
      <c r="H190" t="s">
        <v>44</v>
      </c>
    </row>
    <row r="191" spans="1:8" ht="43.2" x14ac:dyDescent="0.3">
      <c r="A191" t="s">
        <v>129</v>
      </c>
      <c r="B191" t="s">
        <v>43</v>
      </c>
      <c r="C191" t="s">
        <v>503</v>
      </c>
      <c r="D191" s="33" t="s">
        <v>504</v>
      </c>
      <c r="E191" t="s">
        <v>241</v>
      </c>
      <c r="F191" t="s">
        <v>183</v>
      </c>
      <c r="H191" t="s">
        <v>44</v>
      </c>
    </row>
    <row r="192" spans="1:8" ht="172.8" x14ac:dyDescent="0.3">
      <c r="A192" t="s">
        <v>129</v>
      </c>
      <c r="B192" t="s">
        <v>43</v>
      </c>
      <c r="C192" t="s">
        <v>505</v>
      </c>
      <c r="D192" s="33" t="s">
        <v>506</v>
      </c>
      <c r="E192" t="s">
        <v>229</v>
      </c>
      <c r="F192" t="s">
        <v>44</v>
      </c>
      <c r="H192" t="s">
        <v>44</v>
      </c>
    </row>
    <row r="193" spans="1:8" ht="187.2" x14ac:dyDescent="0.3">
      <c r="A193" t="s">
        <v>129</v>
      </c>
      <c r="B193" t="s">
        <v>43</v>
      </c>
      <c r="C193" t="s">
        <v>507</v>
      </c>
      <c r="D193" s="33" t="s">
        <v>508</v>
      </c>
      <c r="E193" t="s">
        <v>232</v>
      </c>
      <c r="F193" t="s">
        <v>44</v>
      </c>
      <c r="H193" t="s">
        <v>44</v>
      </c>
    </row>
    <row r="194" spans="1:8" ht="172.8" x14ac:dyDescent="0.3">
      <c r="A194" t="s">
        <v>129</v>
      </c>
      <c r="B194" t="s">
        <v>43</v>
      </c>
      <c r="C194" t="s">
        <v>509</v>
      </c>
      <c r="D194" s="33" t="s">
        <v>510</v>
      </c>
      <c r="E194" t="s">
        <v>235</v>
      </c>
      <c r="F194" t="s">
        <v>44</v>
      </c>
      <c r="H194" t="s">
        <v>44</v>
      </c>
    </row>
    <row r="195" spans="1:8" ht="172.8" x14ac:dyDescent="0.3">
      <c r="A195" t="s">
        <v>129</v>
      </c>
      <c r="B195" t="s">
        <v>43</v>
      </c>
      <c r="C195" t="s">
        <v>511</v>
      </c>
      <c r="D195" s="33" t="s">
        <v>512</v>
      </c>
      <c r="E195" t="s">
        <v>238</v>
      </c>
      <c r="F195" t="s">
        <v>44</v>
      </c>
      <c r="H195" t="s">
        <v>44</v>
      </c>
    </row>
    <row r="196" spans="1:8" ht="172.8" x14ac:dyDescent="0.3">
      <c r="A196" t="s">
        <v>129</v>
      </c>
      <c r="B196" t="s">
        <v>43</v>
      </c>
      <c r="C196" t="s">
        <v>513</v>
      </c>
      <c r="D196" s="33" t="s">
        <v>514</v>
      </c>
      <c r="E196" t="s">
        <v>241</v>
      </c>
      <c r="F196" t="s">
        <v>44</v>
      </c>
      <c r="H196" t="s">
        <v>44</v>
      </c>
    </row>
    <row r="197" spans="1:8" ht="43.2" x14ac:dyDescent="0.3">
      <c r="A197" t="s">
        <v>129</v>
      </c>
      <c r="B197" t="s">
        <v>43</v>
      </c>
      <c r="C197" t="s">
        <v>515</v>
      </c>
      <c r="D197" s="33" t="s">
        <v>516</v>
      </c>
      <c r="E197" t="s">
        <v>254</v>
      </c>
      <c r="F197" t="s">
        <v>44</v>
      </c>
      <c r="H197" t="s">
        <v>44</v>
      </c>
    </row>
    <row r="198" spans="1:8" ht="86.4" x14ac:dyDescent="0.3">
      <c r="A198" t="s">
        <v>129</v>
      </c>
      <c r="B198" t="s">
        <v>43</v>
      </c>
      <c r="C198" t="s">
        <v>517</v>
      </c>
      <c r="D198" s="33" t="s">
        <v>518</v>
      </c>
      <c r="E198" t="s">
        <v>257</v>
      </c>
      <c r="F198" t="s">
        <v>44</v>
      </c>
      <c r="H198" t="s">
        <v>44</v>
      </c>
    </row>
    <row r="199" spans="1:8" ht="43.2" x14ac:dyDescent="0.3">
      <c r="A199" t="s">
        <v>129</v>
      </c>
      <c r="B199" t="s">
        <v>43</v>
      </c>
      <c r="C199" t="s">
        <v>519</v>
      </c>
      <c r="D199" s="33" t="s">
        <v>520</v>
      </c>
      <c r="E199" t="s">
        <v>260</v>
      </c>
      <c r="F199" t="s">
        <v>44</v>
      </c>
      <c r="H199" t="s">
        <v>44</v>
      </c>
    </row>
    <row r="200" spans="1:8" ht="43.2" x14ac:dyDescent="0.3">
      <c r="A200" t="s">
        <v>129</v>
      </c>
      <c r="B200" t="s">
        <v>43</v>
      </c>
      <c r="C200" t="s">
        <v>521</v>
      </c>
      <c r="D200" s="33" t="s">
        <v>522</v>
      </c>
      <c r="E200" t="s">
        <v>263</v>
      </c>
      <c r="F200" t="s">
        <v>44</v>
      </c>
      <c r="H200" t="s">
        <v>44</v>
      </c>
    </row>
    <row r="201" spans="1:8" ht="86.4" x14ac:dyDescent="0.3">
      <c r="A201" t="s">
        <v>129</v>
      </c>
      <c r="B201" t="s">
        <v>43</v>
      </c>
      <c r="C201" t="s">
        <v>523</v>
      </c>
      <c r="D201" s="33" t="s">
        <v>524</v>
      </c>
      <c r="E201" t="s">
        <v>266</v>
      </c>
      <c r="F201" t="s">
        <v>44</v>
      </c>
      <c r="H201" t="s">
        <v>44</v>
      </c>
    </row>
    <row r="202" spans="1:8" ht="172.8" x14ac:dyDescent="0.3">
      <c r="A202" t="s">
        <v>129</v>
      </c>
      <c r="B202" t="s">
        <v>43</v>
      </c>
      <c r="C202" t="s">
        <v>525</v>
      </c>
      <c r="D202" s="33" t="s">
        <v>526</v>
      </c>
      <c r="E202" t="s">
        <v>269</v>
      </c>
      <c r="F202" t="s">
        <v>44</v>
      </c>
      <c r="H202" t="s">
        <v>44</v>
      </c>
    </row>
    <row r="203" spans="1:8" ht="172.8" x14ac:dyDescent="0.3">
      <c r="A203" t="s">
        <v>129</v>
      </c>
      <c r="B203" t="s">
        <v>43</v>
      </c>
      <c r="C203" t="s">
        <v>527</v>
      </c>
      <c r="D203" s="33" t="s">
        <v>528</v>
      </c>
      <c r="E203" t="s">
        <v>272</v>
      </c>
      <c r="F203" t="s">
        <v>44</v>
      </c>
      <c r="H203" t="s">
        <v>44</v>
      </c>
    </row>
    <row r="204" spans="1:8" ht="172.8" x14ac:dyDescent="0.3">
      <c r="A204" t="s">
        <v>129</v>
      </c>
      <c r="B204" t="s">
        <v>43</v>
      </c>
      <c r="C204" t="s">
        <v>529</v>
      </c>
      <c r="D204" s="33" t="s">
        <v>530</v>
      </c>
      <c r="E204" t="s">
        <v>275</v>
      </c>
      <c r="F204" t="s">
        <v>44</v>
      </c>
      <c r="H204" t="s">
        <v>44</v>
      </c>
    </row>
    <row r="205" spans="1:8" ht="172.8" x14ac:dyDescent="0.3">
      <c r="A205" t="s">
        <v>129</v>
      </c>
      <c r="B205" t="s">
        <v>43</v>
      </c>
      <c r="C205" t="s">
        <v>531</v>
      </c>
      <c r="D205" s="33" t="s">
        <v>532</v>
      </c>
      <c r="E205" t="s">
        <v>278</v>
      </c>
      <c r="F205" t="s">
        <v>44</v>
      </c>
      <c r="H205" t="s">
        <v>44</v>
      </c>
    </row>
    <row r="206" spans="1:8" ht="172.8" x14ac:dyDescent="0.3">
      <c r="A206" t="s">
        <v>129</v>
      </c>
      <c r="B206" t="s">
        <v>43</v>
      </c>
      <c r="C206" t="s">
        <v>533</v>
      </c>
      <c r="D206" s="33" t="s">
        <v>534</v>
      </c>
      <c r="E206" t="s">
        <v>281</v>
      </c>
      <c r="F206" t="s">
        <v>44</v>
      </c>
      <c r="H206" t="s">
        <v>44</v>
      </c>
    </row>
    <row r="207" spans="1:8" x14ac:dyDescent="0.3">
      <c r="A207" t="s">
        <v>462</v>
      </c>
      <c r="B207" t="s">
        <v>28</v>
      </c>
      <c r="C207" t="s">
        <v>44</v>
      </c>
      <c r="D207" s="33" t="s">
        <v>535</v>
      </c>
      <c r="E207" t="s">
        <v>44</v>
      </c>
      <c r="F207" t="s">
        <v>44</v>
      </c>
      <c r="H207" t="s">
        <v>44</v>
      </c>
    </row>
    <row r="208" spans="1:8" ht="43.2" x14ac:dyDescent="0.3">
      <c r="A208" t="s">
        <v>536</v>
      </c>
      <c r="B208" t="s">
        <v>28</v>
      </c>
      <c r="C208" t="s">
        <v>44</v>
      </c>
      <c r="D208" s="33" t="s">
        <v>537</v>
      </c>
      <c r="E208" t="s">
        <v>44</v>
      </c>
      <c r="F208" t="s">
        <v>44</v>
      </c>
      <c r="H208" t="s">
        <v>44</v>
      </c>
    </row>
    <row r="209" spans="1:8" ht="216" x14ac:dyDescent="0.3">
      <c r="A209" t="s">
        <v>536</v>
      </c>
      <c r="B209" t="s">
        <v>43</v>
      </c>
      <c r="C209" t="s">
        <v>538</v>
      </c>
      <c r="D209" s="33" t="s">
        <v>539</v>
      </c>
      <c r="E209" t="s">
        <v>44</v>
      </c>
      <c r="F209" t="s">
        <v>44</v>
      </c>
      <c r="H209" t="s">
        <v>44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09375" defaultRowHeight="14.4" x14ac:dyDescent="0.3"/>
  <cols>
    <col min="1" max="1" width="19.109375" style="9" customWidth="1"/>
    <col min="2" max="2" width="85.6640625" style="9" customWidth="1"/>
    <col min="3" max="16384" width="9.109375" style="9"/>
  </cols>
  <sheetData>
    <row r="1" spans="1:2" x14ac:dyDescent="0.3">
      <c r="A1" s="7" t="s">
        <v>34</v>
      </c>
      <c r="B1" s="8" t="s">
        <v>96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17DB31B1-536F-41A5-ACCE-FFE90B1129CC}">
  <ds:schemaRefs/>
</ds:datastoreItem>
</file>

<file path=customXml/itemProps2.xml><?xml version="1.0" encoding="utf-8"?>
<ds:datastoreItem xmlns:ds="http://schemas.openxmlformats.org/officeDocument/2006/customXml" ds:itemID="{3AA41F66-C98C-4A5A-A031-28D8C23370F1}">
  <ds:schemaRefs/>
</ds:datastoreItem>
</file>

<file path=customXml/itemProps3.xml><?xml version="1.0" encoding="utf-8"?>
<ds:datastoreItem xmlns:ds="http://schemas.openxmlformats.org/officeDocument/2006/customXml" ds:itemID="{1686190B-5984-4773-ABA3-A97984E45AB0}">
  <ds:schemaRefs/>
</ds:datastoreItem>
</file>

<file path=customXml/itemProps4.xml><?xml version="1.0" encoding="utf-8"?>
<ds:datastoreItem xmlns:ds="http://schemas.openxmlformats.org/officeDocument/2006/customXml" ds:itemID="{7E9D7277-8045-48C3-AA16-F78F18DC569C}">
  <ds:schemaRefs/>
</ds:datastoreItem>
</file>

<file path=customXml/itemProps5.xml><?xml version="1.0" encoding="utf-8"?>
<ds:datastoreItem xmlns:ds="http://schemas.openxmlformats.org/officeDocument/2006/customXml" ds:itemID="{E8FC6E73-AED3-488F-A6FC-75C968485573}">
  <ds:schemaRefs/>
</ds:datastoreItem>
</file>

<file path=customXml/itemProps6.xml><?xml version="1.0" encoding="utf-8"?>
<ds:datastoreItem xmlns:ds="http://schemas.openxmlformats.org/officeDocument/2006/customXml" ds:itemID="{5194BEA9-1219-45CE-8A86-FC22910DCD26}">
  <ds:schemaRefs/>
</ds:datastoreItem>
</file>

<file path=customXml/itemProps7.xml><?xml version="1.0" encoding="utf-8"?>
<ds:datastoreItem xmlns:ds="http://schemas.openxmlformats.org/officeDocument/2006/customXml" ds:itemID="{A02F807F-ED06-401A-9F52-E739F466A8CB}">
  <ds:schemaRefs/>
</ds:datastoreItem>
</file>

<file path=customXml/itemProps8.xml><?xml version="1.0" encoding="utf-8"?>
<ds:datastoreItem xmlns:ds="http://schemas.openxmlformats.org/officeDocument/2006/customXml" ds:itemID="{994560AB-7D54-4200-B8F9-FC13640C69D9}">
  <ds:schemaRefs/>
</ds:datastoreItem>
</file>

<file path=customXml/itemProps9.xml><?xml version="1.0" encoding="utf-8"?>
<ds:datastoreItem xmlns:ds="http://schemas.openxmlformats.org/officeDocument/2006/customXml" ds:itemID="{06E2E9B9-F757-438D-9E49-AAEDE196F3EC}">
  <ds:schemaRefs/>
</ds:datastoreItem>
</file>

<file path=customXml/itemProps10.xml><?xml version="1.0" encoding="utf-8"?>
<ds:datastoreItem xmlns:ds="http://schemas.openxmlformats.org/officeDocument/2006/customXml" ds:itemID="{8C77786D-C2BE-4763-A2EF-A8B2F69A2980}">
  <ds:schemaRefs/>
</ds:datastoreItem>
</file>

<file path=customXml/itemProps11.xml><?xml version="1.0" encoding="utf-8"?>
<ds:datastoreItem xmlns:ds="http://schemas.openxmlformats.org/officeDocument/2006/customXml" ds:itemID="{A2E11F65-3DFC-4D72-A4D2-12688FAFAA27}">
  <ds:schemaRefs/>
</ds:datastoreItem>
</file>

<file path=customXml/itemProps12.xml><?xml version="1.0" encoding="utf-8"?>
<ds:datastoreItem xmlns:ds="http://schemas.openxmlformats.org/officeDocument/2006/customXml" ds:itemID="{3683CA3A-8F42-4B1E-B554-287B04CD0A93}">
  <ds:schemaRefs/>
</ds:datastoreItem>
</file>

<file path=customXml/itemProps13.xml><?xml version="1.0" encoding="utf-8"?>
<ds:datastoreItem xmlns:ds="http://schemas.openxmlformats.org/officeDocument/2006/customXml" ds:itemID="{E6744A7E-C4C6-4B99-9349-F1ACE3DF0284}">
  <ds:schemaRefs/>
</ds:datastoreItem>
</file>

<file path=customXml/itemProps14.xml><?xml version="1.0" encoding="utf-8"?>
<ds:datastoreItem xmlns:ds="http://schemas.openxmlformats.org/officeDocument/2006/customXml" ds:itemID="{E6CCF7B3-720D-4F51-9553-9564615818A1}">
  <ds:schemaRefs/>
</ds:datastoreItem>
</file>

<file path=customXml/itemProps15.xml><?xml version="1.0" encoding="utf-8"?>
<ds:datastoreItem xmlns:ds="http://schemas.openxmlformats.org/officeDocument/2006/customXml" ds:itemID="{8A83B9C7-9E78-441D-A5BD-AF97D836BA74}">
  <ds:schemaRefs/>
</ds:datastoreItem>
</file>

<file path=customXml/itemProps16.xml><?xml version="1.0" encoding="utf-8"?>
<ds:datastoreItem xmlns:ds="http://schemas.openxmlformats.org/officeDocument/2006/customXml" ds:itemID="{40C8CD85-BC04-4A4C-8870-FB1F3DAB8F4F}">
  <ds:schemaRefs/>
</ds:datastoreItem>
</file>

<file path=customXml/itemProps17.xml><?xml version="1.0" encoding="utf-8"?>
<ds:datastoreItem xmlns:ds="http://schemas.openxmlformats.org/officeDocument/2006/customXml" ds:itemID="{8D88B5CE-5CAD-467E-B39B-A6F6951DABE7}">
  <ds:schemaRefs/>
</ds:datastoreItem>
</file>

<file path=customXml/itemProps18.xml><?xml version="1.0" encoding="utf-8"?>
<ds:datastoreItem xmlns:ds="http://schemas.openxmlformats.org/officeDocument/2006/customXml" ds:itemID="{9356C8C5-2B61-42CD-82F8-E76E89378F07}">
  <ds:schemaRefs/>
</ds:datastoreItem>
</file>

<file path=customXml/itemProps19.xml><?xml version="1.0" encoding="utf-8"?>
<ds:datastoreItem xmlns:ds="http://schemas.openxmlformats.org/officeDocument/2006/customXml" ds:itemID="{BA4BE53E-97BB-4B5B-8778-BFEEDE81689C}">
  <ds:schemaRefs/>
</ds:datastoreItem>
</file>

<file path=customXml/itemProps20.xml><?xml version="1.0" encoding="utf-8"?>
<ds:datastoreItem xmlns:ds="http://schemas.openxmlformats.org/officeDocument/2006/customXml" ds:itemID="{7A0672CD-2209-435E-8C9A-616634CA0D43}">
  <ds:schemaRefs/>
</ds:datastoreItem>
</file>

<file path=customXml/itemProps21.xml><?xml version="1.0" encoding="utf-8"?>
<ds:datastoreItem xmlns:ds="http://schemas.openxmlformats.org/officeDocument/2006/customXml" ds:itemID="{C55F7404-5DE6-4079-A673-972851F9C32D}">
  <ds:schemaRefs/>
</ds:datastoreItem>
</file>

<file path=customXml/itemProps22.xml><?xml version="1.0" encoding="utf-8"?>
<ds:datastoreItem xmlns:ds="http://schemas.openxmlformats.org/officeDocument/2006/customXml" ds:itemID="{F115B8F1-A6F6-4CA3-9C94-A470B77595BC}">
  <ds:schemaRefs/>
</ds:datastoreItem>
</file>

<file path=customXml/itemProps23.xml><?xml version="1.0" encoding="utf-8"?>
<ds:datastoreItem xmlns:ds="http://schemas.openxmlformats.org/officeDocument/2006/customXml" ds:itemID="{E51FD7EC-2C27-4FA0-806F-EEF09D12209E}">
  <ds:schemaRefs/>
</ds:datastoreItem>
</file>

<file path=customXml/itemProps24.xml><?xml version="1.0" encoding="utf-8"?>
<ds:datastoreItem xmlns:ds="http://schemas.openxmlformats.org/officeDocument/2006/customXml" ds:itemID="{A7CC5714-4EB3-4373-BC9D-178855C93D47}">
  <ds:schemaRefs/>
</ds:datastoreItem>
</file>

<file path=customXml/itemProps25.xml><?xml version="1.0" encoding="utf-8"?>
<ds:datastoreItem xmlns:ds="http://schemas.openxmlformats.org/officeDocument/2006/customXml" ds:itemID="{E132F65F-1B82-464F-AF48-1C2A2513DE5E}">
  <ds:schemaRefs/>
</ds:datastoreItem>
</file>

<file path=customXml/itemProps26.xml><?xml version="1.0" encoding="utf-8"?>
<ds:datastoreItem xmlns:ds="http://schemas.openxmlformats.org/officeDocument/2006/customXml" ds:itemID="{59175126-8A53-4ECD-9CF7-7BBC4F9A351B}">
  <ds:schemaRefs/>
</ds:datastoreItem>
</file>

<file path=customXml/itemProps27.xml><?xml version="1.0" encoding="utf-8"?>
<ds:datastoreItem xmlns:ds="http://schemas.openxmlformats.org/officeDocument/2006/customXml" ds:itemID="{789C5995-539D-4B0F-94CD-99AAF930314A}">
  <ds:schemaRefs/>
</ds:datastoreItem>
</file>

<file path=customXml/itemProps28.xml><?xml version="1.0" encoding="utf-8"?>
<ds:datastoreItem xmlns:ds="http://schemas.openxmlformats.org/officeDocument/2006/customXml" ds:itemID="{CA6DF46D-2A33-46A3-9A4A-6140B595B292}">
  <ds:schemaRefs/>
</ds:datastoreItem>
</file>

<file path=customXml/itemProps29.xml><?xml version="1.0" encoding="utf-8"?>
<ds:datastoreItem xmlns:ds="http://schemas.openxmlformats.org/officeDocument/2006/customXml" ds:itemID="{432F8428-1ED3-4151-8EE4-4A645AAD0511}">
  <ds:schemaRefs/>
</ds:datastoreItem>
</file>

<file path=customXml/itemProps30.xml><?xml version="1.0" encoding="utf-8"?>
<ds:datastoreItem xmlns:ds="http://schemas.openxmlformats.org/officeDocument/2006/customXml" ds:itemID="{D7FD3981-3FFF-4941-8975-1B65F9A78659}">
  <ds:schemaRefs/>
</ds:datastoreItem>
</file>

<file path=customXml/itemProps31.xml><?xml version="1.0" encoding="utf-8"?>
<ds:datastoreItem xmlns:ds="http://schemas.openxmlformats.org/officeDocument/2006/customXml" ds:itemID="{751391DB-DFFF-4075-952F-14E007C66B89}">
  <ds:schemaRefs/>
</ds:datastoreItem>
</file>

<file path=customXml/itemProps32.xml><?xml version="1.0" encoding="utf-8"?>
<ds:datastoreItem xmlns:ds="http://schemas.openxmlformats.org/officeDocument/2006/customXml" ds:itemID="{8FC38F23-8A37-4D36-BE26-A5480965E211}">
  <ds:schemaRefs/>
</ds:datastoreItem>
</file>

<file path=customXml/itemProps33.xml><?xml version="1.0" encoding="utf-8"?>
<ds:datastoreItem xmlns:ds="http://schemas.openxmlformats.org/officeDocument/2006/customXml" ds:itemID="{93F9B27F-9DBC-4EAA-813C-F8FA2592F098}">
  <ds:schemaRefs/>
</ds:datastoreItem>
</file>

<file path=customXml/itemProps34.xml><?xml version="1.0" encoding="utf-8"?>
<ds:datastoreItem xmlns:ds="http://schemas.openxmlformats.org/officeDocument/2006/customXml" ds:itemID="{9523CF05-667A-42ED-B426-4773D0747100}">
  <ds:schemaRefs/>
</ds:datastoreItem>
</file>

<file path=customXml/itemProps35.xml><?xml version="1.0" encoding="utf-8"?>
<ds:datastoreItem xmlns:ds="http://schemas.openxmlformats.org/officeDocument/2006/customXml" ds:itemID="{58D59FA8-6B02-4983-B065-78807CF74F09}">
  <ds:schemaRefs/>
</ds:datastoreItem>
</file>

<file path=customXml/itemProps36.xml><?xml version="1.0" encoding="utf-8"?>
<ds:datastoreItem xmlns:ds="http://schemas.openxmlformats.org/officeDocument/2006/customXml" ds:itemID="{D662E4A5-EA8C-4CEA-8FA6-10CBEDFA32D2}">
  <ds:schemaRefs/>
</ds:datastoreItem>
</file>

<file path=customXml/itemProps37.xml><?xml version="1.0" encoding="utf-8"?>
<ds:datastoreItem xmlns:ds="http://schemas.openxmlformats.org/officeDocument/2006/customXml" ds:itemID="{DE710367-F5FD-4320-AE13-ADF21BCEB4CB}">
  <ds:schemaRefs/>
</ds:datastoreItem>
</file>

<file path=customXml/itemProps38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39.xml><?xml version="1.0" encoding="utf-8"?>
<ds:datastoreItem xmlns:ds="http://schemas.openxmlformats.org/officeDocument/2006/customXml" ds:itemID="{EFC241E6-0954-4DE8-BB11-85B4F3B3AB69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Kamil Soszka</cp:lastModifiedBy>
  <dcterms:created xsi:type="dcterms:W3CDTF">2019-08-04T10:26:08Z</dcterms:created>
  <dcterms:modified xsi:type="dcterms:W3CDTF">2024-11-25T20:46:25Z</dcterms:modified>
</cp:coreProperties>
</file>