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4e5a0a9a77345a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soszka-my.sharepoint.com/personal/kamil_soszka_ksoszka_onmicrosoft_com/Documents/Kamil Soszka Business Intelligence/financials/docs/"/>
    </mc:Choice>
  </mc:AlternateContent>
  <xr:revisionPtr revIDLastSave="2" documentId="13_ncr:1_{F5ECAA30-0881-47B2-9F11-C57416C18D35}" xr6:coauthVersionLast="47" xr6:coauthVersionMax="47" xr10:uidLastSave="{064D7F34-A4E5-4E15-84D7-3E54DAE912FF}"/>
  <bookViews>
    <workbookView xWindow="-108" yWindow="-108" windowWidth="23256" windowHeight="12456" activeTab="1" xr2:uid="{D5568D05-187C-469F-BDBF-08214558C39C}"/>
  </bookViews>
  <sheets>
    <sheet name="Instructions" sheetId="12" r:id="rId1"/>
    <sheet name="Summary" sheetId="17" r:id="rId2"/>
    <sheet name="Tables" sheetId="2" r:id="rId3"/>
    <sheet name="Columns" sheetId="3" r:id="rId4"/>
    <sheet name="Partitions" sheetId="16" r:id="rId5"/>
    <sheet name="User Hierarchies" sheetId="4" r:id="rId6"/>
    <sheet name="Relationships" sheetId="5" r:id="rId7"/>
    <sheet name="Compression" sheetId="6" r:id="rId8"/>
    <sheet name="Columns Data Types" sheetId="7" r:id="rId9"/>
    <sheet name="Encoding" sheetId="8" r:id="rId10"/>
    <sheet name="DAX Expressions" sheetId="11" r:id="rId11"/>
    <sheet name="Settings" sheetId="15" state="hidden" r:id="rId12"/>
  </sheets>
  <functionGroups builtInGroupCount="19"/>
  <definedNames>
    <definedName name="_xlcn.WorksheetConnection_VertiPaqAnalyzer2.0Preview2.xlsmDaxExpressions1" hidden="1">DaxExpressions[]</definedName>
    <definedName name="FileNameRange">Settings!$B$1</definedName>
    <definedName name="Measures_List" localSheetId="10" hidden="1">'DAX Expressions'!$A$1:$H$30</definedName>
  </definedNames>
  <calcPr calcId="191029"/>
  <pivotCaches>
    <pivotCache cacheId="13" r:id="rId13"/>
    <pivotCache cacheId="16" r:id="rId14"/>
    <pivotCache cacheId="19" r:id="rId15"/>
    <pivotCache cacheId="22" r:id="rId16"/>
    <pivotCache cacheId="25" r:id="rId17"/>
    <pivotCache cacheId="28" r:id="rId18"/>
    <pivotCache cacheId="31" r:id="rId19"/>
    <pivotCache cacheId="34" r:id="rId20"/>
    <pivotCache cacheId="36" r:id="rId2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s_83154c64-7b65-4a74-8b62-65fb84bd2db4" name="Tables" connection="Query - Tables"/>
          <x15:modelTable id="Columns_153f02a1-e5ec-4d19-b25e-4ad1294ef18b" name="Columns" connection="Query - Columns"/>
          <x15:modelTable id="Columns Segments_0eba1025-4ded-4828-9b86-4b4ea587b2e6" name="Columns Segments" connection="Query - Columns Segments"/>
          <x15:modelTable id="Columns Hierarchies_5bb4e18c-9733-4aec-a9cc-4108c79a9a19" name="Columns Hierarchies" connection="Query - Columns Hierarchies"/>
          <x15:modelTable id="User Hierarchies_36398858-a896-4e5a-ad5a-0495961e3aa5" name="User Hierarchies" connection="Query - User Hierarchies"/>
          <x15:modelTable id="Relationships_8619c652-43de-469c-a539-e648c175344b" name="Relationships" connection="Query - Relationships"/>
          <x15:modelTable id="Measures List_52f8973b-d91f-4b5f-98a8-40f915a218fd" name="Measures List" connection="Query - Measures List"/>
          <x15:modelTable id="Roles Expressions_878faaea-6a56-404d-b627-24a3aedc7488" name="Roles Expressions" connection="Query - Roles Expressions"/>
          <x15:modelTable id="Calculation Items_699d8948-f2b1-46d4-9bdc-aa70f4063e01" name="Calculation Items" connection="Query - Calculation Items"/>
          <x15:modelTable id="Calculation Groups_3ca64225-cbed-47e5-a07e-a51b9035f26e" name="Calculation Groups" connection="Query - Calculation Groups"/>
          <x15:modelTable id="DaxExpressions" name="DaxExpressions" connection="WorksheetConnection_VertiPaq Analyzer 2.0 Preview 2.xlsm!DaxExpressions"/>
        </x15:modelTables>
        <x15:modelRelationships>
          <x15:modelRelationship fromTable="Columns" fromColumn="TableName" toTable="Tables" toColumn="TableName"/>
          <x15:modelRelationship fromTable="Columns Segments" fromColumn="FullColumnName" toTable="Columns" toColumn="FullColumnName"/>
          <x15:modelRelationship fromTable="Columns Hierarchies" fromColumn="FullColumnName" toTable="Columns" toColumn="FullColumnName"/>
          <x15:modelRelationship fromTable="User Hierarchies" fromColumn="TableName" toTable="Tables" toColumn="TableName"/>
          <x15:modelRelationship fromTable="Relationships" fromColumn="FromTableName" toTable="Tables" toColumn="TableName"/>
          <x15:modelRelationship fromTable="Measures List" fromColumn="TableName" toTable="Tables" toColumn="TableName"/>
          <x15:modelRelationship fromTable="Roles Expressions" fromColumn="TableName" toTable="Tables" toColumn="TableName"/>
          <x15:modelRelationship fromTable="Calculation Items" fromColumn="CalculationGroup" toTable="Tables" toColumn="Table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7" l="1"/>
  <c r="B10" i="17"/>
  <c r="B16" i="17"/>
  <c r="B15" i="17"/>
  <c r="B9" i="17"/>
  <c r="B12" i="17"/>
  <c r="B5" i="17"/>
  <c r="B8" i="17"/>
  <c r="B7" i="17"/>
  <c r="B14" i="17"/>
  <c r="B13" i="17"/>
  <c r="B11" i="17"/>
  <c r="B6" i="17"/>
  <c r="B4"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40FCC8-A955-4693-89F2-736FB380B98C}" keepAlive="1" name="ModelConnection_Measures List" description="Data Model" type="5" refreshedVersion="8" minRefreshableVersion="5" saveData="1">
    <dbPr connection="Data Model Connection" command="EVALUATE_x000d__x000a_UNION (_x000d__x000a_    SELECTCOLUMNS (_x000d__x000a_        FILTER (_x000d__x000a_            'Measures List',_x000d__x000a_            'Measures List'[MeasureExpression] &lt;&gt; &quot;&quot;_x000d__x000a_        ),_x000d__x000a_        &quot;Table&quot;, 'Measures List'[TableName],_x000d__x000a_        &quot;Type&quot;, &quot;Measure&quot;,_x000d__x000a_        &quot;Name&quot;, 'Measures List'[MeasureName],_x000d__x000a_        &quot;DAX Expression&quot;, &quot;=&quot; &amp; 'Measures List'[Measure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DetailRowsExpression] &lt;&gt; &quot;&quot;_x000d__x000a_        ),_x000d__x000a_        &quot;Table&quot;, 'Measures List'[TableName],_x000d__x000a_        &quot;Type&quot;, &quot;Measure DetailRows&quot;,_x000d__x000a_        &quot;Name&quot;, 'Measures List'[MeasureName],_x000d__x000a_        &quot;DAX Expression&quot;, &quot;=&quot; &amp; 'Measures List'[DetailRows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StatusExpression] &lt;&gt; &quot;&quot;_x000d__x000a_        ),_x000d__x000a_        &quot;Table&quot;, 'Measures List'[TableName],_x000d__x000a_        &quot;Type&quot;, &quot;Measure KpiStatus&quot;,_x000d__x000a_        &quot;Name&quot;, 'Measures List'[MeasureName],_x000d__x000a_        &quot;DAX Expression&quot;, &quot;=&quot; &amp; 'Measures List'[KpiStatus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TargetExpression] &lt;&gt; &quot;&quot;_x000d__x000a_        ),_x000d__x000a_        &quot;Table&quot;, 'Measures List'[TableName],_x000d__x000a_        &quot;Type&quot;, &quot;Measure KpiTarget&quot;,_x000d__x000a_        &quot;Name&quot;, 'Measures List'[MeasureName],_x000d__x000a_        &quot;DAX Expression&quot;, &quot;=&quot; &amp; 'Measures List'[KpiTarget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Measures List',_x000d__x000a_            'Measures List'[KpiTrendExpression] &lt;&gt; &quot;&quot;_x000d__x000a_        ),_x000d__x000a_        &quot;Table&quot;, 'Measures List'[TableName],_x000d__x000a_        &quot;Type&quot;, &quot;Measure KpiTrend&quot;,_x000d__x000a_        &quot;Name&quot;, 'Measures List'[MeasureName],_x000d__x000a_        &quot;DAX Expression&quot;, &quot;=&quot; &amp; 'Measures List'[KpiTrendExpression],_x000d__x000a_        &quot;DisplayFolder&quot;, 'Measures List'[DisplayFolder],_x000d__x000a_        &quot;FormatString&quot;, 'Measures List'[FormatString],_x000d__x000a_        &quot;IsHidden&quot;, 'Measures List'[IsHidden],_x000d__x000a_        &quot;Description&quot;, 'Measures List'[Description]_x000d__x000a_    ),_x000d__x000a_    SELECTCOLUMNS (_x000d__x000a_        FILTER (_x000d__x000a_            'Columns',_x000d__x000a_            'Columns'[ColumnExpression] &lt;&gt; &quot;&quot;_x000d__x000a_        ),_x000d__x000a_        &quot;Table&quot;, 'Columns'[TableName],_x000d__x000a_        &quot;Type&quot;, &quot;Column&quot;,_x000d__x000a_        &quot;Name&quot;, 'Columns'[ColumnName],_x000d__x000a_        &quot;DAX Expression&quot;, &quot;=&quot; &amp; 'Columns'[ColumnExpression],_x000d__x000a_        &quot;DisplayFolder&quot;, 'Columns'[DisplayFolder],_x000d__x000a_        &quot;FormatString&quot;, 'Columns'[FormatString],_x000d__x000a_        &quot;IsHidden&quot;, 'Columns'[IsHidden],_x000d__x000a_        &quot;Description&quot;, 'Columns'[Description]_x000d__x000a_    ),_x000d__x000a_    SELECTCOLUMNS (_x000d__x000a_        FILTER (_x000d__x000a_            'Tables',_x000d__x000a_            'Tables'[TableExpression] &lt;&gt; &quot;&quot;_x000d__x000a_        ),_x000d__x000a_        &quot;Table&quot;, 'Tables'[TableName],_x000d__x000a_        &quot;Type&quot;, &quot;Table&quot;,_x000d__x000a_        &quot;Name&quot;, &quot;&quot;,_x000d__x000a_        &quot;DAX Expression&quot;, &quot;=&quot; &amp; 'Tables'[TableExpression],_x000d__x000a_        &quot;DisplayFolder&quot;, &quot;&quot;,_x000d__x000a_        &quot;FormatString&quot;, &quot;&quot;,_x000d__x000a_        &quot;IsHidden&quot;, 'Tables'[IsHidden],_x000d__x000a_        &quot;Description&quot;, 'Tables'[Description]_x000d__x000a_    ),_x000d__x000a_    SELECTCOLUMNS (_x000d__x000a_        FILTER (_x000d__x000a_            'Roles Expressions',_x000d__x000a_            'Roles Expressions'[FilterExpression] &lt;&gt; &quot;&quot;_x000d__x000a_        ),_x000d__x000a_        &quot;Table&quot;, 'Roles Expressions'[TableName],_x000d__x000a_        &quot;Type&quot;, &quot;Role&quot;,_x000d__x000a_        &quot;Name&quot;, 'Roles Expressions'[RoleName],_x000d__x000a_        &quot;DAX Expression&quot;, &quot;=&quot; &amp; 'Roles Expressions'[FilterExpression],_x000d__x000a_        &quot;DisplayFolder&quot;, &quot;&quot;,_x000d__x000a_        &quot;FormatString&quot;, &quot;&quot;,_x000d__x000a_        &quot;IsHidden&quot;, &quot;&quot;,_x000d__x000a_        &quot;Description&quot;, &quot;&quot;_x000d__x000a_    ),_x000d__x000a_    SELECTCOLUMNS (_x000d__x000a_        FILTER (_x000d__x000a_            'Calculation Items',_x000d__x000a_            'Calculation Items'[ItemExpression] &lt;&gt; &quot;&quot;_x000d__x000a_        ),_x000d__x000a_        &quot;Table&quot;, 'Calculation Items'[CalculationGroup],_x000d__x000a_        &quot;Type&quot;, &quot;Calc Item&quot;,_x000d__x000a_        &quot;Name&quot;, 'Calculation Items'[ItemName],_x000d__x000a_        &quot;DAX Expression&quot;, &quot;=&quot; &amp; 'Calculation Items'[ItemExpression],_x000d__x000a_        &quot;DisplayFolder&quot;, &quot;&quot;,_x000d__x000a_        &quot;FormatString&quot;, 'Calculation Items'[FormatStringDefinition],_x000d__x000a_        &quot;IsHidden&quot;, 'Calculation Items'[IsHidden],_x000d__x000a_        &quot;Description&quot;, &quot;&quot;_x000d__x000a_    ),_x000d__x000a_    SELECTCOLUMNS (_x000d__x000a_        FILTER (_x000d__x000a_            'Calculation Items',_x000d__x000a_            'Calculation Items'[FormatStringDefinition] &lt;&gt; &quot;&quot;_x000d__x000a_        ),_x000d__x000a_        &quot;Table&quot;, 'Calculation Items'[CalculationGroup],_x000d__x000a_        &quot;Type&quot;, &quot;Calc Item Format&quot;,_x000d__x000a_        &quot;Name&quot;, 'Calculation Items'[ItemName],_x000d__x000a_        &quot;DAX Expression&quot;, &quot;=&quot; &amp; 'Calculation Items'[FormatStringDefinition],_x000d__x000a_        &quot;DisplayFolder&quot;, &quot;&quot;,_x000d__x000a_        &quot;FormatString&quot;, &quot;&quot;,_x000d__x000a_        &quot;IsHidden&quot;, 'Calculation Items'[IsHidden],_x000d__x000a_        &quot;Description&quot;, 'Calculation Items'[Description]_x000d__x000a_    ),_x000d__x000a_    SELECTCOLUMNS (_x000d__x000a_        FILTER (_x000d__x000a_            'Calculation Groups',_x000d__x000a_            'Calculation Groups'[MultipleOrEmptySelectionExpression] &lt;&gt; &quot;&quot;_x000d__x000a_        ),_x000d__x000a_        &quot;Table&quot;, 'Calculation Groups'[CalculationGroup],_x000d__x000a_        &quot;Type&quot;, &quot;Calc Group&quot;,_x000d__x000a_        &quot;Name&quot;, &quot;MultipleOrEmptySelection&quot;,_x000d__x000a_        &quot;DAX Expression&quot;, &quot;=&quot; &amp; 'Calculation Groups'[MultipleOrEmptySelectionExpression],_x000d__x000a_        &quot;DisplayFolder&quot;, &quot;&quot;,_x000d__x000a_        &quot;FormatString&quot;, &quot;=&quot; &amp; 'Calculation Groups'[MultipleOrEmptySelectionFormatStringExpression],_x000d__x000a_        &quot;IsHidden&quot;, 'Calculation Groups'[IsHidden],_x000d__x000a_        &quot;Description&quot;, 'Calculation Groups'[MultipleOrEmptySelectionExpressionDescription]_x000d__x000a_    ),_x000d__x000a_    SELECTCOLUMNS (_x000d__x000a_        FILTER (_x000d__x000a_            'Calculation Groups',_x000d__x000a_            'Calculation Groups'[MultipleOrEmptySelectionFormatStringExpression] &lt;&gt; &quot;&quot;_x000d__x000a_        ),_x000d__x000a_        &quot;Table&quot;, 'Calculation Groups'[CalculationGroup],_x000d__x000a_        &quot;Type&quot;, &quot;Calc Group&quot;,_x000d__x000a_        &quot;Name&quot;, &quot;MultipleOrEmptySelection Format&quot;,_x000d__x000a_        &quot;DAX Expression&quot;, &quot;=&quot; &amp; 'Calculation Groups'[MultipleOrEmptySelectionFormatStringExpression],_x000d__x000a_        &quot;DisplayFolder&quot;, &quot;&quot;,_x000d__x000a_        &quot;FormatString&quot;, &quot;&quot;,_x000d__x000a_        &quot;IsHidden&quot;, 'Calculation Groups'[IsHidden],_x000d__x000a_        &quot;Description&quot;, &quot;&quot;_x000d__x000a_    ),_x000d__x000a_    SELECTCOLUMNS (_x000d__x000a_        FILTER (_x000d__x000a_            'Calculation Groups',_x000d__x000a_            'Calculation Groups'[NoSelectionExpression] &lt;&gt; &quot;&quot;_x000d__x000a_        ),_x000d__x000a_        &quot;Table&quot;, 'Calculation Groups'[CalculationGroup],_x000d__x000a_        &quot;Type&quot;, &quot;Calc Group&quot;,_x000d__x000a_        &quot;Name&quot;, &quot;NoSelection&quot;,_x000d__x000a_        &quot;DAX Expression&quot;, &quot;=&quot; &amp; 'Calculation Groups'[NoSelectionExpression],_x000d__x000a_        &quot;DisplayFolder&quot;, &quot;&quot;,_x000d__x000a_        &quot;FormatString&quot;, &quot;=&quot; &amp; 'Calculation Groups'[NoSelectionFormatStringExpression],_x000d__x000a_        &quot;IsHidden&quot;, 'Calculation Groups'[IsHidden],_x000d__x000a_        &quot;Description&quot;, 'Calculation Groups'[NoSelectionExpressionDescription]_x000d__x000a_    ),_x000d__x000a_    SELECTCOLUMNS (_x000d__x000a_        FILTER (_x000d__x000a_            'Calculation Groups',_x000d__x000a_            'Calculation Groups'[NoSelectionFormatStringExpression] &lt;&gt; &quot;&quot;_x000d__x000a_        ),_x000d__x000a_        &quot;Table&quot;, 'Calculation Groups'[CalculationGroup],_x000d__x000a_        &quot;Type&quot;, &quot;Calc Group&quot;,_x000d__x000a_        &quot;Name&quot;, &quot;NoSelection Format&quot;,_x000d__x000a_        &quot;DAX Expression&quot;, &quot;=&quot; &amp; 'Calculation Groups'[NoSelectionFormatStringExpression],_x000d__x000a_        &quot;DisplayFolder&quot;, &quot;&quot;,_x000d__x000a_        &quot;FormatString&quot;, &quot;&quot;,_x000d__x000a_        &quot;IsHidden&quot;, 'Calculation Groups'[IsHidden],_x000d__x000a_        &quot;Description&quot;, &quot;&quot;_x000d__x000a_    )_x000d__x000a_)_x000d__x000a_ORDER BY_x000d__x000a_    [Table],_x000d__x000a_    [Name],_x000d__x000a_    [Type]_x000d__x000a_" commandType="4"/>
    <extLst>
      <ext xmlns:x15="http://schemas.microsoft.com/office/spreadsheetml/2010/11/main" uri="{DE250136-89BD-433C-8126-D09CA5730AF9}">
        <x15:connection id="" model="1"/>
      </ext>
    </extLst>
  </connection>
  <connection id="2" xr16:uid="{C2300B1E-E923-41D5-8205-5DEE7212B8EA}" name="Query - Calculation Groups" description="Connection to the 'Calculation Groups' query in the workbook." type="100" refreshedVersion="8" minRefreshableVersion="5">
    <extLst>
      <ext xmlns:x15="http://schemas.microsoft.com/office/spreadsheetml/2010/11/main" uri="{DE250136-89BD-433C-8126-D09CA5730AF9}">
        <x15:connection id="0d0b1b8d-7b65-4975-8021-9ef6a19e18bb"/>
      </ext>
    </extLst>
  </connection>
  <connection id="3" xr16:uid="{CACDA00E-8D35-4E5B-9816-905A84036554}" name="Query - Calculation Items" description="Connection to the 'Calculation Items' query in the workbook." type="100" refreshedVersion="8" minRefreshableVersion="5">
    <extLst>
      <ext xmlns:x15="http://schemas.microsoft.com/office/spreadsheetml/2010/11/main" uri="{DE250136-89BD-433C-8126-D09CA5730AF9}">
        <x15:connection id="16c069a3-68bc-44a0-9941-31a420710291"/>
      </ext>
    </extLst>
  </connection>
  <connection id="4" xr16:uid="{6DF0B764-3B50-43A6-A24D-5FAB2707F709}" name="Query - Columns" description="Connection to the 'Columns' query in the workbook." type="100" refreshedVersion="8" minRefreshableVersion="5">
    <extLst>
      <ext xmlns:x15="http://schemas.microsoft.com/office/spreadsheetml/2010/11/main" uri="{DE250136-89BD-433C-8126-D09CA5730AF9}">
        <x15:connection id="d042fa65-175e-435e-8013-2def2ea798e8"/>
      </ext>
    </extLst>
  </connection>
  <connection id="5" xr16:uid="{CA2EDE2F-37F7-4233-8F90-439C03F2D148}" name="Query - Columns Hierarchies" description="Connection to the 'Columns Hierarchies' query in the workbook." type="100" refreshedVersion="8" minRefreshableVersion="5">
    <extLst>
      <ext xmlns:x15="http://schemas.microsoft.com/office/spreadsheetml/2010/11/main" uri="{DE250136-89BD-433C-8126-D09CA5730AF9}">
        <x15:connection id="1311a2f0-8efe-467f-a5bc-f3c86ed5ea73"/>
      </ext>
    </extLst>
  </connection>
  <connection id="6" xr16:uid="{67182389-748F-4B0B-B8DF-1D12D29DD792}" name="Query - Columns Segments" description="Connection to the 'Columns Segments' query in the workbook." type="100" refreshedVersion="8" minRefreshableVersion="5">
    <extLst>
      <ext xmlns:x15="http://schemas.microsoft.com/office/spreadsheetml/2010/11/main" uri="{DE250136-89BD-433C-8126-D09CA5730AF9}">
        <x15:connection id="88b74c07-b58e-45bd-b548-baa2d20e0814"/>
      </ext>
    </extLst>
  </connection>
  <connection id="7" xr16:uid="{C3D4FD51-5F37-4F53-B63B-E147D6C6DA1A}" keepAlive="1" name="Query - ContentVPA" description="Connection to the 'ContentVPA' query in the workbook." type="5" refreshedVersion="0" background="1">
    <dbPr connection="Provider=Microsoft.Mashup.OleDb.1;Data Source=$Workbook$;Location=ContentVPA;Extended Properties=&quot;&quot;" command="SELECT * FROM [ContentVPA]"/>
  </connection>
  <connection id="8" xr16:uid="{4A3EB9C7-BE6A-48EF-AF6F-12FADD5758E4}" name="Query - Measures List" description="Connection to the 'Measures List' query in the workbook." type="100" refreshedVersion="8" minRefreshableVersion="5">
    <extLst>
      <ext xmlns:x15="http://schemas.microsoft.com/office/spreadsheetml/2010/11/main" uri="{DE250136-89BD-433C-8126-D09CA5730AF9}">
        <x15:connection id="e3ea29f5-4c4d-4e12-8dfd-73167872462d"/>
      </ext>
    </extLst>
  </connection>
  <connection id="9" xr16:uid="{D33F9D73-E419-46E8-8E31-9F7124DE9AC9}" keepAlive="1" name="Query - OpenZipFile" description="Connection to the 'OpenZipFile' query in the workbook." type="5" refreshedVersion="0" background="1">
    <dbPr connection="Provider=Microsoft.Mashup.OleDb.1;Data Source=$Workbook$;Location=OpenZipFile;Extended Properties=&quot;&quot;" command="SELECT * FROM [OpenZipFile]"/>
  </connection>
  <connection id="10" xr16:uid="{1ECCF99B-A3C3-43BF-9A4E-ED9A037A3552}" name="Query - Relationships" description="Connection to the 'Relationships' query in the workbook." type="100" refreshedVersion="8" minRefreshableVersion="5">
    <extLst>
      <ext xmlns:x15="http://schemas.microsoft.com/office/spreadsheetml/2010/11/main" uri="{DE250136-89BD-433C-8126-D09CA5730AF9}">
        <x15:connection id="dfab46a9-e1d6-4cb0-8acc-f348bd21dff5"/>
      </ext>
    </extLst>
  </connection>
  <connection id="11" xr16:uid="{E2540339-BADF-43F9-9AF0-9C2C67909A7F}" name="Query - Roles Expressions" description="Connection to the 'Roles Expressions' query in the workbook." type="100" refreshedVersion="8" minRefreshableVersion="5">
    <extLst>
      <ext xmlns:x15="http://schemas.microsoft.com/office/spreadsheetml/2010/11/main" uri="{DE250136-89BD-433C-8126-D09CA5730AF9}">
        <x15:connection id="5c6b1245-0c22-4a09-a22c-d1d96fe12630"/>
      </ext>
    </extLst>
  </connection>
  <connection id="12" xr16:uid="{41D5946C-34E2-44B4-A10C-F34345B8F7CE}" name="Query - Tables" description="Connection to the 'Tables' query in the workbook." type="100" refreshedVersion="8" minRefreshableVersion="5">
    <extLst>
      <ext xmlns:x15="http://schemas.microsoft.com/office/spreadsheetml/2010/11/main" uri="{DE250136-89BD-433C-8126-D09CA5730AF9}">
        <x15:connection id="fc66a520-7e6c-48bc-9deb-ca796aa058a4"/>
      </ext>
    </extLst>
  </connection>
  <connection id="13" xr16:uid="{40DB2054-0785-4875-AF58-D2B887BDC1CD}" name="Query - User Hierarchies" description="Connection to the 'User Hierarchies' query in the workbook." type="100" refreshedVersion="8" minRefreshableVersion="5">
    <extLst>
      <ext xmlns:x15="http://schemas.microsoft.com/office/spreadsheetml/2010/11/main" uri="{DE250136-89BD-433C-8126-D09CA5730AF9}">
        <x15:connection id="bb9ea7e7-7282-4c58-a18d-f4dd100ea4a4"/>
      </ext>
    </extLst>
  </connection>
  <connection id="14" xr16:uid="{557E088E-8009-463A-86AF-B7119CF9B3D2}"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5" xr16:uid="{F6C5927F-C0D2-48CF-9041-134EABC5A156}" name="WorksheetConnection_VertiPaq Analyzer 2.0 Preview 2.xlsm!DaxExpressions" type="102" refreshedVersion="8" minRefreshableVersion="5">
    <extLst>
      <ext xmlns:x15="http://schemas.microsoft.com/office/spreadsheetml/2010/11/main" uri="{DE250136-89BD-433C-8126-D09CA5730AF9}">
        <x15:connection id="DaxExpressions">
          <x15:rangePr sourceName="_xlcn.WorksheetConnection_VertiPaqAnalyzer2.0Preview2.xlsmDaxExpressions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18">
    <s v="ThisWorkbookDataModel"/>
    <s v="{[Relationships].[Cardinality (Filter)].[All]}"/>
    <s v="[Measures].[Table Size]"/>
    <s v="#,0"/>
    <s v="[Measures].[Tables #]"/>
    <s v="[Measures].[Columns #]"/>
    <s v="[Measures].[Last Refresh]"/>
    <s v="yyyy-MM-dd HH:mm:ss"/>
    <s v="[Measures].[Partitions #]"/>
    <s v="[Measures].[Segments #]"/>
    <s v="[Measures].[Measures #]"/>
    <s v="[Measures].[Calculated tables #]"/>
    <s v="[Measures].[Calculated columns #]"/>
    <s v="[Measures].[Calculation items #]"/>
    <s v="[Measures].[Roles #]"/>
    <s v="{[Columns].[IsRowNumber].[All]}"/>
    <s v="[Measures].[Calculation groups #]"/>
    <s v="0"/>
  </metadataStrings>
  <mdxMetadata count="14">
    <mdx n="0" f="s">
      <ms ns="1" c="0"/>
    </mdx>
    <mdx n="0" f="v">
      <t c="1" si="3">
        <n x="2"/>
      </t>
    </mdx>
    <mdx n="0" f="v">
      <t c="1" si="3">
        <n x="4"/>
      </t>
    </mdx>
    <mdx n="0" f="v">
      <t c="1" si="3">
        <n x="5"/>
      </t>
    </mdx>
    <mdx n="0" f="v">
      <t c="1" si="7">
        <n x="6"/>
      </t>
    </mdx>
    <mdx n="0" f="v">
      <t c="1" si="3">
        <n x="8"/>
      </t>
    </mdx>
    <mdx n="0" f="v">
      <t c="1" si="3">
        <n x="9"/>
      </t>
    </mdx>
    <mdx n="0" f="v">
      <t c="1" si="3">
        <n x="10"/>
      </t>
    </mdx>
    <mdx n="0" f="v">
      <t c="1" si="3">
        <n x="11"/>
      </t>
    </mdx>
    <mdx n="0" f="v">
      <t c="1" si="3">
        <n x="12"/>
      </t>
    </mdx>
    <mdx n="0" f="v">
      <t c="1" si="3">
        <n x="13"/>
      </t>
    </mdx>
    <mdx n="0" f="v">
      <t c="1" si="3">
        <n x="14"/>
      </t>
    </mdx>
    <mdx n="0" f="s">
      <ms ns="15" c="0"/>
    </mdx>
    <mdx n="0" f="v">
      <t c="1" si="17">
        <n x="16"/>
      </t>
    </mdx>
  </mdx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<sst xmlns="http://schemas.openxmlformats.org/spreadsheetml/2006/main" count="452" uniqueCount="180">
  <si>
    <t>Row Labels</t>
  </si>
  <si>
    <t>Grand Total</t>
  </si>
  <si>
    <t xml:space="preserve"> Many</t>
  </si>
  <si>
    <t>Data Size</t>
  </si>
  <si>
    <t>Encoding_</t>
  </si>
  <si>
    <t>HASH</t>
  </si>
  <si>
    <t>HASH (All)</t>
  </si>
  <si>
    <t>User Hierarchies Size</t>
  </si>
  <si>
    <t>Relationships Size</t>
  </si>
  <si>
    <t>Database Size %</t>
  </si>
  <si>
    <t>Segments #</t>
  </si>
  <si>
    <t>Partitions #</t>
  </si>
  <si>
    <t>IsRowNumber</t>
  </si>
  <si>
    <t>VALUE</t>
  </si>
  <si>
    <t>Rows</t>
  </si>
  <si>
    <t>Max From Cardinality</t>
  </si>
  <si>
    <t>Max To Cardinality</t>
  </si>
  <si>
    <t>NOSPLIT</t>
  </si>
  <si>
    <t>String</t>
  </si>
  <si>
    <t>DateTime</t>
  </si>
  <si>
    <t>VALUE (All)</t>
  </si>
  <si>
    <t>Int64</t>
  </si>
  <si>
    <t>Double</t>
  </si>
  <si>
    <t>IsHidden</t>
  </si>
  <si>
    <t>FormatString</t>
  </si>
  <si>
    <t>Table</t>
  </si>
  <si>
    <t>Type</t>
  </si>
  <si>
    <t>DAX Expression</t>
  </si>
  <si>
    <t>Description</t>
  </si>
  <si>
    <t>DisplayFolder</t>
  </si>
  <si>
    <t>Name</t>
  </si>
  <si>
    <t>FileNameRange:</t>
  </si>
  <si>
    <t>Cardinality</t>
  </si>
  <si>
    <t>Table Size</t>
  </si>
  <si>
    <t>Columns Total Size</t>
  </si>
  <si>
    <t>Dictionary Size</t>
  </si>
  <si>
    <t>Columns Hierarchies Size</t>
  </si>
  <si>
    <t>Table Size %</t>
  </si>
  <si>
    <t>Columns #</t>
  </si>
  <si>
    <t>RI Violations #</t>
  </si>
  <si>
    <t>Sales</t>
  </si>
  <si>
    <t>Measure</t>
  </si>
  <si>
    <t/>
  </si>
  <si>
    <t>Missing Keys</t>
  </si>
  <si>
    <t>Invalid Rows</t>
  </si>
  <si>
    <t>Bid. Filters</t>
  </si>
  <si>
    <t>MMR</t>
  </si>
  <si>
    <t>Relationship Type</t>
  </si>
  <si>
    <t>M:1</t>
  </si>
  <si>
    <t>Cardinality (Filter)</t>
  </si>
  <si>
    <t>All</t>
  </si>
  <si>
    <t>INSTRUCTIONS</t>
  </si>
  <si>
    <t>1) Switch to VertiPaq Analyzer ribbon</t>
  </si>
  <si>
    <t>2) Click Open VPAX and choose the file to load</t>
  </si>
  <si>
    <t>Useful links:</t>
  </si>
  <si>
    <t>https://daxstudio.org/</t>
  </si>
  <si>
    <t xml:space="preserve">https://www.sqlbi.com/learn/dax-tools-video-course/ </t>
  </si>
  <si>
    <t>Download the latest version of DAX Studio!</t>
  </si>
  <si>
    <t>FREE video course about VertiPaq Analyzer and DAX Studio</t>
  </si>
  <si>
    <t>1:M Ratio %</t>
  </si>
  <si>
    <t xml:space="preserve">  </t>
  </si>
  <si>
    <r>
      <t xml:space="preserve">NOTE 2: </t>
    </r>
    <r>
      <rPr>
        <b/>
        <sz val="11"/>
        <rFont val="Calibri"/>
        <family val="2"/>
        <scheme val="minor"/>
      </rPr>
      <t>Compatible only with Windows Desktop</t>
    </r>
    <r>
      <rPr>
        <sz val="11"/>
        <rFont val="Calibri"/>
        <family val="2"/>
        <scheme val="minor"/>
      </rPr>
      <t xml:space="preserve"> versions of Excel 2016 or later versions, because it uses Power Query and Power Pivot for Excel.</t>
    </r>
  </si>
  <si>
    <r>
      <t xml:space="preserve">NOTE 1: </t>
    </r>
    <r>
      <rPr>
        <sz val="11"/>
        <rFont val="Calibri"/>
        <family val="2"/>
        <scheme val="minor"/>
      </rPr>
      <t xml:space="preserve">VPAX files must be created using the </t>
    </r>
    <r>
      <rPr>
        <b/>
        <sz val="11"/>
        <rFont val="Calibri"/>
        <family val="2"/>
        <scheme val="minor"/>
      </rPr>
      <t>Export Metrics feature in DAX Studio</t>
    </r>
    <r>
      <rPr>
        <sz val="11"/>
        <rFont val="Calibri"/>
        <family val="2"/>
        <scheme val="minor"/>
      </rPr>
      <t xml:space="preserve"> 2.13.1 or later, but they are compatible since DAX Studio 2.9.4.</t>
    </r>
  </si>
  <si>
    <t>Follow these steps:</t>
  </si>
  <si>
    <t>VertiPaq Analyzer Summary</t>
  </si>
  <si>
    <t>Total Size</t>
  </si>
  <si>
    <t>Tables</t>
  </si>
  <si>
    <t>Columns</t>
  </si>
  <si>
    <t>Last Refresh</t>
  </si>
  <si>
    <t>Partitions</t>
  </si>
  <si>
    <t>Segments</t>
  </si>
  <si>
    <t>Auto Date Tables</t>
  </si>
  <si>
    <t>Filename</t>
  </si>
  <si>
    <t>Measures</t>
  </si>
  <si>
    <t>Calc tables</t>
  </si>
  <si>
    <t>Calc columns</t>
  </si>
  <si>
    <t>Roles</t>
  </si>
  <si>
    <t>Calc items</t>
  </si>
  <si>
    <t>Total Segments #</t>
  </si>
  <si>
    <t>Pageable Segments #</t>
  </si>
  <si>
    <t>Resident Segments #</t>
  </si>
  <si>
    <t>Average Temperature</t>
  </si>
  <si>
    <t>Last Accessed</t>
  </si>
  <si>
    <t>C123</t>
  </si>
  <si>
    <t>(blank)</t>
  </si>
  <si>
    <t>Calc groups</t>
  </si>
  <si>
    <t>C:\Users\kamil\OneDrive - ksoszka\Kamil Soszka Business Intelligence\financials\docs\financials.vpax</t>
  </si>
  <si>
    <t>Dates Optimized</t>
  </si>
  <si>
    <t>=
/*
    Business Goal: Creates a complete calendar dimension table (Date Table)
    based on the minimum and maximum transaction dates from the financials table,
    enriched with essential columns for filtering, sorting, and time intelligence
    calculations. This optimized date dimension serves as the foundation for
    all time-based analysis and reporting throughout the data model.
    Function Explanation:
    VAR: Used to declare variables that store intermediate calculation results.
    This improves performance and code readability.
*/
VAR StartDate = 
    /*
        MIN: Returns the smallest (earliest) date from the financials[Date] column.
        This establishes the starting point for the calendar dimension, ensuring
        it covers the entire range of transactional data.
    */
    MIN ( financials[Date] )
VAR EndDate = 
    /*
        MAX: Returns the largest (latest) date from the financials[Date] column.
        This establishes the ending point for the calendar dimension, ensuring
        it covers the entire range of transactional data.
    */
    MAX ( financials[Date] )
VAR Calendar =
    /*
        ADDCOLUMNS: Adds calculated columns to a table expression.
        CALENDAR: Generates a continuous table of dates between the start and end dates.
        This creates the foundation date table with one row per date.
    */
    ADDCOLUMNS (
        CALENDAR ( StartDate, EndDate ),
        /*
            YEAR: Extracts the year component from the date as a four-digit number.
            Used for yearly filtering, grouping, and hierarchy building.
        */
        "Year", YEAR ( [Date] ),
        /*
            QUARTER: Extracts the quarter number (1-4) from the date.
            Concatenated with "Q" prefix for readable quarter labels.
        */
        "Quarter", "Q" &amp; QUARTER ( [Date] ),
        /*
            MONTH: Extracts the month number (1-12) from the date.
            Used for monthly calculations and numeric sorting.
        */
        "Month", MONTH ( [Date] ),
        /*
            FORMAT with "mmm": Returns the abbreviated month name (Jan, Feb, Mar, etc.).
            Provides short, user-friendly month labels for compact reports and charts.
        */
        "Month Name", FORMAT ( [Date], "mmm" ),
        /*
            FORMAT with "mmmm": Returns the full month name (January, February, March, etc.).
            Used for detailed reporting and comprehensive date labeling.
        */
        "Month Name Full", FORMAT ( [Date], "mmmm" ),
        /*
            FORMAT with "YYYYMM": Creates a numeric year-month key (e.g., 202401 for Jan 2024).
            CRITICAL SORTING KEY: This column is essential for proper chronological sorting
            of month names and quarters in reports, preventing alphabetical sorting issues.
        */
        "YearMonthKey", FORMAT ( [Date], "YYYYMM" )
    )
RETURN
    Calendar</t>
  </si>
  <si>
    <t>Model_Measures</t>
  </si>
  <si>
    <t>=
/*
    Business Goal: This appears to be a placeholder or structural measure that returns
    an empty text value. It's likely used for one of the following purposes:
    - As a placeholder during measure development
    - For creating empty calculation groups
    - As a base for dynamic measure selection
    - For testing or structural purposes in the data model
    Technical Note: The curly braces {} indicate this is returning a table with
    a single row containing an empty text value, rather than a scalar value.
    This syntax creates a single-column table with one empty string row.
    Current implementation returns an empty table with one empty string cell.
*/
{ "" }</t>
  </si>
  <si>
    <t>COGS</t>
  </si>
  <si>
    <t>=
/*
    Business Goal: Establishes a base aggregate measure for the total Cost of Goods Sold (COGS)
    by summing the values from the 'financials[COGS]' column.
    This is a fundamental metric for further calculations and analysis.
    Function Explanation:
    SUM: A basic aggregation function that returns the sum of all the numbers
    in the specified column. It operates within the current filter context.
*/
SUM ( financials[COGS] )</t>
  </si>
  <si>
    <t>cogs</t>
  </si>
  <si>
    <t>\$#,0.00;(\$#,0.00);\$#,0.00</t>
  </si>
  <si>
    <t>COGS Color Optimized</t>
  </si>
  <si>
    <t>=
/*
    Business Goal: This measure does not return a numeric value but a color code (hex).
    It is designed to be used in a report visual to conditionally format elements
    (like KPI icons or font colors) based on the Year-over-Year (YoY) change in COGS.
    It calculates the current COGS and the COGS from the same period last year,
    computes the absolute difference, and returns a color based on whether COGS
    decreased (good, green), increased (bad, red), or remained stable (gray).
    Function Explanation:
    VAR: Used to declare a variable that stores the result of a DAX expression.
    Variables improve performance and readability by calculating a value once and reusing it.
*/
VAR Current_COGS = 
    /*
        IFERROR: Evaluates the first expression and returns it if no error occurs.
        If an error is encountered, it returns the second expression (BLANK() in this case).
        This ensures the measure is robust against calculation errors.
    */
    IFERROR( [COGS], BLANK() )
VAR Previous_Year_COGS =
    /*
        CALCULATE: The primary function for context modification in DAX.
        It evaluates an expression (IFERROR([COGS], BLANK())) in a modified filter context.
        SAMEPERIODLASTYEAR: A time intelligence function that takes a date column and
        returns a set of dates from the previous year corresponding to the current date context.
        For example, if the current context is March 2024, it returns dates for March 2023.
    */
    CALCULATE (
        IFERROR( [COGS], BLANK() ),
        SAMEPERIODLASTYEAR ( 'Dates Optimized'[Date] )
    )
// Calculates the absolute Year-over-Year Change: Current Period - Previous Year
VAR YoY_Change_Absolute = 
    /*
        COALESCE: Returns the first expression that does not evaluate to BLANK.
        If the first expression is blank, it checks the second, and so on.
        Here, it replaces BLANK values with 0 to ensure correct arithmetic operations.
    */
    COALESCE( Current_COGS, 0 ) - COALESCE( Previous_Year_COGS, 0 )
RETURN
    /*
        SWITCH: Evaluates a list of conditions and returns one of multiple result expressions.
        TRUE(): Used as the first argument to SWITCH to enable conditional logic based on the value of YoY_Change_Absolute.
        This structure checks each condition in sequence and returns the corresponding color hex code.
        - Green (#00A650) for a decrease in COGS (which is typically favorable).
        - Red (#E60000) for an increase in COGS (which is typically unfavorable).
        - Gray (#7F8C8D) for no change or if the value is BLANK (coerced to 0).
    */
    SWITCH (
        TRUE(),
        // Condition 1: COGS decreased (Green) - Favorable
        YoY_Change_Absolute &lt; 0, "#00A650", 
        // Condition 2: COGS increased (Red) - Unfavorable
        YoY_Change_Absolute &gt; 0, "#E60000", 
        // Condition 3: No change, 0, or BLANK (Gray) - Neutral
        "#7F8C8D" 
    )</t>
  </si>
  <si>
    <t>COGS KPI Optimized</t>
  </si>
  <si>
    <t>=
/*
    Business Goal: Constructs a concise text-formatted KPI indicator.
    It displays the previous year's COGS value (PY Value), the YoY change direction
    (arrow symbol), and the percentage change in COGS YoY.
    This measure is designed for use in card visuals or KPIs to provide a quick,
    comprehensive view of performance compared to the previous year.
*/
VAR Current_COGS = 
    /*
        Retrieves the COGS value for the current filter context.
        This variable calls the base [COGS] measure.
    */
    [COGS]
VAR Previous_Year_COGS =
    /*
        Calculates the COGS for the same period in the previous year.
        CALCULATE: Modifies the filter context for the [COGS] measure.
        SAMEPERIODLASTYEAR: A time intelligence function that returns a set of dates
        from the previous year corresponding to the current date context.
        This is the standard and most accurate method for YoY comparisons.
    */
    CALCULATE ( 
        [COGS], 
        SAMEPERIODLASTYEAR ( 'Dates Optimized'[Date] ) 
    )
VAR Change_Percentage =
    /*
        Calculates the Year-over-Year percentage change in COGS.
        DIVIDE: Safely performs division and handles division by zero errors.
        - First argument: Numerator (Current - Previous)
        - Second argument: Denominator (Previous Year value)
        - Third argument: Alternative result in case of error (e.g., division by zero)
    */
    DIVIDE (
        Current_COGS - Previous_Year_COGS,
        Previous_Year_COGS,
        BLANK () // Returns BLANK instead of an error if dividing by zero
    )
VAR Is_Change_Positive = 
    /*
        Creates a logical (TRUE/FALSE) variable indicating if the change was positive.
        This variable improves code readability for the subsequent IF statement.
        A positive change means COGS increased (which is typically unfavorable).
    */
    Change_Percentage &gt; 0
VAR Arrow_Symbol =
    /*
        Assigns an arrow symbol based on the direction of the change.
        IF: Returns one of two values based on a logical condition.
        UNICHAR: Returns the Unicode character for the specified number.
        - 11165: Upwards arrow (↑) - indicates an increase in COGS (unfavorable)
        - 11167: Downwards arrow (↓) - indicates a decrease in COGS (favorable)
    */
    IF (
        Is_Change_Positive,
        UNICHAR ( 11165 ), // Up arrow for increase
        UNICHAR ( 11167 )  // Down arrow for decrease/no change
    )
RETURN
    /*
        Final conditional check to determine if the KPI should be displayed.
        IF: Checks if there's a valid percentage change to display.
        ISBLANK: Returns TRUE if the Change_Percentage is BLANK.
        This prevents displaying the KPI when there's no data (e.g., first year of data).
    */
    IF (
        ISBLANK ( Change_Percentage ),
        BLANK (),
        /*
            Constructs the final KPI string by concatenating multiple elements:
            - "PY ": Literal text prefix
            - FORMAT(Previous_Year_COGS, "#,,#,,.00M"): Formats the previous year value
              in millions with two decimal places (e.g., 1.50M)
            - Arrow_Symbol: The directional arrow
            - FORMAT(Change_Percentage, "0.00%"): Formats the percentage change as
              a percentage with two decimal places (e.g., 15.25%)
        */
        "PY " &amp; FORMAT ( Previous_Year_COGS, "#,,#,,.00M" ) &amp; " " &amp; Arrow_Symbol &amp; " "
            &amp; FORMAT ( Change_Percentage, "0.00%" )
    )</t>
  </si>
  <si>
    <t>COGS Selected Variable Optimized</t>
  </si>
  <si>
    <t>=
/*
    Business Goal: This measure creates a comprehensive text label that combines:
    1. A description of actively selected filters (Segment and Product)
    2. Key performance indicators including:
       - Percentage share of annual total
       - Year-over-Year change with arrow symbol
       - Previous year value
       - Absolute YoY change in millions
    The output format is: "Selected Segment: X / Selected Product: Y (↑ | PY: 1.50M | YoY: 0.25M | 15.25%)"
*/
VAR _Segment =
    /*
        SELECTEDVALUE: Returns the value of the specified column when there's only one value
        in the current filter context. If multiple values exist, returns BLANK().
        This captures which Segment is currently selected in report filters/slicers.
    */
    SELECTEDVALUE ( financials[Segment] )
VAR _Product =
    /*
        SELECTEDVALUE: Captures the currently selected Product from filters/slicers.
        Used to build descriptive text about the current filter context.
    */
    SELECTEDVALUE ( financials[Product] )
// 1. Performance Calculations (IFERROR Stabilization):
VAR Current_COGS =
    /*
        IFERROR: Wraps the base COGS measure to handle any calculation errors gracefully.
        Returns BLANK() instead of an error, making the measure more robust.
    */
    IFERROR ( [COGS], BLANK () )
VAR Grand_Total_COGS_In_Year =
    /*
        CALCULATE with REMOVEFILTERS and ALL: Calculates the total COGS for the entire dataset.
        - REMOVEFILTERS(financials): Removes all filters from the financials table
        - ALL('Dates Optimized'): Removes all filters from the dates table
        This gives the grand total COGS for context, used to calculate percentage share.
    */
    CALCULATE (
        IFERROR ( [COGS], BLANK () ),
        REMOVEFILTERS ( financials ),
        ALL ( 'Dates Optimized' )
    )
VAR Previous_Year_COGS =
    /*
        CALCULATE with SAMEPERIODLASTYEAR: Calculates COGS for the same period in the previous year.
        Standard time intelligence pattern for YoY comparisons.
    */
    CALCULATE (
        IFERROR ( [COGS], BLANK () ),
        SAMEPERIODLASTYEAR ( 'Dates Optimized'[Date] )
    )
// 2. Change Calculations and Formatting
VAR Share_Percentage =
    /*
        DIVIDE: Safely calculates the percentage share of current COGS relative to grand total.
        Returns BLANK() if division by zero occurs.
    */
    DIVIDE ( Current_COGS, Grand_Total_COGS_In_Year, BLANK () )
VAR YoY_Absolute_Change =
    /*
        COALESCE: Replaces BLANK values with 0 to ensure correct arithmetic operations.
        Calculates the absolute change in COGS compared to previous year.
    */
    COALESCE ( Current_COGS, 0 ) - COALESCE ( Previous_Year_COGS, 0 )
VAR YoY_Absolute_Change_Millions =
    /*
        DIVIDE: Converts the absolute change to millions for better readability.
        Returns BLANK() if division fails.
    */
    DIVIDE ( YoY_Absolute_Change, 1000000, BLANK () )
VAR Previous_COGS_Millions =
    /*
        DIVIDE: Converts previous year COGS to millions for consistent formatting.
    */
    DIVIDE ( Previous_Year_COGS, 1000000, BLANK () )
// 3. Text Logic (Filters/Symbols):
VAR Arrow_Symbol =
    /*
        Nested IF statements to determine the appropriate arrow symbol:
        - Down arrow (↓) for decrease in COGS (favorable)
        - Up arrow (↑) for increase in COGS (unfavorable)
        - BLANK() for no change
    */
    IF (
        YoY_Absolute_Change &lt; 0,
        UNICHAR ( 11167 ), // Down arrow
        IF ( YoY_Absolute_Change &gt; 0, UNICHAR ( 11165 ), BLANK () ) // Up arrow or BLANK
    )
VAR Segment_Text_Fragment =
    /*
        ISFILTERED: Returns TRUE if the specified column has an active filter applied.
        Creates text only when the Segment filter is actively used.
    */
    IF (
        ISFILTERED ( financials[Segment] ),
        "Selected Segment: " &amp; _Segment,
        BLANK ()
    )
VAR Product_Text_Fragment =
    /*
        ISFILTERED: Checks if Product column has active filters.
        Creates descriptive text only when Product filter is applied.
    */
    IF (
        ISFILTERED ( financials[Product] ),
        "Selected Product: " &amp; _Product,
        BLANK ()
    )
VAR Separator_Text_Filter =
    /*
        AND with NOT ISBLANK: Adds a separator " / " only when both Segment and Product
        have active filters and both text fragments are non-blank.
    */
    IF (
        AND (
            NOT ISBLANK ( Segment_Text_Fragment ),
            NOT ISBLANK ( Product_Text_Fragment )
        ),
        " / ",
        BLANK ()
    )
VAR Filter_Texts =
    /*
        TRIM and COALESCE: Combines all filter-related text fragments into a single string.
        COALESCE replaces BLANK values with empty strings, then TRIM removes extra spaces.
    */
    TRIM (
        COALESCE ( Segment_Text_Fragment, "" ) &amp; COALESCE ( Separator_Text_Filter, "" )
            &amp; COALESCE ( Product_Text_Fragment, "" )
    )
// 4. Conditional KPI Text Creation (NO NOMINAL VALUE):
// Element A: Symbol (first in sequence)
VAR Arrow_Fragment =
    COALESCE ( Arrow_Symbol, "" )
// Element B: PY Value
VAR PY_Fragment =
    IF (
        NOT ISBLANK ( Previous_COGS_Millions ),
        "PY: " &amp; FORMAT ( Previous_COGS_Millions, "#,##0.00" ) &amp; "M",
        BLANK ()
    )
// Element C: YoY Value
VAR YoY_Fragment_Text =
    IF (
        NOT ISBLANK ( YoY_Absolute_Change_Millions ),
        "YoY: " &amp; FORMAT ( YoY_Absolute_Change_Millions, "#,##0.00" ) &amp; "M",
        BLANK ()
    )
// Element D: Share %
VAR Share_Fragment =
    IF (
        NOT ISBLANK ( Share_Percentage ),
        FORMAT ( Share_Percentage, "0.00%" ),
        BLANK ()
    )
// Concatenating values in the parenthesis: (Symbol | PY | YoY | Share)
VAR Inner_KPI_Text =
    /*
        Complex string concatenation with conditional separators.
        Adds " | " separators only between non-blank elements to avoid
        output like " |  | value" when some elements are missing.
    */
    COALESCE ( Arrow_Fragment, "" )
        &amp; IF (
            NOT ISBLANK ( Arrow_Fragment ) &amp;&amp; NOT ISBLANK ( PY_Fragment ),
            " | ",
            BLANK ()
        )
        &amp; COALESCE ( PY_Fragment, "" )
        &amp; IF (
            NOT ISBLANK ( COALESCE ( Arrow_Fragment, PY_Fragment ) )
                &amp;&amp; NOT ISBLANK ( YoY_Fragment_Text ),
            " | ",
            BLANK ()
        )
        &amp; COALESCE ( YoY_Fragment_Text, "" )
        &amp; IF (
            NOT ISBLANK ( COALESCE ( Arrow_Fragment, PY_Fragment, YoY_Fragment_Text ) )
                &amp;&amp; NOT ISBLANK ( Share_Fragment ),
            " | ",
            BLANK ()
        )
        &amp; COALESCE ( Share_Fragment, "" )
VAR KPI_Text =
    /*
        Wraps the inner KPI text in parentheses, but only if there's current COGS data.
    */
    IF ( NOT ISBLANK ( Current_COGS ), " (" &amp; Inner_KPI_Text &amp; ")", BLANK () )
RETURN
    /*
        Final combination: Filter description text + KPI information in parentheses.
        COALESCE ensures blank values are handled gracefully in the final string.
    */
    COALESCE ( Filter_Texts, "" ) &amp; COALESCE ( KPI_Text, "" )</t>
  </si>
  <si>
    <t>Current Time UTC</t>
  </si>
  <si>
    <t>=
/*
    Business Goal: Returns the current date and time in UTC (Coordinated Universal Time) format.
    This measure is volatile and refreshes with every visual interaction in the report.
    It returns formatted text suitable for direct use in visualizations as a timestamp indicator.
    Important Note: This measure is recalculated every time the data model is refreshed
    or when any visual interaction occurs, which may impact report performance in large models.
*/
VAR UTC_Timestamp =
    /*
        UTCNOW: Returns the current date and time in UTC (Coordinated Universal Time).
        This function is volatile and returns a different value each time it's evaluated.
        TIME: Creates a time value from hours, minutes, and seconds.
        Here, TIME(1,0,0) adds 1 hour to the UTC time. This appears to be adjusting
        for a specific time zone offset (e.g., UTC+1 for Central European Time).
        Note: If pure UTC is needed without offset, remove the TIME addition.
    */
    UTCNOW () + TIME ( 1, 0, 0 )
VAR Formatted_Timestamp =
    FORMAT (
        UTC_Timestamp,
        /*
            FORMAT: Converts a value to text according to the specified format string.
            "MM/dd/yyyy hh:mm:ss AM/PM" - American date/time format:
            - "MM": Month as two digits (01-12)
            - "dd": Day as two digits (01-31) 
            - "yyyy": Four-digit year
            - "hh": Hours in 12-hour format (01-12)
            - "mm": Minutes (00-59)
            - "ss": Seconds (00-59)
            - "AM/PM": 12-hour clock period indicator
            For European format, use: "dd/MM/yyyy HH:mm:ss" (24-hour format)
            For ISO format, use: "yyyy-MM-dd HH:mm:ss"
        */
        "MM/dd/yyyy hh:mm:ss AM/PM"
    )
RETURN
    Formatted_Timestamp</t>
  </si>
  <si>
    <t>other measures</t>
  </si>
  <si>
    <t>DumpFilters</t>
  </si>
  <si>
    <t>=
VAR MaxFilters = 3
RETURN
"DumpFilters: " &amp;
IF ( 
    ISFILTERED ( 'Dates Optimized'[Date] ), 
    VAR ___f = FILTERS ( 'Dates Optimized'[Date] ) 
    VAR ___r = COUNTROWS ( ___f ) 
    VAR ___t = TOPN ( MaxFilters, ___f, 'Dates Optimized'[Date] )
    VAR ___d = CONCATENATEX ( ___t, 'Dates Optimized'[Date], ", " )
    VAR ___x = "'Dates Optimized'[Date] = " &amp; ___d &amp; IF(___r &gt; MaxFilters, ", ... [" &amp; ___r &amp; " items selected]") &amp; " " 
    RETURN ___x &amp; UNICHAR(13) &amp; UNICHAR(10)
)
 &amp; IF ( 
    ISFILTERED ( 'Dates Optimized'[Month] ), 
    VAR ___f = FILTERS ( 'Dates Optimized'[Month] ) 
    VAR ___r = COUNTROWS ( ___f ) 
    VAR ___t = TOPN ( MaxFilters, ___f, 'Dates Optimized'[Month] )
    VAR ___d = CONCATENATEX ( ___t, 'Dates Optimized'[Month], ", " )
    VAR ___x = "'Dates Optimized'[Month] = " &amp; ___d &amp; IF(___r &gt; MaxFilters, ", ... [" &amp; ___r &amp; " items selected]") &amp; " " 
    RETURN ___x &amp; UNICHAR(13) &amp; UNICHAR(10)
)
 &amp; IF ( 
    ISFILTERED ( 'Dates Optimized'[Month Name] ), 
    VAR ___f = FILTERS ( 'Dates Optimized'[Month Name] ) 
    VAR ___r = COUNTROWS ( ___f ) 
    VAR ___t = TOPN ( MaxFilters, ___f, 'Dates Optimized'[Month Name] )
    VAR ___d = CONCATENATEX ( ___t, 'Dates Optimized'[Month Name], ", " )
    VAR ___x = "'Dates Optimized'[Month Name] = " &amp; ___d &amp; IF(___r &gt; MaxFilters, ", ... [" &amp; ___r &amp; " items selected]") &amp; " " 
    RETURN ___x &amp; UNICHAR(13) &amp; UNICHAR(10)
)
 &amp; IF ( 
    ISFILTERED ( 'Dates Optimized'[Month Name Full] ), 
    VAR ___f = FILTERS ( 'Dates Optimized'[Month Name Full] ) 
    VAR ___r = COUNTROWS ( ___f ) 
    VAR ___t = TOPN ( MaxFilters, ___f, 'Dates Optimized'[Month Name Full] )
    VAR ___d = CONCATENATEX ( ___t, 'Dates Optimized'[Month Name Full], ", " )
    VAR ___x = "'Dates Optimized'[Month Name Full] = " &amp; ___d &amp; IF(___r &gt; MaxFilters, ", ... [" &amp; ___r &amp; " items selected]") &amp; " " 
    RETURN ___x &amp; UNICHAR(13) &amp; UNICHAR(10)
)
 &amp; IF ( 
    ISFILTERED ( 'Dates Optimized'[Quarter] ), 
    VAR ___f = FILTERS ( 'Dates Optimized'[Quarter] ) 
    VAR ___r = COUNTROWS ( ___f ) 
    VAR ___t = TOPN ( MaxFilters, ___f, 'Dates Optimized'[Quarter] )
    VAR ___d = CONCATENATEX ( ___t, 'Dates Optimized'[Quarter], ", " )
    VAR ___x = "'Dates Optimized'[Quarter] = " &amp; ___d &amp; IF(___r &gt; MaxFilters, ", ... [" &amp; ___r &amp; " items selected]") &amp; " " 
    RETURN ___x &amp; UNICHAR(13) &amp; UNICHAR(10)
)
 &amp; IF ( 
    ISFILTERED ( 'Dates Optimized'[Year] ), 
    VAR ___f = FILTERS ( 'Dates Optimized'[Year] ) 
    VAR ___r = COUNTROWS ( ___f ) 
    VAR ___t = TOPN ( MaxFilters, ___f, 'Dates Optimized'[Year] )
    VAR ___d = CONCATENATEX ( ___t, 'Dates Optimized'[Year], ", " )
    VAR ___x = "'Dates Optimized'[Year] = " &amp; ___d &amp; IF(___r &gt; MaxFilters, ", ... [" &amp; ___r &amp; " items selected]") &amp; " " 
    RETURN ___x &amp; UNICHAR(13) &amp; UNICHAR(10)
)
 &amp; IF ( 
    ISFILTERED ( 'Dates Optimized'[YearMonthKey] ), 
    VAR ___f = FILTERS ( 'Dates Optimized'[YearMonthKey] ) 
    VAR ___r = COUNTROWS ( ___f ) 
    VAR ___t = TOPN ( MaxFilters, ___f, 'Dates Optimized'[YearMonthKey] )
    VAR ___d = CONCATENATEX ( ___t, 'Dates Optimized'[YearMonthKey], ", " )
    VAR ___x = "'Dates Optimized'[YearMonthKey] = " &amp; ___d &amp; IF(___r &gt; MaxFilters, ", ... [" &amp; ___r &amp; " items selected]") &amp; " " 
    RETURN ___x &amp; UNICHAR(13) &amp; UNICHAR(10)
)
 &amp; IF ( 
    ISFILTERED ( financials[COGS] ), 
    VAR ___f = FILTERS ( financials[COGS] ) 
    VAR ___r = COUNTROWS ( ___f ) 
    VAR ___t = TOPN ( MaxFilters, ___f, financials[COGS] )
    VAR ___d = CONCATENATEX ( ___t, financials[COGS], ", " )
    VAR ___x = "financials[COGS] = " &amp; ___d &amp; IF(___r &gt; MaxFilters, ", ... [" &amp; ___r &amp; " items selected]") &amp; " " 
    RETURN ___x &amp; UNICHAR(13) &amp; UNICHAR(10)
)
 &amp; IF ( 
    ISFILTERED ( financials[Country] ), 
    VAR ___f = FILTERS ( financials[Country] ) 
    VAR ___r = COUNTROWS ( ___f ) 
    VAR ___t = TOPN ( MaxFilters, ___f, financials[Country] )
    VAR ___d = CONCATENATEX ( ___t, financials[Country], ", " )
    VAR ___x = "financials[Country] = " &amp; ___d &amp; IF(___r &gt; MaxFilters, ", ... [" &amp; ___r &amp; " items selected]") &amp; " " 
    RETURN ___x &amp; UNICHAR(13) &amp; UNICHAR(10)
)
 &amp; IF ( 
    ISFILTERED ( financials[Date] ), 
    VAR ___f = FILTERS ( financials[Date] ) 
    VAR ___r = COUNTROWS ( ___f ) 
    VAR ___t = TOPN ( MaxFilters, ___f, financials[Date] )
    VAR ___d = CONCATENATEX ( ___t, financials[Date], ", " )
    VAR ___x = "financials[Date] = " &amp; ___d &amp; IF(___r &gt; MaxFilters, ", ... [" &amp; ___r &amp; " items selected]") &amp; " " 
    RETURN ___x &amp; UNICHAR(13) &amp; UNICHAR(10)
)
 &amp; IF ( 
    ISFILTERED ( financials[Discount Band] ), 
    VAR ___f = FILTERS ( financials[Discount Band] ) 
    VAR ___r = COUNTROWS ( ___f ) 
    VAR ___t = TOPN ( MaxFilters, ___f, financials[Discount Band] )
    VAR ___d = CONCATENATEX ( ___t, financials[Discount Band], ", " )
    VAR ___x = "financials[Discount Band] = " &amp; ___d &amp; IF(___r &gt; MaxFilters, ", ... [" &amp; ___r &amp; " items selected]") &amp; " " 
    RETURN ___x &amp; UNICHAR(13) &amp; UNICHAR(10)
)
 &amp; IF ( 
    ISFILTERED ( financials[Discounts] ), 
    VAR ___f = FILTERS ( financials[Discounts] ) 
    VAR ___r = COUNTROWS ( ___f ) 
    VAR ___t = TOPN ( MaxFilters, ___f, financials[Discounts] )
    VAR ___d = CONCATENATEX ( ___t, financials[Discounts], ", " )
    VAR ___x = "financials[Discounts] = " &amp; ___d &amp; IF(___r &gt; MaxFilters, ", ... [" &amp; ___r &amp; " items selected]") &amp; " " 
    RETURN ___x &amp; UNICHAR(13) &amp; UNICHAR(10)
)
 &amp; IF ( 
    ISFILTERED ( financials[Gross Sales] ), 
    VAR ___f = FILTERS ( financials[Gross Sales] ) 
    VAR ___r = COUNTROWS ( ___f ) 
    VAR ___t = TOPN ( MaxFilters, ___f, financials[Gross Sales] )
    VAR ___d = CONCATENATEX ( ___t, financials[Gross Sales], ", " )
    VAR ___x = "financials[Gross Sales] = " &amp; ___d &amp; IF(___r &gt; MaxFilters, ", ... [" &amp; ___r &amp; " items selected]") &amp; " " 
    RETURN ___x &amp; UNICHAR(13) &amp; UNICHAR(10)
)
 &amp; IF ( 
    ISFILTERED ( financials[Manufacturing Price] ), 
    VAR ___f = FILTERS ( financials[Manufacturing Price] ) 
    VAR ___r = COUNTROWS ( ___f ) 
    VAR ___t = TOPN ( MaxFilters, ___f, financials[Manufacturing Price] )
    VAR ___d = CONCATENATEX ( ___t, financials[Manufacturing Price], ", " )
    VAR ___x = "financials[Manufacturing Price] = " &amp; ___d &amp; IF(___r &gt; MaxFilters, ", ... [" &amp; ___r &amp; " items selected]") &amp; " " 
    RETURN ___x &amp; UNICHAR(13) &amp; UNICHAR(10)
)
 &amp; IF ( 
    ISFILTERED ( financials[Month Name] ), 
    VAR ___f = FILTERS ( financials[Month Name] ) 
    VAR ___r = COUNTROWS ( ___f ) 
    VAR ___t = TOPN ( MaxFilters, ___f, financials[Month Name] )
    VAR ___d = CONCATENATEX ( ___t, financials[Month Name], ", " )
    VAR ___x = "financials[Month Name] = " &amp; ___d &amp; IF(___r &gt; MaxFilters, ", ... [" &amp; ___r &amp; " items selected]") &amp; " " 
    RETURN ___x &amp; UNICHAR(13) &amp; UNICHAR(10)
)
 &amp; IF ( 
    ISFILTERED ( financials[Month Number] ), 
    VAR ___f = FILTERS ( financials[Month Number] ) 
    VAR ___r = COUNTROWS ( ___f ) 
    VAR ___t = TOPN ( MaxFilters, ___f, financials[Month Number] )
    VAR ___d = CONCATENATEX ( ___t, financials[Month Number], ", " )
    VAR ___x = "financials[Month Number] = " &amp; ___d &amp; IF(___r &gt; MaxFilters, ", ... [" &amp; ___r &amp; " items selected]") &amp; " " 
    RETURN ___x &amp; UNICHAR(13) &amp; UNICHAR(10)
)
 &amp; IF ( 
    ISFILTERED ( financials[Product] ), 
    VAR ___f = FILTERS ( financials[Product] ) 
    VAR ___r = COUNTROWS ( ___f ) 
    VAR ___t = TOPN ( MaxFilters, ___f, financials[Product] )
    VAR ___d = CONCATENATEX ( ___t, financials[Product], ", " )
    VAR ___x = "financials[Product] = " &amp; ___d &amp; IF(___r &gt; MaxFilters, ", ... [" &amp; ___r &amp; " items selected]") &amp; " " 
    RETURN ___x &amp; UNICHAR(13) &amp; UNICHAR(10)
)
 &amp; IF ( 
    ISFILTERED ( financials[Profit] ), 
    VAR ___f = FILTERS ( financials[Profit] ) 
    VAR ___r = COUNTROWS ( ___f ) 
    VAR ___t = TOPN ( MaxFilters, ___f, financials[Profit] )
    VAR ___d = CONCATENATEX ( ___t, financials[Profit], ", " )
    VAR ___x = "financials[Profit] = " &amp; ___d &amp; IF(___r &gt; MaxFilters, ", ... [" &amp; ___r &amp; " items selected]") &amp; " " 
    RETURN ___x &amp; UNICHAR(13) &amp; UNICHAR(10)
)
 &amp; IF ( 
    ISFILTERED ( financials[Sale Price] ), 
    VAR ___f = FILTERS ( financials[Sale Price] ) 
    VAR ___r = COUNTROWS ( ___f ) 
    VAR ___t = TOPN ( MaxFilters, ___f, financials[Sale Price] )
    VAR ___d = CONCATENATEX ( ___t, financials[Sale Price], ", " )
    VAR ___x = "financials[Sale Price] = " &amp; ___d &amp; IF(___r &gt; MaxFilters, ", ... [" &amp; ___r &amp; " items selected]") &amp; " " 
    RETURN ___x &amp; UNICHAR(13) &amp; UNICHAR(10)
)
 &amp; IF ( 
    ISFILTERED ( financials[Sales] ), 
    VAR ___f = FILTERS ( financials[Sales] ) 
    VAR ___r = COUNTROWS ( ___f ) 
    VAR ___t = TOPN ( MaxFilters, ___f, financials[Sales] )
    VAR ___d = CONCATENATEX ( ___t, financials[Sales], ", " )
    VAR ___x = "financials[Sales] = " &amp; ___d &amp; IF(___r &gt; MaxFilters, ", ... [" &amp; ___r &amp; " items selected]") &amp; " " 
    RETURN ___x &amp; UNICHAR(13) &amp; UNICHAR(10)
)
 &amp; IF ( 
    ISFILTERED ( financials[Segment] ), 
    VAR ___f = FILTERS ( financials[Segment] ) 
    VAR ___r = COUNTROWS ( ___f ) 
    VAR ___t = TOPN ( MaxFilters, ___f, financials[Segment] )
    VAR ___d = CONCATENATEX ( ___t, financials[Segment], ", " )
    VAR ___x = "financials[Segment] = " &amp; ___d &amp; IF(___r &gt; MaxFilters, ", ... [" &amp; ___r &amp; " items selected]") &amp; " " 
    RETURN ___x &amp; UNICHAR(13) &amp; UNICHAR(10)
)
 &amp; IF ( 
    ISFILTERED ( financials[Units Sold] ), 
    VAR ___f = FILTERS ( financials[Units Sold] ) 
    VAR ___r = COUNTROWS ( ___f ) 
    VAR ___t = TOPN ( MaxFilters, ___f, financials[Units Sold] )
    VAR ___d = CONCATENATEX ( ___t, financials[Units Sold], ", " )
    VAR ___x = "financials[Units Sold] = " &amp; ___d &amp; IF(___r &gt; MaxFilters, ", ... [" &amp; ___r &amp; " items selected]") &amp; " " 
    RETURN ___x &amp; UNICHAR(13) &amp; UNICHAR(10)
)
 &amp; IF ( 
    ISFILTERED ( financials[Year] ), 
    VAR ___f = FILTERS ( financials[Year] ) 
    VAR ___r = COUNTROWS ( ___f ) 
    VAR ___t = TOPN ( MaxFilters, ___f, financials[Year] )
    VAR ___d = CONCATENATEX ( ___t, financials[Year], ", " )
    VAR ___x = "financials[Year] = " &amp; ___d &amp; IF(___r &gt; MaxFilters, ", ... [" &amp; ___r &amp; " items selected]") &amp; " " 
    RETURN ___x &amp; UNICHAR(13) &amp; UNICHAR(10)
)
 &amp; IF ( 
    ISFILTERED ( Model_Measures[Value] ), 
    VAR ___f = FILTERS ( Model_Measures[Value] ) 
    VAR ___r = COUNTROWS ( ___f ) 
    VAR ___t = TOPN ( MaxFilters, ___f, Model_Measures[Value] )
    VAR ___d = CONCATENATEX ( ___t, Model_Measures[Value], ", " )
    VAR ___x = "Model_Measures[Value] = " &amp; ___d &amp; IF(___r &gt; MaxFilters, ", ... [" &amp; ___r &amp; " items selected]") &amp; " " 
    RETURN ___x &amp; UNICHAR(13) &amp; UNICHAR(10)
)
---- MODEL MEASURES END ----</t>
  </si>
  <si>
    <t>Max COGS Optimized</t>
  </si>
  <si>
    <t>=
/*
    Business Goal: In a tabular visualization context (e.g., a month-by-month table),
    this measure returns the COGS value ONLY for the specific row (period) where COGS
    reached its maximum value within the entire currently selected time period (e.g., year).
    All other rows will display BLANK(). This helps quickly identify the peak COGS period
    in a time series visualization.
    Function Explanation:
    VAR: Used to declare variables that store intermediate calculation results.
    This improves performance and code readability.
*/
VAR Current_COGS = 
    /*
        Retrieves the COGS value for the current filter context (e.g., for the current month/row).
        This is evaluated in the context of each row in the visual.
    */
    [COGS]
VAR Max_COGS_Value =
    /*
        MAXX: An iterator function that iterates over a table and returns the maximum value
        of an expression evaluated for each row.
        ALLSELECTED: Returns all rows in a table, ignoring context filters but keeping
        filters from slicers, report filters, etc. This creates the "currently selected"
        context that the user sees in the report.
        Combined, this calculates the maximum COGS value across all dates that are
        currently selected/visible in the report, regardless of the current row context.
        This variable is computed once and reused, improving performance.
    */
    MAXX ( ALLSELECTED ( 'Dates Optimized' ), [COGS] )
RETURN
    /*
        Two-layer IF statement to control the final output:
        - First, check if there's any COGS value in the current row
        - Then, check if the current row's COGS equals the maximum COGS in the selected period
    */
    IF (
        ISBLANK ( Current_COGS ),
        /*
            ISBLANK: Returns TRUE if the Current_COGS is BLANK.
            If there's no COGS data for the current period, return BLANK.
        */
        BLANK (),
        /*
            Second IF: Compares the current row's COGS with the maximum value.
            If they are equal, this row contains the maximum COGS value.
        */
        IF (
            Current_COGS = Max_COGS_Value,
            /*
                Returns the Current_COGS value only for the row that contains
                the maximum value. This will make only one row (or multiple rows
                in case of ties) display the COGS value in the visual.
            */
            Current_COGS,
            /*
                Returns BLANK() for all rows that don't contain the maximum COGS value.
                This creates a visual effect where only the peak period is highlighted.
            */
            BLANK ()
        )
    )</t>
  </si>
  <si>
    <t>Max Profit Optimized</t>
  </si>
  <si>
    <t>=
/*
    Business Goal: In a tabular visualization context (e.g., a month-by-month table),
    this measure returns the Profit value ONLY for the specific row (period) where Profit
    reached its maximum value within the entire currently selected time period (e.g., year).
    All other rows will display BLANK(). This creates a visual highlight that instantly
    identifies the most profitable period in the selected timeframe.
    Function Explanation:
    VAR: Used to declare variables that store intermediate calculation results.
    This improves performance by calculating values once and reusing them.
*/
VAR Current_Profit = 
    /*
        Retrieves the Profit value for the current filter context (e.g., for the current month/row).
        This is evaluated in the context of each row in the visual and represents the profit
        for that specific period.
    */
    [Profit]
VAR Max_Profit_Value =
    /*
        MAXX: An iterator function that scans through a table and returns the maximum value
        of an expression evaluated for each row.
        ALLSELECTED: Returns all rows in a table while respecting the current user selections
        from slicers, report filters, and other visual interactions. This ensures we calculate
        the maximum profit only within the timeframe the user is currently viewing.
        Combined, this calculates the maximum Profit value across all dates that are
        currently selected in the report. The variable is computed once and reused for
        all row comparisons, providing significant performance optimization, especially
        in large datasets.
    */
    MAXX ( ALLSELECTED ( 'Dates Optimized' ), [Profit] )
RETURN
    /*
        Two-layer conditional logic to control the final output:
        - First, check if there's any Profit value in the current row
        - Then, check if the current row's Profit equals the maximum Profit in the selected period
    */
    IF (
        ISBLANK ( Current_Profit ),
        /*
            ISBLANK: Returns TRUE if the Current_Profit is BLANK.
            If there's no Profit data for the current period, return BLANK to maintain
            data cleanliness and avoid displaying misleading zeros.
        */
        BLANK (),
        /*
            Second IF: Compares the current row's Profit with the maximum Profit value.
            If they are equal, this row contains the period with maximum profitability.
        */
        IF (
            Current_Profit = Max_Profit_Value,
            /*
                Returns the Current_Profit value only for the row that contains
                the maximum value. This creates a visual highlight where only the
                most profitable period displays its profit value, making it stand out.
            */
            Current_Profit,
            /*
                Returns BLANK() for all rows that don't contain the maximum Profit value.
                This creates a clean visual effect where only the peak profitability period
                is prominently displayed, facilitating quick business insights.
            */
            BLANK ()
        )
    )</t>
  </si>
  <si>
    <t>profit</t>
  </si>
  <si>
    <t>Max Sales Optimized</t>
  </si>
  <si>
    <t>=
/*
    Business Goal: In a tabular visualization context (e.g., a month-by-month table),
    this measure returns the Sales value ONLY for the specific row (period) where Sales
    reached its maximum value within the entire currently selected time period (e.g., year).
    All other rows will display BLANK(). This creates a visual highlight that instantly
    identifies the peak sales period in the selected timeframe.
    Function Explanation:
    VAR: Used to declare variables that store intermediate calculation results.
    This improves performance by calculating values once and reusing them.
*/
VAR Current_Sales = 
    /*
        Retrieves the Sales value for the current filter context (e.g., for the current month/row).
        This is evaluated in the context of each row in the visual and represents the sales
        for that specific period.
    */
    [Sales]
VAR Max_Sales_Value =
    /*
        MAXX: An iterator function that scans through a table and returns the maximum value
        of an expression evaluated for each row.
        ALLSELECTED: Returns all rows in a table while respecting the current user selections
        from slicers, report filters, and other visual interactions. This ensures we calculate
        the maximum sales only within the timeframe the user is currently viewing.
        Combined, this calculates the maximum Sales value across all dates that are
        currently selected in the report. The variable is computed once and reused for
        all row comparisons, providing significant performance optimization.
    */
    MAXX ( ALLSELECTED ( 'Dates Optimized' ), [Sales] )
RETURN
    /*
        Two-layer conditional logic to control the final output:
        - First, check if there's any Sales value in the current row
        - Then, check if the current row's Sales equals the maximum Sales in the selected period
    */
    IF (
        ISBLANK ( Current_Sales ),
        /*
            ISBLANK: Returns TRUE if the Current_Sales is BLANK.
            If there's no Sales data for the current period, return BLANK to maintain
            data cleanliness and avoid displaying misleading zeros.
        */
        BLANK (),
        /*
            Second IF: Compares the current row's Sales with the maximum Sales value.
            If they are equal, this row contains the period with maximum sales performance.
        */
        IF (
            Current_Sales = Max_Sales_Value,
            /*
                Returns the Current_Sales value only for the row that contains
                the maximum value. This creates a visual highlight where only the
                peak sales period displays its sales value, making it stand out.
            */
            Current_Sales,
            /*
                Returns BLANK() for all rows that don't contain the maximum Sales value.
                This creates a clean visual effect where only the peak sales period
                is prominently displayed, facilitating quick business insights.
            */
            BLANK ()
        )
    )</t>
  </si>
  <si>
    <t>sales</t>
  </si>
  <si>
    <t>Max Units Sold Optimized</t>
  </si>
  <si>
    <t>=
/*
    Business Goal: In a tabular visualization context, this measure returns the 
    Units Sold value ONLY for the specific row (period) where the number of units 
    reached its maximum value within the entire currently selected time period.
    All other rows will display BLANK(). This creates a visual highlight that 
    instantly identifies the peak volume period in the selected timeframe.
    Function Explanation:
    VAR: Used to declare variables that store intermediate calculation results.
    This improves performance by calculating values once and reusing them.
*/
VAR Current_Units_Sold = 
    /*
        Retrieves the Units Sold value for the current filter context (e.g., for the current month/row).
        This is evaluated in the context of each row in the visual and represents the units sold
        for that specific period.
    */
    [Units Sold]
VAR Max_Units_Sold_Value =
    /*
        MAXX: An iterator function that scans through a table and returns the maximum value
        of an expression evaluated for each row.
        ALLSELECTED: Returns all rows in a table while respecting the current user selections
        from slicers, report filters, and other visual interactions. This ensures we calculate
        the maximum units sold only within the timeframe the user is currently viewing.
        Combined, this calculates the maximum Units Sold value across all dates that are
        currently selected in the report. The variable is computed once and reused for
        all row comparisons, providing significant performance optimization.
    */
    MAXX ( ALLSELECTED ( 'Dates Optimized' ), [Units Sold] )
RETURN
    /*
        Two-layer conditional logic to control the final output:
        - First, check if there's any Units Sold value in the current row
        - Then, check if the current row's Units Sold equals the maximum Units Sold in the selected period
    */
    IF (
        ISBLANK ( Current_Units_Sold ),
        /*
            ISBLANK: Returns TRUE if the Current_Units_Sold is BLANK.
            If there's no Units Sold data for the current period, return BLANK to maintain
            data cleanliness and avoid displaying misleading zeros.
        */
        BLANK (),
        /*
            Second IF: Compares the current row's Units Sold with the maximum Units Sold value.
            If they are equal, this row contains the period with maximum sales volume.
        */
        IF (
            Current_Units_Sold = Max_Units_Sold_Value,
            /*
                Returns the Current_Units_Sold value only for the row that contains
                the maximum value. This creates a visual highlight where only the
                peak volume period displays its units sold value, making it stand out.
            */
            Current_Units_Sold,
            /*
                Returns BLANK() for all rows that don't contain the maximum Units Sold value.
                This creates a clean visual effect where only the peak volume period
                is prominently displayed, facilitating quick volume analysis.
            */
            BLANK ()
        )
    )</t>
  </si>
  <si>
    <t>units sold</t>
  </si>
  <si>
    <t>Min COGS Optimized</t>
  </si>
  <si>
    <t>=
/*
    Business Goal: In a tabular visualization context (e.g., a month-by-month table),
    this measure returns the COGS value ONLY for the specific row (period) where COGS
    reached its minimum value within the entire currently selected time period (e.g., year).
    All other rows will display BLANK(). This helps quickly identify the lowest COGS period
    in a time series visualization, complementing the "Max COGS Optimized" measure.
    Function Explanation:
    VAR: Used to declare variables that store intermediate calculation results.
    This improves performance by calculating values once and reusing them.
*/
VAR Current_COGS = 
    /*
        Retrieves the COGS value for the current filter context (e.g., for the current month/row).
        This is evaluated in the context of each row in the visual.
    */
    [COGS]
VAR Min_COGS_Value =
    /*
        MINX: An iterator function that iterates over a table and returns the minimum value
        of an expression evaluated for each row.
        ALLSELECTED: Returns all rows in a table, ignoring context filters but keeping
        filters from slicers, report filters, and other user selections. This creates
        the "currently selected" context that the user sees in the report.
        Combined, this calculates the minimum COGS value across all dates that are
        currently selected/visible in the report. The variable is computed once and
        reused for all row comparisons, providing significant performance optimization.
    */
    MINX ( ALLSELECTED ( 'Dates Optimized' ), [COGS] )
RETURN
    /*
        Two-layer IF statement to control the final output:
        - First, check if there's any COGS value in the current row
        - Then, check if the current row's COGS equals the minimum COGS in the selected period
    */
    IF (
        ISBLANK ( Current_COGS ),
        /*
            ISBLANK: Returns TRUE if the Current_COGS is BLANK.
            If there's no COGS data for the current period, return BLANK to avoid
            displaying zeros or errors for missing data points.
        */
        BLANK (),
        /*
            Second IF: Compares the current row's COGS with the minimum value.
            If they are equal, this row contains the minimum COGS value.
        */
        IF (
            Current_COGS = Min_COGS_Value,
            /*
                Returns the Current_COGS value only for the row that contains
                the minimum value. This will make only one row (or multiple rows
                in case of ties) display the COGS value in the visual.
            */
            Current_COGS,
            /*
                Returns BLANK() for all rows that don't contain the minimum COGS value.
                This creates a visual effect where only the lowest period is highlighted,
                making it easy to identify cost efficiency peaks.
            */
            BLANK ()
        )
    )</t>
  </si>
  <si>
    <t>Min Profit Optimized</t>
  </si>
  <si>
    <t>=
/*
    Business Goal: In a tabular visualization context (e.g., a month-by-month table),
    this measure returns the Profit value ONLY for the specific row (period) where Profit
    reached its minimum value within the entire currently selected time period (e.g., year).
    All other rows will display BLANK(). This creates a visual highlight that instantly
    identifies the least profitable period in the selected timeframe, complementing the
    "Max Profit Optimized" measure for comprehensive performance analysis.
    Function Explanation:
    VAR: Used to declare variables that store intermediate calculation results.
    This improves performance by calculating values once and reusing them.
*/
VAR Current_Profit = 
    /*
        Retrieves the Profit value for the current filter context (e.g., for the current month/row).
        This is evaluated in the context of each row in the visual and represents the profit
        for that specific period.
    */
    [Profit]
VAR Min_Profit_Value =
    /*
        MINX: An iterator function that scans through a table and returns the minimum value
        of an expression evaluated for each row.
        ALLSELECTED: Returns all rows in a table while respecting the current user selections
        from slicers, report filters, and other visual interactions. This ensures we calculate
        the minimum profit only within the timeframe the user is currently viewing.
        Combined, this calculates the minimum Profit value across all dates that are
        currently selected in the report. The variable is computed once and reused for
        all row comparisons, providing significant performance optimization.
    */
    MINX ( ALLSELECTED ( 'Dates Optimized' ), [Profit] )
RETURN
    /*
        Two-layer conditional logic to control the final output:
        - First, check if there's any Profit value in the current row
        - Then, check if the current row's Profit equals the minimum Profit in the selected period
    */
    IF (
        ISBLANK ( Current_Profit ),
        /*
            ISBLANK: Returns TRUE if the Current_Profit is BLANK.
            If there's no Profit data for the current period, return BLANK to maintain
            data cleanliness and avoid displaying misleading information.
        */
        BLANK (),
        /*
            Second IF: Compares the current row's Profit with the minimum Profit value.
            If they are equal, this row contains the period with minimum profitability.
        */
        IF (
            Current_Profit = Min_Profit_Value,
            /*
                Returns the Current_Profit value only for the row that contains
                the minimum value. This creates a visual highlight where only the
                least profitable period displays its profit value, making it stand out
                for further investigation or analysis.
            */
            Current_Profit,
            /*
                Returns BLANK() for all rows that don't contain the minimum Profit value.
                This creates a clean visual effect where only the lowest profitability period
                is prominently displayed, helping identify potential problem areas.
            */
            BLANK ()
        )
    )</t>
  </si>
  <si>
    <t>Min Sales Optimized</t>
  </si>
  <si>
    <t>=
/*
    Business Goal: In a tabular visualization context (e.g., a month-by-month table),
    this measure returns the Sales value ONLY for the specific row (period) where Sales
    reached its minimum value within the entire currently selected time period (e.g., year).
    All other rows will display BLANK(). This creates a visual highlight that instantly
    identifies the lowest sales period in the selected timeframe, complementing the
    "Max Sales Optimized" measure for comprehensive sales performance analysis.
    Function Explanation:
    VAR: Used to declare variables that store intermediate calculation results.
    This improves performance by calculating values once and reusing them.
*/
VAR Current_Sales = 
    /*
        Retrieves the Sales value for the current filter context (e.g., for the current month/row).
        This is evaluated in the context of each row in the visual and represents the sales
        for that specific period.
    */
    [Sales]
VAR Min_Sales_Value =
    /*
        MINX: An iterator function that scans through a table and returns the minimum value
        of an expression evaluated for each row.
        ALLSELECTED: Returns all rows in a table while respecting the current user selections
        from slicers, report filters, and other visual interactions. This ensures we calculate
        the minimum sales only within the timeframe the user is currently viewing.
        Combined, this calculates the minimum Sales value across all dates that are
        currently selected in the report. The variable is computed once and reused for
        all row comparisons, providing significant performance optimization.
    */
    MINX ( ALLSELECTED ( 'Dates Optimized' ), [Sales] )
RETURN
    /*
        Two-layer conditional logic to control the final output:
        - First, check if there's any Sales value in the current row
        - Then, check if the current row's Sales equals the minimum Sales in the selected period
    */
    IF (
        ISBLANK ( Current_Sales ),
        /*
            ISBLANK: Returns TRUE if the Current_Sales is BLANK.
            If there's no Sales data for the current period, return BLANK to maintain
            data cleanliness and avoid displaying misleading information.
        */
        BLANK (),
        /*
            Second IF: Compares the current row's Sales with the minimum Sales value.
            If they are equal, this row contains the period with minimum sales performance.
        */
        IF (
            Current_Sales = Min_Sales_Value,
            /*
                Returns the Current_Sales value only for the row that contains
                the minimum value. This creates a visual highlight where only the
                lowest sales period displays its sales value, making it stand out
                for further investigation or analysis.
            */
            Current_Sales,
            /*
                Returns BLANK() for all rows that don't contain the minimum Sales value.
                This creates a clean visual effect where only the lowest sales period
                is prominently displayed, helping identify potential problem areas
                or seasonal troughs.
            */
            BLANK ()
        )
    )</t>
  </si>
  <si>
    <t>Min Units Sold Optimized</t>
  </si>
  <si>
    <t>=
/*
    Business Goal: In a tabular visualization context, this measure returns the 
    Units Sold value ONLY for the specific row (period) where the number of units 
    reached its minimum value within the entire currently selected time period.
    All other rows will display BLANK(). This creates a visual highlight that 
    instantly identifies the lowest volume period in the selected timeframe,
    complementing the "Max Units Sold Optimized" measure for comprehensive volume analysis.
    Function Explanation:
    VAR: Used to declare variables that store intermediate calculation results.
    This improves performance by calculating values once and reusing them.
*/
VAR Current_Units_Sold = 
    /*
        Retrieves the Units Sold value for the current filter context (e.g., for the current month/row).
        This is evaluated in the context of each row in the visual and represents the units sold
        for that specific period.
    */
    [Units Sold]
VAR Min_Units_Sold_Value =
    /*
        MINX: An iterator function that scans through a table and returns the minimum value
        of an expression evaluated for each row.
        ALLSELECTED: Returns all rows in a table while respecting the current user selections
        from slicers, report filters, and other visual interactions. This ensures we calculate
        the minimum units sold only within the timeframe the user is currently viewing.
        Combined, this calculates the minimum Units Sold value across all dates that are
        currently selected in the report. The variable is computed once and reused for
        all row comparisons, providing significant performance optimization.
    */
    MINX ( ALLSELECTED ( 'Dates Optimized' ), [Units Sold] )
RETURN
    /*
        Two-layer conditional logic to control the final output:
        - First, check if there's any Units Sold value in the current row
        - Then, check if the current row's Units Sold equals the minimum Units Sold in the selected period
    */
    IF (
        ISBLANK ( Current_Units_Sold ),
        /*
            ISBLANK: Returns TRUE if the Current_Units_Sold is BLANK.
            If there's no Units Sold data for the current period, return BLANK to maintain
            data cleanliness and avoid displaying misleading information.
        */
        BLANK (),
        /*
            Second IF: Compares the current row's Units Sold with the minimum Units Sold value.
            If they are equal, this row contains the period with minimum sales volume.
        */
        IF (
            Current_Units_Sold = Min_Units_Sold_Value,
            /*
                Returns the Current_Units_Sold value only for the row that contains
                the minimum value. This creates a visual highlight where only the
                lowest volume period displays its units sold value, making it stand out
                for further investigation or analysis.
            */
            Current_Units_Sold,
            /*
                Returns BLANK() for all rows that don't contain the minimum Units Sold value.
                This creates a clean visual effect where only the lowest volume period
                is prominently displayed, helping identify potential problem areas
                or seasonal troughs in demand.
            */
            BLANK ()
        )
    )</t>
  </si>
  <si>
    <t>Profit</t>
  </si>
  <si>
    <t>=
/*
    Business Goal: Establishes a base aggregate measure for the total Profit
    by summing the values from the 'financials[Profit]' column.
    This is a fundamental metric that serves as the foundation for further
    analytical calculations, KPIs, and comparative analysis throughout the report.
    Function Explanation:
    SUM: A basic aggregation function that returns the sum of all the numbers
    in the specified column. It operates within the current filter context,
    meaning it will automatically adjust based on any filters, slicers, or
    visual context applied in the report.
    This measure is typically used as:
    - A standalone KPI for overall profitability
    - A base for time intelligence calculations (YoY, MTD, QTD)
    - A numerator or denominator in ratio calculations
    - A core metric for conditional formatting and visualizations
*/
SUM ( financials[Profit] )</t>
  </si>
  <si>
    <t>Profit Color Optimized</t>
  </si>
  <si>
    <t>=
/*
    Business Goal: This measure returns a color code (hex) based on the Year-over-Year (YoY)
    change in Profit. It is designed for conditional formatting in reports to visually
    indicate performance trends - green for profit growth, red for profit decline,
    and gray for no change. Unlike numeric measures, this returns a text value
    suitable for font color, background color, or icon conditional formatting.
    Function Explanation:
    VAR: Used to declare variables that store intermediate calculation results.
    This improves performance and code readability.
*/
VAR Current_Profit = 
    /*
        IFERROR: Evaluates the [Profit] measure and returns it if no error occurs.
        If an error is encountered, it returns BLANK() instead.
        This ensures the measure handles calculation errors gracefully without breaking.
    */
    IFERROR( [Profit], BLANK() )
VAR Previous_Year_Profit =
    /*
        CALCULATE: Modifies the filter context for the [Profit] measure evaluation.
        SAMEPERIODLASTYEAR: A time intelligence function that takes a date column
        and returns a set of dates from the previous year corresponding to the current
        date context. For example, if viewing Q1 2024, it returns dates for Q1 2023.
        This enables accurate year-over-year comparisons.
    */
    CALCULATE (
        IFERROR( [Profit], BLANK() ),
        SAMEPERIODLASTYEAR ( 'Dates Optimized'[Date] )
    )
// Calculates the absolute Year-over-Year Change: Current Period - Previous Year
VAR YoY_Change_Absolute = 
    /*
        COALESCE: Returns the first expression that does not evaluate to BLANK.
        Here, it replaces BLANK values with 0 to ensure correct arithmetic operations
        in the subtraction. This prevents errors when either current or previous year
        data is missing.
    */
    COALESCE( Current_Profit, 0 ) - COALESCE( Previous_Year_Profit, 0 )
RETURN
    /*
        SWITCH: Evaluates multiple conditions and returns one of several result expressions.
        TRUE(): Used as the first argument to enable conditional logic based on the value
        of YoY_Change_Absolute. This structure checks each condition in sequence.
    */
    SWITCH (
        TRUE(),
        // Condition 1: Profit increased (Green) - Favorable
        YoY_Change_Absolute &gt; 0, "#00A650", 
        // Condition 2: Profit decreased (Red) - Unfavorable
        YoY_Change_Absolute &lt; 0, "#E60000", 
        // Condition 3: No change, zero, or BLANK (Gray) - Neutral
        "#7F8C8D" 
    )</t>
  </si>
  <si>
    <t>Profit KPI Optimized</t>
  </si>
  <si>
    <t>=
/*
    Business Goal: Constructs a concise text-formatted KPI indicator that displays:
    - Previous Year's Profit value (PY Value)
    - Year-over-Year change direction (arrow symbol)
    - Percentage change in Profit YoY
    This measure is designed for use in card visuals, KPIs, or table headers to provide
    a quick, comprehensive view of profit performance compared to the previous year.
    The output format is: "PY 1.50M ↑ 15.25%"
    Function Explanation:
    VAR: Used to declare variables that store intermediate calculation results.
    This improves performance and code readability by calculating values once.
*/
VAR Current_Profit = 
    /*
        Retrieves the Profit value for the current filter context.
        This variable calls the base [Profit] measure.
    */
    [Profit]
VAR Previous_Year_Profit =
    /*
        Calculates the Profit for the same period in the previous year.
        CALCULATE: Modifies the filter context for the [Profit] measure.
        SAMEPERIODLASTYEAR: A time intelligence function that returns a set of dates
        from the previous year corresponding to the current date context.
        This is the standard method for accurate YoY comparisons.
    */
    CALCULATE ( 
        [Profit], 
        SAMEPERIODLASTYEAR ( 'Dates Optimized'[Date] ) 
    )
VAR Change_Percentage =
    /*
        Calculates the Year-over-Year percentage change in Profit.
        DIVIDE: Safely performs division and handles division by zero errors.
        - First argument: Numerator (Current - Previous)
        - Second argument: Denominator (Previous Year value)
        - Third argument: Alternative result in case of error (BLANK here)
    */
    DIVIDE (
        Current_Profit - Previous_Year_Profit,
        Previous_Year_Profit,
        BLANK () // Safe handling of division by zero
    )
VAR Is_Profit_Increased = 
    /*
        Creates a logical (TRUE/FALSE) variable indicating if profit increased.
        A positive change percentage means profit grew compared to previous year.
    */
    Change_Percentage &gt; 0
VAR Arrow_Symbol =
    /*
        Assigns an arrow symbol based on the direction of the profit change.
        IF: Returns one of two values based on a logical condition.
        UNICHAR: Returns the Unicode character for the specified number.
        - 11165: Upwards arrow (↑) - indicates profit increase (favorable)
        - 11167: Downwards arrow (↓) - indicates profit decrease (unfavorable)
        Note: This correctly associates upward arrow with profit growth,
        which is the standard business convention for positive performance.
    */
    IF (
        Is_Profit_Increased,
        UNICHAR ( 11165 ), // Up arrow for profit increase (good)
        UNICHAR ( 11167 )  // Down arrow for profit decrease/no change (bad)
    )
RETURN
    /*
        Final conditional check to determine if the KPI should be displayed.
        IF: Checks if there's a valid percentage change to display.
        ISBLANK: Returns TRUE if the Change_Percentage is BLANK.
        This prevents displaying the KPI when there's no data for comparison
        (e.g., first year of data or missing previous year values).
    */
    IF (
        ISBLANK ( Change_Percentage ),
        BLANK (),
        /*
            Constructs the final KPI string by concatenating multiple elements:
            - "PY ": Literal text prefix for Previous Year
            - FORMAT(Previous_Year_Profit, "#,,#,,.00M"): Formats the previous year value
              in millions with two decimal places (e.g., 1.50M for $1,500,000)
            - Arrow_Symbol: The directional arrow (↑ or ↓)
            - FORMAT(Change_Percentage, "0.00%"): Formats the percentage change as
              a percentage with two decimal places (e.g., 15.25%)
        */
        "PY " &amp; FORMAT ( Previous_Year_Profit, "#,,#,,.00M" ) &amp; " " &amp; Arrow_Symbol &amp; " "
            &amp; FORMAT ( Change_Percentage, "0.00%" )
    )</t>
  </si>
  <si>
    <t>Profit Selected Variable Optimized</t>
  </si>
  <si>
    <t>=
/*
    Business Goal: This measure creates a comprehensive text label that combines:
    1. A description of actively selected filters (Segment and Product)
    2. Key performance indicators including:
       - Percentage share of annual total profit
       - Year-over-Year change with arrow symbol
       - Previous year profit value
       - Absolute YoY change in millions
    The output format is: "Selected Segment: X / Selected Product: Y (↑ | PY: 1.50M | YoY: 0.25M | 15.25%)"
    This provides complete context about both the filter selection and profit performance in a single text field.
*/
VAR _Segment =
    /*
        SELECTEDVALUE: Returns the value of the specified column when there's only one value
        in the current filter context. If multiple values exist, returns BLANK().
        This captures which Segment is currently selected in report filters/slicers.
    */
    SELECTEDVALUE ( financials[Segment] )
VAR _Product =
    /*
        SELECTEDVALUE: Captures the currently selected Product from filters/slicers.
        Used to build descriptive text about the current filter context.
    */
    SELECTEDVALUE ( financials[Product] )
// 1. Performance Calculations (IFERROR Stabilization):
VAR Current_Profit =
    /*
        IFERROR: Wraps the base Profit measure to handle any calculation errors gracefully.
        Returns BLANK() instead of an error, making the measure more robust.
    */
    IFERROR ( [Profit], BLANK () )
VAR Grand_Total_Profit_In_Year =
    /*
        CALCULATE with REMOVEFILTERS and ALL: Calculates the total Profit for the entire dataset.
        - REMOVEFILTERS(financials): Removes all filters from the financials table
        - ALL('Dates Optimized'): Removes all filters from the dates table
        This gives the grand total Profit for context, used to calculate percentage share.
    */
    CALCULATE (
        IFERROR ( [Profit], BLANK () ),
        REMOVEFILTERS ( financials ),
        ALL ( 'Dates Optimized' )
    )
VAR Previous_Year_Profit =
    /*
        CALCULATE with SAMEPERIODLASTYEAR: Calculates Profit for the same period in the previous year.
        Standard time intelligence pattern for YoY comparisons.
    */
    CALCULATE (
        IFERROR ( [Profit], BLANK () ),
        SAMEPERIODLASTYEAR ( 'Dates Optimized'[Date] )
    )
// 2. Change Calculations and Formatting
VAR Share_Percentage =
    /*
        DIVIDE: Safely calculates the percentage share of current Profit relative to grand total.
        Returns BLANK() if division by zero occurs.
    */
    DIVIDE ( Current_Profit, Grand_Total_Profit_In_Year, BLANK () )
VAR YoY_Absolute_Change =
    /*
        COALESCE: Replaces BLANK values with 0 to ensure correct arithmetic operations.
        Calculates the absolute change in Profit compared to previous year.
    */
    COALESCE ( Current_Profit, 0 ) - COALESCE ( Previous_Year_Profit, 0 )
VAR YoY_Absolute_Change_Millions =
    /*
        DIVIDE: Converts the absolute change to millions for better readability.
        Returns BLANK() if division fails.
    */
    DIVIDE ( YoY_Absolute_Change, 1000000, BLANK () )
VAR Previous_Profit_Millions =
    /*
        DIVIDE: Converts previous year Profit to millions for consistent formatting.
    */
    DIVIDE ( Previous_Year_Profit, 1000000, BLANK () )
// 3. Text Logic (Filters/Symbols):
VAR Arrow_Symbol =
    /*
        Nested IF statements to determine the appropriate arrow symbol:
        - Up arrow (↑) for increase in Profit (favorable)
        - Down arrow (↓) for decrease in Profit (unfavorable)
        - BLANK() for no change
        Note: This correctly shows upward arrow for profit growth (positive change).
    */
    IF (
        YoY_Absolute_Change &gt; 0,
        UNICHAR ( 11165 ), // Up arrow for profit increase (good)
        IF ( YoY_Absolute_Change &lt; 0, UNICHAR ( 11167 ), BLANK () ) // Down arrow or BLANK
    )
VAR Segment_Text_Fragment =
    /*
        ISFILTERED: Returns TRUE if the specified column has an active filter applied.
        Creates text only when the Segment filter is actively used.
    */
    IF (
        ISFILTERED ( financials[Segment] ),
        "Selected Segment: " &amp; _Segment,
        BLANK ()
    )
VAR Product_Text_Fragment =
    /*
        ISFILTERED: Checks if Product column has active filters.
        Creates descriptive text only when Product filter is applied.
    */
    IF (
        ISFILTERED ( financials[Product] ),
        "Selected Product: " &amp; _Product,
        BLANK ()
    )
VAR Separator_Text_Filter =
    /*
        AND with NOT ISBLANK: Adds a separator " / " only when both Segment and Product
        have active filters and both text fragments are non-blank.
    */
    IF (
        AND (
            NOT ISBLANK ( Segment_Text_Fragment ),
            NOT ISBLANK ( Product_Text_Fragment )
        ),
        " / ",
        BLANK ()
    )
VAR Filter_Texts =
    /*
        TRIM and COALESCE: Combines all filter-related text fragments into a single string.
        COALESCE replaces BLANK values with empty strings, then TRIM removes extra spaces.
    */
    TRIM (
        COALESCE ( Segment_Text_Fragment, "" ) &amp; COALESCE ( Separator_Text_Filter, "" )
            &amp; COALESCE ( Product_Text_Fragment, "" )
    )
// 4. Conditional KPI Text Creation (NO NOMINAL VALUE):
// Element A: Symbol (first in sequence)
VAR Arrow_Fragment =
    COALESCE ( Arrow_Symbol, "" )
// Element B: PY Value
VAR PY_Fragment =
    IF (
        NOT ISBLANK ( Previous_Profit_Millions ),
        "PY: " &amp; FORMAT ( Previous_Profit_Millions, "#,##0.00" ) &amp; "M",
        BLANK ()
    )
// Element C: YoY Value
VAR YoY_Fragment_Text =
    IF (
        NOT ISBLANK ( YoY_Absolute_Change_Millions ),
        "YoY: " &amp; FORMAT ( YoY_Absolute_Change_Millions, "#,##0.00" ) &amp; "M",
        BLANK ()
    )
// Element D: Share %
VAR Share_Fragment =
    IF (
        NOT ISBLANK ( Share_Percentage ),
        FORMAT ( Share_Percentage, "0.00%" ),
        BLANK ()
    )
// Concatenating values in the parenthesis: (Symbol | PY | YoY | Share)
VAR Inner_KPI_Text =
    /*
        Complex string concatenation with conditional separators.
        Adds " | " separators only between non-blank elements to avoid
        output like " |  | value" when some elements are missing.
        This ensures clean output regardless of which metrics are available.
    */
    COALESCE ( Arrow_Fragment, "" )
        &amp; IF (
            NOT ISBLANK ( Arrow_Fragment ) &amp;&amp; NOT ISBLANK ( PY_Fragment ),
            " | ",
            BLANK ()
        )
        &amp; COALESCE ( PY_Fragment, "" )
        &amp; IF (
            NOT ISBLANK ( COALESCE ( Arrow_Fragment, PY_Fragment ) )
                &amp;&amp; NOT ISBLANK ( YoY_Fragment_Text ),
            " | ",
            BLANK ()
        )
        &amp; COALESCE ( YoY_Fragment_Text, "" )
        &amp; IF (
            NOT ISBLANK ( COALESCE ( Arrow_Fragment, PY_Fragment, YoY_Fragment_Text ) )
                &amp;&amp; NOT ISBLANK ( Share_Fragment ),
            " | ",
            BLANK ()
        )
        &amp; COALESCE ( Share_Fragment, "" )
VAR KPI_Text =
    /*
        Wraps the inner KPI text in parentheses, but only if there's current Profit data.
        This ensures we don't show performance metrics when there's no underlying profit data.
    */
    IF ( NOT ISBLANK ( Current_Profit ), " (" &amp; Inner_KPI_Text &amp; ")", BLANK () )
RETURN
    /*
        Final combination: Filter description text + KPI information in parentheses.
        COALESCE ensures blank values are handled gracefully in the final string.
        The result provides complete context about both what is being viewed (filters)
        and how it's performing (KPI metrics).
    */
    COALESCE ( Filter_Texts, "" ) &amp; COALESCE ( KPI_Text, "" )</t>
  </si>
  <si>
    <t>=
/*
    Business Goal: Establishes a base aggregate measure for the total Sales
    by summing the values from the 'financials[Sales]' column.
    This is a fundamental metric that serves as the foundation for further
    analytical calculations, KPIs, comparative analysis, and business intelligence
    throughout the entire reporting solution.
    Function Explanation:
    SUM: A basic aggregation function that returns the sum of all the numbers
    in the specified column. It operates within the current filter context,
    meaning it will automatically adjust based on any filters, slicers, or
    visual context applied in the report.
    This measure is typically used as:
    - A standalone KPI for overall sales performance
    - A base for time intelligence calculations (YoY, MTD, QTD, YTD)
    - A numerator or denominator in ratio calculations (margins, percentages)
    - A core metric for conditional formatting and various visualizations
    - A foundation for more complex sales analytics and trend analysis
*/
SUM ( financials[Sales] )</t>
  </si>
  <si>
    <t>Sales Color Optimized</t>
  </si>
  <si>
    <t>=
/*
    Business Goal: This measure returns a color code (hex) based on the Year-over-Year (YoY)
    change in Sales. It is designed for conditional formatting in reports to visually
    indicate performance trends - green for sales growth, red for sales decline,
    and gray for no change. The measure returns a text value suitable for font color,
    background color, or icon conditional formatting in various visualizations.
    Function Explanation:
    VAR: Used to declare variables that store intermediate calculation results.
    This improves performance and code readability by calculating values once.
*/
VAR Current_Sales = 
    /*
        IFERROR: Evaluates the [Sales] measure and returns it if no error occurs.
        If an error is encountered, it returns BLANK() instead.
        This ensures the measure handles calculation errors gracefully without breaking
        and maintains data cleanliness.
    */
    IFERROR( [Sales], BLANK() )
VAR Previous_Year_Sales =
    /*
        CALCULATE: Modifies the filter context for the [Sales] measure evaluation.
        SAMEPERIODLASTYEAR: A time intelligence function that takes a date column
        and returns a set of dates from the previous year corresponding to the current
        date context. For example, if viewing March 2024, it returns dates for March 2023.
        This enables accurate year-over-year comparisons for sales performance.
    */
    CALCULATE (
        IFERROR( [Sales], BLANK() ),
        SAMEPERIODLASTYEAR ( 'Dates Optimized'[Date] )
    )
// Calculates the absolute Year-over-Year Change: Current Period - Previous Year
VAR YoY_Change_Absolute = 
    /*
        COALESCE: Returns the first expression that does not evaluate to BLANK.
        Here, it replaces BLANK values with 0 to ensure correct arithmetic operations
        in the subtraction. This prevents calculation errors when either current or
        previous year sales data is missing.
    */
    COALESCE( Current_Sales, 0 ) - COALESCE( Previous_Year_Sales, 0 )
RETURN
    /*
        SWITCH: Evaluates multiple conditions and returns one of several result expressions.
        TRUE(): Used as the first argument to enable conditional logic based on the value
        of YoY_Change_Absolute. This structure checks each condition in sequence.
    */
    SWITCH (
        TRUE(),
        // Condition 1: Sales increased (Green) - Favorable performance
        YoY_Change_Absolute &gt; 0, "#00A650", 
        // Condition 2: Sales decreased (Red) - Unfavorable performance
        YoY_Change_Absolute &lt; 0, "#E60000", 
        // Condition 3: No change, zero, or BLANK (Gray) - Neutral performance
        "#7F8C8D" 
    )</t>
  </si>
  <si>
    <t>Sales KPI Optimized</t>
  </si>
  <si>
    <t>=
/*
    Business Goal: Constructs a concise text-formatted KPI indicator that displays:
    - Previous Year's Sales value (PY Value) formatted in millions
    - Year-over-Year change direction (arrow symbol)
    - Percentage change in Sales YoY
    This measure is designed for use in card visuals, KPIs, or table headers to provide
    a quick, comprehensive view of sales performance compared to the previous year.
    The output format is: "PY 1.50M ↑ 15.25%"
    Function Explanation:
    VAR: Used to declare variables that store intermediate calculation results.
    This improves performance and code readability by calculating values once.
*/
VAR Current_Sales = 
    /*
        Retrieves the Sales value for the current filter context.
        This variable calls the base [Sales] measure.
    */
    [Sales]
VAR Previous_Year_Sales =
    /*
        Calculates the Sales for the same period in the previous year.
        CALCULATE: Modifies the filter context for the [Sales] measure.
        SAMEPERIODLASTYEAR: A time intelligence function that returns a set of dates
        from the previous year corresponding to the current date context.
        This is the recommended best practice for accurate YoY comparisons.
    */
    CALCULATE ( 
        [Sales], 
        SAMEPERIODLASTYEAR ( 'Dates Optimized'[Date] ) 
    )
VAR Change_Percentage =
    /*
        Calculates the Year-over-Year percentage change in Sales.
        DIVIDE: Safely performs division and handles division by zero errors.
        - First argument: Numerator (Current - Previous)
        - Second argument: Denominator (Previous Year value)
        - Third argument: Alternative result in case of error (BLANK here)
    */
    DIVIDE (
        Current_Sales - Previous_Year_Sales,
        Previous_Year_Sales,
        BLANK () // Safe handling of division by zero
    )
VAR Is_Sales_Increased = 
    /*
        Creates a logical (TRUE/FALSE) variable indicating if sales increased.
        A positive change percentage means sales grew compared to previous year.
    */
    Change_Percentage &gt; 0
VAR Arrow_Symbol =
    /*
        Assigns an arrow symbol based on the direction of the sales change.
        IF: Returns one of two values based on a logical condition.
        UNICHAR: Returns the Unicode character for the specified number.
        - 11165: Upwards arrow (↑) - indicates sales increase (favorable)
        - 11167: Downwards arrow (↓) - indicates sales decrease (unfavorable)
        This follows standard business conventions where sales growth is positive
        and represented by an upward arrow.
    */
    IF (
        Is_Sales_Increased,
        UNICHAR ( 11165 ), // Up arrow for sales increase (good)
        UNICHAR ( 11167 )  // Down arrow for sales decrease/no change (bad)
    )
RETURN
    /*
        Final conditional check to determine if the KPI should be displayed.
        IF: Checks if there's a valid percentage change to display.
        ISBLANK: Returns TRUE if the Change_Percentage is BLANK.
        This prevents displaying the KPI when there's no data for comparison
        (e.g., first year of data or missing previous year values).
    */
    IF (
        ISBLANK ( Change_Percentage ),
        BLANK (),
        /*
            Constructs the final KPI string by concatenating multiple elements:
            - "PY ": Literal text prefix for Previous Year
            - FORMAT(Previous_Year_Sales, "#,,#,,.00M"): Formats the previous year value
              in millions with two decimal places using thousand separators
              (e.g., 1.50M for $1,500,000)
            - Arrow_Symbol: The directional arrow (↑ or ↓)
            - FORMAT(Change_Percentage, "0.00%"): Formats the percentage change as
              a percentage with two decimal places (e.g., 15.25%)
        */
        "PY " &amp; FORMAT ( Previous_Year_Sales, "#,,#,,.00M" ) &amp; " " &amp; Arrow_Symbol &amp; " "
            &amp; FORMAT ( Change_Percentage, "0.00%" )
    )</t>
  </si>
  <si>
    <t>Sales Selected Variable Optimized</t>
  </si>
  <si>
    <t>=
/*
    Business Goal: This measure creates a comprehensive text label that combines:
    1. A description of actively selected filters (Segment and Product)
    2. Key performance indicators including:
       - Percentage share of annual total sales
       - Year-over-Year change with arrow symbol
       - Previous year sales value
       - Absolute YoY change in millions
    The output format is: "Selected Segment: X / Selected Product: Y (↑ | PY: 1.50M | YoY: 0.25M | 15.25%)"
    This provides complete context about both the filter selection and sales performance in a single text field.
*/
VAR _Segment =
    /*
        SELECTEDVALUE: Returns the value of the specified column when there's only one value
        in the current filter context. If multiple values exist, returns BLANK().
        This captures which Segment is currently selected in report filters/slicers.
    */
    SELECTEDVALUE ( financials[Segment] )
VAR _Product =
    /*
        SELECTEDVALUE: Captures the currently selected Product from filters/slicers.
        Used to build descriptive text about the current filter context.
    */
    SELECTEDVALUE ( financials[Product] )
// 1. Performance Calculations (IFERROR Stabilization):
VAR Current_Sales =
    /*
        IFERROR: Wraps the base Sales measure to handle any calculation errors gracefully.
        Returns BLANK() instead of an error, making the measure more robust.
    */
    IFERROR ( [Sales], BLANK () )
VAR Grand_Total_Sales_In_Year =
    /*
        CALCULATE with REMOVEFILTERS and ALL: Calculates the total Sales for the entire dataset.
        - REMOVEFILTERS(financials): Removes all filters from the financials table
        - ALL('Dates Optimized'): Removes all filters from the dates table
        This gives the grand total Sales for context, used to calculate percentage share.
    */
    CALCULATE (
        IFERROR ( [Sales], BLANK () ),
        REMOVEFILTERS ( financials ),
        ALL ( 'Dates Optimized' )
    )
VAR Previous_Year_Sales =
    /*
        CALCULATE with SAMEPERIODLASTYEAR: Calculates Sales for the same period in the previous year.
        Standard time intelligence pattern for YoY comparisons.
    */
    CALCULATE (
        IFERROR ( [Sales], BLANK () ),
        SAMEPERIODLASTYEAR ( 'Dates Optimized'[Date] )
    )
// 2. Change Calculations and Formatting
VAR Share_Percentage =
    /*
        DIVIDE: Safely calculates the percentage share of current Sales relative to grand total.
        Returns BLANK() if division by zero occurs.
    */
    DIVIDE ( Current_Sales, Grand_Total_Sales_In_Year, BLANK () )
VAR YoY_Absolute_Change =
    /*
        COALESCE: Replaces BLANK values with 0 to ensure correct arithmetic operations.
        Calculates the absolute change in Sales compared to previous year.
    */
    COALESCE ( Current_Sales, 0 ) - COALESCE ( Previous_Year_Sales, 0 )
VAR YoY_Absolute_Change_Millions =
    /*
        DIVIDE: Converts the absolute change to millions for better readability.
        Returns BLANK() if division fails.
    */
    DIVIDE ( YoY_Absolute_Change, 1000000, BLANK () )
VAR Previous_Sales_Millions =
    /*
        DIVIDE: Converts previous year Sales to millions for consistent formatting.
    */
    DIVIDE ( Previous_Year_Sales, 1000000, BLANK () )
// 3. Text Logic (Filters/Symbols):
VAR Arrow_Symbol =
    /*
        Nested IF statements to determine the appropriate arrow symbol:
        - Up arrow (↑) for increase in Sales (favorable)
        - Down arrow (↓) for decrease in Sales (unfavorable)
        - BLANK() for no change
        Note: This correctly shows upward arrow for sales growth (positive change).
    */
    IF (
        YoY_Absolute_Change &gt; 0,
        UNICHAR ( 11165 ), // Up arrow for sales increase (good)
        IF ( YoY_Absolute_Change &lt; 0, UNICHAR ( 11167 ), BLANK () ) // Down arrow or BLANK
    )
VAR Segment_Text_Fragment =
    /*
        ISFILTERED: Returns TRUE if the specified column has an active filter applied.
        Creates text only when the Segment filter is actively used.
    */
    IF (
        ISFILTERED ( financials[Segment] ),
        "Selected Segment: " &amp; _Segment,
        BLANK ()
    )
VAR Product_Text_Fragment =
    /*
        ISFILTERED: Checks if Product column has active filters.
        Creates descriptive text only when Product filter is applied.
    */
    IF (
        ISFILTERED ( financials[Product] ),
        "Selected Product: " &amp; _Product,
        BLANK ()
    )
VAR Separator_Text_Filter =
    /*
        AND with NOT ISBLANK: Adds a separator " / " only when both Segment and Product
        have active filters and both text fragments are non-blank.
    */
    IF (
        AND (
            NOT ISBLANK ( Segment_Text_Fragment ),
            NOT ISBLANK ( Product_Text_Fragment )
        ),
        " / ",
        BLANK ()
    )
VAR Filter_Texts =
    /*
        TRIM and COALESCE: Combines all filter-related text fragments into a single string.
        COALESCE replaces BLANK values with empty strings, then TRIM removes extra spaces.
    */
    TRIM (
        COALESCE ( Segment_Text_Fragment, "" ) &amp; COALESCE ( Separator_Text_Filter, "" )
            &amp; COALESCE ( Product_Text_Fragment, "" )
    )
// 4. Conditional KPI Text Creation (NO NOMINAL VALUE):
// Element A: Symbol (first in sequence)
VAR Arrow_Fragment =
    COALESCE ( Arrow_Symbol, "" )
// Element B: PY Value
VAR PY_Fragment =
    IF (
        NOT ISBLANK ( Previous_Sales_Millions ),
        "PY: " &amp; FORMAT ( Previous_Sales_Millions, "#,##0.00" ) &amp; "M",
        BLANK ()
    )
// Element C: YoY Value
VAR YoY_Fragment_Text =
    IF (
        NOT ISBLANK ( YoY_Absolute_Change_Millions ),
        "YoY: " &amp; FORMAT ( YoY_Absolute_Change_Millions, "#,##0.00" ) &amp; "M",
        BLANK ()
    )
// Element D: Share %
VAR Share_Fragment =
    IF (
        NOT ISBLANK ( Share_Percentage ),
        FORMAT ( Share_Percentage, "0.00%" ),
        BLANK ()
    )
// Concatenating values in the parenthesis: (Symbol | PY | YoY | Share)
VAR Inner_KPI_Text =
    /*
        Complex string concatenation with conditional separators.
        Adds " | " separators only between non-blank elements to avoid
        output like " |  | value" when some elements are missing.
        This ensures clean output regardless of which metrics are available.
    */
    COALESCE ( Arrow_Fragment, "" )
        &amp; IF (
            NOT ISBLANK ( Arrow_Fragment ) &amp;&amp; NOT ISBLANK ( PY_Fragment ),
            " | ",
            BLANK ()
        )
        &amp; COALESCE ( PY_Fragment, "" )
        &amp; IF (
            NOT ISBLANK ( COALESCE ( Arrow_Fragment, PY_Fragment ) )
                &amp;&amp; NOT ISBLANK ( YoY_Fragment_Text ),
            " | ",
            BLANK ()
        )
        &amp; COALESCE ( YoY_Fragment_Text, "" )
        &amp; IF (
            NOT ISBLANK ( COALESCE ( Arrow_Fragment, PY_Fragment, YoY_Fragment_Text ) )
                &amp;&amp; NOT ISBLANK ( Share_Fragment ),
            " | ",
            BLANK ()
        )
        &amp; COALESCE ( Share_Fragment, "" )
VAR KPI_Text =
    /*
        Wraps the inner KPI text in parentheses, but only if there's current Sales data.
        This ensures we don't show performance metrics when there's no underlying sales data.
    */
    IF ( NOT ISBLANK ( Current_Sales ), " (" &amp; Inner_KPI_Text &amp; ")", BLANK () )
RETURN
    /*
        Final combination: Filter description text + KPI information in parentheses.
        COALESCE ensures blank values are handled gracefully in the final string.
        The result provides complete context about both what is being viewed (filters)
        and how it's performing (KPI metrics).
    */
    COALESCE ( Filter_Texts, "" ) &amp; COALESCE ( KPI_Text, "" )</t>
  </si>
  <si>
    <t>Transparent Color</t>
  </si>
  <si>
    <t>=
/*
    Business Goal: Returns a constant HEX color code value (#RRGGBBAA) 
    representing a fully transparent color. This measure is used for 
    conditional formatting to hide visual elements or make their background transparent.
    The color code follows the 8-digit HEX format:
    - First 6 digits: RRGGBB (Red, Green, Blue components)
    - Last 2 digits: AA (Alpha channel for transparency)
    Format Breakdown:
    - "#FFFFFF": Solid White color (Red=FF, Green=FF, Blue=FF)
    - "00": Fully transparent Alpha channel (0% opacity)
    Use Cases:
    - Hiding data labels when not needed
    - Making chart backgrounds transparent
    - Conditional formatting to show/hide elements based on business rules
    - Creating invisible placeholders in visual layouts
    This measure returns a text value that can be used directly in
    conditional formatting rules for font color, background color, etc.
*/
"#FFFFFF00"</t>
  </si>
  <si>
    <t>Units Sold</t>
  </si>
  <si>
    <t>=
/*
    Business Goal: Establishes a base aggregate measure for the total Units Sold
    by summing the values from the 'financials[Units Sold]' column.
    This is a fundamental metric that serves as the foundation for further
    analytical calculations, KPIs, volume analysis, and business intelligence
    throughout the entire reporting solution.
    Function Explanation:
    SUM: A basic aggregation function that returns the sum of all the numbers
    in the specified column. It operates within the current filter context,
    meaning it will automatically adjust based on any filters, slicers, or
    visual context applied in the report.
    This measure is typically used as:
    - A standalone KPI for overall sales volume performance
    - A base for time intelligence calculations (YoY, MTD, QTD, YTD volume trends)
    - A numerator or denominator in ratio calculations (units per transaction, average unit price)
    - A core metric for volume-based conditional formatting and various visualizations
    - A foundation for inventory planning and demand forecasting analysis
*/
SUM ( financials[Units Sold] )</t>
  </si>
  <si>
    <t>Units Sold Color Optimized</t>
  </si>
  <si>
    <t>=
/*
    Business Goal: This measure returns a color code (hex) based on the Year-over-Year (YoY)
    change in Units Sold. It is designed for conditional formatting in reports to visually
    indicate volume performance trends - green for volume growth, red for volume decline,
    and gray for no change. The measure returns a text value suitable for font color,
    background color, or icon conditional formatting in various visualizations.
    Function Explanation:
    VAR: Used to declare variables that store intermediate calculation results.
    This improves performance and code readability by calculating values once.
*/
VAR Current_Units_Sold = 
    /*
        IFERROR: Evaluates the [Units Sold] measure and returns it if no error occurs.
        If an error is encountered, it returns BLANK() instead.
        This ensures the measure handles calculation errors gracefully without breaking
        and maintains data cleanliness.
    */
    IFERROR( [Units Sold], BLANK() )
VAR Previous_Year_Units_Sold =
    /*
        CALCULATE: Modifies the filter context for the [Units Sold] measure evaluation.
        SAMEPERIODLASTYEAR: A time intelligence function that takes a date column
        and returns a set of dates from the previous year corresponding to the current
        date context. For example, if viewing March 2024, it returns dates for March 2023.
        This enables accurate year-over-year comparisons for volume performance.
    */
    CALCULATE (
        IFERROR( [Units Sold], BLANK() ),
        SAMEPERIODLASTYEAR ( 'Dates Optimized'[Date] )
    )
// Calculates the absolute Year-over-Year Change: Current Period - Previous Year
VAR YoY_Change_Absolute = 
    /*
        COALESCE: Returns the first expression that does not evaluate to BLANK.
        Here, it replaces BLANK values with 0 to ensure correct arithmetic operations
        in the subtraction. This prevents calculation errors when either current or
        previous year units sold data is missing.
    */
    COALESCE( Current_Units_Sold, 0 ) - COALESCE( Previous_Year_Units_Sold, 0 )
RETURN
    /*
        SWITCH: Evaluates multiple conditions and returns one of several result expressions.
        TRUE(): Used as the first argument to enable conditional logic based on the value
        of YoY_Change_Absolute. This structure checks each condition in sequence.
    */
    SWITCH (
        TRUE(),
        // Condition 1: Units Sold increased (Green) - Favorable volume performance
        YoY_Change_Absolute &gt; 0, "#00A650", 
        // Condition 2: Units Sold decreased (Red) - Unfavorable volume performance
        YoY_Change_Absolute &lt; 0, "#E60000", 
        // Condition 3: No change, zero, or BLANK (Gray) - Neutral volume performance
        "#7F8C8D" 
    )</t>
  </si>
  <si>
    <t>Units Sold KPI Optimized</t>
  </si>
  <si>
    <t>=
/*
    Business Goal: Constructs a concise text-formatted KPI indicator that displays:
    - Previous Year's Units Sold value (PY Value) formatted in millions
    - Year-over-Year change direction (arrow symbol)
    - Percentage change in Units Sold YoY
    This measure is designed for use in card visuals, KPIs, or table headers to provide
    a quick, comprehensive view of sales volume performance compared to the previous year.
    The output format is: "PY 1.50M ↑ 15.25%"
    Function Explanation:
    VAR: Used to declare variables that store intermediate calculation results.
    This improves performance and code readability by calculating values once.
*/
VAR Current_Units_Sold = 
    /*
        Retrieves the Units Sold value for the current filter context.
        This variable calls the base [Units Sold] measure.
    */
    [Units Sold]
VAR Previous_Year_Units_Sold =
    /*
        Calculates the Units Sold for the same period in the previous year.
        CALCULATE: Modifies the filter context for the [Units Sold] measure.
        SAMEPERIODLASTYEAR: A time intelligence function that returns a set of dates
        from the previous year corresponding to the current date context.
        This is the recommended best practice for accurate YoY volume comparisons.
    */
    CALCULATE ( 
        [Units Sold], 
        SAMEPERIODLASTYEAR ( 'Dates Optimized'[Date] ) 
    )
VAR Change_Percentage =
    /*
        Calculates the Year-over-Year percentage change in Units Sold.
        DIVIDE: Safely performs division and handles division by zero errors.
        - First argument: Numerator (Current - Previous)
        - Second argument: Denominator (Previous Year value)
        - Third argument: Alternative result in case of error (BLANK here)
    */
    DIVIDE (
        Current_Units_Sold - Previous_Year_Units_Sold,
        Previous_Year_Units_Sold,
        BLANK () // Safe handling of division by zero
    )
VAR Is_Units_Increased = 
    /*
        Creates a logical (TRUE/FALSE) variable indicating if units sold increased.
        A positive change percentage means sales volume grew compared to previous year.
    */
    Change_Percentage &gt; 0
VAR Arrow_Symbol =
    /*
        Assigns an arrow symbol based on the direction of the volume change.
        IF: Returns one of two values based on a logical condition.
        UNICHAR: Returns the Unicode character for the specified number.
        - 11165: Upwards arrow (↑) - indicates volume increase (favorable)
        - 11167: Downwards arrow (↓) - indicates volume decrease (unfavorable)
        This follows standard business conventions where sales volume growth is positive
        and represented by an upward arrow.
    */
    IF (
        Is_Units_Increased,
        UNICHAR ( 11165 ), // Up arrow for volume increase (good)
        UNICHAR ( 11167 )  // Down arrow for volume decrease/no change (bad)
    )
RETURN
    /*
        Final conditional check to determine if the KPI should be displayed.
        IF: Checks if there's a valid percentage change to display.
        ISBLANK: Returns TRUE if the Change_Percentage is BLANK.
        This prevents displaying the KPI when there's no data for comparison
        (e.g., first year of data or missing previous year values).
    */
    IF (
        ISBLANK ( Change_Percentage ),
        BLANK (),
        /*
            Constructs the final KPI string by concatenating multiple elements:
            - "PY ": Literal text prefix for Previous Year
            - FORMAT(Previous_Year_Units_Sold, "#,,#,,.00M"): Formats the previous year value
              in millions with two decimal places using thousand separators
              (e.g., 1.50M for 1,500,000 units)
            - Arrow_Symbol: The directional arrow (↑ or ↓)
            - FORMAT(Change_Percentage, "0.00%"): Formats the percentage change as
              a percentage with two decimal places (e.g., 15.25%)
        */
        "PY " &amp; FORMAT ( Previous_Year_Units_Sold, "#,,#,,.00M" ) &amp; " " &amp; Arrow_Symbol &amp; " "
            &amp; FORMAT ( Change_Percentage, "0.00%" )
    )</t>
  </si>
  <si>
    <t>Units Sold Selected Variable Optimized</t>
  </si>
  <si>
    <t>=
/*
    Business Goal: This measure creates a comprehensive text label that combines:
    1. A description of actively selected filters (Segment and Product)
    2. Key performance indicators for sales volume including:
       - Percentage share of annual total units sold
       - Year-over-Year change with arrow symbol
       - Previous year units sold value
       - Absolute YoY change in millions of units
    The output format is: "Selected Segment: X / Selected Product: Y (↑ | PY: 1.50M | YoY: 0.25M | 15.25%)"
    This provides complete context about both the filter selection and sales volume performance in a single text field.
*/
VAR _Segment =
    /*
        SELECTEDVALUE: Returns the value of the specified column when there's only one value
        in the current filter context. If multiple values exist, returns BLANK().
        This captures which Segment is currently selected in report filters/slicers.
    */
    SELECTEDVALUE ( financials[Segment] )
VAR _Product =
    /*
        SELECTEDVALUE: Captures the currently selected Product from filters/slicers.
        Used to build descriptive text about the current filter context.
    */
    SELECTEDVALUE ( financials[Product] )
// 1. Performance Calculations (IFERROR Stabilization):
VAR Current_Units_Sold =
    /*
        IFERROR: Wraps the base Units Sold measure to handle any calculation errors gracefully.
        Returns BLANK() instead of an error, making the measure more robust.
    */
    IFERROR ( [Units Sold], BLANK () )
VAR Grand_Total_Units_Sold_In_Year =
    /*
        CALCULATE with REMOVEFILTERS and ALL: Calculates the total Units Sold for the entire dataset.
        - REMOVEFILTERS(financials): Removes all filters from the financials table
        - ALL('Dates Optimized'): Removes all filters from the dates table
        This gives the grand total Units Sold for context, used to calculate percentage share.
    */
    CALCULATE (
        IFERROR ( [Units Sold], BLANK () ),
        REMOVEFILTERS ( financials ),
        ALL ( 'Dates Optimized' )
    )
VAR Previous_Year_Units_Sold =
    /*
        CALCULATE with SAMEPERIODLASTYEAR: Calculates Units Sold for the same period in the previous year.
        Standard time intelligence pattern for YoY volume comparisons.
    */
    CALCULATE (
        IFERROR ( [Units Sold], BLANK () ),
        SAMEPERIODLASTYEAR ( 'Dates Optimized'[Date] )
    )
// 2. Change Calculations and Formatting
VAR Share_Percentage =
    /*
        DIVIDE: Safely calculates the percentage share of current Units Sold relative to grand total.
        Returns BLANK() if division by zero occurs.
    */
    DIVIDE ( Current_Units_Sold, Grand_Total_Units_Sold_In_Year, BLANK () )
VAR YoY_Absolute_Change =
    /*
        COALESCE: Replaces BLANK values with 0 to ensure correct arithmetic operations.
        Calculates the absolute change in Units Sold compared to previous year.
    */
    COALESCE ( Current_Units_Sold, 0 ) - COALESCE ( Previous_Year_Units_Sold, 0 )
VAR YoY_Absolute_Change_Millions =
    /*
        DIVIDE: Converts the absolute change to millions for better readability.
        Returns BLANK() if division fails.
    */
    DIVIDE ( YoY_Absolute_Change, 1000000, BLANK () )
VAR Previous_Units_Sold_Millions =
    /*
        DIVIDE: Converts previous year Units Sold to millions for consistent formatting.
    */
    DIVIDE ( Previous_Year_Units_Sold, 1000000, BLANK () )
// 3. Text Logic (Filters/Symbols):
VAR Arrow_Symbol =
    /*
        Nested IF statements to determine the appropriate arrow symbol:
        - Up arrow (↑) for increase in Units Sold (favorable)
        - Down arrow (↓) for decrease in Units Sold (unfavorable)
        - BLANK() for no change
        Note: This correctly shows upward arrow for volume growth (positive change).
    */
    IF (
        YoY_Absolute_Change &gt; 0,
        UNICHAR ( 11165 ), // Up arrow for volume increase (good)
        IF ( YoY_Absolute_Change &lt; 0, UNICHAR ( 11167 ), BLANK () ) // Down arrow or BLANK
    )
VAR Segment_Text_Fragment =
    /*
        ISFILTERED: Returns TRUE if the specified column has an active filter applied.
        Creates text only when the Segment filter is actively used.
    */
    IF (
        ISFILTERED ( financials[Segment] ),
        "Selected Segment: " &amp; _Segment,
        BLANK ()
    )
VAR Product_Text_Fragment =
    /*
        ISFILTERED: Checks if Product column has active filters.
        Creates descriptive text only when Product filter is applied.
    */
    IF (
        ISFILTERED ( financials[Product] ),
        "Selected Product: " &amp; _Product,
        BLANK ()
    )
VAR Separator_Text_Filter =
    /*
        AND with NOT ISBLANK: Adds a separator " / " only when both Segment and Product
        have active filters and both text fragments are non-blank.
    */
    IF (
        AND (
            NOT ISBLANK ( Segment_Text_Fragment ),
            NOT ISBLANK ( Product_Text_Fragment )
        ),
        " / ",
        BLANK ()
    )
VAR Filter_Texts =
    /*
        TRIM and COALESCE: Combines all filter-related text fragments into a single string.
        COALESCE replaces BLANK values with empty strings, then TRIM removes extra spaces.
    */
    TRIM (
        COALESCE ( Segment_Text_Fragment, "" ) &amp; COALESCE ( Separator_Text_Filter, "" )
            &amp; COALESCE ( Product_Text_Fragment, "" )
    )
// 4. Conditional KPI Text Creation (NO NOMINAL VALUE):
// Element A: Symbol (first in sequence)
VAR Arrow_Fragment =
    COALESCE ( Arrow_Symbol, "" )
// Element B: PY Value
VAR PY_Fragment =
    IF (
        NOT ISBLANK ( Previous_Units_Sold_Millions ),
        "PY: " &amp; FORMAT ( Previous_Units_Sold_Millions, "#,##0.00" ) &amp; "M",
        BLANK ()
    )
// Element C: YoY Value
VAR YoY_Fragment_Text =
    IF (
        NOT ISBLANK ( YoY_Absolute_Change_Millions ),
        "YoY: " &amp; FORMAT ( YoY_Absolute_Change_Millions, "#,##0.00" ) &amp; "M",
        BLANK ()
    )
// Element D: Share %
VAR Share_Fragment =
    IF (
        NOT ISBLANK ( Share_Percentage ),
        FORMAT ( Share_Percentage, "0.00%" ),
        BLANK ()
    )
// Concatenating values in the parenthesis: (Symbol | PY | YoY | Share)
VAR Inner_KPI_Text =
    /*
        Complex string concatenation with conditional separators.
        Adds " | " separators only between non-blank elements to avoid
        output like " |  | value" when some elements are missing.
        This ensures clean output regardless of which metrics are available.
    */
    COALESCE ( Arrow_Fragment, "" )
        &amp; IF (
            NOT ISBLANK ( Arrow_Fragment ) &amp;&amp; NOT ISBLANK ( PY_Fragment ),
            " | ",
            BLANK ()
        )
        &amp; COALESCE ( PY_Fragment, "" )
        &amp; IF (
            NOT ISBLANK ( COALESCE ( Arrow_Fragment, PY_Fragment ) )
                &amp;&amp; NOT ISBLANK ( YoY_Fragment_Text ),
            " | ",
            BLANK ()
        )
        &amp; COALESCE ( YoY_Fragment_Text, "" )
        &amp; IF (
            NOT ISBLANK ( COALESCE ( Arrow_Fragment, PY_Fragment, YoY_Fragment_Text ) )
                &amp;&amp; NOT ISBLANK ( Share_Fragment ),
            " | ",
            BLANK ()
        )
        &amp; COALESCE ( Share_Fragment, "" )
VAR KPI_Text =
    /*
        Wraps the inner KPI text in parentheses, but only if there's current Units Sold data.
        This ensures we don't show performance metrics when there's no underlying volume data.
    */
    IF ( NOT ISBLANK ( Current_Units_Sold ), " (" &amp; Inner_KPI_Text &amp; ")", BLANK () )
RETURN
    /*
        Final combination: Filter description text + KPI information in parentheses.
        COALESCE ensures blank values are handled gracefully in the final string.
        The result provides complete context about both what is being viewed (filters)
        and how it's performing (KPI metrics for sales volume).
    */
    COALESCE ( Filter_Texts, "" ) &amp; COALESCE ( KPI_Text, "" )</t>
  </si>
  <si>
    <t>financials</t>
  </si>
  <si>
    <t>'financials'[Sales]</t>
  </si>
  <si>
    <t>'financials'[Profit]</t>
  </si>
  <si>
    <t>'financials'[Discounts]</t>
  </si>
  <si>
    <t>'Dates Optimized'[Date]</t>
  </si>
  <si>
    <t>'financials'[Month Name]</t>
  </si>
  <si>
    <t>'Dates Optimized'[YearMonthKey]</t>
  </si>
  <si>
    <t>'Dates Optimized'[Month Name Full]</t>
  </si>
  <si>
    <t>'Dates Optimized'[Month Name]</t>
  </si>
  <si>
    <t>'financials'[Country]</t>
  </si>
  <si>
    <t>'financials'[Product]</t>
  </si>
  <si>
    <t>'financials'[Segment]</t>
  </si>
  <si>
    <t>'financials'[Discount Band]</t>
  </si>
  <si>
    <t>'Dates Optimized'[Quarter]</t>
  </si>
  <si>
    <t>'Model_Measures'[Value]</t>
  </si>
  <si>
    <t>'financials'[Gross Sales]</t>
  </si>
  <si>
    <t>'financials'[COGS]</t>
  </si>
  <si>
    <t>'financials'[Units Sold]</t>
  </si>
  <si>
    <t>'financials'[Date]</t>
  </si>
  <si>
    <t>'financials'[Month Number]</t>
  </si>
  <si>
    <t>'Dates Optimized'[Month]</t>
  </si>
  <si>
    <t>'financials'[Manufacturing Price]</t>
  </si>
  <si>
    <t>'financials'[Sale Price]</t>
  </si>
  <si>
    <t>'financials'[Year]</t>
  </si>
  <si>
    <t>'Dates Optimized'[Year]</t>
  </si>
  <si>
    <t>'Model_Measures'[RowNumber-2662979B-1795-4F74-8F37-6A1BA8059B61]</t>
  </si>
  <si>
    <t>'Dates Optimized'[RowNumber-2662979B-1795-4F74-8F37-6A1BA8059B61]</t>
  </si>
  <si>
    <t>'financials'[RowNumber-2662979B-1795-4F74-8F37-6A1BA8059B61]</t>
  </si>
  <si>
    <t>Date Hierarchy</t>
  </si>
  <si>
    <t>'financials'[Date] ∞←1 'Dates Optimized'[Date]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</si>
</sst>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
    <numFmt numFmtId="165" formatCode="[Color42]#,###"/>
    <numFmt numFmtId="166" formatCode="[Magenta]#,###"/>
    <numFmt numFmtId="167" formatCode="[Red]#,###"/>
    <numFmt numFmtId="168" formatCode="yyyy\-mm\-dd\ hh:mm:ss"/>
  </numFmts>
  <fonts count="16" x14ac:knownFonts="1">
    <font>
      <sz val="11"/>
      <color theme="1"/>
      <name val="Calibri"/>
      <family val="2"/>
      <scheme val="minor"/>
    </font>
    <font>
      <sz val="8"/>
      <name val="Calibri"/>
      <family val="2"/>
      <scheme val="minor"/>
    </font>
    <font>
      <sz val="11"/>
      <color rgb="FF000000"/>
      <name val="Calibri"/>
      <family val="2"/>
      <scheme val="minor"/>
    </font>
    <font>
      <b/>
      <sz val="11"/>
      <color theme="1"/>
      <name val="Calibri"/>
      <family val="2"/>
      <scheme val="minor"/>
    </font>
    <font>
      <u/>
      <sz val="11"/>
      <color theme="10"/>
      <name val="Calibri"/>
      <family val="2"/>
      <scheme val="minor"/>
    </font>
    <font>
      <b/>
      <sz val="20"/>
      <color theme="1"/>
      <name val="Calibri"/>
      <family val="2"/>
      <scheme val="minor"/>
    </font>
    <font>
      <b/>
      <sz val="11"/>
      <color theme="4"/>
      <name val="Calibri"/>
      <family val="2"/>
      <scheme val="minor"/>
    </font>
    <font>
      <b/>
      <sz val="11"/>
      <color theme="5"/>
      <name val="Calibri"/>
      <family val="2"/>
      <scheme val="minor"/>
    </font>
    <font>
      <b/>
      <sz val="11"/>
      <name val="Calibri"/>
      <family val="2"/>
      <scheme val="minor"/>
    </font>
    <font>
      <sz val="11"/>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b/>
      <sz val="12"/>
      <color theme="4"/>
      <name val="Calibri"/>
      <family val="2"/>
      <scheme val="minor"/>
    </font>
    <font>
      <b/>
      <sz val="14"/>
      <color theme="4"/>
      <name val="Calibri"/>
      <family val="2"/>
      <scheme val="minor"/>
    </font>
    <font>
      <b/>
      <u/>
      <sz val="14"/>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0" fontId="0" fillId="0" borderId="0" xfId="0" applyAlignment="1">
      <alignment horizontal="left" indent="1"/>
    </xf>
    <xf numFmtId="49" fontId="2" fillId="0" borderId="0" xfId="0" quotePrefix="1" applyNumberFormat="1" applyFont="1" applyAlignment="1">
      <alignment wrapText="1"/>
    </xf>
    <xf numFmtId="0" fontId="3" fillId="2" borderId="0" xfId="0" applyFont="1" applyFill="1"/>
    <xf numFmtId="0" fontId="0" fillId="3" borderId="0" xfId="0" applyFill="1" applyProtection="1">
      <protection locked="0"/>
    </xf>
    <xf numFmtId="0" fontId="0" fillId="2" borderId="0" xfId="0" applyFill="1"/>
    <xf numFmtId="165" fontId="0" fillId="0" borderId="0" xfId="0" applyNumberFormat="1"/>
    <xf numFmtId="166" fontId="0" fillId="0" borderId="0" xfId="0" applyNumberFormat="1"/>
    <xf numFmtId="167" fontId="0" fillId="0" borderId="0" xfId="0" applyNumberFormat="1"/>
    <xf numFmtId="0" fontId="4" fillId="0" borderId="0" xfId="1"/>
    <xf numFmtId="0" fontId="3" fillId="0" borderId="0" xfId="0" applyFont="1"/>
    <xf numFmtId="0" fontId="5" fillId="0" borderId="0" xfId="0" applyFont="1"/>
    <xf numFmtId="0" fontId="6" fillId="0" borderId="0" xfId="0" applyFont="1"/>
    <xf numFmtId="0" fontId="7" fillId="0" borderId="0" xfId="0" applyFont="1" applyAlignment="1">
      <alignment wrapText="1"/>
    </xf>
    <xf numFmtId="0" fontId="3" fillId="0" borderId="0" xfId="0" applyFont="1" applyAlignment="1">
      <alignment wrapText="1"/>
    </xf>
    <xf numFmtId="0" fontId="10" fillId="0" borderId="0" xfId="0" applyFont="1"/>
    <xf numFmtId="0" fontId="11" fillId="0" borderId="0" xfId="0" applyFont="1"/>
    <xf numFmtId="0" fontId="13" fillId="0" borderId="0" xfId="0" applyFont="1"/>
    <xf numFmtId="0" fontId="14" fillId="0" borderId="0" xfId="0" applyFont="1"/>
    <xf numFmtId="0" fontId="14" fillId="4" borderId="0" xfId="0" applyFont="1" applyFill="1"/>
    <xf numFmtId="0" fontId="11" fillId="4" borderId="0" xfId="0" applyFont="1" applyFill="1"/>
    <xf numFmtId="0" fontId="10" fillId="4" borderId="0" xfId="0" applyFont="1" applyFill="1"/>
    <xf numFmtId="0" fontId="15" fillId="0" borderId="0" xfId="1" applyFont="1"/>
    <xf numFmtId="0" fontId="15" fillId="4" borderId="0" xfId="1" applyFont="1" applyFill="1"/>
    <xf numFmtId="0" fontId="15" fillId="0" borderId="0" xfId="1" applyFont="1" applyFill="1"/>
    <xf numFmtId="0" fontId="12" fillId="0" borderId="0" xfId="0" applyFont="1"/>
    <xf numFmtId="4" fontId="0" fillId="0" borderId="0" xfId="0" applyNumberFormat="1"/>
    <xf numFmtId="168" fontId="0" fillId="0" borderId="0" xfId="0" applyNumberFormat="1"/>
    <xf numFmtId="0" fontId="12" fillId="0" borderId="0" xfId="0" applyFont="1"/>
    <xf numFmtId="49" fontId="2" fillId="0" borderId="0" xfId="0" applyNumberFormat="1" applyFont="1" applyAlignment="1">
      <alignment wrapText="1"/>
    </xf>
    <xf numFmtId="0" fontId="0" fillId="0" borderId="0" xfId="0" applyNumberFormat="1"/>
  </cellXfs>
  <cellStyles count="2">
    <cellStyle name="Hyperlink" xfId="1" builtinId="8"/>
    <cellStyle name="Normal" xfId="0" builtinId="0"/>
  </cellStyles>
  <dxfs count="2">
    <dxf>
      <font>
        <b val="0"/>
        <i val="0"/>
        <strike val="0"/>
        <condense val="0"/>
        <extend val="0"/>
        <outline val="0"/>
        <shadow val="0"/>
        <u val="none"/>
        <vertAlign val="baseline"/>
        <sz val="11"/>
        <color rgb="FF000000"/>
        <name val="Calibri"/>
        <family val="2"/>
        <scheme val="minor"/>
      </font>
      <numFmt numFmtId="30" formatCode="@"/>
      <alignment horizontal="general"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B4" s="17"/>
        <tr r="B4" s="17"/>
        <tr r="B6" s="17"/>
        <tr r="B6" s="17"/>
        <tr r="B11" s="17"/>
        <tr r="B11" s="17"/>
        <tr r="B13" s="17"/>
        <tr r="B13" s="17"/>
        <tr r="B14" s="17"/>
        <tr r="B14" s="17"/>
        <tr r="B7" s="17"/>
        <tr r="B7" s="17"/>
        <tr r="B8" s="17"/>
        <tr r="B8" s="17"/>
        <tr r="B5" s="17"/>
        <tr r="B5" s="17"/>
        <tr r="B12" s="17"/>
        <tr r="B12" s="17"/>
        <tr r="B9" s="17"/>
        <tr r="B9" s="17"/>
        <tr r="B16" s="17"/>
        <tr r="B16" s="17"/>
        <tr r="B10" s="17"/>
        <tr r="B10" s="17"/>
        <tr r="B15" s="17"/>
      </tp>
    </main>
  </volType>
</volTypes>
</file>

<file path=xl/_rels/workbook.xml.rels><?xml version="1.0" encoding="UTF-8" standalone="yes"?>
<Relationships xmlns="http://schemas.openxmlformats.org/package/2006/relationships"><Relationship Id="rId26" Type="http://schemas.openxmlformats.org/officeDocument/2006/relationships/sheetMetadata" Target="metadata.xml"/><Relationship Id="rId21" Type="http://schemas.openxmlformats.org/officeDocument/2006/relationships/pivotCacheDefinition" Target="pivotCache/pivotCacheDefinition9.xml"/><Relationship Id="rId42" Type="http://schemas.openxmlformats.org/officeDocument/2006/relationships/customXml" Target="../customXml/item14.xml"/><Relationship Id="rId47" Type="http://schemas.openxmlformats.org/officeDocument/2006/relationships/customXml" Target="../customXml/item19.xml"/><Relationship Id="rId63" Type="http://schemas.openxmlformats.org/officeDocument/2006/relationships/customXml" Target="../customXml/item35.xml"/><Relationship Id="rId68" Type="http://schemas.openxmlformats.org/officeDocument/2006/relationships/customXml" Target="../customXml/item40.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openxmlformats.org/officeDocument/2006/relationships/customXml" Target="../customXml/item1.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66"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33.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64" Type="http://schemas.openxmlformats.org/officeDocument/2006/relationships/customXml" Target="../customXml/item36.xml"/><Relationship Id="rId69" Type="http://schemas.openxmlformats.org/officeDocument/2006/relationships/customXml" Target="../customXml/item41.xml"/><Relationship Id="rId8" Type="http://schemas.openxmlformats.org/officeDocument/2006/relationships/worksheet" Target="worksheets/sheet8.xml"/><Relationship Id="rId51" Type="http://schemas.openxmlformats.org/officeDocument/2006/relationships/customXml" Target="../customXml/item2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sharedStrings" Target="sharedString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67" Type="http://schemas.openxmlformats.org/officeDocument/2006/relationships/customXml" Target="../customXml/item39.xml"/><Relationship Id="rId20" Type="http://schemas.openxmlformats.org/officeDocument/2006/relationships/pivotCacheDefinition" Target="pivotCache/pivotCacheDefinition8.xml"/><Relationship Id="rId41" Type="http://schemas.openxmlformats.org/officeDocument/2006/relationships/customXml" Target="../customXml/item13.xml"/><Relationship Id="rId54" Type="http://schemas.openxmlformats.org/officeDocument/2006/relationships/customXml" Target="../customXml/item26.xml"/><Relationship Id="rId62" Type="http://schemas.openxmlformats.org/officeDocument/2006/relationships/customXml" Target="../customXml/item34.xml"/><Relationship Id="rId70"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openxmlformats.org/officeDocument/2006/relationships/connections" Target="connections.xml"/><Relationship Id="rId28" Type="http://schemas.openxmlformats.org/officeDocument/2006/relationships/calcChain" Target="calcChain.xml"/><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10" Type="http://schemas.openxmlformats.org/officeDocument/2006/relationships/worksheet" Target="worksheets/sheet10.xml"/><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65"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39" Type="http://schemas.openxmlformats.org/officeDocument/2006/relationships/customXml" Target="../customXml/item11.xml"/><Relationship Id="rId34" Type="http://schemas.openxmlformats.org/officeDocument/2006/relationships/customXml" Target="../customXml/item6.xml"/><Relationship Id="rId50" Type="http://schemas.openxmlformats.org/officeDocument/2006/relationships/customXml" Target="../customXml/item22.xml"/><Relationship Id="rId55" Type="http://schemas.openxmlformats.org/officeDocument/2006/relationships/customXml" Target="../customXml/item2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064815" createdVersion="5" refreshedVersion="8" minRefreshableVersion="3" recordCount="0" supportSubquery="1" supportAdvancedDrill="1" xr:uid="{13584FF9-9D93-4826-A06A-45BF70111A62}">
  <cacheSource type="external" connectionId="14"/>
  <cacheFields count="25">
    <cacheField name="[Columns].[Tables-Columns].[Table]" caption="Table" numFmtId="0" hierarchy="40" level="1">
      <sharedItems count="3">
        <s v="Dates Optimized"/>
        <s v="financials"/>
        <s v="Model_Measures"/>
      </sharedItems>
      <extLst>
        <ext xmlns:x15="http://schemas.microsoft.com/office/spreadsheetml/2010/11/main" uri="{4F2E5C28-24EA-4eb8-9CBF-B6C8F9C3D259}">
          <x15:cachedUniqueNames>
            <x15:cachedUniqueName index="0" name="[Columns].[Tables-Columns].[Table].&amp;[Dates Optimized]"/>
            <x15:cachedUniqueName index="1" name="[Columns].[Tables-Columns].[Table].&amp;[financials]"/>
            <x15:cachedUniqueName index="2" name="[Columns].[Tables-Columns].[Table].&amp;[Model_Measures]"/>
          </x15:cachedUniqueNames>
        </ext>
      </extLst>
    </cacheField>
    <cacheField name="[Columns].[Tables-Columns].[Column]" caption="Column" numFmtId="0" hierarchy="40" level="2">
      <sharedItems containsSemiMixedTypes="0" containsNonDate="0" containsString="0"/>
    </cacheField>
    <cacheField name="[Columns].[IsRowNumber].[IsRowNumber]" caption="IsRowNumber" numFmtId="0" hierarchy="35" level="1">
      <sharedItems containsSemiMixedTypes="0" containsNonDate="0" containsString="0"/>
    </cacheField>
    <cacheField name="[Measures].[Cardinality]" caption="Cardinality" numFmtId="0" hierarchy="145" level="32767"/>
    <cacheField name="[Measures].[Table Size]" caption="Table Size" numFmtId="0" hierarchy="154" level="32767"/>
    <cacheField name="[Measures].[Columns Total Size]" caption="Columns Total Size" numFmtId="0" hierarchy="148" level="32767"/>
    <cacheField name="[Measures].[Data Size]" caption="Data Size" numFmtId="0" hierarchy="149" level="32767"/>
    <cacheField name="[Measures].[Dictionary Size]" caption="Dictionary Size" numFmtId="0" hierarchy="150" level="32767"/>
    <cacheField name="[Measures].[Columns Hierarchies Size]" caption="Columns Hierarchies Size" numFmtId="0" hierarchy="147" level="32767"/>
    <cacheField name="[Measures].[Encoding_]" caption="Encoding_" numFmtId="0" hierarchy="141" level="32767"/>
    <cacheField name="[Measures].[User Hierarchies Size]" caption="User Hierarchies Size" numFmtId="0" hierarchy="155" level="32767"/>
    <cacheField name="[Measures].[Relationships Size]" caption="Relationships Size" numFmtId="0" hierarchy="153" level="32767"/>
    <cacheField name="[Measures].[Table Size %]" caption="Table Size %" numFmtId="0" hierarchy="157" level="32767"/>
    <cacheField name="[Measures].[Database Size %]" caption="Database Size %" numFmtId="0" hierarchy="158" level="32767"/>
    <cacheField name="[Measures].[Segments #]" caption="Segments #" numFmtId="0" hierarchy="144" level="32767"/>
    <cacheField name="[Measures].[Partitions #]" caption="Partitions #" numFmtId="0" hierarchy="142" level="32767"/>
    <cacheField name="[Measures].[Columns #]" caption="Columns #" numFmtId="0" hierarchy="146" level="32767"/>
    <cacheField name="[Measures].[RI Violations #]" caption="RI Violations #" numFmtId="0" hierarchy="159" level="32767"/>
    <cacheField name="[Measures].[Bid. Filters]" caption="Bid. Filters" numFmtId="0" hierarchy="162" level="32767"/>
    <cacheField name="[Measures].[MMR]" caption="MMR" numFmtId="0" hierarchy="163" level="32767"/>
    <cacheField name="[Measures].[Total Segments #]" caption="Total Segments #" numFmtId="0" hierarchy="179" level="32767"/>
    <cacheField name="[Measures].[Pageable Segments #]" caption="Pageable Segments #" numFmtId="0" hierarchy="180" level="32767"/>
    <cacheField name="[Measures].[Resident Segments #]" caption="Resident Segments #" numFmtId="0" hierarchy="181" level="32767"/>
    <cacheField name="[Measures].[Average Temperature]" caption="Average Temperature" numFmtId="0" hierarchy="183" level="32767"/>
    <cacheField name="[Measures].[Last Accessed]" caption="Last Accessed" numFmtId="0" hierarchy="182"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9"/>
      </fieldsUsage>
    </cacheHierarchy>
    <cacheHierarchy uniqueName="[Measures].[Partitions #]" caption="Partitions #" measure="1" displayFolder="" measureGroup="Columns" count="0" oneField="1">
      <fieldsUsage count="1">
        <fieldUsage x="15"/>
      </fieldsUsage>
    </cacheHierarchy>
    <cacheHierarchy uniqueName="[Measures].[Rows]" caption="Rows" measure="1" displayFolder="" measureGroup="Columns" count="0"/>
    <cacheHierarchy uniqueName="[Measures].[Segments #]" caption="Segments #" measure="1" displayFolder="" measureGroup="Columns" count="0" oneField="1">
      <fieldsUsage count="1">
        <fieldUsage x="14"/>
      </fieldsUsage>
    </cacheHierarchy>
    <cacheHierarchy uniqueName="[Measures].[Cardinality]" caption="Cardinality" measure="1" displayFolder="" measureGroup="Columns" count="0" oneField="1">
      <fieldsUsage count="1">
        <fieldUsage x="3"/>
      </fieldsUsage>
    </cacheHierarchy>
    <cacheHierarchy uniqueName="[Measures].[Columns #]" caption="Columns #" measure="1" displayFolder="" measureGroup="Columns" count="0" oneField="1">
      <fieldsUsage count="1">
        <fieldUsage x="16"/>
      </fieldsUsage>
    </cacheHierarchy>
    <cacheHierarchy uniqueName="[Measures].[Columns Hierarchies Size]" caption="Columns Hierarchies Size" measure="1" displayFolder="" measureGroup="Columns" count="0" oneField="1">
      <fieldsUsage count="1">
        <fieldUsage x="8"/>
      </fieldsUsage>
    </cacheHierarchy>
    <cacheHierarchy uniqueName="[Measures].[Columns Total Size]" caption="Columns Total Size" measure="1" displayFolder="" measureGroup="Columns" count="0" oneField="1">
      <fieldsUsage count="1">
        <fieldUsage x="5"/>
      </fieldsUsage>
    </cacheHierarchy>
    <cacheHierarchy uniqueName="[Measures].[Data Size]" caption="Data Size" measure="1" displayFolder="" measureGroup="Columns" count="0" oneField="1">
      <fieldsUsage count="1">
        <fieldUsage x="6"/>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oneField="1">
      <fieldsUsage count="1">
        <fieldUsage x="11"/>
      </fieldsUsage>
    </cacheHierarchy>
    <cacheHierarchy uniqueName="[Measures].[Table Size]" caption="Table Size" measure="1" displayFolder="" measureGroup="Columns" count="0" oneField="1">
      <fieldsUsage count="1">
        <fieldUsage x="4"/>
      </fieldsUsage>
    </cacheHierarchy>
    <cacheHierarchy uniqueName="[Measures].[User Hierarchies Size]" caption="User Hierarchies Size" measure="1" displayFolder="" measureGroup="Columns" count="0" oneField="1">
      <fieldsUsage count="1">
        <fieldUsage x="10"/>
      </fieldsUsage>
    </cacheHierarchy>
    <cacheHierarchy uniqueName="[Measures].[Type Name]" caption="Type Name" measure="1" displayFolder="" measureGroup="Columns" count="0"/>
    <cacheHierarchy uniqueName="[Measures].[Table Size %]" caption="Table Size %" measure="1" displayFolder="" measureGroup="Columns" count="0" oneField="1">
      <fieldsUsage count="1">
        <fieldUsage x="12"/>
      </fieldsUsage>
    </cacheHierarchy>
    <cacheHierarchy uniqueName="[Measures].[Database Size %]" caption="Database Size %" measure="1" displayFolder="" measureGroup="Columns" count="0" oneField="1">
      <fieldsUsage count="1">
        <fieldUsage x="13"/>
      </fieldsUsage>
    </cacheHierarchy>
    <cacheHierarchy uniqueName="[Measures].[RI Violations #]" caption="RI Violations #" measure="1" displayFolder="" measureGroup="Columns" count="0" oneField="1">
      <fieldsUsage count="1">
        <fieldUsage x="17"/>
      </fieldsUsage>
    </cacheHierarchy>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oneField="1">
      <fieldsUsage count="1">
        <fieldUsage x="18"/>
      </fieldsUsage>
    </cacheHierarchy>
    <cacheHierarchy uniqueName="[Measures].[MMR]" caption="MMR" measure="1" displayFolder="" measureGroup="Columns" count="0" oneField="1">
      <fieldsUsage count="1">
        <fieldUsage x="19"/>
      </fieldsUsage>
    </cacheHierarchy>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20"/>
      </fieldsUsage>
    </cacheHierarchy>
    <cacheHierarchy uniqueName="[Measures].[Pageable Segments #]" caption="Pageable Segments #" measure="1" displayFolder="" measureGroup="Columns" count="0" oneField="1">
      <fieldsUsage count="1">
        <fieldUsage x="21"/>
      </fieldsUsage>
    </cacheHierarchy>
    <cacheHierarchy uniqueName="[Measures].[Resident Segments #]" caption="Resident Segments #" measure="1" displayFolder="" measureGroup="Columns" count="0" oneField="1">
      <fieldsUsage count="1">
        <fieldUsage x="22"/>
      </fieldsUsage>
    </cacheHierarchy>
    <cacheHierarchy uniqueName="[Measures].[Last Accessed]" caption="Last Accessed" measure="1" displayFolder="" measureGroup="Columns" count="0" oneField="1">
      <fieldsUsage count="1">
        <fieldUsage x="24"/>
      </fieldsUsage>
    </cacheHierarchy>
    <cacheHierarchy uniqueName="[Measures].[Average Temperature]" caption="Average Temperature" measure="1" displayFolder="" measureGroup="Columns" count="0" oneField="1">
      <fieldsUsage count="1">
        <fieldUsage x="23"/>
      </fieldsUsage>
    </cacheHierarchy>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1921297" createdVersion="5" refreshedVersion="8" minRefreshableVersion="3" recordCount="0" supportSubquery="1" supportAdvancedDrill="1" xr:uid="{40739DD8-D3AA-4F64-84B1-A51EFB581A07}">
  <cacheSource type="external" connectionId="14"/>
  <cacheFields count="16">
    <cacheField name="[Columns].[IsRowNumber].[IsRowNumber]" caption="IsRowNumber" numFmtId="0" hierarchy="35" level="1">
      <sharedItems containsSemiMixedTypes="0" containsNonDate="0" containsString="0"/>
    </cacheField>
    <cacheField name="[Columns].[FullColumnName].[FullColumnName]" caption="FullColumnName" numFmtId="0" hierarchy="30" level="1">
      <sharedItems count="27">
        <s v="'Dates Optimized'[Date]"/>
        <s v="'Dates Optimized'[Month Name Full]"/>
        <s v="'Dates Optimized'[Month Name]"/>
        <s v="'Dates Optimized'[Month]"/>
        <s v="'Dates Optimized'[Quarter]"/>
        <s v="'Dates Optimized'[RowNumber-2662979B-1795-4F74-8F37-6A1BA8059B61]"/>
        <s v="'Dates Optimized'[Year]"/>
        <s v="'Dates Optimized'[YearMonthKey]"/>
        <s v="'financials'[COGS]"/>
        <s v="'financials'[Country]"/>
        <s v="'financials'[Date]"/>
        <s v="'financials'[Discount Band]"/>
        <s v="'financials'[Discounts]"/>
        <s v="'financials'[Gross Sales]"/>
        <s v="'financials'[Manufacturing Price]"/>
        <s v="'financials'[Month Name]"/>
        <s v="'financials'[Month Number]"/>
        <s v="'financials'[Product]"/>
        <s v="'financials'[Profit]"/>
        <s v="'financials'[RowNumber-2662979B-1795-4F74-8F37-6A1BA8059B61]"/>
        <s v="'financials'[Sale Price]"/>
        <s v="'financials'[Sales]"/>
        <s v="'financials'[Segment]"/>
        <s v="'financials'[Units Sold]"/>
        <s v="'financials'[Year]"/>
        <s v="'Model_Measures'[RowNumber-2662979B-1795-4F74-8F37-6A1BA8059B61]"/>
        <s v="'Model_Measures'[Value]"/>
      </sharedItems>
      <extLst>
        <ext xmlns:x15="http://schemas.microsoft.com/office/spreadsheetml/2010/11/main" uri="{4F2E5C28-24EA-4eb8-9CBF-B6C8F9C3D259}">
          <x15:cachedUniqueNames>
            <x15:cachedUniqueName index="0" name="[Columns].[FullColumnName].&amp;['Dates Optimized'[Date]]]"/>
            <x15:cachedUniqueName index="1" name="[Columns].[FullColumnName].&amp;['Dates Optimized'[Month Name Full]]]"/>
            <x15:cachedUniqueName index="2" name="[Columns].[FullColumnName].&amp;['Dates Optimized'[Month Name]]]"/>
            <x15:cachedUniqueName index="3" name="[Columns].[FullColumnName].&amp;['Dates Optimized'[Month]]]"/>
            <x15:cachedUniqueName index="4" name="[Columns].[FullColumnName].&amp;['Dates Optimized'[Quarter]]]"/>
            <x15:cachedUniqueName index="5" name="[Columns].[FullColumnName].&amp;['Dates Optimized'[RowNumber-2662979B-1795-4F74-8F37-6A1BA8059B61]]]"/>
            <x15:cachedUniqueName index="6" name="[Columns].[FullColumnName].&amp;['Dates Optimized'[Year]]]"/>
            <x15:cachedUniqueName index="7" name="[Columns].[FullColumnName].&amp;['Dates Optimized'[YearMonthKey]]]"/>
            <x15:cachedUniqueName index="8" name="[Columns].[FullColumnName].&amp;['financials'[COGS]]]"/>
            <x15:cachedUniqueName index="9" name="[Columns].[FullColumnName].&amp;['financials'[Country]]]"/>
            <x15:cachedUniqueName index="10" name="[Columns].[FullColumnName].&amp;['financials'[Date]]]"/>
            <x15:cachedUniqueName index="11" name="[Columns].[FullColumnName].&amp;['financials'[Discount Band]]]"/>
            <x15:cachedUniqueName index="12" name="[Columns].[FullColumnName].&amp;['financials'[Discounts]]]"/>
            <x15:cachedUniqueName index="13" name="[Columns].[FullColumnName].&amp;['financials'[Gross Sales]]]"/>
            <x15:cachedUniqueName index="14" name="[Columns].[FullColumnName].&amp;['financials'[Manufacturing Price]]]"/>
            <x15:cachedUniqueName index="15" name="[Columns].[FullColumnName].&amp;['financials'[Month Name]]]"/>
            <x15:cachedUniqueName index="16" name="[Columns].[FullColumnName].&amp;['financials'[Month Number]]]"/>
            <x15:cachedUniqueName index="17" name="[Columns].[FullColumnName].&amp;['financials'[Product]]]"/>
            <x15:cachedUniqueName index="18" name="[Columns].[FullColumnName].&amp;['financials'[Profit]]]"/>
            <x15:cachedUniqueName index="19" name="[Columns].[FullColumnName].&amp;['financials'[RowNumber-2662979B-1795-4F74-8F37-6A1BA8059B61]]]"/>
            <x15:cachedUniqueName index="20" name="[Columns].[FullColumnName].&amp;['financials'[Sale Price]]]"/>
            <x15:cachedUniqueName index="21" name="[Columns].[FullColumnName].&amp;['financials'[Sales]]]"/>
            <x15:cachedUniqueName index="22" name="[Columns].[FullColumnName].&amp;['financials'[Segment]]]"/>
            <x15:cachedUniqueName index="23" name="[Columns].[FullColumnName].&amp;['financials'[Units Sold]]]"/>
            <x15:cachedUniqueName index="24" name="[Columns].[FullColumnName].&amp;['financials'[Year]]]"/>
            <x15:cachedUniqueName index="25" name="[Columns].[FullColumnName].&amp;['Model_Measures'[RowNumber-2662979B-1795-4F74-8F37-6A1BA8059B61]]]"/>
            <x15:cachedUniqueName index="26" name="[Columns].[FullColumnName].&amp;['Model_Measures'[Value]]]"/>
          </x15:cachedUniqueNames>
        </ext>
      </extLst>
    </cacheField>
    <cacheField name="[Measures].[Rows]" caption="Rows" numFmtId="0" hierarchy="143" level="32767"/>
    <cacheField name="[Measures].[Cardinality]" caption="Cardinality" numFmtId="0" hierarchy="145" level="32767"/>
    <cacheField name="[Measures].[Columns Total Size]" caption="Columns Total Size" numFmtId="0" hierarchy="148" level="32767"/>
    <cacheField name="[Measures].[Data Size]" caption="Data Size" numFmtId="0" hierarchy="149" level="32767"/>
    <cacheField name="[Measures].[Columns Hierarchies Size]" caption="Columns Hierarchies Size" numFmtId="0" hierarchy="147" level="32767"/>
    <cacheField name="[Measures].[Dictionary Size]" caption="Dictionary Size" numFmtId="0" hierarchy="150" level="32767"/>
    <cacheField name="[Measures].[Partitions #]" caption="Partitions #" numFmtId="0" hierarchy="142" level="32767"/>
    <cacheField name="[Measures].[Encoding_]" caption="Encoding_" numFmtId="0" hierarchy="141" level="32767"/>
    <cacheField name="[Measures].[Database Size %]" caption="Database Size %" numFmtId="0" hierarchy="158" level="32767"/>
    <cacheField name="[Measures].[Total Segments #]" caption="Total Segments #" numFmtId="0" hierarchy="179" level="32767"/>
    <cacheField name="[Measures].[Pageable Segments #]" caption="Pageable Segments #" numFmtId="0" hierarchy="180" level="32767"/>
    <cacheField name="[Measures].[Resident Segments #]" caption="Resident Segments #" numFmtId="0" hierarchy="181" level="32767"/>
    <cacheField name="[Measures].[Average Temperature]" caption="Average Temperature" numFmtId="0" hierarchy="183" level="32767"/>
    <cacheField name="[Measures].[Last Accessed]" caption="Last Accessed" numFmtId="0" hierarchy="182"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1"/>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9"/>
      </fieldsUsage>
    </cacheHierarchy>
    <cacheHierarchy uniqueName="[Measures].[Partitions #]" caption="Partitions #" measure="1" displayFolder="" measureGroup="Columns" count="0" oneField="1">
      <fieldsUsage count="1">
        <fieldUsage x="8"/>
      </fieldsUsage>
    </cacheHierarchy>
    <cacheHierarchy uniqueName="[Measures].[Rows]" caption="Rows" measure="1" displayFolder="" measureGroup="Columns" count="0" oneField="1">
      <fieldsUsage count="1">
        <fieldUsage x="2"/>
      </fieldsUsage>
    </cacheHierarchy>
    <cacheHierarchy uniqueName="[Measures].[Segments #]" caption="Segments #" measure="1" displayFolder="" measureGroup="Columns" count="0"/>
    <cacheHierarchy uniqueName="[Measures].[Cardinality]" caption="Cardinality" measure="1" displayFolder="" measureGroup="Columns" count="0" oneField="1">
      <fieldsUsage count="1">
        <fieldUsage x="3"/>
      </fieldsUsage>
    </cacheHierarchy>
    <cacheHierarchy uniqueName="[Measures].[Columns #]" caption="Columns #" measure="1" displayFolder="" measureGroup="Columns" count="0"/>
    <cacheHierarchy uniqueName="[Measures].[Columns Hierarchies Size]" caption="Columns Hierarchies Size" measure="1" displayFolder="" measureGroup="Columns" count="0" oneField="1">
      <fieldsUsage count="1">
        <fieldUsage x="6"/>
      </fieldsUsage>
    </cacheHierarchy>
    <cacheHierarchy uniqueName="[Measures].[Columns Total Size]" caption="Columns Total Size" measure="1" displayFolder="" measureGroup="Columns" count="0" oneField="1">
      <fieldsUsage count="1">
        <fieldUsage x="4"/>
      </fieldsUsage>
    </cacheHierarchy>
    <cacheHierarchy uniqueName="[Measures].[Data Size]" caption="Data Size" measure="1" displayFolder="" measureGroup="Columns" count="0" oneField="1">
      <fieldsUsage count="1">
        <fieldUsage x="5"/>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10"/>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11"/>
      </fieldsUsage>
    </cacheHierarchy>
    <cacheHierarchy uniqueName="[Measures].[Pageable Segments #]" caption="Pageable Segments #" measure="1" displayFolder="" measureGroup="Columns" count="0" oneField="1">
      <fieldsUsage count="1">
        <fieldUsage x="12"/>
      </fieldsUsage>
    </cacheHierarchy>
    <cacheHierarchy uniqueName="[Measures].[Resident Segments #]" caption="Resident Segments #" measure="1" displayFolder="" measureGroup="Columns" count="0" oneField="1">
      <fieldsUsage count="1">
        <fieldUsage x="13"/>
      </fieldsUsage>
    </cacheHierarchy>
    <cacheHierarchy uniqueName="[Measures].[Last Accessed]" caption="Last Accessed" measure="1" displayFolder="" measureGroup="Columns" count="0" oneField="1">
      <fieldsUsage count="1">
        <fieldUsage x="15"/>
      </fieldsUsage>
    </cacheHierarchy>
    <cacheHierarchy uniqueName="[Measures].[Average Temperature]" caption="Average Temperature" measure="1" displayFolder="" measureGroup="Columns" count="0" oneField="1">
      <fieldsUsage count="1">
        <fieldUsage x="14"/>
      </fieldsUsage>
    </cacheHierarchy>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296296" createdVersion="5" refreshedVersion="8" minRefreshableVersion="3" recordCount="0" supportSubquery="1" supportAdvancedDrill="1" xr:uid="{EA39F793-B0CA-4BB8-8891-109DB697E8F0}">
  <cacheSource type="external" connectionId="14"/>
  <cacheFields count="11">
    <cacheField name="[Measures].[Cardinality]" caption="Cardinality" numFmtId="0" hierarchy="145" level="32767"/>
    <cacheField name="[Measures].[Partitions #]" caption="Partitions #" numFmtId="0" hierarchy="142" level="32767"/>
    <cacheField name="[Columns].[Tables-Columns].[Table]" caption="Table" numFmtId="0" hierarchy="40" level="1">
      <sharedItems count="3">
        <s v="Dates Optimized"/>
        <s v="financials"/>
        <s v="Model_Measures"/>
      </sharedItems>
      <extLst>
        <ext xmlns:x15="http://schemas.microsoft.com/office/spreadsheetml/2010/11/main" uri="{4F2E5C28-24EA-4eb8-9CBF-B6C8F9C3D259}">
          <x15:cachedUniqueNames>
            <x15:cachedUniqueName index="0" name="[Columns].[Tables-Columns].[Table].&amp;[Dates Optimized]"/>
            <x15:cachedUniqueName index="1" name="[Columns].[Tables-Columns].[Table].&amp;[financials]"/>
            <x15:cachedUniqueName index="2" name="[Columns].[Tables-Columns].[Table].&amp;[Model_Measures]"/>
          </x15:cachedUniqueNames>
        </ext>
      </extLst>
    </cacheField>
    <cacheField name="[Columns].[Tables-Columns].[Column]" caption="Column" numFmtId="0" hierarchy="40" level="2">
      <sharedItems containsSemiMixedTypes="0" containsNonDate="0" containsString="0"/>
    </cacheField>
    <cacheField name="[Columns Segments].[PartitionName].[PartitionName]" caption="PartitionName" numFmtId="0" hierarchy="50" level="1">
      <sharedItems count="3">
        <s v="Dates Optimized"/>
        <s v="financials"/>
        <s v="Model_Measures"/>
      </sharedItems>
      <extLst>
        <ext xmlns:x15="http://schemas.microsoft.com/office/spreadsheetml/2010/11/main" uri="{4F2E5C28-24EA-4eb8-9CBF-B6C8F9C3D259}">
          <x15:cachedUniqueNames>
            <x15:cachedUniqueName index="0" name="[Columns Segments].[PartitionName].&amp;[Dates Optimized]"/>
            <x15:cachedUniqueName index="1" name="[Columns Segments].[PartitionName].&amp;[financials]"/>
            <x15:cachedUniqueName index="2" name="[Columns Segments].[PartitionName].&amp;[Model_Measures]"/>
          </x15:cachedUniqueNames>
        </ext>
      </extLst>
    </cacheField>
    <cacheField name="[Measures].[Data Size]" caption="Data Size" numFmtId="0" hierarchy="149" level="32767"/>
    <cacheField name="[Measures].[Total Segments #]" caption="Total Segments #" numFmtId="0" hierarchy="179" level="32767"/>
    <cacheField name="[Measures].[Pageable Segments #]" caption="Pageable Segments #" numFmtId="0" hierarchy="180" level="32767"/>
    <cacheField name="[Measures].[Resident Segments #]" caption="Resident Segments #" numFmtId="0" hierarchy="181" level="32767"/>
    <cacheField name="[Measures].[Average Temperature]" caption="Average Temperature" numFmtId="0" hierarchy="183" level="32767"/>
    <cacheField name="[Measures].[Last Accessed]" caption="Last Accessed" numFmtId="0" hierarchy="182"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0" memberValueDatatype="11" unbalanced="0"/>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2"/>
        <fieldUsage x="3"/>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2" memberValueDatatype="130" unbalanced="0">
      <fieldsUsage count="2">
        <fieldUsage x="-1"/>
        <fieldUsage x="4"/>
      </fieldsUsage>
    </cacheHierarchy>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1"/>
      </fieldsUsage>
    </cacheHierarchy>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oneField="1">
      <fieldsUsage count="1">
        <fieldUsage x="0"/>
      </fieldsUsage>
    </cacheHierarchy>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oneField="1">
      <fieldsUsage count="1">
        <fieldUsage x="5"/>
      </fieldsUsage>
    </cacheHierarchy>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oneField="1">
      <fieldsUsage count="1">
        <fieldUsage x="6"/>
      </fieldsUsage>
    </cacheHierarchy>
    <cacheHierarchy uniqueName="[Measures].[Pageable Segments #]" caption="Pageable Segments #" measure="1" displayFolder="" measureGroup="Columns" count="0" oneField="1">
      <fieldsUsage count="1">
        <fieldUsage x="7"/>
      </fieldsUsage>
    </cacheHierarchy>
    <cacheHierarchy uniqueName="[Measures].[Resident Segments #]" caption="Resident Segments #" measure="1" displayFolder="" measureGroup="Columns" count="0" oneField="1">
      <fieldsUsage count="1">
        <fieldUsage x="8"/>
      </fieldsUsage>
    </cacheHierarchy>
    <cacheHierarchy uniqueName="[Measures].[Last Accessed]" caption="Last Accessed" measure="1" displayFolder="" measureGroup="Columns" count="0" oneField="1">
      <fieldsUsage count="1">
        <fieldUsage x="10"/>
      </fieldsUsage>
    </cacheHierarchy>
    <cacheHierarchy uniqueName="[Measures].[Average Temperature]" caption="Average Temperature" measure="1" displayFolder="" measureGroup="Columns" count="0" oneField="1">
      <fieldsUsage count="1">
        <fieldUsage x="9"/>
      </fieldsUsage>
    </cacheHierarchy>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400463" createdVersion="5" refreshedVersion="8" minRefreshableVersion="3" recordCount="0" supportSubquery="1" supportAdvancedDrill="1" xr:uid="{D2E9800E-06BE-42DE-A36F-FAC6E0864F40}">
  <cacheSource type="external" connectionId="14"/>
  <cacheFields count="5">
    <cacheField name="[Columns].[Tables-Columns].[Table]" caption="Table" numFmtId="0" hierarchy="40" level="1">
      <sharedItems count="1">
        <s v="Dates Optimized"/>
      </sharedItems>
      <extLst>
        <ext xmlns:x15="http://schemas.microsoft.com/office/spreadsheetml/2010/11/main" uri="{4F2E5C28-24EA-4eb8-9CBF-B6C8F9C3D259}">
          <x15:cachedUniqueNames>
            <x15:cachedUniqueName index="0" name="[Columns].[Tables-Columns].[Table].&amp;[Dates Optimized]"/>
          </x15:cachedUniqueNames>
        </ext>
      </extLst>
    </cacheField>
    <cacheField name="[Columns].[Tables-Columns].[Column]" caption="Column" numFmtId="0" hierarchy="40" level="2">
      <sharedItems containsSemiMixedTypes="0" containsNonDate="0" containsString="0"/>
    </cacheField>
    <cacheField name="[Columns].[IsRowNumber].[IsRowNumber]" caption="IsRowNumber" numFmtId="0" hierarchy="35" level="1">
      <sharedItems containsSemiMixedTypes="0" containsNonDate="0" containsString="0"/>
    </cacheField>
    <cacheField name="[Measures].[User Hierarchies Size]" caption="User Hierarchies Size" numFmtId="0" hierarchy="155" level="32767"/>
    <cacheField name="[User Hierarchies].[UserHierarchyName].[UserHierarchyName]" caption="UserHierarchyName" numFmtId="0" hierarchy="96" level="1">
      <sharedItems count="1">
        <s v="Date Hierarchy"/>
      </sharedItems>
      <extLst>
        <ext xmlns:x15="http://schemas.microsoft.com/office/spreadsheetml/2010/11/main" uri="{4F2E5C28-24EA-4eb8-9CBF-B6C8F9C3D259}">
          <x15:cachedUniqueNames>
            <x15:cachedUniqueName index="0" name="[User Hierarchies].[UserHierarchyName].&amp;[Date Hierarchy]"/>
          </x15:cachedUniqueNames>
        </ext>
      </extLst>
    </cacheField>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2" memberValueDatatype="130" unbalanced="0">
      <fieldsUsage count="2">
        <fieldUsage x="-1"/>
        <fieldUsage x="4"/>
      </fieldsUsage>
    </cacheHierarchy>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oneField="1">
      <fieldsUsage count="1">
        <fieldUsage x="3"/>
      </fieldsUsage>
    </cacheHierarchy>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5509261" createdVersion="5" refreshedVersion="8" minRefreshableVersion="3" recordCount="0" supportSubquery="1" supportAdvancedDrill="1" xr:uid="{68A354A3-D07C-4E8B-8904-AF66491F4889}">
  <cacheSource type="external" connectionId="14"/>
  <cacheFields count="14">
    <cacheField name="[Columns].[Tables-Columns].[Table]" caption="Table" numFmtId="0" hierarchy="40" level="1">
      <sharedItems count="1">
        <s v="financials"/>
      </sharedItems>
      <extLst>
        <ext xmlns:x15="http://schemas.microsoft.com/office/spreadsheetml/2010/11/main" uri="{4F2E5C28-24EA-4eb8-9CBF-B6C8F9C3D259}">
          <x15:cachedUniqueNames>
            <x15:cachedUniqueName index="0" name="[Columns].[Tables-Columns].[Table].&amp;[financials]"/>
          </x15:cachedUniqueNames>
        </ext>
      </extLst>
    </cacheField>
    <cacheField name="[Columns].[Tables-Columns].[Column]" caption="Column" numFmtId="0" hierarchy="40" level="2">
      <sharedItems containsSemiMixedTypes="0" containsNonDate="0" containsString="0"/>
    </cacheField>
    <cacheField name="[Columns].[IsRowNumber].[IsRowNumber]" caption="IsRowNumber" numFmtId="0" hierarchy="35" level="1">
      <sharedItems containsSemiMixedTypes="0" containsNonDate="0" containsString="0"/>
    </cacheField>
    <cacheField name="[Relationships].[Relationship].[Relationship]" caption="Relationship" numFmtId="0" hierarchy="85" level="1">
      <sharedItems count="1">
        <s v="'financials'[Date] ∞←1 'Dates Optimized'[Date]"/>
      </sharedItems>
      <extLst>
        <ext xmlns:x15="http://schemas.microsoft.com/office/spreadsheetml/2010/11/main" uri="{4F2E5C28-24EA-4eb8-9CBF-B6C8F9C3D259}">
          <x15:cachedUniqueNames>
            <x15:cachedUniqueName index="0" name="[Relationships].[Relationship].&amp;['financials'[Date]] ∞←1 'Dates Optimized'[Date]]]"/>
          </x15:cachedUniqueNames>
        </ext>
      </extLst>
    </cacheField>
    <cacheField name="[Relationships].[Cardinality (Filter)].[Cardinality (Filter)]" caption="Cardinality (Filter)" numFmtId="0" hierarchy="78" level="1">
      <sharedItems containsSemiMixedTypes="0" containsNonDate="0" containsString="0"/>
    </cacheField>
    <cacheField name="[Measures].[Relationship Type]" caption="Relationship Type" numFmtId="0" hierarchy="164" level="32767"/>
    <cacheField name="[Measures].[Max From Cardinality]" caption="Max From Cardinality" numFmtId="0" hierarchy="151" level="32767"/>
    <cacheField name="[Measures].[Max To Cardinality]" caption="Max To Cardinality" numFmtId="0" hierarchy="152" level="32767"/>
    <cacheField name="[Measures].[Missing Keys]" caption="Missing Keys" numFmtId="0" hierarchy="160" level="32767"/>
    <cacheField name="[Measures].[Invalid Rows]" caption="Invalid Rows" numFmtId="0" hierarchy="161" level="32767"/>
    <cacheField name="[Measures].[Relationships Size]" caption="Relationships Size" numFmtId="0" hierarchy="153" level="32767"/>
    <cacheField name="[Measures].[Bid. Filters]" caption="Bid. Filters" numFmtId="0" hierarchy="162" level="32767"/>
    <cacheField name="[Measures].[MMR]" caption="MMR" numFmtId="0" hierarchy="163" level="32767"/>
    <cacheField name="[Measures].[One to Many Ratio %]" caption="One to Many Ratio %" numFmtId="0" hierarchy="165"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2"/>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3" unbalanced="0">
      <fieldsUsage count="3">
        <fieldUsage x="-1"/>
        <fieldUsage x="0"/>
        <fieldUsage x="1"/>
      </fieldsUsage>
    </cacheHierarchy>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2" memberValueDatatype="130" unbalanced="0">
      <fieldsUsage count="2">
        <fieldUsage x="-1"/>
        <fieldUsage x="4"/>
      </fieldsUsage>
    </cacheHierarchy>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2" memberValueDatatype="130" unbalanced="0">
      <fieldsUsage count="2">
        <fieldUsage x="-1"/>
        <fieldUsage x="3"/>
      </fieldsUsage>
    </cacheHierarchy>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oneField="1">
      <fieldsUsage count="1">
        <fieldUsage x="6"/>
      </fieldsUsage>
    </cacheHierarchy>
    <cacheHierarchy uniqueName="[Measures].[Max To Cardinality]" caption="Max To Cardinality" measure="1" displayFolder="" measureGroup="Columns" count="0" oneField="1">
      <fieldsUsage count="1">
        <fieldUsage x="7"/>
      </fieldsUsage>
    </cacheHierarchy>
    <cacheHierarchy uniqueName="[Measures].[Relationships Size]" caption="Relationships Size" measure="1" displayFolder="" measureGroup="Columns" count="0" oneField="1">
      <fieldsUsage count="1">
        <fieldUsage x="10"/>
      </fieldsUsage>
    </cacheHierarchy>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oneField="1">
      <fieldsUsage count="1">
        <fieldUsage x="8"/>
      </fieldsUsage>
    </cacheHierarchy>
    <cacheHierarchy uniqueName="[Measures].[Invalid Rows]" caption="Invalid Rows" measure="1" displayFolder="" measureGroup="Columns" count="0" oneField="1">
      <fieldsUsage count="1">
        <fieldUsage x="9"/>
      </fieldsUsage>
    </cacheHierarchy>
    <cacheHierarchy uniqueName="[Measures].[Bid. Filters]" caption="Bid. Filters" measure="1" displayFolder="" measureGroup="Columns" count="0" oneField="1">
      <fieldsUsage count="1">
        <fieldUsage x="11"/>
      </fieldsUsage>
    </cacheHierarchy>
    <cacheHierarchy uniqueName="[Measures].[MMR]" caption="MMR" measure="1" displayFolder="" measureGroup="Columns" count="0" oneField="1">
      <fieldsUsage count="1">
        <fieldUsage x="12"/>
      </fieldsUsage>
    </cacheHierarchy>
    <cacheHierarchy uniqueName="[Measures].[Relationship Type]" caption="Relationship Type" measure="1" displayFolder="" measureGroup="Columns" count="0" oneField="1">
      <fieldsUsage count="1">
        <fieldUsage x="5"/>
      </fieldsUsage>
    </cacheHierarchy>
    <cacheHierarchy uniqueName="[Measures].[One to Many Ratio %]" caption="One to Many Ratio %" measure="1" displayFolder="" measureGroup="Columns" count="0" oneField="1">
      <fieldsUsage count="1">
        <fieldUsage x="13"/>
      </fieldsUsage>
    </cacheHierarchy>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6550924" createdVersion="5" refreshedVersion="8" minRefreshableVersion="3" recordCount="0" supportSubquery="1" supportAdvancedDrill="1" xr:uid="{B05279EA-6FCA-45E8-AA61-CD645ECEC55F}">
  <cacheSource type="external" connectionId="14"/>
  <cacheFields count="7">
    <cacheField name="[Columns].[IsRowNumber].[IsRowNumber]" caption="IsRowNumber" numFmtId="0" hierarchy="35" level="1">
      <sharedItems containsSemiMixedTypes="0" containsNonDate="0" containsString="0"/>
    </cacheField>
    <cacheField name="[Columns Segments].[CompressionType].[CompressionType]" caption="CompressionType" numFmtId="0" hierarchy="46" level="1">
      <sharedItems count="2">
        <s v="C123"/>
        <s v="NOSPLIT"/>
      </sharedItems>
      <extLst>
        <ext xmlns:x15="http://schemas.microsoft.com/office/spreadsheetml/2010/11/main" uri="{4F2E5C28-24EA-4eb8-9CBF-B6C8F9C3D259}">
          <x15:cachedUniqueNames>
            <x15:cachedUniqueName index="0" name="[Columns Segments].[CompressionType].&amp;[C123]"/>
            <x15:cachedUniqueName index="1" name="[Columns Segments].[CompressionType].&amp;[NOSPLIT]"/>
          </x15:cachedUniqueNames>
        </ext>
      </extLst>
    </cacheField>
    <cacheField name="[Columns Segments].[BitsCount].[BitsCount]" caption="BitsCount" numFmtId="0" hierarchy="43" level="1">
      <sharedItems containsString="0" containsBlank="1" containsNumber="1" containsInteger="1" minValue="1" maxValue="32" count="9">
        <m/>
        <n v="1"/>
        <n v="2"/>
        <n v="3"/>
        <n v="4"/>
        <n v="9"/>
        <n v="10"/>
        <n v="16"/>
        <n v="32"/>
      </sharedItems>
      <extLst>
        <ext xmlns:x15="http://schemas.microsoft.com/office/spreadsheetml/2010/11/main" uri="{4F2E5C28-24EA-4eb8-9CBF-B6C8F9C3D259}">
          <x15:cachedUniqueNames>
            <x15:cachedUniqueName index="0" name="[Columns Segments].[BitsCount].&amp;"/>
            <x15:cachedUniqueName index="1" name="[Columns Segments].[BitsCount].&amp;[1]"/>
            <x15:cachedUniqueName index="2" name="[Columns Segments].[BitsCount].&amp;[2]"/>
            <x15:cachedUniqueName index="3" name="[Columns Segments].[BitsCount].&amp;[3]"/>
            <x15:cachedUniqueName index="4" name="[Columns Segments].[BitsCount].&amp;[4]"/>
            <x15:cachedUniqueName index="5" name="[Columns Segments].[BitsCount].&amp;[9]"/>
            <x15:cachedUniqueName index="6" name="[Columns Segments].[BitsCount].&amp;[10]"/>
            <x15:cachedUniqueName index="7" name="[Columns Segments].[BitsCount].&amp;[16]"/>
            <x15:cachedUniqueName index="8" name="[Columns Segments].[BitsCount].&amp;[32]"/>
          </x15:cachedUniqueNames>
        </ext>
      </extLst>
    </cacheField>
    <cacheField name="[Measures].[Data Size]" caption="Data Size" numFmtId="0" hierarchy="149" level="32767"/>
    <cacheField name="[Measures].[Database Size %]" caption="Database Size %" numFmtId="0" hierarchy="158" level="32767"/>
    <cacheField name="[Measures].[Segments #]" caption="Segments #" numFmtId="0" hierarchy="144" level="32767"/>
    <cacheField name="[Measures].[Partitions #]" caption="Partitions #" numFmtId="0" hierarchy="142"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0" memberValueDatatype="130" unbalanced="0"/>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0" memberValueDatatype="130" unbalanced="0"/>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2" memberValueDatatype="20" unbalanced="0">
      <fieldsUsage count="2">
        <fieldUsage x="-1"/>
        <fieldUsage x="2"/>
      </fieldsUsage>
    </cacheHierarchy>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2" memberValueDatatype="130" unbalanced="0">
      <fieldsUsage count="2">
        <fieldUsage x="-1"/>
        <fieldUsage x="1"/>
      </fieldsUsage>
    </cacheHierarchy>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6"/>
      </fieldsUsage>
    </cacheHierarchy>
    <cacheHierarchy uniqueName="[Measures].[Rows]" caption="Rows" measure="1" displayFolder="" measureGroup="Columns" count="0"/>
    <cacheHierarchy uniqueName="[Measures].[Segments #]" caption="Segments #" measure="1" displayFolder="" measureGroup="Columns" count="0" oneField="1">
      <fieldsUsage count="1">
        <fieldUsage x="5"/>
      </fieldsUsage>
    </cacheHierarchy>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oneField="1">
      <fieldsUsage count="1">
        <fieldUsage x="3"/>
      </fieldsUsage>
    </cacheHierarchy>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4"/>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7592594" createdVersion="5" refreshedVersion="8" minRefreshableVersion="3" recordCount="0" supportSubquery="1" supportAdvancedDrill="1" xr:uid="{DE03D3FF-2779-4F11-B600-41A5CC423425}">
  <cacheSource type="external" connectionId="14"/>
  <cacheFields count="13">
    <cacheField name="[Columns].[IsRowNumber].[IsRowNumber]" caption="IsRowNumber" numFmtId="0" hierarchy="35" level="1">
      <sharedItems containsSemiMixedTypes="0" containsNonDate="0" containsString="0"/>
    </cacheField>
    <cacheField name="[Columns].[DataType].[DataType]" caption="DataType" numFmtId="0" hierarchy="24" level="1">
      <sharedItems count="4">
        <s v="DateTime"/>
        <s v="Double"/>
        <s v="Int64"/>
        <s v="String"/>
      </sharedItems>
      <extLst>
        <ext xmlns:x15="http://schemas.microsoft.com/office/spreadsheetml/2010/11/main" uri="{4F2E5C28-24EA-4eb8-9CBF-B6C8F9C3D259}">
          <x15:cachedUniqueNames>
            <x15:cachedUniqueName index="0" name="[Columns].[DataType].&amp;[DateTime]"/>
            <x15:cachedUniqueName index="1" name="[Columns].[DataType].&amp;[Double]"/>
            <x15:cachedUniqueName index="2" name="[Columns].[DataType].&amp;[Int64]"/>
            <x15:cachedUniqueName index="3" name="[Columns].[DataType].&amp;[String]"/>
          </x15:cachedUniqueNames>
        </ext>
      </extLst>
    </cacheField>
    <cacheField name="[Columns].[FullColumnName].[FullColumnName]" caption="FullColumnName" numFmtId="0" hierarchy="30" level="1">
      <sharedItems count="6">
        <s v="'financials'[COGS]"/>
        <s v="'financials'[Discounts]"/>
        <s v="'financials'[Gross Sales]"/>
        <s v="'financials'[Profit]"/>
        <s v="'financials'[Sales]"/>
        <s v="'financials'[Units Sold]"/>
      </sharedItems>
      <extLst>
        <ext xmlns:x15="http://schemas.microsoft.com/office/spreadsheetml/2010/11/main" uri="{4F2E5C28-24EA-4eb8-9CBF-B6C8F9C3D259}">
          <x15:cachedUniqueNames>
            <x15:cachedUniqueName index="0" name="[Columns].[FullColumnName].&amp;['financials'[COGS]]]"/>
            <x15:cachedUniqueName index="1" name="[Columns].[FullColumnName].&amp;['financials'[Discounts]]]"/>
            <x15:cachedUniqueName index="2" name="[Columns].[FullColumnName].&amp;['financials'[Gross Sales]]]"/>
            <x15:cachedUniqueName index="3" name="[Columns].[FullColumnName].&amp;['financials'[Profit]]]"/>
            <x15:cachedUniqueName index="4" name="[Columns].[FullColumnName].&amp;['financials'[Sales]]]"/>
            <x15:cachedUniqueName index="5" name="[Columns].[FullColumnName].&amp;['financials'[Units Sold]]]"/>
          </x15:cachedUniqueNames>
        </ext>
      </extLst>
    </cacheField>
    <cacheField name="[Measures].[Rows]" caption="Rows" numFmtId="0" hierarchy="143" level="32767"/>
    <cacheField name="[Measures].[Cardinality]" caption="Cardinality" numFmtId="0" hierarchy="145" level="32767"/>
    <cacheField name="[Measures].[Columns Total Size]" caption="Columns Total Size" numFmtId="0" hierarchy="148" level="32767"/>
    <cacheField name="[Measures].[Data Size]" caption="Data Size" numFmtId="0" hierarchy="149" level="32767"/>
    <cacheField name="[Measures].[Dictionary Size]" caption="Dictionary Size" numFmtId="0" hierarchy="150" level="32767"/>
    <cacheField name="[Measures].[Columns Hierarchies Size]" caption="Columns Hierarchies Size" numFmtId="0" hierarchy="147" level="32767"/>
    <cacheField name="[Measures].[Database Size %]" caption="Database Size %" numFmtId="0" hierarchy="158" level="32767"/>
    <cacheField name="[Measures].[Segments #]" caption="Segments #" numFmtId="0" hierarchy="144" level="32767"/>
    <cacheField name="[Measures].[Partitions #]" caption="Partitions #" numFmtId="0" hierarchy="142" level="32767"/>
    <cacheField name="[Measures].[Columns #]" caption="Columns #" numFmtId="0" hierarchy="146"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2" memberValueDatatype="130" unbalanced="0">
      <fieldsUsage count="2">
        <fieldUsage x="-1"/>
        <fieldUsage x="1"/>
      </fieldsUsage>
    </cacheHierarchy>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0" memberValueDatatype="130" unbalanced="0"/>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2"/>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cacheHierarchy uniqueName="[Measures].[Partitions #]" caption="Partitions #" measure="1" displayFolder="" measureGroup="Columns" count="0" oneField="1">
      <fieldsUsage count="1">
        <fieldUsage x="11"/>
      </fieldsUsage>
    </cacheHierarchy>
    <cacheHierarchy uniqueName="[Measures].[Rows]" caption="Rows" measure="1" displayFolder="" measureGroup="Columns" count="0" oneField="1">
      <fieldsUsage count="1">
        <fieldUsage x="3"/>
      </fieldsUsage>
    </cacheHierarchy>
    <cacheHierarchy uniqueName="[Measures].[Segments #]" caption="Segments #" measure="1" displayFolder="" measureGroup="Columns" count="0" oneField="1">
      <fieldsUsage count="1">
        <fieldUsage x="10"/>
      </fieldsUsage>
    </cacheHierarchy>
    <cacheHierarchy uniqueName="[Measures].[Cardinality]" caption="Cardinality" measure="1" displayFolder="" measureGroup="Columns" count="0" oneField="1">
      <fieldsUsage count="1">
        <fieldUsage x="4"/>
      </fieldsUsage>
    </cacheHierarchy>
    <cacheHierarchy uniqueName="[Measures].[Columns #]" caption="Columns #" measure="1" displayFolder="" measureGroup="Columns" count="0" oneField="1">
      <fieldsUsage count="1">
        <fieldUsage x="12"/>
      </fieldsUsage>
    </cacheHierarchy>
    <cacheHierarchy uniqueName="[Measures].[Columns Hierarchies Size]" caption="Columns Hierarchies Size" measure="1" displayFolder="" measureGroup="Columns" count="0" oneField="1">
      <fieldsUsage count="1">
        <fieldUsage x="8"/>
      </fieldsUsage>
    </cacheHierarchy>
    <cacheHierarchy uniqueName="[Measures].[Columns Total Size]" caption="Columns Total Size" measure="1" displayFolder="" measureGroup="Columns" count="0" oneField="1">
      <fieldsUsage count="1">
        <fieldUsage x="5"/>
      </fieldsUsage>
    </cacheHierarchy>
    <cacheHierarchy uniqueName="[Measures].[Data Size]" caption="Data Size" measure="1" displayFolder="" measureGroup="Columns" count="0" oneField="1">
      <fieldsUsage count="1">
        <fieldUsage x="6"/>
      </fieldsUsage>
    </cacheHierarchy>
    <cacheHierarchy uniqueName="[Measures].[Dictionary Size]" caption="Dictionary Size" measure="1" displayFolder="" measureGroup="Columns" count="0" oneField="1">
      <fieldsUsage count="1">
        <fieldUsage x="7"/>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9"/>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amil Soszka" refreshedDate="45964.774169097225" createdVersion="5" refreshedVersion="8" minRefreshableVersion="3" recordCount="0" supportSubquery="1" supportAdvancedDrill="1" xr:uid="{1B0D3971-82F0-45E3-BF3B-ADEC32150505}">
  <cacheSource type="external" connectionId="14"/>
  <cacheFields count="15">
    <cacheField name="[Columns].[IsRowNumber].[IsRowNumber]" caption="IsRowNumber" numFmtId="0" hierarchy="35" level="1">
      <sharedItems containsSemiMixedTypes="0" containsNonDate="0" containsString="0"/>
    </cacheField>
    <cacheField name="[Columns].[DataType].[DataType]" caption="DataType" numFmtId="0" hierarchy="24" level="1">
      <sharedItems count="4">
        <s v="DateTime"/>
        <s v="Double"/>
        <s v="Int64"/>
        <s v="String"/>
      </sharedItems>
      <extLst>
        <ext xmlns:x15="http://schemas.microsoft.com/office/spreadsheetml/2010/11/main" uri="{4F2E5C28-24EA-4eb8-9CBF-B6C8F9C3D259}">
          <x15:cachedUniqueNames>
            <x15:cachedUniqueName index="0" name="[Columns].[DataType].&amp;[DateTime]"/>
            <x15:cachedUniqueName index="1" name="[Columns].[DataType].&amp;[Double]"/>
            <x15:cachedUniqueName index="2" name="[Columns].[DataType].&amp;[Int64]"/>
            <x15:cachedUniqueName index="3" name="[Columns].[DataType].&amp;[String]"/>
          </x15:cachedUniqueNames>
        </ext>
      </extLst>
    </cacheField>
    <cacheField name="[Columns].[FullColumnName].[FullColumnName]" caption="FullColumnName" numFmtId="0" hierarchy="30" level="1">
      <sharedItems containsNonDate="0" count="7">
        <s v="'Customer'[Yearly Income]"/>
        <s v="'Sales'[Net Price]"/>
        <s v="'Sales'[Unit Cost]"/>
        <s v="'Sales'[Unit Discount]"/>
        <s v="'Sales'[Unit Price]"/>
        <s v="'Product'[Unit Cost]"/>
        <s v="'Product'[Unit Price]"/>
      </sharedItems>
      <extLst>
        <ext xmlns:x15="http://schemas.microsoft.com/office/spreadsheetml/2010/11/main" uri="{4F2E5C28-24EA-4eb8-9CBF-B6C8F9C3D259}">
          <x15:cachedUniqueNames>
            <x15:cachedUniqueName index="0" name="[Columns].[FullColumnName].&amp;['Customer'[Yearly Income]]]"/>
            <x15:cachedUniqueName index="1" name="[Columns].[FullColumnName].&amp;['Sales'[Net Price]]]"/>
            <x15:cachedUniqueName index="2" name="[Columns].[FullColumnName].&amp;['Sales'[Unit Cost]]]"/>
            <x15:cachedUniqueName index="3" name="[Columns].[FullColumnName].&amp;['Sales'[Unit Discount]]]"/>
            <x15:cachedUniqueName index="4" name="[Columns].[FullColumnName].&amp;['Sales'[Unit Price]]]"/>
            <x15:cachedUniqueName index="5" name="[Columns].[FullColumnName].&amp;['Product'[Unit Cost]]]"/>
            <x15:cachedUniqueName index="6" name="[Columns].[FullColumnName].&amp;['Product'[Unit Price]]]"/>
          </x15:cachedUniqueNames>
        </ext>
      </extLst>
    </cacheField>
    <cacheField name="[Columns].[Encoding].[Encoding]" caption="Encoding" numFmtId="0" hierarchy="27" level="1">
      <sharedItems count="2">
        <s v="HASH"/>
        <s v="VALUE"/>
      </sharedItems>
      <extLst>
        <ext xmlns:x15="http://schemas.microsoft.com/office/spreadsheetml/2010/11/main" uri="{4F2E5C28-24EA-4eb8-9CBF-B6C8F9C3D259}">
          <x15:cachedUniqueNames>
            <x15:cachedUniqueName index="0" name="[Columns].[Encoding].&amp;[HASH]"/>
            <x15:cachedUniqueName index="1" name="[Columns].[Encoding].&amp;[VALUE]"/>
          </x15:cachedUniqueNames>
        </ext>
      </extLst>
    </cacheField>
    <cacheField name="[Measures].[Rows]" caption="Rows" numFmtId="0" hierarchy="143" level="32767"/>
    <cacheField name="[Measures].[Cardinality]" caption="Cardinality" numFmtId="0" hierarchy="145" level="32767"/>
    <cacheField name="[Measures].[Columns Total Size]" caption="Columns Total Size" numFmtId="0" hierarchy="148" level="32767"/>
    <cacheField name="[Measures].[Data Size]" caption="Data Size" numFmtId="0" hierarchy="149" level="32767"/>
    <cacheField name="[Measures].[Dictionary Size]" caption="Dictionary Size" numFmtId="0" hierarchy="150" level="32767"/>
    <cacheField name="[Measures].[Columns Hierarchies Size]" caption="Columns Hierarchies Size" numFmtId="0" hierarchy="147" level="32767"/>
    <cacheField name="[Measures].[Database Size %]" caption="Database Size %" numFmtId="0" hierarchy="158" level="32767"/>
    <cacheField name="[Measures].[Segments #]" caption="Segments #" numFmtId="0" hierarchy="144" level="32767"/>
    <cacheField name="[Measures].[Partitions #]" caption="Partitions #" numFmtId="0" hierarchy="142" level="32767"/>
    <cacheField name="[Measures].[Columns #]" caption="Columns #" numFmtId="0" hierarchy="146" level="32767"/>
    <cacheField name="[Measures].[Encoding_]" caption="Encoding_" numFmtId="0" hierarchy="141" level="32767"/>
  </cacheFields>
  <cacheHierarchies count="204">
    <cacheHierarchy uniqueName="[Calculation Groups].[CalculationGroup]" caption="CalculationGroup" attribute="1" defaultMemberUniqueName="[Calculation Groups].[CalculationGroup].[All]" allUniqueName="[Calculation Groups].[CalculationGroup].[All]" dimensionUniqueName="[Calculation Groups]" displayFolder="" count="0"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0" memberValueDatatype="130" unbalanced="0"/>
    <cacheHierarchy uniqueName="[Calculation Groups].[IsHidden]" caption="IsHidden" attribute="1" defaultMemberUniqueName="[Calculation Groups].[IsHidden].[All]" allUniqueName="[Calculation Groups].[IsHidden].[All]" dimensionUniqueName="[Calculation Groups]" displayFolder="" count="0"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0"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0"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0"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0"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0"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0" memberValueDatatype="130" unbalanced="0"/>
    <cacheHierarchy uniqueName="[Calculation Groups].[Precedence]" caption="Precedence" attribute="1" defaultMemberUniqueName="[Calculation Groups].[Precedence].[All]" allUniqueName="[Calculation Groups].[Precedence].[All]" dimensionUniqueName="[Calculation Groups]" displayFolder="" count="0" memberValueDatatype="20" unbalanced="0"/>
    <cacheHierarchy uniqueName="[Calculation Items].[Attribute]" caption="Attribute" attribute="1" defaultMemberUniqueName="[Calculation Items].[Attribute].[All]" allUniqueName="[Calculation Items].[Attribute].[All]" dimensionUniqueName="[Calculation Items]" displayFolder="" count="0"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0" memberValueDatatype="130" unbalanced="0"/>
    <cacheHierarchy uniqueName="[Calculation Items].[Description]" caption="Description" attribute="1" defaultMemberUniqueName="[Calculation Items].[Description].[All]" allUniqueName="[Calculation Items].[Description].[All]" dimensionUniqueName="[Calculation Items]" displayFolder="" count="0"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0"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0"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0"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0" memberValueDatatype="130" unbalanced="0"/>
    <cacheHierarchy uniqueName="[Calculation Items].[IsHidden]" caption="IsHidden" attribute="1" defaultMemberUniqueName="[Calculation Items].[IsHidden].[All]" allUniqueName="[Calculation Items].[IsHidden].[All]" dimensionUniqueName="[Calculation Items]" displayFolder="" count="0"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0" memberValueDatatype="130" unbalanced="0"/>
    <cacheHierarchy uniqueName="[Calculation Items].[ItemName]" caption="ItemName" attribute="1" defaultMemberUniqueName="[Calculation Items].[ItemName].[All]" allUniqueName="[Calculation Items].[ItemName].[All]" dimensionUniqueName="[Calculation Items]" displayFolder="" count="0" memberValueDatatype="130" unbalanced="0"/>
    <cacheHierarchy uniqueName="[Calculation Items].[Precedence]" caption="Precedence" attribute="1" defaultMemberUniqueName="[Calculation Items].[Precedence].[All]" allUniqueName="[Calculation Items].[Precedence].[All]" dimensionUniqueName="[Calculation Items]" displayFolder="" count="0" memberValueDatatype="20" unbalanced="0"/>
    <cacheHierarchy uniqueName="[Calculation Items].[State]" caption="State" attribute="1" defaultMemberUniqueName="[Calculation Items].[State].[All]" allUniqueName="[Calculation Items].[State].[All]" dimensionUniqueName="[Calculation Items]" displayFolder="" count="0" memberValueDatatype="130" unbalanced="0"/>
    <cacheHierarchy uniqueName="[Columns].[ColumnExpression]" caption="ColumnExpression" attribute="1" defaultMemberUniqueName="[Columns].[ColumnExpression].[All]" allUniqueName="[Columns].[ColumnExpression].[All]" dimensionUniqueName="[Columns]" displayFolder="" count="0" memberValueDatatype="130" unbalanced="0"/>
    <cacheHierarchy uniqueName="[Columns].[ColumnType]" caption="ColumnType" attribute="1" defaultMemberUniqueName="[Columns].[ColumnType].[All]" allUniqueName="[Columns].[ColumnType].[All]" dimensionUniqueName="[Columns]" displayFolder="" count="0" memberValueDatatype="130" unbalanced="0"/>
    <cacheHierarchy uniqueName="[Columns].[DataType]" caption="DataType" attribute="1" defaultMemberUniqueName="[Columns].[DataType].[All]" allUniqueName="[Columns].[DataType].[All]" dimensionUniqueName="[Columns]" displayFolder="" count="2" memberValueDatatype="130" unbalanced="0">
      <fieldsUsage count="2">
        <fieldUsage x="-1"/>
        <fieldUsage x="1"/>
      </fieldsUsage>
    </cacheHierarchy>
    <cacheHierarchy uniqueName="[Columns].[Description]" caption="Description" attribute="1" defaultMemberUniqueName="[Columns].[Description].[All]" allUniqueName="[Columns].[Description].[All]" dimensionUniqueName="[Columns]" displayFolder="" count="0" memberValueDatatype="130" unbalanced="0"/>
    <cacheHierarchy uniqueName="[Columns].[DisplayFolder]" caption="DisplayFolder" attribute="1" defaultMemberUniqueName="[Columns].[DisplayFolder].[All]" allUniqueName="[Columns].[DisplayFolder].[All]" dimensionUniqueName="[Columns]" displayFolder="" count="0" memberValueDatatype="130" unbalanced="0"/>
    <cacheHierarchy uniqueName="[Columns].[Encoding]" caption="Encoding" attribute="1" defaultMemberUniqueName="[Columns].[Encoding].[All]" allUniqueName="[Columns].[Encoding].[All]" dimensionUniqueName="[Columns]" displayFolder="" count="2" memberValueDatatype="130" unbalanced="0">
      <fieldsUsage count="2">
        <fieldUsage x="-1"/>
        <fieldUsage x="3"/>
      </fieldsUsage>
    </cacheHierarchy>
    <cacheHierarchy uniqueName="[Columns].[EncodingHint]" caption="EncodingHint" attribute="1" defaultMemberUniqueName="[Columns].[EncodingHint].[All]" allUniqueName="[Columns].[EncodingHint].[All]" dimensionUniqueName="[Columns]" displayFolder="" count="0" memberValueDatatype="130" unbalanced="0"/>
    <cacheHierarchy uniqueName="[Columns].[FormatString]" caption="FormatString" attribute="1" defaultMemberUniqueName="[Columns].[FormatString].[All]" allUniqueName="[Columns].[FormatString].[All]" dimensionUniqueName="[Columns]" displayFolder="" count="0"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fieldsUsage count="2">
        <fieldUsage x="-1"/>
        <fieldUsage x="2"/>
      </fieldsUsage>
    </cacheHierarchy>
    <cacheHierarchy uniqueName="[Columns].[IsAvailableInMDX]" caption="IsAvailableInMDX" attribute="1" defaultMemberUniqueName="[Columns].[IsAvailableInMDX].[All]" allUniqueName="[Columns].[IsAvailableInMDX].[All]" dimensionUniqueName="[Columns]" displayFolder="" count="0" memberValueDatatype="11" unbalanced="0"/>
    <cacheHierarchy uniqueName="[Columns].[IsHidden]" caption="IsHidden" attribute="1" defaultMemberUniqueName="[Columns].[IsHidden].[All]" allUniqueName="[Columns].[IsHidden].[All]" dimensionUniqueName="[Columns]" displayFolder="" count="0" memberValueDatatype="11" unbalanced="0"/>
    <cacheHierarchy uniqueName="[Columns].[IsKey]" caption="IsKey" attribute="1" defaultMemberUniqueName="[Columns].[IsKey].[All]" allUniqueName="[Columns].[IsKey].[All]" dimensionUniqueName="[Columns]" displayFolder="" count="0" memberValueDatatype="11" unbalanced="0"/>
    <cacheHierarchy uniqueName="[Columns].[IsNullable]" caption="IsNullable" attribute="1" defaultMemberUniqueName="[Columns].[IsNullable].[All]" allUniqueName="[Columns].[IsNullable].[All]" dimensionUniqueName="[Columns]" displayFolder="" count="0" memberValueDatatype="11" unbalanced="0"/>
    <cacheHierarchy uniqueName="[Columns].[IsRowNumber]" caption="IsRowNumber" attribute="1" defaultMemberUniqueName="[Columns].[IsRowNumber].[All]" allUniqueName="[Columns].[IsRowNumber].[All]" dimensionUniqueName="[Columns]" displayFolder="" count="2" memberValueDatatype="11" unbalanced="0">
      <fieldsUsage count="2">
        <fieldUsage x="-1"/>
        <fieldUsage x="0"/>
      </fieldsUsage>
    </cacheHierarchy>
    <cacheHierarchy uniqueName="[Columns].[IsUnique]" caption="IsUnique" attribute="1" defaultMemberUniqueName="[Columns].[IsUnique].[All]" allUniqueName="[Columns].[IsUnique].[All]" dimensionUniqueName="[Columns]" displayFolder="" count="0" memberValueDatatype="11" unbalanced="0"/>
    <cacheHierarchy uniqueName="[Columns].[KeepUniqueRows]" caption="KeepUniqueRows" attribute="1" defaultMemberUniqueName="[Columns].[KeepUniqueRows].[All]" allUniqueName="[Columns].[KeepUniqueRows].[All]" dimensionUniqueName="[Columns]" displayFolder="" count="0" memberValueDatatype="11" unbalanced="0"/>
    <cacheHierarchy uniqueName="[Columns].[SortByColumnName]" caption="SortByColumnName" attribute="1" defaultMemberUniqueName="[Columns].[SortByColumnName].[All]" allUniqueName="[Columns].[SortByColumnName].[All]" dimensionUniqueName="[Columns]" displayFolder="" count="0" memberValueDatatype="130" unbalanced="0"/>
    <cacheHierarchy uniqueName="[Columns].[State]" caption="State" attribute="1" defaultMemberUniqueName="[Columns].[State].[All]" allUniqueName="[Columns].[State].[All]" dimensionUniqueName="[Columns]" displayFolder="" count="0" memberValueDatatype="130" unbalanced="0"/>
    <cacheHierarchy uniqueName="[Columns].[Tables-Columns]" caption="Tables-Columns" defaultMemberUniqueName="[Columns].[Tables-Columns].[All]" allUniqueName="[Columns].[Tables-Columns].[All]" dimensionUniqueName="[Columns]" displayFolder="" count="0" unbalanced="0"/>
    <cacheHierarchy uniqueName="[Columns Hierarchies].[ColumnName]" caption="ColumnName" attribute="1" defaultMemberUniqueName="[Columns Hierarchies].[ColumnName].[All]" allUniqueName="[Columns Hierarchies].[ColumnName].[All]" dimensionUniqueName="[Columns Hierarchies]" displayFolder="" count="0"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0" memberValueDatatype="130" unbalanced="0"/>
    <cacheHierarchy uniqueName="[Columns Segments].[BitsCount]" caption="BitsCount" attribute="1" defaultMemberUniqueName="[Columns Segments].[BitsCount].[All]" allUniqueName="[Columns Segments].[BitsCount].[All]" dimensionUniqueName="[Columns Segments]" displayFolder="" count="0"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0" memberValueDatatype="20" unbalanced="0"/>
    <cacheHierarchy uniqueName="[Columns Segments].[ColumnName]" caption="ColumnName" attribute="1" defaultMemberUniqueName="[Columns Segments].[ColumnName].[All]" allUniqueName="[Columns Segments].[ColumnName].[All]" dimensionUniqueName="[Columns Segments]" displayFolder="" count="0"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0" memberValueDatatype="130" unbalanced="0"/>
    <cacheHierarchy uniqueName="[Columns Segments].[IsPageable]" caption="IsPageable" attribute="1" defaultMemberUniqueName="[Columns Segments].[IsPageable].[All]" allUniqueName="[Columns Segments].[IsPageable].[All]" dimensionUniqueName="[Columns Segments]" displayFolder="" count="0" memberValueDatatype="11" unbalanced="0"/>
    <cacheHierarchy uniqueName="[Columns Segments].[IsResident]" caption="IsResident" attribute="1" defaultMemberUniqueName="[Columns Segments].[IsResident].[All]" allUniqueName="[Columns Segments].[IsResident].[All]" dimensionUniqueName="[Columns Segments]" displayFolder="" count="0"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0" memberValueDatatype="7" unbalanced="0"/>
    <cacheHierarchy uniqueName="[Columns Segments].[PartitionName]" caption="PartitionName" attribute="1" defaultMemberUniqueName="[Columns Segments].[PartitionName].[All]" allUniqueName="[Columns Segments].[PartitionName].[All]" dimensionUniqueName="[Columns Segments]" displayFolder="" count="0"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0"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0"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0"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0" memberValueDatatype="20" unbalanced="0"/>
    <cacheHierarchy uniqueName="[Columns Segments].[Temperature]" caption="Temperature" attribute="1" defaultMemberUniqueName="[Columns Segments].[Temperature].[All]" allUniqueName="[Columns Segments].[Temperature].[All]" dimensionUniqueName="[Columns Segments]" displayFolder="" count="0" memberValueDatatype="5" unbalanced="0"/>
    <cacheHierarchy uniqueName="[Columns Segments].[VertipaqState]" caption="VertipaqState" attribute="1" defaultMemberUniqueName="[Columns Segments].[VertipaqState].[All]" allUniqueName="[Columns Segments].[VertipaqState].[All]" dimensionUniqueName="[Columns Segments]" displayFolder="" count="0" memberValueDatatype="130" unbalanced="0"/>
    <cacheHierarchy uniqueName="[DaxExpressions].[DAX Expression]" caption="DAX Expression" attribute="1" defaultMemberUniqueName="[DaxExpressions].[DAX Expression].[All]" allUniqueName="[DaxExpressions].[DAX Expression].[All]" dimensionUniqueName="[DaxExpressions]" displayFolder="" count="0" memberValueDatatype="130" unbalanced="0"/>
    <cacheHierarchy uniqueName="[DaxExpressions].[Description]" caption="Description" attribute="1" defaultMemberUniqueName="[DaxExpressions].[Description].[All]" allUniqueName="[DaxExpressions].[Description].[All]" dimensionUniqueName="[DaxExpressions]" displayFolder="" count="0" memberValueDatatype="130" unbalanced="0"/>
    <cacheHierarchy uniqueName="[DaxExpressions].[DisplayFolder]" caption="DisplayFolder" attribute="1" defaultMemberUniqueName="[DaxExpressions].[DisplayFolder].[All]" allUniqueName="[DaxExpressions].[DisplayFolder].[All]" dimensionUniqueName="[DaxExpressions]" displayFolder="" count="0" memberValueDatatype="130" unbalanced="0"/>
    <cacheHierarchy uniqueName="[DaxExpressions].[FormatString]" caption="FormatString" attribute="1" defaultMemberUniqueName="[DaxExpressions].[FormatString].[All]" allUniqueName="[DaxExpressions].[FormatString].[All]" dimensionUniqueName="[DaxExpressions]" displayFolder="" count="0" memberValueDatatype="130" unbalanced="0"/>
    <cacheHierarchy uniqueName="[DaxExpressions].[IsHidden]" caption="IsHidden" attribute="1" defaultMemberUniqueName="[DaxExpressions].[IsHidden].[All]" allUniqueName="[DaxExpressions].[IsHidden].[All]" dimensionUniqueName="[DaxExpressions]" displayFolder="" count="0" memberValueDatatype="130" unbalanced="0"/>
    <cacheHierarchy uniqueName="[DaxExpressions].[Name]" caption="Name" attribute="1" defaultMemberUniqueName="[DaxExpressions].[Name].[All]" allUniqueName="[DaxExpressions].[Name].[All]" dimensionUniqueName="[DaxExpressions]" displayFolder="" count="0" memberValueDatatype="130" unbalanced="0"/>
    <cacheHierarchy uniqueName="[DaxExpressions].[Table]" caption="Table" attribute="1" defaultMemberUniqueName="[DaxExpressions].[Table].[All]" allUniqueName="[DaxExpressions].[Table].[All]" dimensionUniqueName="[DaxExpressions]" displayFolder="" count="0" memberValueDatatype="130" unbalanced="0"/>
    <cacheHierarchy uniqueName="[DaxExpressions].[Type]" caption="Type" attribute="1" defaultMemberUniqueName="[DaxExpressions].[Type].[All]" allUniqueName="[DaxExpressions].[Type].[All]" dimensionUniqueName="[DaxExpressions]" displayFolder="" count="0" memberValueDatatype="130" unbalanced="0"/>
    <cacheHierarchy uniqueName="[Measures List].[DataType]" caption="DataType" attribute="1" defaultMemberUniqueName="[Measures List].[DataType].[All]" allUniqueName="[Measures List].[DataType].[All]" dimensionUniqueName="[Measures List]" displayFolder="" count="0" memberValueDatatype="130" unbalanced="0"/>
    <cacheHierarchy uniqueName="[Measures List].[Description]" caption="Description" attribute="1" defaultMemberUniqueName="[Measures List].[Description].[All]" allUniqueName="[Measures List].[Description].[All]" dimensionUniqueName="[Measures List]" displayFolder="" count="0"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0" memberValueDatatype="130" unbalanced="0"/>
    <cacheHierarchy uniqueName="[Measures List].[DisplayFolder]" caption="DisplayFolder" attribute="1" defaultMemberUniqueName="[Measures List].[DisplayFolder].[All]" allUniqueName="[Measures List].[DisplayFolder].[All]" dimensionUniqueName="[Measures List]" displayFolder="" count="0" memberValueDatatype="130" unbalanced="0"/>
    <cacheHierarchy uniqueName="[Measures List].[FormatString]" caption="FormatString" attribute="1" defaultMemberUniqueName="[Measures List].[FormatString].[All]" allUniqueName="[Measures List].[FormatString].[All]" dimensionUniqueName="[Measures List]" displayFolder="" count="0" memberValueDatatype="130" unbalanced="0"/>
    <cacheHierarchy uniqueName="[Measures List].[FullMeasureName]" caption="FullMeasureName" attribute="1" defaultMemberUniqueName="[Measures List].[FullMeasureName].[All]" allUniqueName="[Measures List].[FullMeasureName].[All]" dimensionUniqueName="[Measures List]" displayFolder="" count="0" memberValueDatatype="130" unbalanced="0"/>
    <cacheHierarchy uniqueName="[Measures List].[IsHidden]" caption="IsHidden" attribute="1" defaultMemberUniqueName="[Measures List].[IsHidden].[All]" allUniqueName="[Measures List].[IsHidden].[All]" dimensionUniqueName="[Measures List]" displayFolder="" count="0"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0"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0"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0"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0"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0" memberValueDatatype="130" unbalanced="0"/>
    <cacheHierarchy uniqueName="[Measures List].[MeasureName]" caption="MeasureName" attribute="1" defaultMemberUniqueName="[Measures List].[MeasureName].[All]" allUniqueName="[Measures List].[MeasureName].[All]" dimensionUniqueName="[Measures List]" displayFolder="" count="0"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0"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0"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0"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0" memberValueDatatype="130" unbalanced="0"/>
    <cacheHierarchy uniqueName="[Relationships].[IsActive]" caption="IsActive" attribute="1" defaultMemberUniqueName="[Relationships].[IsActive].[All]" allUniqueName="[Relationships].[IsActive].[All]" dimensionUniqueName="[Relationships]" displayFolder="" count="0"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0" memberValueDatatype="130" unbalanced="0"/>
    <cacheHierarchy uniqueName="[Relationships].[OneToManyRatio]" caption="OneToManyRatio" attribute="1" defaultMemberUniqueName="[Relationships].[OneToManyRatio].[All]" allUniqueName="[Relationships].[OneToManyRatio].[All]" dimensionUniqueName="[Relationships]" displayFolder="" count="0" memberValueDatatype="5" unbalanced="0"/>
    <cacheHierarchy uniqueName="[Relationships].[Relationship]" caption="Relationship" attribute="1" defaultMemberUniqueName="[Relationships].[Relationship].[All]" allUniqueName="[Relationships].[Relationship].[All]" dimensionUniqueName="[Relationships]" displayFolder="" count="0"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0"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0"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0"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0"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0"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0"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0" memberValueDatatype="130" unbalanced="0"/>
    <cacheHierarchy uniqueName="[Roles Expressions].[RoleName]" caption="RoleName" attribute="1" defaultMemberUniqueName="[Roles Expressions].[RoleName].[All]" allUniqueName="[Roles Expressions].[RoleName].[All]" dimensionUniqueName="[Roles Expressions]" displayFolder="" count="0" memberValueDatatype="130" unbalanced="0"/>
    <cacheHierarchy uniqueName="[User Hierarchies].[IsHidden]" caption="IsHidden" attribute="1" defaultMemberUniqueName="[User Hierarchies].[IsHidden].[All]" allUniqueName="[User Hierarchies].[IsHidden].[All]" dimensionUniqueName="[User Hierarchies]" displayFolder="" count="0" memberValueDatatype="11" unbalanced="0"/>
    <cacheHierarchy uniqueName="[User Hierarchies].[Levels]" caption="Levels" attribute="1" defaultMemberUniqueName="[User Hierarchies].[Levels].[All]" allUniqueName="[User Hierarchies].[Levels].[All]" dimensionUniqueName="[User Hierarchies]" displayFolder="" count="0"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0" memberValueDatatype="130" unbalanced="0"/>
    <cacheHierarchy uniqueName="[Columns].[ColumnCardinality]" caption="ColumnCardinality" attribute="1" defaultMemberUniqueName="[Columns].[ColumnCardinality].[All]" allUniqueName="[Columns].[ColumnCardinality].[All]" dimensionUniqueName="[Columns]" displayFolder="" count="0" memberValueDatatype="20" unbalanced="0" hidden="1"/>
    <cacheHierarchy uniqueName="[Columns].[ColumnName]" caption="ColumnName" attribute="1" defaultMemberUniqueName="[Columns].[ColumnName].[All]" allUniqueName="[Columns].[ColumnName].[All]" dimensionUniqueName="[Columns]" displayFolder="" count="0" memberValueDatatype="130" unbalanced="0" hidden="1"/>
    <cacheHierarchy uniqueName="[Columns].[DataSize]" caption="DataSize" attribute="1" defaultMemberUniqueName="[Columns].[DataSize].[All]" allUniqueName="[Columns].[DataSize].[All]" dimensionUniqueName="[Columns]" displayFolder="" count="0" memberValueDatatype="20" unbalanced="0" hidden="1"/>
    <cacheHierarchy uniqueName="[Columns].[DictionarySize]" caption="DictionarySize" attribute="1" defaultMemberUniqueName="[Columns].[DictionarySize].[All]" allUniqueName="[Columns].[DictionarySize].[All]" dimensionUniqueName="[Columns]" displayFolder="" count="0" memberValueDatatype="20" unbalanced="0" hidden="1"/>
    <cacheHierarchy uniqueName="[Columns].[HierarchiesSize]" caption="HierarchiesSize" attribute="1" defaultMemberUniqueName="[Columns].[HierarchiesSize].[All]" allUniqueName="[Columns].[HierarchiesSize].[All]" dimensionUniqueName="[Columns]" displayFolder="" count="0" memberValueDatatype="20" unbalanced="0" hidden="1"/>
    <cacheHierarchy uniqueName="[Columns].[Selectivity]" caption="Selectivity" attribute="1" defaultMemberUniqueName="[Columns].[Selectivity].[All]" allUniqueName="[Columns].[Selectivity].[All]" dimensionUniqueName="[Columns]" displayFolder="" count="0" memberValueDatatype="5" unbalanced="0" hidden="1"/>
    <cacheHierarchy uniqueName="[Columns].[TableName]" caption="TableName" attribute="1" defaultMemberUniqueName="[Columns].[TableName].[All]" allUniqueName="[Columns].[TableName].[All]" dimensionUniqueName="[Columns]" displayFolder="" count="0" memberValueDatatype="130" unbalanced="0" hidden="1"/>
    <cacheHierarchy uniqueName="[Columns].[TotalSize]" caption="TotalSize" attribute="1" defaultMemberUniqueName="[Columns].[TotalSize].[All]" allUniqueName="[Columns].[TotalSize].[All]" dimensionUniqueName="[Columns]" displayFolder="" count="0"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0"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0"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0"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0" memberValueDatatype="20" unbalanced="0" hidden="1"/>
    <cacheHierarchy uniqueName="[Columns Hierarchies].[UsedSize]" caption="UsedSize" attribute="1" defaultMemberUniqueName="[Columns Hierarchies].[UsedSize].[All]" allUniqueName="[Columns Hierarchies].[UsedSize].[All]" dimensionUniqueName="[Columns Hierarchies]" displayFolder="" count="0"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0"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0" memberValueDatatype="7" unbalanced="0" hidden="1"/>
    <cacheHierarchy uniqueName="[Columns Segments].[SegmentRows]" caption="SegmentRows" attribute="1" defaultMemberUniqueName="[Columns Segments].[SegmentRows].[All]" allUniqueName="[Columns Segments].[SegmentRows].[All]" dimensionUniqueName="[Columns Segments]" displayFolder="" count="0" memberValueDatatype="20" unbalanced="0" hidden="1"/>
    <cacheHierarchy uniqueName="[Columns Segments].[TableName]" caption="TableName" attribute="1" defaultMemberUniqueName="[Columns Segments].[TableName].[All]" allUniqueName="[Columns Segments].[TableName].[All]" dimensionUniqueName="[Columns Segments]" displayFolder="" count="0" memberValueDatatype="130" unbalanced="0" hidden="1"/>
    <cacheHierarchy uniqueName="[Columns Segments].[UsedSize]" caption="UsedSize" attribute="1" defaultMemberUniqueName="[Columns Segments].[UsedSize].[All]" allUniqueName="[Columns Segments].[UsedSize].[All]" dimensionUniqueName="[Columns Segments]" displayFolder="" count="0" memberValueDatatype="20" unbalanced="0" hidden="1"/>
    <cacheHierarchy uniqueName="[Measures List].[TableName]" caption="TableName" attribute="1" defaultMemberUniqueName="[Measures List].[TableName].[All]" allUniqueName="[Measures List].[TableName].[All]" dimensionUniqueName="[Measures List]" displayFolder="" count="0"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0" memberValueDatatype="20" unbalanced="0" hidden="1"/>
    <cacheHierarchy uniqueName="[Relationships].[FromTableName]" caption="FromTableName" attribute="1" defaultMemberUniqueName="[Relationships].[FromTableName].[All]" allUniqueName="[Relationships].[FromTableName].[All]" dimensionUniqueName="[Relationships]" displayFolder="" count="0" memberValueDatatype="130" unbalanced="0" hidden="1"/>
    <cacheHierarchy uniqueName="[Relationships].[InvalidRows]" caption="InvalidRows" attribute="1" defaultMemberUniqueName="[Relationships].[InvalidRows].[All]" allUniqueName="[Relationships].[InvalidRows].[All]" dimensionUniqueName="[Relationships]" displayFolder="" count="0" memberValueDatatype="20" unbalanced="0" hidden="1"/>
    <cacheHierarchy uniqueName="[Relationships].[MissingKeys]" caption="MissingKeys" attribute="1" defaultMemberUniqueName="[Relationships].[MissingKeys].[All]" allUniqueName="[Relationships].[MissingKeys].[All]" dimensionUniqueName="[Relationships]" displayFolder="" count="0" memberValueDatatype="20" unbalanced="0" hidden="1"/>
    <cacheHierarchy uniqueName="[Relationships].[ToCardinality]" caption="ToCardinality" attribute="1" defaultMemberUniqueName="[Relationships].[ToCardinality].[All]" allUniqueName="[Relationships].[ToCardinality].[All]" dimensionUniqueName="[Relationships]" displayFolder="" count="0" memberValueDatatype="20" unbalanced="0" hidden="1"/>
    <cacheHierarchy uniqueName="[Relationships].[ToTableName]" caption="ToTableName" attribute="1" defaultMemberUniqueName="[Relationships].[ToTableName].[All]" allUniqueName="[Relationships].[ToTableName].[All]" dimensionUniqueName="[Relationships]" displayFolder="" count="0" memberValueDatatype="130" unbalanced="0" hidden="1"/>
    <cacheHierarchy uniqueName="[Relationships].[UsedSize]" caption="UsedSize" attribute="1" defaultMemberUniqueName="[Relationships].[UsedSize].[All]" allUniqueName="[Relationships].[UsedSize].[All]" dimensionUniqueName="[Relationships]" displayFolder="" count="0" memberValueDatatype="20" unbalanced="0" hidden="1"/>
    <cacheHierarchy uniqueName="[Relationships].[UsedSizeFrom]" caption="UsedSizeFrom" attribute="1" defaultMemberUniqueName="[Relationships].[UsedSizeFrom].[All]" allUniqueName="[Relationships].[UsedSizeFrom].[All]" dimensionUniqueName="[Relationships]" displayFolder="" count="0" memberValueDatatype="20" unbalanced="0" hidden="1"/>
    <cacheHierarchy uniqueName="[Relationships].[UsedSizeTo]" caption="UsedSizeTo" attribute="1" defaultMemberUniqueName="[Relationships].[UsedSizeTo].[All]" allUniqueName="[Relationships].[UsedSizeTo].[All]" dimensionUniqueName="[Relationships]" displayFolder="" count="0" memberValueDatatype="20" unbalanced="0" hidden="1"/>
    <cacheHierarchy uniqueName="[Roles Expressions].[TableName]" caption="TableName" attribute="1" defaultMemberUniqueName="[Roles Expressions].[TableName].[All]" allUniqueName="[Roles Expressions].[TableName].[All]" dimensionUniqueName="[Roles Expressions]" displayFolder="" count="0" memberValueDatatype="130" unbalanced="0" hidden="1"/>
    <cacheHierarchy uniqueName="[Tables].[ColumnsSize]" caption="ColumnsSize" attribute="1" defaultMemberUniqueName="[Tables].[ColumnsSize].[All]" allUniqueName="[Tables].[ColumnsSize].[All]" dimensionUniqueName="[Tables]" displayFolder="" count="0" memberValueDatatype="20" unbalanced="0" hidden="1"/>
    <cacheHierarchy uniqueName="[Tables].[Description]" caption="Description" attribute="1" defaultMemberUniqueName="[Tables].[Description].[All]" allUniqueName="[Tables].[Description].[All]" dimensionUniqueName="[Tables]" displayFolder="" count="0" memberValueDatatype="130" unbalanced="0" hidden="1"/>
    <cacheHierarchy uniqueName="[Tables].[IsHidden]" caption="IsHidden" attribute="1" defaultMemberUniqueName="[Tables].[IsHidden].[All]" allUniqueName="[Tables].[IsHidden].[All]" dimensionUniqueName="[Tables]" displayFolder="" count="0" memberValueDatatype="11" unbalanced="0" hidden="1"/>
    <cacheHierarchy uniqueName="[Tables].[IsLocalDateTable]" caption="IsLocalDateTable" attribute="1" defaultMemberUniqueName="[Tables].[IsLocalDateTable].[All]" allUniqueName="[Tables].[IsLocalDateTable].[All]" dimensionUniqueName="[Tables]" displayFolder="" count="0" memberValueDatatype="11" unbalanced="0" hidden="1"/>
    <cacheHierarchy uniqueName="[Tables].[IsPrivate]" caption="IsPrivate" attribute="1" defaultMemberUniqueName="[Tables].[IsPrivate].[All]" allUniqueName="[Tables].[IsPrivate].[All]" dimensionUniqueName="[Tables]" displayFolder="" count="0" memberValueDatatype="11" unbalanced="0" hidden="1"/>
    <cacheHierarchy uniqueName="[Tables].[IsTemplateDateTable]" caption="IsTemplateDateTable" attribute="1" defaultMemberUniqueName="[Tables].[IsTemplateDateTable].[All]" allUniqueName="[Tables].[IsTemplateDateTable].[All]" dimensionUniqueName="[Tables]" displayFolder="" count="0"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0" memberValueDatatype="20" unbalanced="0" hidden="1"/>
    <cacheHierarchy uniqueName="[Tables].[RelationshipsSize]" caption="RelationshipsSize" attribute="1" defaultMemberUniqueName="[Tables].[RelationshipsSize].[All]" allUniqueName="[Tables].[RelationshipsSize].[All]" dimensionUniqueName="[Tables]" displayFolder="" count="0" memberValueDatatype="20" unbalanced="0" hidden="1"/>
    <cacheHierarchy uniqueName="[Tables].[RowsCount]" caption="RowsCount" attribute="1" defaultMemberUniqueName="[Tables].[RowsCount].[All]" allUniqueName="[Tables].[RowsCount].[All]" dimensionUniqueName="[Tables]" displayFolder="" count="0" memberValueDatatype="20" unbalanced="0" hidden="1"/>
    <cacheHierarchy uniqueName="[Tables].[TableExpression]" caption="TableExpression" attribute="1" defaultMemberUniqueName="[Tables].[TableExpression].[All]" allUniqueName="[Tables].[TableExpression].[All]" dimensionUniqueName="[Tables]" displayFolder="" count="0" memberValueDatatype="130" unbalanced="0" hidden="1"/>
    <cacheHierarchy uniqueName="[Tables].[TableName]" caption="TableName" attribute="1" defaultMemberUniqueName="[Tables].[TableName].[All]" allUniqueName="[Tables].[TableName].[All]" dimensionUniqueName="[Tables]" displayFolder="" count="0" memberValueDatatype="130" unbalanced="0" hidden="1"/>
    <cacheHierarchy uniqueName="[Tables].[TableSize]" caption="TableSize" attribute="1" defaultMemberUniqueName="[Tables].[TableSize].[All]" allUniqueName="[Tables].[TableSize].[All]" dimensionUniqueName="[Tables]" displayFolder="" count="0" memberValueDatatype="20" unbalanced="0" hidden="1"/>
    <cacheHierarchy uniqueName="[Tables].[UserHierarchiesSize]" caption="UserHierarchiesSize" attribute="1" defaultMemberUniqueName="[Tables].[UserHierarchiesSize].[All]" allUniqueName="[Tables].[UserHierarchiesSize].[All]" dimensionUniqueName="[Tables]" displayFolder="" count="0" memberValueDatatype="20" unbalanced="0" hidden="1"/>
    <cacheHierarchy uniqueName="[User Hierarchies].[TableName]" caption="TableName" attribute="1" defaultMemberUniqueName="[User Hierarchies].[TableName].[All]" allUniqueName="[User Hierarchies].[TableName].[All]" dimensionUniqueName="[User Hierarchies]" displayFolder="" count="0" memberValueDatatype="130" unbalanced="0" hidden="1"/>
    <cacheHierarchy uniqueName="[User Hierarchies].[UsedSize]" caption="UsedSize" attribute="1" defaultMemberUniqueName="[User Hierarchies].[UsedSize].[All]" allUniqueName="[User Hierarchies].[UsedSize].[All]" dimensionUniqueName="[User Hierarchies]" displayFolder="" count="0" memberValueDatatype="20" unbalanced="0" hidden="1"/>
    <cacheHierarchy uniqueName="[Measures].[Encoding_]" caption="Encoding_" measure="1" displayFolder="" measureGroup="Columns" count="0" oneField="1">
      <fieldsUsage count="1">
        <fieldUsage x="14"/>
      </fieldsUsage>
    </cacheHierarchy>
    <cacheHierarchy uniqueName="[Measures].[Partitions #]" caption="Partitions #" measure="1" displayFolder="" measureGroup="Columns" count="0" oneField="1">
      <fieldsUsage count="1">
        <fieldUsage x="12"/>
      </fieldsUsage>
    </cacheHierarchy>
    <cacheHierarchy uniqueName="[Measures].[Rows]" caption="Rows" measure="1" displayFolder="" measureGroup="Columns" count="0" oneField="1">
      <fieldsUsage count="1">
        <fieldUsage x="4"/>
      </fieldsUsage>
    </cacheHierarchy>
    <cacheHierarchy uniqueName="[Measures].[Segments #]" caption="Segments #" measure="1" displayFolder="" measureGroup="Columns" count="0" oneField="1">
      <fieldsUsage count="1">
        <fieldUsage x="11"/>
      </fieldsUsage>
    </cacheHierarchy>
    <cacheHierarchy uniqueName="[Measures].[Cardinality]" caption="Cardinality" measure="1" displayFolder="" measureGroup="Columns" count="0" oneField="1">
      <fieldsUsage count="1">
        <fieldUsage x="5"/>
      </fieldsUsage>
    </cacheHierarchy>
    <cacheHierarchy uniqueName="[Measures].[Columns #]" caption="Columns #" measure="1" displayFolder="" measureGroup="Columns" count="0" oneField="1">
      <fieldsUsage count="1">
        <fieldUsage x="13"/>
      </fieldsUsage>
    </cacheHierarchy>
    <cacheHierarchy uniqueName="[Measures].[Columns Hierarchies Size]" caption="Columns Hierarchies Size" measure="1" displayFolder="" measureGroup="Columns" count="0" oneField="1">
      <fieldsUsage count="1">
        <fieldUsage x="9"/>
      </fieldsUsage>
    </cacheHierarchy>
    <cacheHierarchy uniqueName="[Measures].[Columns Total Size]" caption="Columns Total Size" measure="1" displayFolder="" measureGroup="Columns" count="0" oneField="1">
      <fieldsUsage count="1">
        <fieldUsage x="6"/>
      </fieldsUsage>
    </cacheHierarchy>
    <cacheHierarchy uniqueName="[Measures].[Data Size]" caption="Data Size" measure="1" displayFolder="" measureGroup="Columns" count="0" oneField="1">
      <fieldsUsage count="1">
        <fieldUsage x="7"/>
      </fieldsUsage>
    </cacheHierarchy>
    <cacheHierarchy uniqueName="[Measures].[Dictionary Size]" caption="Dictionary Size" measure="1" displayFolder="" measureGroup="Columns" count="0" oneField="1">
      <fieldsUsage count="1">
        <fieldUsage x="8"/>
      </fieldsUsage>
    </cacheHierarchy>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oneField="1">
      <fieldsUsage count="1">
        <fieldUsage x="10"/>
      </fieldsUsage>
    </cacheHierarchy>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dimensions count="11">
    <dimension name="Calculation Groups" uniqueName="[Calculation Groups]" caption="Calculation Groups"/>
    <dimension name="Calculation Items" uniqueName="[Calculation Items]" caption="Calculation Items"/>
    <dimension name="Columns" uniqueName="[Columns]" caption="Columns"/>
    <dimension name="Columns Hierarchies" uniqueName="[Columns Hierarchies]" caption="Columns Hierarchies"/>
    <dimension name="Columns Segments" uniqueName="[Columns Segments]" caption="Columns Segments"/>
    <dimension name="DaxExpressions" uniqueName="[DaxExpressions]" caption="DaxExpressions"/>
    <dimension measure="1" name="Measures" uniqueName="[Measures]" caption="Measures"/>
    <dimension name="Measures List" uniqueName="[Measures List]" caption="Measures List"/>
    <dimension name="Relationships" uniqueName="[Relationships]" caption="Relationships"/>
    <dimension name="Roles Expressions" uniqueName="[Roles Expressions]" caption="Roles Expressions"/>
    <dimension name="User Hierarchies" uniqueName="[User Hierarchies]" caption="User Hierarchies"/>
  </dimensions>
  <measureGroups count="11">
    <measureGroup name="Calculation Groups" caption="Calculation Groups"/>
    <measureGroup name="Calculation Items" caption="Calculation Items"/>
    <measureGroup name="Columns" caption="Columns"/>
    <measureGroup name="Columns Hierarchies" caption="Columns Hierarchies"/>
    <measureGroup name="Columns Segments" caption="Columns Segments"/>
    <measureGroup name="DaxExpressions" caption="DaxExpressions"/>
    <measureGroup name="Measures List" caption="Measures List"/>
    <measureGroup name="Relationships" caption="Relationships"/>
    <measureGroup name="Roles Expressions" caption="Roles Expressions"/>
    <measureGroup name="Tables" caption="Tables"/>
    <measureGroup name="User Hierarchies" caption="User Hierarchies"/>
  </measureGroups>
  <maps count="12">
    <map measureGroup="0" dimension="0"/>
    <map measureGroup="1" dimension="1"/>
    <map measureGroup="2" dimension="2"/>
    <map measureGroup="3" dimension="2"/>
    <map measureGroup="3" dimension="3"/>
    <map measureGroup="4" dimension="2"/>
    <map measureGroup="4" dimension="4"/>
    <map measureGroup="5" dimension="5"/>
    <map measureGroup="6" dimension="7"/>
    <map measureGroup="7" dimension="8"/>
    <map measureGroup="8" dimension="9"/>
    <map measureGroup="10"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saveData="0" refreshedBy="Kamil Soszka" refreshedDate="45964.774174189813" createdVersion="3" refreshedVersion="8" minRefreshableVersion="3" recordCount="0" tupleCache="1" supportSubquery="1" supportAdvancedDrill="1" xr:uid="{47F05C36-59CF-4777-BFA7-D5E20530EC4D}">
  <cacheSource type="external" connectionId="14"/>
  <cacheFields count="1">
    <cacheField name="[Measures].[MeasuresLevel]" caption="MeasuresLevel" numFmtId="0" hierarchy="65">
      <sharedItems count="12">
        <s v="[Measures].[Calculated tables #]" c="Calculated tables #"/>
        <s v="[Measures].[Last Refresh]" c="Last Refresh"/>
        <s v="[Measures].[Measures #]" c="Measures #"/>
        <s v="[Measures].[Calculation groups #]" c="Calculation groups #"/>
        <s v="[Measures].[Tables #]" c="Tables #"/>
        <s v="[Measures].[Columns #]" c="Columns #"/>
        <s v="[Measures].[Segments #]" c="Segments #"/>
        <s v="[Measures].[Roles #]" c="Roles #"/>
        <s v="[Measures].[Calculation items #]" c="Calculation items #"/>
        <s v="[Measures].[Calculated columns #]" c="Calculated columns #"/>
        <s v="[Measures].[Partitions #]" c="Partitions #"/>
        <s v="[Measures].[Table Size]" c="Table Size"/>
      </sharedItems>
    </cacheField>
  </cacheFields>
  <cacheHierarchies count="205">
    <cacheHierarchy uniqueName="[Calculation Groups].[CalculationGroup]" caption="CalculationGroup" attribute="1" defaultMemberUniqueName="[Calculation Groups].[CalculationGroup].[All]" allUniqueName="[Calculation Groups].[CalculationGroup].[All]" dimensionUniqueName="[Calculation Groups]" displayFolder="" count="2" memberValueDatatype="130" unbalanced="0"/>
    <cacheHierarchy uniqueName="[Calculation Groups].[Description]" caption="Description" attribute="1" defaultMemberUniqueName="[Calculation Groups].[Description].[All]" allUniqueName="[Calculation Groups].[Description].[All]" dimensionUniqueName="[Calculation Groups]" displayFolder="" count="2" memberValueDatatype="130" unbalanced="0"/>
    <cacheHierarchy uniqueName="[Calculation Groups].[IsHidden]" caption="IsHidden" attribute="1" defaultMemberUniqueName="[Calculation Groups].[IsHidden].[All]" allUniqueName="[Calculation Groups].[IsHidden].[All]" dimensionUniqueName="[Calculation Groups]" displayFolder="" count="2" memberValueDatatype="11" unbalanced="0"/>
    <cacheHierarchy uniqueName="[Calculation Groups].[MultipleOrEmptySelectionExpression]" caption="MultipleOrEmptySelectionExpression" attribute="1" defaultMemberUniqueName="[Calculation Groups].[MultipleOrEmptySelectionExpression].[All]" allUniqueName="[Calculation Groups].[MultipleOrEmptySelectionExpression].[All]" dimensionUniqueName="[Calculation Groups]" displayFolder="" count="2" memberValueDatatype="130" unbalanced="0"/>
    <cacheHierarchy uniqueName="[Calculation Groups].[MultipleOrEmptySelectionExpressionDescription]" caption="MultipleOrEmptySelectionExpressionDescription" attribute="1" defaultMemberUniqueName="[Calculation Groups].[MultipleOrEmptySelectionExpressionDescription].[All]" allUniqueName="[Calculation Groups].[MultipleOrEmptySelectionExpressionDescription].[All]" dimensionUniqueName="[Calculation Groups]" displayFolder="" count="2" memberValueDatatype="130" unbalanced="0"/>
    <cacheHierarchy uniqueName="[Calculation Groups].[MultipleOrEmptySelectionFormatStringExpression]" caption="MultipleOrEmptySelectionFormatStringExpression" attribute="1" defaultMemberUniqueName="[Calculation Groups].[MultipleOrEmptySelectionFormatStringExpression].[All]" allUniqueName="[Calculation Groups].[MultipleOrEmptySelectionFormatStringExpression].[All]" dimensionUniqueName="[Calculation Groups]" displayFolder="" count="2" memberValueDatatype="130" unbalanced="0"/>
    <cacheHierarchy uniqueName="[Calculation Groups].[NoSelectionExpression]" caption="NoSelectionExpression" attribute="1" defaultMemberUniqueName="[Calculation Groups].[NoSelectionExpression].[All]" allUniqueName="[Calculation Groups].[NoSelectionExpression].[All]" dimensionUniqueName="[Calculation Groups]" displayFolder="" count="2" memberValueDatatype="130" unbalanced="0"/>
    <cacheHierarchy uniqueName="[Calculation Groups].[NoSelectionExpressionDescription]" caption="NoSelectionExpressionDescription" attribute="1" defaultMemberUniqueName="[Calculation Groups].[NoSelectionExpressionDescription].[All]" allUniqueName="[Calculation Groups].[NoSelectionExpressionDescription].[All]" dimensionUniqueName="[Calculation Groups]" displayFolder="" count="2" memberValueDatatype="130" unbalanced="0"/>
    <cacheHierarchy uniqueName="[Calculation Groups].[NoSelectionFormatStringExpression]" caption="NoSelectionFormatStringExpression" attribute="1" defaultMemberUniqueName="[Calculation Groups].[NoSelectionFormatStringExpression].[All]" allUniqueName="[Calculation Groups].[NoSelectionFormatStringExpression].[All]" dimensionUniqueName="[Calculation Groups]" displayFolder="" count="2" memberValueDatatype="130" unbalanced="0"/>
    <cacheHierarchy uniqueName="[Calculation Groups].[Precedence]" caption="Precedence" attribute="1" defaultMemberUniqueName="[Calculation Groups].[Precedence].[All]" allUniqueName="[Calculation Groups].[Precedence].[All]" dimensionUniqueName="[Calculation Groups]" displayFolder="" count="2" memberValueDatatype="20" unbalanced="0"/>
    <cacheHierarchy uniqueName="[Calculation Items].[Attribute]" caption="Attribute" attribute="1" defaultMemberUniqueName="[Calculation Items].[Attribute].[All]" allUniqueName="[Calculation Items].[Attribute].[All]" dimensionUniqueName="[Calculation Items]" displayFolder="" count="2" memberValueDatatype="130" unbalanced="0"/>
    <cacheHierarchy uniqueName="[Calculation Items].[CalculationGroup]" caption="CalculationGroup" attribute="1" defaultMemberUniqueName="[Calculation Items].[CalculationGroup].[All]" allUniqueName="[Calculation Items].[CalculationGroup].[All]" dimensionUniqueName="[Calculation Items]" displayFolder="" count="2" memberValueDatatype="130" unbalanced="0"/>
    <cacheHierarchy uniqueName="[Calculation Items].[Description]" caption="Description" attribute="1" defaultMemberUniqueName="[Calculation Items].[Description].[All]" allUniqueName="[Calculation Items].[Description].[All]" dimensionUniqueName="[Calculation Items]" displayFolder="" count="2" memberValueDatatype="130" unbalanced="0"/>
    <cacheHierarchy uniqueName="[Calculation Items].[ErrorMessage]" caption="ErrorMessage" attribute="1" defaultMemberUniqueName="[Calculation Items].[ErrorMessage].[All]" allUniqueName="[Calculation Items].[ErrorMessage].[All]" dimensionUniqueName="[Calculation Items]" displayFolder="" count="2" memberValueDatatype="130" unbalanced="0"/>
    <cacheHierarchy uniqueName="[Calculation Items].[FormatStringDefinition]" caption="FormatStringDefinition" attribute="1" defaultMemberUniqueName="[Calculation Items].[FormatStringDefinition].[All]" allUniqueName="[Calculation Items].[FormatStringDefinition].[All]" dimensionUniqueName="[Calculation Items]" displayFolder="" count="2" memberValueDatatype="130" unbalanced="0"/>
    <cacheHierarchy uniqueName="[Calculation Items].[FormatStringErrorMessage]" caption="FormatStringErrorMessage" attribute="1" defaultMemberUniqueName="[Calculation Items].[FormatStringErrorMessage].[All]" allUniqueName="[Calculation Items].[FormatStringErrorMessage].[All]" dimensionUniqueName="[Calculation Items]" displayFolder="" count="2" memberValueDatatype="130" unbalanced="0"/>
    <cacheHierarchy uniqueName="[Calculation Items].[FormatStringState]" caption="FormatStringState" attribute="1" defaultMemberUniqueName="[Calculation Items].[FormatStringState].[All]" allUniqueName="[Calculation Items].[FormatStringState].[All]" dimensionUniqueName="[Calculation Items]" displayFolder="" count="2" memberValueDatatype="130" unbalanced="0"/>
    <cacheHierarchy uniqueName="[Calculation Items].[IsHidden]" caption="IsHidden" attribute="1" defaultMemberUniqueName="[Calculation Items].[IsHidden].[All]" allUniqueName="[Calculation Items].[IsHidden].[All]" dimensionUniqueName="[Calculation Items]" displayFolder="" count="2" memberValueDatatype="11" unbalanced="0"/>
    <cacheHierarchy uniqueName="[Calculation Items].[ItemExpression]" caption="ItemExpression" attribute="1" defaultMemberUniqueName="[Calculation Items].[ItemExpression].[All]" allUniqueName="[Calculation Items].[ItemExpression].[All]" dimensionUniqueName="[Calculation Items]" displayFolder="" count="2" memberValueDatatype="130" unbalanced="0"/>
    <cacheHierarchy uniqueName="[Calculation Items].[ItemName]" caption="ItemName" attribute="1" defaultMemberUniqueName="[Calculation Items].[ItemName].[All]" allUniqueName="[Calculation Items].[ItemName].[All]" dimensionUniqueName="[Calculation Items]" displayFolder="" count="2" memberValueDatatype="130" unbalanced="0"/>
    <cacheHierarchy uniqueName="[Calculation Items].[Precedence]" caption="Precedence" attribute="1" defaultMemberUniqueName="[Calculation Items].[Precedence].[All]" allUniqueName="[Calculation Items].[Precedence].[All]" dimensionUniqueName="[Calculation Items]" displayFolder="" count="2" memberValueDatatype="20" unbalanced="0"/>
    <cacheHierarchy uniqueName="[Calculation Items].[State]" caption="State" attribute="1" defaultMemberUniqueName="[Calculation Items].[State].[All]" allUniqueName="[Calculation Items].[State].[All]" dimensionUniqueName="[Calculation Items]" displayFolder="" count="2" memberValueDatatype="130" unbalanced="0"/>
    <cacheHierarchy uniqueName="[Columns].[ColumnExpression]" caption="ColumnExpression" attribute="1" defaultMemberUniqueName="[Columns].[ColumnExpression].[All]" allUniqueName="[Columns].[ColumnExpression].[All]" dimensionUniqueName="[Columns]" displayFolder="" count="2" memberValueDatatype="130" unbalanced="0"/>
    <cacheHierarchy uniqueName="[Columns].[ColumnType]" caption="ColumnType" attribute="1" defaultMemberUniqueName="[Columns].[ColumnType].[All]" allUniqueName="[Columns].[ColumnType].[All]" dimensionUniqueName="[Columns]" displayFolder="" count="2" memberValueDatatype="130" unbalanced="0"/>
    <cacheHierarchy uniqueName="[Columns].[DataType]" caption="DataType" attribute="1" defaultMemberUniqueName="[Columns].[DataType].[All]" allUniqueName="[Columns].[DataType].[All]" dimensionUniqueName="[Columns]" displayFolder="" count="2" memberValueDatatype="130" unbalanced="0"/>
    <cacheHierarchy uniqueName="[Columns].[Description]" caption="Description" attribute="1" defaultMemberUniqueName="[Columns].[Description].[All]" allUniqueName="[Columns].[Description].[All]" dimensionUniqueName="[Columns]" displayFolder="" count="2" memberValueDatatype="130" unbalanced="0"/>
    <cacheHierarchy uniqueName="[Columns].[DisplayFolder]" caption="DisplayFolder" attribute="1" defaultMemberUniqueName="[Columns].[DisplayFolder].[All]" allUniqueName="[Columns].[DisplayFolder].[All]" dimensionUniqueName="[Columns]" displayFolder="" count="2" memberValueDatatype="130" unbalanced="0"/>
    <cacheHierarchy uniqueName="[Columns].[Encoding]" caption="Encoding" attribute="1" defaultMemberUniqueName="[Columns].[Encoding].[All]" allUniqueName="[Columns].[Encoding].[All]" dimensionUniqueName="[Columns]" displayFolder="" count="2" memberValueDatatype="130" unbalanced="0"/>
    <cacheHierarchy uniqueName="[Columns].[EncodingHint]" caption="EncodingHint" attribute="1" defaultMemberUniqueName="[Columns].[EncodingHint].[All]" allUniqueName="[Columns].[EncodingHint].[All]" dimensionUniqueName="[Columns]" displayFolder="" count="2" memberValueDatatype="130" unbalanced="0"/>
    <cacheHierarchy uniqueName="[Columns].[FormatString]" caption="FormatString" attribute="1" defaultMemberUniqueName="[Columns].[FormatString].[All]" allUniqueName="[Columns].[FormatString].[All]" dimensionUniqueName="[Columns]" displayFolder="" count="2" memberValueDatatype="130" unbalanced="0"/>
    <cacheHierarchy uniqueName="[Columns].[FullColumnName]" caption="FullColumnName" attribute="1" defaultMemberUniqueName="[Columns].[FullColumnName].[All]" allUniqueName="[Columns].[FullColumnName].[All]" dimensionUniqueName="[Columns]" displayFolder="" count="2" memberValueDatatype="130" unbalanced="0"/>
    <cacheHierarchy uniqueName="[Columns].[IsAvailableInMDX]" caption="IsAvailableInMDX" attribute="1" defaultMemberUniqueName="[Columns].[IsAvailableInMDX].[All]" allUniqueName="[Columns].[IsAvailableInMDX].[All]" dimensionUniqueName="[Columns]" displayFolder="" count="2" memberValueDatatype="11" unbalanced="0"/>
    <cacheHierarchy uniqueName="[Columns].[IsHidden]" caption="IsHidden" attribute="1" defaultMemberUniqueName="[Columns].[IsHidden].[All]" allUniqueName="[Columns].[IsHidden].[All]" dimensionUniqueName="[Columns]" displayFolder="" count="2" memberValueDatatype="11" unbalanced="0"/>
    <cacheHierarchy uniqueName="[Columns].[IsKey]" caption="IsKey" attribute="1" defaultMemberUniqueName="[Columns].[IsKey].[All]" allUniqueName="[Columns].[IsKey].[All]" dimensionUniqueName="[Columns]" displayFolder="" count="2" memberValueDatatype="11" unbalanced="0"/>
    <cacheHierarchy uniqueName="[Columns].[IsNullable]" caption="IsNullable" attribute="1" defaultMemberUniqueName="[Columns].[IsNullable].[All]" allUniqueName="[Columns].[IsNullable].[All]" dimensionUniqueName="[Columns]" displayFolder="" count="2" memberValueDatatype="11" unbalanced="0"/>
    <cacheHierarchy uniqueName="[Columns].[IsRowNumber]" caption="IsRowNumber" attribute="1" defaultMemberUniqueName="[Columns].[IsRowNumber].[All]" allUniqueName="[Columns].[IsRowNumber].[All]" dimensionUniqueName="[Columns]" displayFolder="" count="2" memberValueDatatype="11" unbalanced="0"/>
    <cacheHierarchy uniqueName="[Columns].[IsUnique]" caption="IsUnique" attribute="1" defaultMemberUniqueName="[Columns].[IsUnique].[All]" allUniqueName="[Columns].[IsUnique].[All]" dimensionUniqueName="[Columns]" displayFolder="" count="2" memberValueDatatype="11" unbalanced="0"/>
    <cacheHierarchy uniqueName="[Columns].[KeepUniqueRows]" caption="KeepUniqueRows" attribute="1" defaultMemberUniqueName="[Columns].[KeepUniqueRows].[All]" allUniqueName="[Columns].[KeepUniqueRows].[All]" dimensionUniqueName="[Columns]" displayFolder="" count="2" memberValueDatatype="11" unbalanced="0"/>
    <cacheHierarchy uniqueName="[Columns].[SortByColumnName]" caption="SortByColumnName" attribute="1" defaultMemberUniqueName="[Columns].[SortByColumnName].[All]" allUniqueName="[Columns].[SortByColumnName].[All]" dimensionUniqueName="[Columns]" displayFolder="" count="2" memberValueDatatype="130" unbalanced="0"/>
    <cacheHierarchy uniqueName="[Columns].[State]" caption="State" attribute="1" defaultMemberUniqueName="[Columns].[State].[All]" allUniqueName="[Columns].[State].[All]" dimensionUniqueName="[Columns]" displayFolder="" count="2" memberValueDatatype="130" unbalanced="0"/>
    <cacheHierarchy uniqueName="[Columns].[Tables-Columns]" caption="Tables-Columns" defaultMemberUniqueName="[Columns].[Tables-Columns].[All]" allUniqueName="[Columns].[Tables-Columns].[All]" dimensionUniqueName="[Columns]" displayFolder="" count="3" unbalanced="0"/>
    <cacheHierarchy uniqueName="[Columns Hierarchies].[ColumnName]" caption="ColumnName" attribute="1" defaultMemberUniqueName="[Columns Hierarchies].[ColumnName].[All]" allUniqueName="[Columns Hierarchies].[ColumnName].[All]" dimensionUniqueName="[Columns Hierarchies]" displayFolder="" count="2" memberValueDatatype="130" unbalanced="0"/>
    <cacheHierarchy uniqueName="[Columns Hierarchies].[StructureName]" caption="StructureName" attribute="1" defaultMemberUniqueName="[Columns Hierarchies].[StructureName].[All]" allUniqueName="[Columns Hierarchies].[StructureName].[All]" dimensionUniqueName="[Columns Hierarchies]" displayFolder="" count="2" memberValueDatatype="130" unbalanced="0"/>
    <cacheHierarchy uniqueName="[Columns Segments].[BitsCount]" caption="BitsCount" attribute="1" defaultMemberUniqueName="[Columns Segments].[BitsCount].[All]" allUniqueName="[Columns Segments].[BitsCount].[All]" dimensionUniqueName="[Columns Segments]" displayFolder="" count="2" memberValueDatatype="20" unbalanced="0"/>
    <cacheHierarchy uniqueName="[Columns Segments].[BookmarkBitsCount]" caption="BookmarkBitsCount" attribute="1" defaultMemberUniqueName="[Columns Segments].[BookmarkBitsCount].[All]" allUniqueName="[Columns Segments].[BookmarkBitsCount].[All]" dimensionUniqueName="[Columns Segments]" displayFolder="" count="2" memberValueDatatype="20" unbalanced="0"/>
    <cacheHierarchy uniqueName="[Columns Segments].[ColumnName]" caption="ColumnName" attribute="1" defaultMemberUniqueName="[Columns Segments].[ColumnName].[All]" allUniqueName="[Columns Segments].[ColumnName].[All]" dimensionUniqueName="[Columns Segments]" displayFolder="" count="2" memberValueDatatype="130" unbalanced="0"/>
    <cacheHierarchy uniqueName="[Columns Segments].[CompressionType]" caption="CompressionType" attribute="1" defaultMemberUniqueName="[Columns Segments].[CompressionType].[All]" allUniqueName="[Columns Segments].[CompressionType].[All]" dimensionUniqueName="[Columns Segments]" displayFolder="" count="2" memberValueDatatype="130" unbalanced="0"/>
    <cacheHierarchy uniqueName="[Columns Segments].[IsPageable]" caption="IsPageable" attribute="1" defaultMemberUniqueName="[Columns Segments].[IsPageable].[All]" allUniqueName="[Columns Segments].[IsPageable].[All]" dimensionUniqueName="[Columns Segments]" displayFolder="" count="2" memberValueDatatype="11" unbalanced="0"/>
    <cacheHierarchy uniqueName="[Columns Segments].[IsResident]" caption="IsResident" attribute="1" defaultMemberUniqueName="[Columns Segments].[IsResident].[All]" allUniqueName="[Columns Segments].[IsResident].[All]" dimensionUniqueName="[Columns Segments]" displayFolder="" count="2" memberValueDatatype="11" unbalanced="0"/>
    <cacheHierarchy uniqueName="[Columns Segments].[LastAccessed]" caption="LastAccessed" attribute="1" time="1" defaultMemberUniqueName="[Columns Segments].[LastAccessed].[All]" allUniqueName="[Columns Segments].[LastAccessed].[All]" dimensionUniqueName="[Columns Segments]" displayFolder="" count="2" memberValueDatatype="7" unbalanced="0"/>
    <cacheHierarchy uniqueName="[Columns Segments].[PartitionName]" caption="PartitionName" attribute="1" defaultMemberUniqueName="[Columns Segments].[PartitionName].[All]" allUniqueName="[Columns Segments].[PartitionName].[All]" dimensionUniqueName="[Columns Segments]" displayFolder="" count="2" memberValueDatatype="130" unbalanced="0"/>
    <cacheHierarchy uniqueName="[Columns Segments].[PartitionState]" caption="PartitionState" attribute="1" defaultMemberUniqueName="[Columns Segments].[PartitionState].[All]" allUniqueName="[Columns Segments].[PartitionState].[All]" dimensionUniqueName="[Columns Segments]" displayFolder="" count="2" memberValueDatatype="130" unbalanced="0"/>
    <cacheHierarchy uniqueName="[Columns Segments].[PartitionType]" caption="PartitionType" attribute="1" defaultMemberUniqueName="[Columns Segments].[PartitionType].[All]" allUniqueName="[Columns Segments].[PartitionType].[All]" dimensionUniqueName="[Columns Segments]" displayFolder="" count="2" memberValueDatatype="130" unbalanced="0"/>
    <cacheHierarchy uniqueName="[Columns Segments].[SegmentNumber]" caption="SegmentNumber" attribute="1" defaultMemberUniqueName="[Columns Segments].[SegmentNumber].[All]" allUniqueName="[Columns Segments].[SegmentNumber].[All]" dimensionUniqueName="[Columns Segments]" displayFolder="" count="2" memberValueDatatype="20" unbalanced="0"/>
    <cacheHierarchy uniqueName="[Columns Segments].[TablePartitionNumber]" caption="TablePartitionNumber" attribute="1" defaultMemberUniqueName="[Columns Segments].[TablePartitionNumber].[All]" allUniqueName="[Columns Segments].[TablePartitionNumber].[All]" dimensionUniqueName="[Columns Segments]" displayFolder="" count="2" memberValueDatatype="20" unbalanced="0"/>
    <cacheHierarchy uniqueName="[Columns Segments].[Temperature]" caption="Temperature" attribute="1" defaultMemberUniqueName="[Columns Segments].[Temperature].[All]" allUniqueName="[Columns Segments].[Temperature].[All]" dimensionUniqueName="[Columns Segments]" displayFolder="" count="2" memberValueDatatype="5" unbalanced="0"/>
    <cacheHierarchy uniqueName="[Columns Segments].[VertipaqState]" caption="VertipaqState" attribute="1" defaultMemberUniqueName="[Columns Segments].[VertipaqState].[All]" allUniqueName="[Columns Segments].[VertipaqState].[All]" dimensionUniqueName="[Columns Segments]" displayFolder="" count="2" memberValueDatatype="130" unbalanced="0"/>
    <cacheHierarchy uniqueName="[DaxExpressions].[DAX Expression]" caption="DAX Expression" attribute="1" defaultMemberUniqueName="[DaxExpressions].[DAX Expression].[All]" allUniqueName="[DaxExpressions].[DAX Expression].[All]" dimensionUniqueName="[DaxExpressions]" displayFolder="" count="2" memberValueDatatype="130" unbalanced="0"/>
    <cacheHierarchy uniqueName="[DaxExpressions].[Description]" caption="Description" attribute="1" defaultMemberUniqueName="[DaxExpressions].[Description].[All]" allUniqueName="[DaxExpressions].[Description].[All]" dimensionUniqueName="[DaxExpressions]" displayFolder="" count="2" memberValueDatatype="130" unbalanced="0"/>
    <cacheHierarchy uniqueName="[DaxExpressions].[DisplayFolder]" caption="DisplayFolder" attribute="1" defaultMemberUniqueName="[DaxExpressions].[DisplayFolder].[All]" allUniqueName="[DaxExpressions].[DisplayFolder].[All]" dimensionUniqueName="[DaxExpressions]" displayFolder="" count="2" memberValueDatatype="130" unbalanced="0"/>
    <cacheHierarchy uniqueName="[DaxExpressions].[FormatString]" caption="FormatString" attribute="1" defaultMemberUniqueName="[DaxExpressions].[FormatString].[All]" allUniqueName="[DaxExpressions].[FormatString].[All]" dimensionUniqueName="[DaxExpressions]" displayFolder="" count="2" memberValueDatatype="130" unbalanced="0"/>
    <cacheHierarchy uniqueName="[DaxExpressions].[IsHidden]" caption="IsHidden" attribute="1" defaultMemberUniqueName="[DaxExpressions].[IsHidden].[All]" allUniqueName="[DaxExpressions].[IsHidden].[All]" dimensionUniqueName="[DaxExpressions]" displayFolder="" count="2" memberValueDatatype="130" unbalanced="0"/>
    <cacheHierarchy uniqueName="[DaxExpressions].[Name]" caption="Name" attribute="1" defaultMemberUniqueName="[DaxExpressions].[Name].[All]" allUniqueName="[DaxExpressions].[Name].[All]" dimensionUniqueName="[DaxExpressions]" displayFolder="" count="2" memberValueDatatype="130" unbalanced="0"/>
    <cacheHierarchy uniqueName="[DaxExpressions].[Table]" caption="Table" attribute="1" defaultMemberUniqueName="[DaxExpressions].[Table].[All]" allUniqueName="[DaxExpressions].[Table].[All]" dimensionUniqueName="[DaxExpressions]" displayFolder="" count="2" memberValueDatatype="130" unbalanced="0"/>
    <cacheHierarchy uniqueName="[DaxExpressions].[Type]" caption="Type" attribute="1" defaultMemberUniqueName="[DaxExpressions].[Type].[All]" allUniqueName="[DaxExpressions].[Type].[All]" dimensionUniqueName="[DaxExpressions]" displayFolder="" count="2" memberValueDatatype="130" unbalanced="0"/>
    <cacheHierarchy uniqueName="[Measures]" caption="Measures" attribute="1" keyAttribute="1" defaultMemberUniqueName="[Measures].[__No measures defined]" dimensionUniqueName="[Measures]" displayFolder="" measures="1" count="1" memberValueDatatype="130" unbalanced="0">
      <fieldsUsage count="1">
        <fieldUsage x="0"/>
      </fieldsUsage>
    </cacheHierarchy>
    <cacheHierarchy uniqueName="[Measures List].[DataType]" caption="DataType" attribute="1" defaultMemberUniqueName="[Measures List].[DataType].[All]" allUniqueName="[Measures List].[DataType].[All]" dimensionUniqueName="[Measures List]" displayFolder="" count="2" memberValueDatatype="130" unbalanced="0"/>
    <cacheHierarchy uniqueName="[Measures List].[Description]" caption="Description" attribute="1" defaultMemberUniqueName="[Measures List].[Description].[All]" allUniqueName="[Measures List].[Description].[All]" dimensionUniqueName="[Measures List]" displayFolder="" count="2" memberValueDatatype="130" unbalanced="0"/>
    <cacheHierarchy uniqueName="[Measures List].[DetailRowsExpression]" caption="DetailRowsExpression" attribute="1" defaultMemberUniqueName="[Measures List].[DetailRowsExpression].[All]" allUniqueName="[Measures List].[DetailRowsExpression].[All]" dimensionUniqueName="[Measures List]" displayFolder="" count="2" memberValueDatatype="130" unbalanced="0"/>
    <cacheHierarchy uniqueName="[Measures List].[DisplayFolder]" caption="DisplayFolder" attribute="1" defaultMemberUniqueName="[Measures List].[DisplayFolder].[All]" allUniqueName="[Measures List].[DisplayFolder].[All]" dimensionUniqueName="[Measures List]" displayFolder="" count="2" memberValueDatatype="130" unbalanced="0"/>
    <cacheHierarchy uniqueName="[Measures List].[FormatString]" caption="FormatString" attribute="1" defaultMemberUniqueName="[Measures List].[FormatString].[All]" allUniqueName="[Measures List].[FormatString].[All]" dimensionUniqueName="[Measures List]" displayFolder="" count="2" memberValueDatatype="130" unbalanced="0"/>
    <cacheHierarchy uniqueName="[Measures List].[FullMeasureName]" caption="FullMeasureName" attribute="1" defaultMemberUniqueName="[Measures List].[FullMeasureName].[All]" allUniqueName="[Measures List].[FullMeasureName].[All]" dimensionUniqueName="[Measures List]" displayFolder="" count="2" memberValueDatatype="130" unbalanced="0"/>
    <cacheHierarchy uniqueName="[Measures List].[IsHidden]" caption="IsHidden" attribute="1" defaultMemberUniqueName="[Measures List].[IsHidden].[All]" allUniqueName="[Measures List].[IsHidden].[All]" dimensionUniqueName="[Measures List]" displayFolder="" count="2" memberValueDatatype="11" unbalanced="0"/>
    <cacheHierarchy uniqueName="[Measures List].[KpiStatusExpression]" caption="KpiStatusExpression" attribute="1" defaultMemberUniqueName="[Measures List].[KpiStatusExpression].[All]" allUniqueName="[Measures List].[KpiStatusExpression].[All]" dimensionUniqueName="[Measures List]" displayFolder="" count="2" memberValueDatatype="130" unbalanced="0"/>
    <cacheHierarchy uniqueName="[Measures List].[KpiTargetExpression]" caption="KpiTargetExpression" attribute="1" defaultMemberUniqueName="[Measures List].[KpiTargetExpression].[All]" allUniqueName="[Measures List].[KpiTargetExpression].[All]" dimensionUniqueName="[Measures List]" displayFolder="" count="2" memberValueDatatype="130" unbalanced="0"/>
    <cacheHierarchy uniqueName="[Measures List].[KpiTargetFormatString]" caption="KpiTargetFormatString" attribute="1" defaultMemberUniqueName="[Measures List].[KpiTargetFormatString].[All]" allUniqueName="[Measures List].[KpiTargetFormatString].[All]" dimensionUniqueName="[Measures List]" displayFolder="" count="2" memberValueDatatype="130" unbalanced="0"/>
    <cacheHierarchy uniqueName="[Measures List].[KpiTrendExpression]" caption="KpiTrendExpression" attribute="1" defaultMemberUniqueName="[Measures List].[KpiTrendExpression].[All]" allUniqueName="[Measures List].[KpiTrendExpression].[All]" dimensionUniqueName="[Measures List]" displayFolder="" count="2" memberValueDatatype="130" unbalanced="0"/>
    <cacheHierarchy uniqueName="[Measures List].[MeasureExpression]" caption="MeasureExpression" attribute="1" defaultMemberUniqueName="[Measures List].[MeasureExpression].[All]" allUniqueName="[Measures List].[MeasureExpression].[All]" dimensionUniqueName="[Measures List]" displayFolder="" count="2" memberValueDatatype="130" unbalanced="0"/>
    <cacheHierarchy uniqueName="[Measures List].[MeasureName]" caption="MeasureName" attribute="1" defaultMemberUniqueName="[Measures List].[MeasureName].[All]" allUniqueName="[Measures List].[MeasureName].[All]" dimensionUniqueName="[Measures List]" displayFolder="" count="2" memberValueDatatype="130" unbalanced="0"/>
    <cacheHierarchy uniqueName="[Relationships].[Cardinality (Filter)]" caption="Cardinality (Filter)" attribute="1" defaultMemberUniqueName="[Relationships].[Cardinality (Filter)].[All]" allUniqueName="[Relationships].[Cardinality (Filter)].[All]" dimensionUniqueName="[Relationships]" displayFolder="" count="2" memberValueDatatype="130" unbalanced="0"/>
    <cacheHierarchy uniqueName="[Relationships].[CrossFilteringBehavior]" caption="CrossFilteringBehavior" attribute="1" defaultMemberUniqueName="[Relationships].[CrossFilteringBehavior].[All]" allUniqueName="[Relationships].[CrossFilteringBehavior].[All]" dimensionUniqueName="[Relationships]" displayFolder="" count="2" memberValueDatatype="130" unbalanced="0"/>
    <cacheHierarchy uniqueName="[Relationships].[FromCardinalityType]" caption="FromCardinalityType" attribute="1" defaultMemberUniqueName="[Relationships].[FromCardinalityType].[All]" allUniqueName="[Relationships].[FromCardinalityType].[All]" dimensionUniqueName="[Relationships]" displayFolder="" count="2" memberValueDatatype="130" unbalanced="0"/>
    <cacheHierarchy uniqueName="[Relationships].[FromFullColumnName]" caption="FromFullColumnName" attribute="1" defaultMemberUniqueName="[Relationships].[FromFullColumnName].[All]" allUniqueName="[Relationships].[FromFullColumnName].[All]" dimensionUniqueName="[Relationships]" displayFolder="" count="2" memberValueDatatype="130" unbalanced="0"/>
    <cacheHierarchy uniqueName="[Relationships].[IsActive]" caption="IsActive" attribute="1" defaultMemberUniqueName="[Relationships].[IsActive].[All]" allUniqueName="[Relationships].[IsActive].[All]" dimensionUniqueName="[Relationships]" displayFolder="" count="2" memberValueDatatype="11" unbalanced="0"/>
    <cacheHierarchy uniqueName="[Relationships].[JoinOnDateBehavior]" caption="JoinOnDateBehavior" attribute="1" defaultMemberUniqueName="[Relationships].[JoinOnDateBehavior].[All]" allUniqueName="[Relationships].[JoinOnDateBehavior].[All]" dimensionUniqueName="[Relationships]" displayFolder="" count="2" memberValueDatatype="130" unbalanced="0"/>
    <cacheHierarchy uniqueName="[Relationships].[OneToManyRatio]" caption="OneToManyRatio" attribute="1" defaultMemberUniqueName="[Relationships].[OneToManyRatio].[All]" allUniqueName="[Relationships].[OneToManyRatio].[All]" dimensionUniqueName="[Relationships]" displayFolder="" count="2" memberValueDatatype="5" unbalanced="0"/>
    <cacheHierarchy uniqueName="[Relationships].[Relationship]" caption="Relationship" attribute="1" defaultMemberUniqueName="[Relationships].[Relationship].[All]" allUniqueName="[Relationships].[Relationship].[All]" dimensionUniqueName="[Relationships]" displayFolder="" count="2" memberValueDatatype="130" unbalanced="0"/>
    <cacheHierarchy uniqueName="[Relationships].[RelationshipName]" caption="RelationshipName" attribute="1" defaultMemberUniqueName="[Relationships].[RelationshipName].[All]" allUniqueName="[Relationships].[RelationshipName].[All]" dimensionUniqueName="[Relationships]" displayFolder="" count="2" memberValueDatatype="130" unbalanced="0"/>
    <cacheHierarchy uniqueName="[Relationships].[RelationshipType]" caption="RelationshipType" attribute="1" defaultMemberUniqueName="[Relationships].[RelationshipType].[All]" allUniqueName="[Relationships].[RelationshipType].[All]" dimensionUniqueName="[Relationships]" displayFolder="" count="2" memberValueDatatype="130" unbalanced="0"/>
    <cacheHierarchy uniqueName="[Relationships].[RelyOnReferentialIntegrity]" caption="RelyOnReferentialIntegrity" attribute="1" defaultMemberUniqueName="[Relationships].[RelyOnReferentialIntegrity].[All]" allUniqueName="[Relationships].[RelyOnReferentialIntegrity].[All]" dimensionUniqueName="[Relationships]" displayFolder="" count="2" memberValueDatatype="11" unbalanced="0"/>
    <cacheHierarchy uniqueName="[Relationships].[SecurityFilteringBehavior]" caption="SecurityFilteringBehavior" attribute="1" defaultMemberUniqueName="[Relationships].[SecurityFilteringBehavior].[All]" allUniqueName="[Relationships].[SecurityFilteringBehavior].[All]" dimensionUniqueName="[Relationships]" displayFolder="" count="2" memberValueDatatype="130" unbalanced="0"/>
    <cacheHierarchy uniqueName="[Relationships].[ToCardinalityType]" caption="ToCardinalityType" attribute="1" defaultMemberUniqueName="[Relationships].[ToCardinalityType].[All]" allUniqueName="[Relationships].[ToCardinalityType].[All]" dimensionUniqueName="[Relationships]" displayFolder="" count="2" memberValueDatatype="130" unbalanced="0"/>
    <cacheHierarchy uniqueName="[Relationships].[ToFullColumnName]" caption="ToFullColumnName" attribute="1" defaultMemberUniqueName="[Relationships].[ToFullColumnName].[All]" allUniqueName="[Relationships].[ToFullColumnName].[All]" dimensionUniqueName="[Relationships]" displayFolder="" count="2" memberValueDatatype="130" unbalanced="0"/>
    <cacheHierarchy uniqueName="[Roles Expressions].[FilterExpression]" caption="FilterExpression" attribute="1" defaultMemberUniqueName="[Roles Expressions].[FilterExpression].[All]" allUniqueName="[Roles Expressions].[FilterExpression].[All]" dimensionUniqueName="[Roles Expressions]" displayFolder="" count="2" memberValueDatatype="130" unbalanced="0"/>
    <cacheHierarchy uniqueName="[Roles Expressions].[RoleName]" caption="RoleName" attribute="1" defaultMemberUniqueName="[Roles Expressions].[RoleName].[All]" allUniqueName="[Roles Expressions].[RoleName].[All]" dimensionUniqueName="[Roles Expressions]" displayFolder="" count="2" memberValueDatatype="130" unbalanced="0"/>
    <cacheHierarchy uniqueName="[User Hierarchies].[IsHidden]" caption="IsHidden" attribute="1" defaultMemberUniqueName="[User Hierarchies].[IsHidden].[All]" allUniqueName="[User Hierarchies].[IsHidden].[All]" dimensionUniqueName="[User Hierarchies]" displayFolder="" count="2" memberValueDatatype="11" unbalanced="0"/>
    <cacheHierarchy uniqueName="[User Hierarchies].[Levels]" caption="Levels" attribute="1" defaultMemberUniqueName="[User Hierarchies].[Levels].[All]" allUniqueName="[User Hierarchies].[Levels].[All]" dimensionUniqueName="[User Hierarchies]" displayFolder="" count="2" memberValueDatatype="130" unbalanced="0"/>
    <cacheHierarchy uniqueName="[User Hierarchies].[UserHierarchyName]" caption="UserHierarchyName" attribute="1" defaultMemberUniqueName="[User Hierarchies].[UserHierarchyName].[All]" allUniqueName="[User Hierarchies].[UserHierarchyName].[All]" dimensionUniqueName="[User Hierarchies]" displayFolder="" count="2" memberValueDatatype="130" unbalanced="0"/>
    <cacheHierarchy uniqueName="[Columns].[ColumnCardinality]" caption="ColumnCardinality" attribute="1" defaultMemberUniqueName="[Columns].[ColumnCardinality].[All]" allUniqueName="[Columns].[ColumnCardinality].[All]" dimensionUniqueName="[Columns]" displayFolder="" count="2" memberValueDatatype="20" unbalanced="0" hidden="1"/>
    <cacheHierarchy uniqueName="[Columns].[ColumnName]" caption="ColumnName" attribute="1" defaultMemberUniqueName="[Columns].[ColumnName].[All]" allUniqueName="[Columns].[ColumnName].[All]" dimensionUniqueName="[Columns]" displayFolder="" count="2" memberValueDatatype="130" unbalanced="0" hidden="1"/>
    <cacheHierarchy uniqueName="[Columns].[DataSize]" caption="DataSize" attribute="1" defaultMemberUniqueName="[Columns].[DataSize].[All]" allUniqueName="[Columns].[DataSize].[All]" dimensionUniqueName="[Columns]" displayFolder="" count="2" memberValueDatatype="20" unbalanced="0" hidden="1"/>
    <cacheHierarchy uniqueName="[Columns].[DictionarySize]" caption="DictionarySize" attribute="1" defaultMemberUniqueName="[Columns].[DictionarySize].[All]" allUniqueName="[Columns].[DictionarySize].[All]" dimensionUniqueName="[Columns]" displayFolder="" count="2" memberValueDatatype="20" unbalanced="0" hidden="1"/>
    <cacheHierarchy uniqueName="[Columns].[HierarchiesSize]" caption="HierarchiesSize" attribute="1" defaultMemberUniqueName="[Columns].[HierarchiesSize].[All]" allUniqueName="[Columns].[HierarchiesSize].[All]" dimensionUniqueName="[Columns]" displayFolder="" count="2" memberValueDatatype="20" unbalanced="0" hidden="1"/>
    <cacheHierarchy uniqueName="[Columns].[Selectivity]" caption="Selectivity" attribute="1" defaultMemberUniqueName="[Columns].[Selectivity].[All]" allUniqueName="[Columns].[Selectivity].[All]" dimensionUniqueName="[Columns]" displayFolder="" count="2" memberValueDatatype="5" unbalanced="0" hidden="1"/>
    <cacheHierarchy uniqueName="[Columns].[TableName]" caption="TableName" attribute="1" defaultMemberUniqueName="[Columns].[TableName].[All]" allUniqueName="[Columns].[TableName].[All]" dimensionUniqueName="[Columns]" displayFolder="" count="2" memberValueDatatype="130" unbalanced="0" hidden="1"/>
    <cacheHierarchy uniqueName="[Columns].[TotalSize]" caption="TotalSize" attribute="1" defaultMemberUniqueName="[Columns].[TotalSize].[All]" allUniqueName="[Columns].[TotalSize].[All]" dimensionUniqueName="[Columns]" displayFolder="" count="2" memberValueDatatype="20" unbalanced="0" hidden="1"/>
    <cacheHierarchy uniqueName="[Columns Hierarchies].[FullColumnName]" caption="FullColumnName" attribute="1" defaultMemberUniqueName="[Columns Hierarchies].[FullColumnName].[All]" allUniqueName="[Columns Hierarchies].[FullColumnName].[All]" dimensionUniqueName="[Columns Hierarchies]" displayFolder="" count="2" memberValueDatatype="130" unbalanced="0" hidden="1"/>
    <cacheHierarchy uniqueName="[Columns Hierarchies].[SegmentNumber]" caption="SegmentNumber" attribute="1" defaultMemberUniqueName="[Columns Hierarchies].[SegmentNumber].[All]" allUniqueName="[Columns Hierarchies].[SegmentNumber].[All]" dimensionUniqueName="[Columns Hierarchies]" displayFolder="" count="2" memberValueDatatype="20" unbalanced="0" hidden="1"/>
    <cacheHierarchy uniqueName="[Columns Hierarchies].[TableName]" caption="TableName" attribute="1" defaultMemberUniqueName="[Columns Hierarchies].[TableName].[All]" allUniqueName="[Columns Hierarchies].[TableName].[All]" dimensionUniqueName="[Columns Hierarchies]" displayFolder="" count="2" memberValueDatatype="130" unbalanced="0" hidden="1"/>
    <cacheHierarchy uniqueName="[Columns Hierarchies].[TablePartitionNumber]" caption="TablePartitionNumber" attribute="1" defaultMemberUniqueName="[Columns Hierarchies].[TablePartitionNumber].[All]" allUniqueName="[Columns Hierarchies].[TablePartitionNumber].[All]" dimensionUniqueName="[Columns Hierarchies]" displayFolder="" count="2" memberValueDatatype="20" unbalanced="0" hidden="1"/>
    <cacheHierarchy uniqueName="[Columns Hierarchies].[UsedSize]" caption="UsedSize" attribute="1" defaultMemberUniqueName="[Columns Hierarchies].[UsedSize].[All]" allUniqueName="[Columns Hierarchies].[UsedSize].[All]" dimensionUniqueName="[Columns Hierarchies]" displayFolder="" count="2" memberValueDatatype="20" unbalanced="0" hidden="1"/>
    <cacheHierarchy uniqueName="[Columns Segments].[FullColumnName]" caption="FullColumnName" attribute="1" defaultMemberUniqueName="[Columns Segments].[FullColumnName].[All]" allUniqueName="[Columns Segments].[FullColumnName].[All]" dimensionUniqueName="[Columns Segments]" displayFolder="" count="2" memberValueDatatype="130" unbalanced="0" hidden="1"/>
    <cacheHierarchy uniqueName="[Columns Segments].[RefreshedTime]" caption="RefreshedTime" attribute="1" time="1" defaultMemberUniqueName="[Columns Segments].[RefreshedTime].[All]" allUniqueName="[Columns Segments].[RefreshedTime].[All]" dimensionUniqueName="[Columns Segments]" displayFolder="" count="2" memberValueDatatype="7" unbalanced="0" hidden="1"/>
    <cacheHierarchy uniqueName="[Columns Segments].[SegmentRows]" caption="SegmentRows" attribute="1" defaultMemberUniqueName="[Columns Segments].[SegmentRows].[All]" allUniqueName="[Columns Segments].[SegmentRows].[All]" dimensionUniqueName="[Columns Segments]" displayFolder="" count="2" memberValueDatatype="20" unbalanced="0" hidden="1"/>
    <cacheHierarchy uniqueName="[Columns Segments].[TableName]" caption="TableName" attribute="1" defaultMemberUniqueName="[Columns Segments].[TableName].[All]" allUniqueName="[Columns Segments].[TableName].[All]" dimensionUniqueName="[Columns Segments]" displayFolder="" count="2" memberValueDatatype="130" unbalanced="0" hidden="1"/>
    <cacheHierarchy uniqueName="[Columns Segments].[UsedSize]" caption="UsedSize" attribute="1" defaultMemberUniqueName="[Columns Segments].[UsedSize].[All]" allUniqueName="[Columns Segments].[UsedSize].[All]" dimensionUniqueName="[Columns Segments]" displayFolder="" count="2" memberValueDatatype="20" unbalanced="0" hidden="1"/>
    <cacheHierarchy uniqueName="[Measures List].[TableName]" caption="TableName" attribute="1" defaultMemberUniqueName="[Measures List].[TableName].[All]" allUniqueName="[Measures List].[TableName].[All]" dimensionUniqueName="[Measures List]" displayFolder="" count="2" memberValueDatatype="130" unbalanced="0" hidden="1"/>
    <cacheHierarchy uniqueName="[Relationships].[FromCardinality]" caption="FromCardinality" attribute="1" defaultMemberUniqueName="[Relationships].[FromCardinality].[All]" allUniqueName="[Relationships].[FromCardinality].[All]" dimensionUniqueName="[Relationships]" displayFolder="" count="2" memberValueDatatype="20" unbalanced="0" hidden="1"/>
    <cacheHierarchy uniqueName="[Relationships].[FromTableName]" caption="FromTableName" attribute="1" defaultMemberUniqueName="[Relationships].[FromTableName].[All]" allUniqueName="[Relationships].[FromTableName].[All]" dimensionUniqueName="[Relationships]" displayFolder="" count="2" memberValueDatatype="130" unbalanced="0" hidden="1"/>
    <cacheHierarchy uniqueName="[Relationships].[InvalidRows]" caption="InvalidRows" attribute="1" defaultMemberUniqueName="[Relationships].[InvalidRows].[All]" allUniqueName="[Relationships].[InvalidRows].[All]" dimensionUniqueName="[Relationships]" displayFolder="" count="2" memberValueDatatype="20" unbalanced="0" hidden="1"/>
    <cacheHierarchy uniqueName="[Relationships].[MissingKeys]" caption="MissingKeys" attribute="1" defaultMemberUniqueName="[Relationships].[MissingKeys].[All]" allUniqueName="[Relationships].[MissingKeys].[All]" dimensionUniqueName="[Relationships]" displayFolder="" count="2" memberValueDatatype="20" unbalanced="0" hidden="1"/>
    <cacheHierarchy uniqueName="[Relationships].[ToCardinality]" caption="ToCardinality" attribute="1" defaultMemberUniqueName="[Relationships].[ToCardinality].[All]" allUniqueName="[Relationships].[ToCardinality].[All]" dimensionUniqueName="[Relationships]" displayFolder="" count="2" memberValueDatatype="20" unbalanced="0" hidden="1"/>
    <cacheHierarchy uniqueName="[Relationships].[ToTableName]" caption="ToTableName" attribute="1" defaultMemberUniqueName="[Relationships].[ToTableName].[All]" allUniqueName="[Relationships].[ToTableName].[All]" dimensionUniqueName="[Relationships]" displayFolder="" count="2" memberValueDatatype="130" unbalanced="0" hidden="1"/>
    <cacheHierarchy uniqueName="[Relationships].[UsedSize]" caption="UsedSize" attribute="1" defaultMemberUniqueName="[Relationships].[UsedSize].[All]" allUniqueName="[Relationships].[UsedSize].[All]" dimensionUniqueName="[Relationships]" displayFolder="" count="2" memberValueDatatype="20" unbalanced="0" hidden="1"/>
    <cacheHierarchy uniqueName="[Relationships].[UsedSizeFrom]" caption="UsedSizeFrom" attribute="1" defaultMemberUniqueName="[Relationships].[UsedSizeFrom].[All]" allUniqueName="[Relationships].[UsedSizeFrom].[All]" dimensionUniqueName="[Relationships]" displayFolder="" count="2" memberValueDatatype="20" unbalanced="0" hidden="1"/>
    <cacheHierarchy uniqueName="[Relationships].[UsedSizeTo]" caption="UsedSizeTo" attribute="1" defaultMemberUniqueName="[Relationships].[UsedSizeTo].[All]" allUniqueName="[Relationships].[UsedSizeTo].[All]" dimensionUniqueName="[Relationships]" displayFolder="" count="2" memberValueDatatype="20" unbalanced="0" hidden="1"/>
    <cacheHierarchy uniqueName="[Roles Expressions].[TableName]" caption="TableName" attribute="1" defaultMemberUniqueName="[Roles Expressions].[TableName].[All]" allUniqueName="[Roles Expressions].[TableName].[All]" dimensionUniqueName="[Roles Expressions]" displayFolder="" count="2" memberValueDatatype="130" unbalanced="0" hidden="1"/>
    <cacheHierarchy uniqueName="[Tables].[ColumnsSize]" caption="ColumnsSize" attribute="1" defaultMemberUniqueName="[Tables].[ColumnsSize].[All]" allUniqueName="[Tables].[ColumnsSize].[All]" dimensionUniqueName="[Tables]" displayFolder="" count="2" memberValueDatatype="20" unbalanced="0" hidden="1"/>
    <cacheHierarchy uniqueName="[Tables].[Description]" caption="Description" attribute="1" defaultMemberUniqueName="[Tables].[Description].[All]" allUniqueName="[Tables].[Description].[All]" dimensionUniqueName="[Tables]" displayFolder="" count="2" memberValueDatatype="130" unbalanced="0" hidden="1"/>
    <cacheHierarchy uniqueName="[Tables].[IsHidden]" caption="IsHidden" attribute="1" defaultMemberUniqueName="[Tables].[IsHidden].[All]" allUniqueName="[Tables].[IsHidden].[All]" dimensionUniqueName="[Tables]" displayFolder="" count="2" memberValueDatatype="11" unbalanced="0" hidden="1"/>
    <cacheHierarchy uniqueName="[Tables].[IsLocalDateTable]" caption="IsLocalDateTable" attribute="1" defaultMemberUniqueName="[Tables].[IsLocalDateTable].[All]" allUniqueName="[Tables].[IsLocalDateTable].[All]" dimensionUniqueName="[Tables]" displayFolder="" count="2" memberValueDatatype="11" unbalanced="0" hidden="1"/>
    <cacheHierarchy uniqueName="[Tables].[IsPrivate]" caption="IsPrivate" attribute="1" defaultMemberUniqueName="[Tables].[IsPrivate].[All]" allUniqueName="[Tables].[IsPrivate].[All]" dimensionUniqueName="[Tables]" displayFolder="" count="2" memberValueDatatype="11" unbalanced="0" hidden="1"/>
    <cacheHierarchy uniqueName="[Tables].[IsTemplateDateTable]" caption="IsTemplateDateTable" attribute="1" defaultMemberUniqueName="[Tables].[IsTemplateDateTable].[All]" allUniqueName="[Tables].[IsTemplateDateTable].[All]" dimensionUniqueName="[Tables]" displayFolder="" count="2" memberValueDatatype="11" unbalanced="0" hidden="1"/>
    <cacheHierarchy uniqueName="[Tables].[ReferentialIntegrityViolationCount]" caption="ReferentialIntegrityViolationCount" attribute="1" defaultMemberUniqueName="[Tables].[ReferentialIntegrityViolationCount].[All]" allUniqueName="[Tables].[ReferentialIntegrityViolationCount].[All]" dimensionUniqueName="[Tables]" displayFolder="" count="2" memberValueDatatype="20" unbalanced="0" hidden="1"/>
    <cacheHierarchy uniqueName="[Tables].[RelationshipsSize]" caption="RelationshipsSize" attribute="1" defaultMemberUniqueName="[Tables].[RelationshipsSize].[All]" allUniqueName="[Tables].[RelationshipsSize].[All]" dimensionUniqueName="[Tables]" displayFolder="" count="2" memberValueDatatype="20" unbalanced="0" hidden="1"/>
    <cacheHierarchy uniqueName="[Tables].[RowsCount]" caption="RowsCount" attribute="1" defaultMemberUniqueName="[Tables].[RowsCount].[All]" allUniqueName="[Tables].[RowsCount].[All]" dimensionUniqueName="[Tables]" displayFolder="" count="2" memberValueDatatype="20" unbalanced="0" hidden="1"/>
    <cacheHierarchy uniqueName="[Tables].[TableExpression]" caption="TableExpression" attribute="1" defaultMemberUniqueName="[Tables].[TableExpression].[All]" allUniqueName="[Tables].[TableExpression].[All]" dimensionUniqueName="[Tables]" displayFolder="" count="2" memberValueDatatype="130" unbalanced="0" hidden="1"/>
    <cacheHierarchy uniqueName="[Tables].[TableName]" caption="TableName" attribute="1" defaultMemberUniqueName="[Tables].[TableName].[All]" allUniqueName="[Tables].[TableName].[All]" dimensionUniqueName="[Tables]" displayFolder="" count="2" memberValueDatatype="130" unbalanced="0" hidden="1"/>
    <cacheHierarchy uniqueName="[Tables].[TableSize]" caption="TableSize" attribute="1" defaultMemberUniqueName="[Tables].[TableSize].[All]" allUniqueName="[Tables].[TableSize].[All]" dimensionUniqueName="[Tables]" displayFolder="" count="2" memberValueDatatype="20" unbalanced="0" hidden="1"/>
    <cacheHierarchy uniqueName="[Tables].[UserHierarchiesSize]" caption="UserHierarchiesSize" attribute="1" defaultMemberUniqueName="[Tables].[UserHierarchiesSize].[All]" allUniqueName="[Tables].[UserHierarchiesSize].[All]" dimensionUniqueName="[Tables]" displayFolder="" count="2" memberValueDatatype="20" unbalanced="0" hidden="1"/>
    <cacheHierarchy uniqueName="[User Hierarchies].[TableName]" caption="TableName" attribute="1" defaultMemberUniqueName="[User Hierarchies].[TableName].[All]" allUniqueName="[User Hierarchies].[TableName].[All]" dimensionUniqueName="[User Hierarchies]" displayFolder="" count="2" memberValueDatatype="130" unbalanced="0" hidden="1"/>
    <cacheHierarchy uniqueName="[User Hierarchies].[UsedSize]" caption="UsedSize" attribute="1" defaultMemberUniqueName="[User Hierarchies].[UsedSize].[All]" allUniqueName="[User Hierarchies].[UsedSize].[All]" dimensionUniqueName="[User Hierarchies]" displayFolder="" count="2" memberValueDatatype="20" unbalanced="0" hidden="1"/>
    <cacheHierarchy uniqueName="[Measures].[Encoding_]" caption="Encoding_" measure="1" displayFolder="" measureGroup="Columns" count="0"/>
    <cacheHierarchy uniqueName="[Measures].[Partitions #]" caption="Partitions #" measure="1" displayFolder="" measureGroup="Columns" count="0"/>
    <cacheHierarchy uniqueName="[Measures].[Rows]" caption="Rows" measure="1" displayFolder="" measureGroup="Columns" count="0"/>
    <cacheHierarchy uniqueName="[Measures].[Segments #]" caption="Segments #" measure="1" displayFolder="" measureGroup="Columns" count="0"/>
    <cacheHierarchy uniqueName="[Measures].[Cardinality]" caption="Cardinality" measure="1" displayFolder="" measureGroup="Columns" count="0"/>
    <cacheHierarchy uniqueName="[Measures].[Columns #]" caption="Columns #" measure="1" displayFolder="" measureGroup="Columns" count="0"/>
    <cacheHierarchy uniqueName="[Measures].[Columns Hierarchies Size]" caption="Columns Hierarchies Size" measure="1" displayFolder="" measureGroup="Columns" count="0"/>
    <cacheHierarchy uniqueName="[Measures].[Columns Total Size]" caption="Columns Total Size" measure="1" displayFolder="" measureGroup="Columns" count="0"/>
    <cacheHierarchy uniqueName="[Measures].[Data Size]" caption="Data Size" measure="1" displayFolder="" measureGroup="Columns" count="0"/>
    <cacheHierarchy uniqueName="[Measures].[Dictionary Size]" caption="Dictionary Size" measure="1" displayFolder="" measureGroup="Columns" count="0"/>
    <cacheHierarchy uniqueName="[Measures].[Max From Cardinality]" caption="Max From Cardinality" measure="1" displayFolder="" measureGroup="Columns" count="0"/>
    <cacheHierarchy uniqueName="[Measures].[Max To Cardinality]" caption="Max To Cardinality" measure="1" displayFolder="" measureGroup="Columns" count="0"/>
    <cacheHierarchy uniqueName="[Measures].[Relationships Size]" caption="Relationships Size" measure="1" displayFolder="" measureGroup="Columns" count="0"/>
    <cacheHierarchy uniqueName="[Measures].[Table Size]" caption="Table Size" measure="1" displayFolder="" measureGroup="Columns" count="0"/>
    <cacheHierarchy uniqueName="[Measures].[User Hierarchies Size]" caption="User Hierarchies Size" measure="1" displayFolder="" measureGroup="Columns" count="0"/>
    <cacheHierarchy uniqueName="[Measures].[Type Name]" caption="Type Name" measure="1" displayFolder="" measureGroup="Columns" count="0"/>
    <cacheHierarchy uniqueName="[Measures].[Table Size %]" caption="Table Size %" measure="1" displayFolder="" measureGroup="Columns" count="0"/>
    <cacheHierarchy uniqueName="[Measures].[Database Size %]" caption="Database Size %" measure="1" displayFolder="" measureGroup="Columns" count="0"/>
    <cacheHierarchy uniqueName="[Measures].[RI Violations #]" caption="RI Violations #" measure="1" displayFolder="" measureGroup="Columns" count="0"/>
    <cacheHierarchy uniqueName="[Measures].[Missing Keys]" caption="Missing Keys" measure="1" displayFolder="" measureGroup="Columns" count="0"/>
    <cacheHierarchy uniqueName="[Measures].[Invalid Rows]" caption="Invalid Rows" measure="1" displayFolder="" measureGroup="Columns" count="0"/>
    <cacheHierarchy uniqueName="[Measures].[Bid. Filters]" caption="Bid. Filters" measure="1" displayFolder="" measureGroup="Columns" count="0"/>
    <cacheHierarchy uniqueName="[Measures].[MMR]" caption="MMR" measure="1" displayFolder="" measureGroup="Columns" count="0"/>
    <cacheHierarchy uniqueName="[Measures].[Relationship Type]" caption="Relationship Type" measure="1" displayFolder="" measureGroup="Columns" count="0"/>
    <cacheHierarchy uniqueName="[Measures].[One to Many Ratio %]" caption="One to Many Ratio %" measure="1" displayFolder="" measureGroup="Columns" count="0"/>
    <cacheHierarchy uniqueName="[Measures].[Last Refresh]" caption="Last Refresh" measure="1" displayFolder="" measureGroup="Columns" count="0"/>
    <cacheHierarchy uniqueName="[Measures].[Tables #]" caption="Tables #" measure="1" displayFolder="" measureGroup="Columns" count="0"/>
    <cacheHierarchy uniqueName="[Measures].[Dax Expressions #]" caption="Dax Expressions #" measure="1" displayFolder="" measureGroup="Columns" count="0"/>
    <cacheHierarchy uniqueName="[Measures].[Measures #]" caption="Measures #" measure="1" displayFolder="" measureGroup="Columns" count="0"/>
    <cacheHierarchy uniqueName="[Measures].[Calculated tables #]" caption="Calculated tables #" measure="1" displayFolder="" measureGroup="Columns" count="0"/>
    <cacheHierarchy uniqueName="[Measures].[Calculated columns #]" caption="Calculated columns #" measure="1" displayFolder="" measureGroup="Columns" count="0"/>
    <cacheHierarchy uniqueName="[Measures].[Roles #]" caption="Roles #" measure="1" displayFolder="" measureGroup="Columns" count="0"/>
    <cacheHierarchy uniqueName="[Measures].[Calculation items #]" caption="Calculation items #" measure="1" displayFolder="" measureGroup="Columns" count="0"/>
    <cacheHierarchy uniqueName="[Measures].[Calculation items format #]" caption="Calculation items format #" measure="1" displayFolder="" measureGroup="Columns" count="0"/>
    <cacheHierarchy uniqueName="[Measures].[Detail Rows #]" caption="Detail Rows #" measure="1" displayFolder="" measureGroup="Columns" count="0"/>
    <cacheHierarchy uniqueName="[Measures].[Kpi Status #]" caption="Kpi Status #" measure="1" displayFolder="" measureGroup="Columns" count="0"/>
    <cacheHierarchy uniqueName="[Measures].[Kpi Target #]" caption="Kpi Target #" measure="1" displayFolder="" measureGroup="Columns" count="0"/>
    <cacheHierarchy uniqueName="[Measures].[Kpi Trend #]" caption="Kpi Trend #" measure="1" displayFolder="" measureGroup="Columns" count="0"/>
    <cacheHierarchy uniqueName="[Measures].[Total Segments #]" caption="Total Segments #" measure="1" displayFolder="" measureGroup="Columns" count="0"/>
    <cacheHierarchy uniqueName="[Measures].[Pageable Segments #]" caption="Pageable Segments #" measure="1" displayFolder="" measureGroup="Columns" count="0"/>
    <cacheHierarchy uniqueName="[Measures].[Resident Segments #]" caption="Resident Segments #" measure="1" displayFolder="" measureGroup="Columns" count="0"/>
    <cacheHierarchy uniqueName="[Measures].[Last Accessed]" caption="Last Accessed" measure="1" displayFolder="" measureGroup="Columns" count="0"/>
    <cacheHierarchy uniqueName="[Measures].[Average Temperature]" caption="Average Temperature" measure="1" displayFolder="" measureGroup="Columns" count="0"/>
    <cacheHierarchy uniqueName="[Measures].[Calculation groups #]" caption="Calculation groups #" measure="1" displayFolder="" measureGroup="Columns" count="0"/>
    <cacheHierarchy uniqueName="[Measures].[__XL_Count Tables]" caption="__XL_Count Tables" measure="1" displayFolder="" measureGroup="Tables" count="0" hidden="1"/>
    <cacheHierarchy uniqueName="[Measures].[__XL_Count Columns]" caption="__XL_Count Columns" measure="1" displayFolder="" measureGroup="Columns" count="0" hidden="1"/>
    <cacheHierarchy uniqueName="[Measures].[__XL_Count Columns Segments]" caption="__XL_Count Columns Segments" measure="1" displayFolder="" measureGroup="Columns Segments" count="0" hidden="1"/>
    <cacheHierarchy uniqueName="[Measures].[__XL_Count Columns Hierarchies]" caption="__XL_Count Columns Hierarchies" measure="1" displayFolder="" measureGroup="Columns Hierarchies" count="0" hidden="1"/>
    <cacheHierarchy uniqueName="[Measures].[__XL_Count User Hierarchies]" caption="__XL_Count User Hierarchies" measure="1" displayFolder="" measureGroup="User Hierarchies" count="0" hidden="1"/>
    <cacheHierarchy uniqueName="[Measures].[__XL_Count Relationships]" caption="__XL_Count Relationships" measure="1" displayFolder="" measureGroup="Relationships" count="0" hidden="1"/>
    <cacheHierarchy uniqueName="[Measures].[__XL_Count Measures List]" caption="__XL_Count Measures List" measure="1" displayFolder="" measureGroup="Measures List" count="0" hidden="1"/>
    <cacheHierarchy uniqueName="[Measures].[__XL_Count Roles Expressions]" caption="__XL_Count Roles Expressions" measure="1" displayFolder="" measureGroup="Roles Expressions" count="0" hidden="1"/>
    <cacheHierarchy uniqueName="[Measures].[__XL_Count Calculation Items]" caption="__XL_Count Calculation Items" measure="1" displayFolder="" measureGroup="Calculation Items" count="0" hidden="1"/>
    <cacheHierarchy uniqueName="[Measures].[__XL_Count DaxExpressions]" caption="__XL_Count DaxExpressions" measure="1" displayFolder="" measureGroup="DaxExpressions" count="0" hidden="1"/>
    <cacheHierarchy uniqueName="[Measures].[__XL_Count Calculation Groups]" caption="__XL_Count Calculation Groups" measure="1" displayFolder="" measureGroup="Calculation Groups" count="0" hidden="1"/>
    <cacheHierarchy uniqueName="[Measures].[__No measures defined]" caption="__No measures defined" measure="1" displayFolder="" count="0" hidden="1"/>
    <cacheHierarchy uniqueName="[Measures].[ColumnSelected]" caption="ColumnSelected" measure="1" displayFolder="" measureGroup="Columns" count="0" hidden="1"/>
    <cacheHierarchy uniqueName="[Measures].[ColumnsHierarchiesSelected]" caption="ColumnsHierarchiesSelected" measure="1" displayFolder="" measureGroup="Columns" count="0" hidden="1"/>
    <cacheHierarchy uniqueName="[Measures].[ColumnsSegmentsSelected]" caption="ColumnsSegmentsSelected" measure="1" displayFolder="" measureGroup="Columns" count="0" hidden="1"/>
    <cacheHierarchy uniqueName="[Measures].[TableSelected]" caption="TableSelected" measure="1" displayFolder="" measureGroup="Columns" count="0" hidden="1"/>
    <cacheHierarchy uniqueName="[Measures].[UserHierarchiesSelected]" caption="UserHierarchiesSelected" measure="1" displayFolder="" measureGroup="Columns" count="0" hidden="1"/>
    <cacheHierarchy uniqueName="[Measures].[NonColumnSelected]" caption="NonColumnSelected" measure="1" displayFolder="" measureGroup="Columns" count="0" hidden="1"/>
    <cacheHierarchy uniqueName="[Measures].[PartitionsSelected]" caption="PartitionsSelected" measure="1" displayFolder="" measureGroup="Columns" count="0" hidden="1"/>
  </cacheHierarchies>
  <kpis count="0"/>
  <tupleCache>
    <entries count="12">
      <n v="2" in="0">
        <tpls c="1">
          <tpl fld="0" item="0"/>
        </tpls>
      </n>
      <n v="45962.748448919752" in="1">
        <tpls c="1">
          <tpl fld="0" item="1"/>
        </tpls>
      </n>
      <n v="27" in="0">
        <tpls c="1">
          <tpl fld="0" item="2"/>
        </tpls>
      </n>
      <m in="2">
        <tpls c="1">
          <tpl fld="0" item="3"/>
        </tpls>
      </m>
      <n v="3" in="0">
        <tpls c="1">
          <tpl fld="0" item="4"/>
        </tpls>
      </n>
      <n v="27" in="0">
        <tpls c="1">
          <tpl fld="0" item="5"/>
        </tpls>
      </n>
      <n v="3" in="0">
        <tpls c="1">
          <tpl fld="0" item="6"/>
        </tpls>
      </n>
      <m in="0">
        <tpls c="1">
          <tpl fld="0" item="7"/>
        </tpls>
      </m>
      <m in="0">
        <tpls c="1">
          <tpl fld="0" item="8"/>
        </tpls>
      </m>
      <m in="0">
        <tpls c="1">
          <tpl fld="0" item="9"/>
        </tpls>
      </m>
      <n v="3" in="0">
        <tpls c="1">
          <tpl fld="0" item="10"/>
        </tpls>
      </n>
      <n v="315724" in="0">
        <tpls c="1">
          <tpl fld="0" item="11"/>
        </tpls>
      </n>
    </entries>
    <queryCache count="13">
      <query mdx="[Measures].[Calculated tables #]">
        <tpls c="1">
          <tpl fld="0" item="0"/>
        </tpls>
      </query>
      <query mdx="[Measures].[Last Refresh]">
        <tpls c="1">
          <tpl fld="0" item="1"/>
        </tpls>
      </query>
      <query mdx="([Tables].[IsLocalDateTable].[True],[Measures].[Tables #])"/>
      <query mdx="[Measures].[Measures #]">
        <tpls c="1">
          <tpl fld="0" item="2"/>
        </tpls>
      </query>
      <query mdx="[Measures].[Calculation groups #]">
        <tpls c="1">
          <tpl fld="0" item="3"/>
        </tpls>
      </query>
      <query mdx="[Measures].[Tables #]">
        <tpls c="1">
          <tpl fld="0" item="4"/>
        </tpls>
      </query>
      <query mdx="[Measures].[Columns #]">
        <tpls c="1">
          <tpl fld="0" item="5"/>
        </tpls>
      </query>
      <query mdx="[Measures].[Segments #]">
        <tpls c="1">
          <tpl fld="0" item="6"/>
        </tpls>
      </query>
      <query mdx="[Measures].[Roles #]">
        <tpls c="1">
          <tpl fld="0" item="7"/>
        </tpls>
      </query>
      <query mdx="[Measures].[Calculation items #]">
        <tpls c="1">
          <tpl fld="0" item="8"/>
        </tpls>
      </query>
      <query mdx="[Measures].[Calculated columns #]">
        <tpls c="1">
          <tpl fld="0" item="9"/>
        </tpls>
      </query>
      <query mdx="[Measures].[Partitions #]">
        <tpls c="1">
          <tpl fld="0" item="10"/>
        </tpls>
      </query>
      <query mdx="[Measures].[Table Size]">
        <tpls c="1">
          <tpl fld="0" item="11"/>
        </tpls>
      </query>
    </queryCache>
    <serverFormats count="3">
      <serverFormat format="#,0"/>
      <serverFormat format="yyyy-MM-dd HH:mm:ss"/>
      <serverFormat format="0"/>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A8F266-938B-43BF-81F1-7AAB01D9478D}" name="Tables" cacheId="13" applyNumberFormats="0" applyBorderFormats="0" applyFontFormats="0" applyPatternFormats="0" applyAlignmentFormats="0" applyWidthHeightFormats="1" dataCaption="Values" tag="a1f8c80b-5057-4faf-b817-6f51ece89370" updatedVersion="8" minRefreshableVersion="3" useAutoFormatting="1" itemPrintTitles="1" createdVersion="5" indent="0" outline="1" outlineData="1" multipleFieldFilters="0">
  <location ref="A3:W7" firstHeaderRow="0" firstDataRow="1" firstDataCol="1" rowPageCount="1" colPageCount="1"/>
  <pivotFields count="25">
    <pivotField axis="axisRow" allDrilled="1" showAll="0" dataSourceSort="1">
      <items count="4">
        <item c="1" x="0"/>
        <item c="1" x="1"/>
        <item c="1" x="2"/>
        <item t="default"/>
      </items>
    </pivotField>
    <pivotField axis="axisRow" showAll="0" dataSourceSort="1">
      <items count="1">
        <item t="default"/>
      </items>
    </pivotField>
    <pivotField axis="axisPage" allDrilled="1" showAll="0" dataSourceSort="1" defaultAttributeDrillState="1">
      <items count="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0"/>
  </rowFields>
  <rowItems count="4">
    <i>
      <x/>
    </i>
    <i>
      <x v="1"/>
    </i>
    <i>
      <x v="2"/>
    </i>
    <i t="grand">
      <x/>
    </i>
  </rowItems>
  <colFields count="1">
    <field x="-2"/>
  </colFields>
  <colItems count="22">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colItems>
  <pageFields count="1">
    <pageField fld="2" hier="35" name="[Columns].[IsRowNumber].[All]" cap="All"/>
  </pageFields>
  <dataFields count="22">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18" subtotal="count" baseField="1" baseItem="13" numFmtId="166"/>
    <dataField fld="19" subtotal="count" baseField="1" baseItem="13" numFmtId="165"/>
    <dataField fld="9" subtotal="count" baseField="0" baseItem="0"/>
    <dataField fld="10" subtotal="count" baseField="0" baseItem="0"/>
    <dataField fld="11" subtotal="count" baseField="0" baseItem="0"/>
    <dataField fld="17" subtotal="count" baseField="1" baseItem="13" numFmtId="167"/>
    <dataField fld="12" subtotal="count" baseField="0" baseItem="0"/>
    <dataField fld="13" subtotal="count" baseField="0" baseItem="0"/>
    <dataField fld="14" subtotal="count" baseField="0" baseItem="0"/>
    <dataField fld="15" subtotal="count" baseField="0" baseItem="0"/>
    <dataField fld="16" subtotal="count" baseField="0" baseItem="0"/>
    <dataField fld="20" subtotal="count" baseField="0" baseItem="0"/>
    <dataField fld="21" subtotal="count" baseField="0" baseItem="0"/>
    <dataField fld="22" subtotal="count" baseField="0" baseItem="0"/>
    <dataField fld="23" subtotal="count" baseField="0" baseItem="0"/>
    <dataField fld="24"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BAB3856-3F7D-4DFF-9944-59C343E08C4C}" name="Columns" cacheId="16" applyNumberFormats="0" applyBorderFormats="0" applyFontFormats="0" applyPatternFormats="0" applyAlignmentFormats="0" applyWidthHeightFormats="1" dataCaption="Values" tag="f434f23a-15c3-483d-b9c1-0eeaa2fc2dc1" updatedVersion="8" minRefreshableVersion="3" useAutoFormatting="1" itemPrintTitles="1" createdVersion="5" indent="0" outline="1" outlineData="1" multipleFieldFilters="0">
  <location ref="A3:O31" firstHeaderRow="0" firstDataRow="1" firstDataCol="1" rowPageCount="1" colPageCount="1"/>
  <pivotFields count="16">
    <pivotField axis="axisPage" allDrilled="1" subtotalTop="0" showAll="0" dataSourceSort="1" defaultSubtotal="0" defaultAttributeDrillState="1"/>
    <pivotField axis="axisRow" allDrilled="1" subtotalTop="0" showAll="0" sortType="descending" defaultSubtotal="0" defaultAttributeDrillState="1">
      <items count="27">
        <item x="0"/>
        <item x="1"/>
        <item x="2"/>
        <item x="3"/>
        <item x="4"/>
        <item x="5"/>
        <item x="6"/>
        <item x="7"/>
        <item x="8"/>
        <item x="9"/>
        <item x="10"/>
        <item x="11"/>
        <item x="12"/>
        <item x="13"/>
        <item x="14"/>
        <item x="15"/>
        <item x="16"/>
        <item x="17"/>
        <item x="18"/>
        <item x="19"/>
        <item x="20"/>
        <item x="21"/>
        <item x="22"/>
        <item x="23"/>
        <item x="24"/>
        <item x="25"/>
        <item x="26"/>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1"/>
  </rowFields>
  <rowItems count="28">
    <i>
      <x v="21"/>
    </i>
    <i>
      <x v="18"/>
    </i>
    <i>
      <x v="12"/>
    </i>
    <i>
      <x/>
    </i>
    <i>
      <x v="15"/>
    </i>
    <i>
      <x v="7"/>
    </i>
    <i>
      <x v="1"/>
    </i>
    <i>
      <x v="2"/>
    </i>
    <i>
      <x v="9"/>
    </i>
    <i>
      <x v="17"/>
    </i>
    <i>
      <x v="22"/>
    </i>
    <i>
      <x v="11"/>
    </i>
    <i>
      <x v="4"/>
    </i>
    <i>
      <x v="26"/>
    </i>
    <i>
      <x v="13"/>
    </i>
    <i>
      <x v="8"/>
    </i>
    <i>
      <x v="23"/>
    </i>
    <i>
      <x v="10"/>
    </i>
    <i>
      <x v="16"/>
    </i>
    <i>
      <x v="3"/>
    </i>
    <i>
      <x v="14"/>
    </i>
    <i>
      <x v="20"/>
    </i>
    <i>
      <x v="24"/>
    </i>
    <i>
      <x v="6"/>
    </i>
    <i>
      <x v="25"/>
    </i>
    <i>
      <x v="5"/>
    </i>
    <i>
      <x v="19"/>
    </i>
    <i t="grand">
      <x/>
    </i>
  </rowItems>
  <colFields count="1">
    <field x="-2"/>
  </colFields>
  <colItems count="14">
    <i>
      <x/>
    </i>
    <i i="1">
      <x v="1"/>
    </i>
    <i i="2">
      <x v="2"/>
    </i>
    <i i="3">
      <x v="3"/>
    </i>
    <i i="4">
      <x v="4"/>
    </i>
    <i i="5">
      <x v="5"/>
    </i>
    <i i="6">
      <x v="6"/>
    </i>
    <i i="7">
      <x v="7"/>
    </i>
    <i i="8">
      <x v="8"/>
    </i>
    <i i="9">
      <x v="9"/>
    </i>
    <i i="10">
      <x v="10"/>
    </i>
    <i i="11">
      <x v="11"/>
    </i>
    <i i="12">
      <x v="12"/>
    </i>
    <i i="13">
      <x v="13"/>
    </i>
  </colItems>
  <pageFields count="1">
    <pageField fld="0" hier="35" name="[Columns].[IsRowNumber].[All]" cap="All"/>
  </pageFields>
  <dataFields count="14">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10" subtotal="count" baseField="0" baseItem="0"/>
    <dataField fld="8" subtotal="count" baseField="0" baseItem="0"/>
    <dataField fld="9" subtotal="count" baseField="0" baseItem="0"/>
    <dataField fld="11" subtotal="count" baseField="0" baseItem="0"/>
    <dataField fld="12" subtotal="count" baseField="0" baseItem="0"/>
    <dataField fld="13" subtotal="count" baseField="0" baseItem="0"/>
    <dataField fld="14" subtotal="count" baseField="0" baseItem="0"/>
    <dataField fld="15"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33D611-F9B2-4E1F-8B76-61356C563C2C}" name="Tables" cacheId="19" applyNumberFormats="0" applyBorderFormats="0" applyFontFormats="0" applyPatternFormats="0" applyAlignmentFormats="0" applyWidthHeightFormats="1" dataCaption="Values" tag="81327fd5-e246-4b67-bc4d-501245a0193f" updatedVersion="8" minRefreshableVersion="3" useAutoFormatting="1" subtotalHiddenItems="1" itemPrintTitles="1" createdVersion="5" indent="0" outline="1" outlineData="1" multipleFieldFilters="0">
  <location ref="A3:I10" firstHeaderRow="0" firstDataRow="1" firstDataCol="1"/>
  <pivotFields count="11">
    <pivotField dataField="1" showAll="0"/>
    <pivotField dataField="1" showAll="0"/>
    <pivotField axis="axisRow" allDrilled="1" showAll="0" dataSourceSort="1">
      <items count="4">
        <item c="1" x="0"/>
        <item c="1" x="1"/>
        <item c="1" x="2"/>
        <item t="default"/>
      </items>
    </pivotField>
    <pivotField axis="axisRow" showAll="0" dataSourceSort="1">
      <items count="1">
        <item t="default"/>
      </items>
    </pivotField>
    <pivotField axis="axisRow" allDrilled="1" showAll="0" dataSourceSort="1" defaultAttributeDrillState="1">
      <items count="4">
        <item x="0"/>
        <item x="1"/>
        <item x="2"/>
        <item t="default"/>
      </items>
    </pivotField>
    <pivotField dataField="1" showAll="0"/>
    <pivotField dataField="1" showAll="0"/>
    <pivotField dataField="1" showAll="0"/>
    <pivotField dataField="1" showAll="0"/>
    <pivotField dataField="1" showAll="0"/>
    <pivotField dataField="1" showAll="0"/>
  </pivotFields>
  <rowFields count="2">
    <field x="2"/>
    <field x="4"/>
  </rowFields>
  <rowItems count="7">
    <i>
      <x/>
    </i>
    <i r="1">
      <x/>
    </i>
    <i>
      <x v="1"/>
    </i>
    <i r="1">
      <x v="1"/>
    </i>
    <i>
      <x v="2"/>
    </i>
    <i r="1">
      <x v="2"/>
    </i>
    <i t="grand">
      <x/>
    </i>
  </rowItems>
  <colFields count="1">
    <field x="-2"/>
  </colFields>
  <colItems count="8">
    <i>
      <x/>
    </i>
    <i i="1">
      <x v="1"/>
    </i>
    <i i="2">
      <x v="2"/>
    </i>
    <i i="3">
      <x v="3"/>
    </i>
    <i i="4">
      <x v="4"/>
    </i>
    <i i="5">
      <x v="5"/>
    </i>
    <i i="6">
      <x v="6"/>
    </i>
    <i i="7">
      <x v="7"/>
    </i>
  </colItems>
  <dataFields count="8">
    <dataField fld="0" subtotal="count" baseField="0" baseItem="0"/>
    <dataField fld="1"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40"/>
    <rowHierarchyUsage hierarchyUsage="5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activeTabTopLevelEntity name="[DaxExpression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E89C62-637C-4146-BFE8-E315E57E4C66}" name="UserHierarchies" cacheId="22" applyNumberFormats="0" applyBorderFormats="0" applyFontFormats="0" applyPatternFormats="0" applyAlignmentFormats="0" applyWidthHeightFormats="1" dataCaption="Values" tag="59da4aa7-4236-4648-aa60-f13e22ffdac9" updatedVersion="8" minRefreshableVersion="3" useAutoFormatting="1" itemPrintTitles="1" createdVersion="5" indent="0" outline="1" outlineData="1" multipleFieldFilters="0">
  <location ref="A3:B6" firstHeaderRow="1" firstDataRow="1" firstDataCol="1" rowPageCount="1" colPageCount="1"/>
  <pivotFields count="5">
    <pivotField axis="axisRow" allDrilled="1" showAll="0" dataSourceSort="1">
      <items count="2">
        <item c="1" x="0"/>
        <item t="default"/>
      </items>
    </pivotField>
    <pivotField axis="axisRow" showAll="0" dataSourceSort="1">
      <items count="1">
        <item t="default"/>
      </items>
    </pivotField>
    <pivotField axis="axisPage" allDrilled="1" showAll="0" dataSourceSort="1" defaultAttributeDrillState="1">
      <items count="1">
        <item t="default"/>
      </items>
    </pivotField>
    <pivotField dataField="1" showAll="0"/>
    <pivotField axis="axisRow" allDrilled="1" showAll="0" dataSourceSort="1" defaultAttributeDrillState="1">
      <items count="2">
        <item x="0"/>
        <item t="default"/>
      </items>
    </pivotField>
  </pivotFields>
  <rowFields count="2">
    <field x="0"/>
    <field x="4"/>
  </rowFields>
  <rowItems count="3">
    <i>
      <x/>
    </i>
    <i r="1">
      <x/>
    </i>
    <i t="grand">
      <x/>
    </i>
  </rowItems>
  <colItems count="1">
    <i/>
  </colItems>
  <pageFields count="1">
    <pageField fld="2" hier="35" name="[Columns].[IsRowNumber].[All]" cap="All"/>
  </pageFields>
  <dataFields count="1">
    <dataField fld="3"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40"/>
    <rowHierarchyUsage hierarchyUsage="9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EE25F78-3CFB-45A3-9104-BABCF69C6872}" name="Relationships" cacheId="25" applyNumberFormats="0" applyBorderFormats="0" applyFontFormats="0" applyPatternFormats="0" applyAlignmentFormats="0" applyWidthHeightFormats="1" dataCaption="Values" tag="b138a726-78b3-4e77-9364-427f4dcd7401" updatedVersion="8" minRefreshableVersion="3" useAutoFormatting="1" subtotalHiddenItems="1" itemPrintTitles="1" createdVersion="5" indent="0" outline="1" outlineData="1" multipleFieldFilters="0">
  <location ref="A4:J7" firstHeaderRow="0" firstDataRow="1" firstDataCol="1" rowPageCount="2" colPageCount="1"/>
  <pivotFields count="14">
    <pivotField axis="axisRow" allDrilled="1" showAll="0" dataSourceSort="1">
      <items count="2">
        <item c="1" x="0"/>
        <item t="default"/>
      </items>
    </pivotField>
    <pivotField axis="axisRow" showAll="0" dataSourceSort="1">
      <items count="1">
        <item t="default"/>
      </items>
    </pivotField>
    <pivotField axis="axisPage" allDrilled="1" showAll="0" dataSourceSort="1" defaultAttributeDrillState="1">
      <items count="1">
        <item t="default"/>
      </items>
    </pivotField>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0"/>
    <field x="3"/>
  </rowFields>
  <rowItems count="3">
    <i>
      <x/>
    </i>
    <i r="1">
      <x/>
    </i>
    <i t="grand">
      <x/>
    </i>
  </rowItems>
  <colFields count="1">
    <field x="-2"/>
  </colFields>
  <colItems count="9">
    <i>
      <x/>
    </i>
    <i i="1">
      <x v="1"/>
    </i>
    <i i="2">
      <x v="2"/>
    </i>
    <i i="3">
      <x v="3"/>
    </i>
    <i i="4">
      <x v="4"/>
    </i>
    <i i="5">
      <x v="5"/>
    </i>
    <i i="6">
      <x v="6"/>
    </i>
    <i i="7">
      <x v="7"/>
    </i>
    <i i="8">
      <x v="8"/>
    </i>
  </colItems>
  <pageFields count="2">
    <pageField fld="2" hier="35" name="[Columns].[IsRowNumber].[All]" cap="All"/>
    <pageField fld="4" hier="78" name="[Relationships].[Cardinality (Filter)].[All]" cap="All"/>
  </pageFields>
  <dataFields count="9">
    <dataField fld="5" subtotal="count" baseField="0" baseItem="0"/>
    <dataField fld="6" subtotal="count" baseField="0" baseItem="0"/>
    <dataField fld="7" subtotal="count" baseField="0" baseItem="0"/>
    <dataField name="1:M Ratio %" fld="13"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1:M Ratio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40"/>
    <rowHierarchyUsage hierarchyUsage="8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activeTabTopLevelEntity name="[Relationship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057B5-E419-4955-8427-D5ECED63A103}" name="Compression" cacheId="28" applyNumberFormats="0" applyBorderFormats="0" applyFontFormats="0" applyPatternFormats="0" applyAlignmentFormats="0" applyWidthHeightFormats="1" dataCaption="Values" tag="f0bd1038-2e4f-4066-a28d-2db801f60e3d" updatedVersion="8" minRefreshableVersion="3" useAutoFormatting="1" colGrandTotals="0" itemPrintTitles="1" createdVersion="5" indent="0" outline="1" outlineData="1" multipleFieldFilters="0">
  <location ref="A3:E15" firstHeaderRow="0" firstDataRow="1" firstDataCol="1" rowPageCount="1" colPageCount="1"/>
  <pivotFields count="7">
    <pivotField axis="axisPage" allDrilled="1" showAll="0" dataSourceSort="1" defaultAttributeDrillState="1">
      <items count="1">
        <item t="default"/>
      </items>
    </pivotField>
    <pivotField axis="axisRow" allDrilled="1" showAll="0" dataSourceSort="1" defaultAttributeDrillState="1">
      <items count="3">
        <item x="0"/>
        <item x="1"/>
        <item t="default"/>
      </items>
    </pivotField>
    <pivotField axis="axisRow" allDrilled="1" showAll="0" dataSourceSort="1">
      <items count="10">
        <item x="0" e="0"/>
        <item x="1" e="0"/>
        <item x="2" e="0"/>
        <item x="3" e="0"/>
        <item x="4" e="0"/>
        <item x="5" e="0"/>
        <item x="6" e="0"/>
        <item x="7" e="0"/>
        <item x="8" e="0"/>
        <item t="default"/>
      </items>
    </pivotField>
    <pivotField dataField="1" showAll="0"/>
    <pivotField dataField="1" showAll="0"/>
    <pivotField dataField="1" showAll="0"/>
    <pivotField dataField="1" showAll="0"/>
  </pivotFields>
  <rowFields count="2">
    <field x="1"/>
    <field x="2"/>
  </rowFields>
  <rowItems count="12">
    <i>
      <x/>
    </i>
    <i r="1">
      <x/>
    </i>
    <i>
      <x v="1"/>
    </i>
    <i r="1">
      <x v="1"/>
    </i>
    <i r="1">
      <x v="2"/>
    </i>
    <i r="1">
      <x v="3"/>
    </i>
    <i r="1">
      <x v="4"/>
    </i>
    <i r="1">
      <x v="5"/>
    </i>
    <i r="1">
      <x v="6"/>
    </i>
    <i r="1">
      <x v="7"/>
    </i>
    <i r="1">
      <x v="8"/>
    </i>
    <i t="grand">
      <x/>
    </i>
  </rowItems>
  <colFields count="1">
    <field x="-2"/>
  </colFields>
  <colItems count="4">
    <i>
      <x/>
    </i>
    <i i="1">
      <x v="1"/>
    </i>
    <i i="2">
      <x v="2"/>
    </i>
    <i i="3">
      <x v="3"/>
    </i>
  </colItems>
  <pageFields count="1">
    <pageField fld="0" hier="35" name="[Columns].[IsRowNumber].[All]" cap="All"/>
  </pageFields>
  <dataFields count="4">
    <dataField fld="3" subtotal="count" baseField="0" baseItem="0"/>
    <dataField fld="4" subtotal="count" baseField="0" baseItem="0"/>
    <dataField fld="5" subtotal="count" baseField="0" baseItem="0"/>
    <dataField fld="6"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46"/>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B8B25D3-B693-4C16-A0C2-C656694DD8A5}" name="ColumnsDataTypes" cacheId="31" applyNumberFormats="0" applyBorderFormats="0" applyFontFormats="0" applyPatternFormats="0" applyAlignmentFormats="0" applyWidthHeightFormats="1" dataCaption="Values" tag="99e483fa-c0c1-4a8c-8d30-3313ab43e6a9" updatedVersion="8" minRefreshableVersion="3" useAutoFormatting="1" itemPrintTitles="1" createdVersion="5" indent="0" outline="1" outlineData="1" multipleFieldFilters="0">
  <location ref="A3:K14" firstHeaderRow="0" firstDataRow="1" firstDataCol="1" rowPageCount="1" colPageCount="1"/>
  <pivotFields count="13">
    <pivotField axis="axisPage" allDrilled="1" showAll="0" dataSourceSort="1" defaultAttributeDrillState="1">
      <items count="1">
        <item t="default"/>
      </items>
    </pivotField>
    <pivotField axis="axisRow" allDrilled="1" showAll="0" dataSourceSort="1">
      <items count="5">
        <item x="0" e="0"/>
        <item x="1"/>
        <item x="2" e="0"/>
        <item x="3" e="0"/>
        <item t="default"/>
      </items>
    </pivotField>
    <pivotField axis="axisRow" allDrilled="1" showAll="0" dataSourceSort="1" defaultAttributeDrillState="1">
      <items count="7">
        <item x="0"/>
        <item x="1"/>
        <item x="2"/>
        <item x="3"/>
        <item x="4"/>
        <item x="5"/>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1"/>
    <field x="2"/>
  </rowFields>
  <rowItems count="11">
    <i>
      <x/>
    </i>
    <i>
      <x v="1"/>
    </i>
    <i r="1">
      <x/>
    </i>
    <i r="1">
      <x v="1"/>
    </i>
    <i r="1">
      <x v="2"/>
    </i>
    <i r="1">
      <x v="3"/>
    </i>
    <i r="1">
      <x v="4"/>
    </i>
    <i r="1">
      <x v="5"/>
    </i>
    <i>
      <x v="2"/>
    </i>
    <i>
      <x v="3"/>
    </i>
    <i t="grand">
      <x/>
    </i>
  </rowItems>
  <colFields count="1">
    <field x="-2"/>
  </colFields>
  <colItems count="10">
    <i>
      <x/>
    </i>
    <i i="1">
      <x v="1"/>
    </i>
    <i i="2">
      <x v="2"/>
    </i>
    <i i="3">
      <x v="3"/>
    </i>
    <i i="4">
      <x v="4"/>
    </i>
    <i i="5">
      <x v="5"/>
    </i>
    <i i="6">
      <x v="6"/>
    </i>
    <i i="7">
      <x v="7"/>
    </i>
    <i i="8">
      <x v="8"/>
    </i>
    <i i="9">
      <x v="9"/>
    </i>
  </colItems>
  <pageFields count="1">
    <pageField fld="0" hier="35" name="[Columns].[IsRowNumber].[All]" cap="All"/>
  </pageFields>
  <dataFields count="1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4"/>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BE5D6E4-8B08-4A3C-8400-7A2BC55216C6}" name="Encoding" cacheId="34" applyNumberFormats="0" applyBorderFormats="0" applyFontFormats="0" applyPatternFormats="0" applyAlignmentFormats="0" applyWidthHeightFormats="1" dataCaption="Values" tag="eb0ac110-0010-4a23-b6b5-f77d96c04bce" updatedVersion="8" minRefreshableVersion="3" useAutoFormatting="1" itemPrintTitles="1" createdVersion="5" indent="0" outline="1" outlineData="1" multipleFieldFilters="0">
  <location ref="A3:L12" firstHeaderRow="0" firstDataRow="1" firstDataCol="1" rowPageCount="1" colPageCount="1"/>
  <pivotFields count="15">
    <pivotField axis="axisPage" allDrilled="1" showAll="0" dataSourceSort="1" defaultAttributeDrillState="1">
      <items count="1">
        <item t="default"/>
      </items>
    </pivotField>
    <pivotField axis="axisRow" allDrilled="1" showAll="0" dataSourceSort="1">
      <items count="5">
        <item x="0" e="0"/>
        <item x="1" e="0"/>
        <item x="2" e="0"/>
        <item x="3" e="0"/>
        <item t="default"/>
      </items>
    </pivotField>
    <pivotField axis="axisRow" allDrilled="1" showAll="0" dataSourceSort="1" defaultAttributeDrillState="1">
      <items count="8">
        <item x="0"/>
        <item x="1"/>
        <item x="2"/>
        <item x="3"/>
        <item x="4"/>
        <item x="5"/>
        <item x="6"/>
        <item t="default"/>
      </items>
    </pivotField>
    <pivotField axis="axisRow" allDrilled="1" showAll="0" dataSourceSort="1" defaultAttributeDrillState="1">
      <items count="3">
        <item x="0"/>
        <item x="1"/>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3">
    <field x="3"/>
    <field x="1"/>
    <field x="2"/>
  </rowFields>
  <rowItems count="9">
    <i>
      <x/>
    </i>
    <i r="1">
      <x/>
    </i>
    <i r="1">
      <x v="1"/>
    </i>
    <i r="1">
      <x v="2"/>
    </i>
    <i r="1">
      <x v="3"/>
    </i>
    <i>
      <x v="1"/>
    </i>
    <i r="1">
      <x v="1"/>
    </i>
    <i r="1">
      <x v="2"/>
    </i>
    <i t="grand">
      <x/>
    </i>
  </rowItems>
  <colFields count="1">
    <field x="-2"/>
  </colFields>
  <colItems count="11">
    <i>
      <x/>
    </i>
    <i i="1">
      <x v="1"/>
    </i>
    <i i="2">
      <x v="2"/>
    </i>
    <i i="3">
      <x v="3"/>
    </i>
    <i i="4">
      <x v="4"/>
    </i>
    <i i="5">
      <x v="5"/>
    </i>
    <i i="6">
      <x v="6"/>
    </i>
    <i i="7">
      <x v="7"/>
    </i>
    <i i="8">
      <x v="8"/>
    </i>
    <i i="9">
      <x v="9"/>
    </i>
    <i i="10">
      <x v="10"/>
    </i>
  </colItems>
  <pageFields count="1">
    <pageField fld="0" hier="35" name="[Columns].[IsRowNumber].[All]" cap="All"/>
  </pageFields>
  <dataFields count="11">
    <dataField fld="4" subtotal="count" baseField="0" baseItem="0"/>
    <dataField fld="5" subtotal="count" baseField="0" baseItem="0"/>
    <dataField fld="6" subtotal="count" baseField="0" baseItem="0"/>
    <dataField fld="7" subtotal="count" baseField="0" baseItem="0"/>
    <dataField fld="8" subtotal="count" baseField="0" baseItem="0"/>
    <dataField fld="9" subtotal="count" baseField="0" baseItem="0"/>
    <dataField fld="10" subtotal="count" baseField="0" baseItem="0"/>
    <dataField fld="11" subtotal="count" baseField="0" baseItem="0"/>
    <dataField fld="12" subtotal="count" baseField="0" baseItem="0"/>
    <dataField fld="13" subtotal="count" baseField="0" baseItem="0"/>
    <dataField fld="14" subtotal="count" baseField="0" baseItem="0"/>
  </dataField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27"/>
    <rowHierarchyUsage hierarchyUsage="24"/>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lumns]"/>
        <x15:activeTabTopLevelEntity name="[Tables]"/>
        <x15:activeTabTopLevelEntity name="[User Hierarchies]"/>
        <x15:activeTabTopLevelEntity name="[Columns Segment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Measures List" backgroundRefresh="0" connectionId="1" xr16:uid="{DD134C6F-59F8-41F7-A904-BBD8B8D9191A}" autoFormatId="16" applyNumberFormats="0" applyBorderFormats="0" applyFontFormats="0" applyPatternFormats="0" applyAlignmentFormats="0" applyWidthHeightFormats="0">
  <queryTableRefresh nextId="46">
    <queryTableFields count="8">
      <queryTableField id="38" name="Table" tableColumnId="2"/>
      <queryTableField id="39" name="Type" tableColumnId="3"/>
      <queryTableField id="40" name="Name" tableColumnId="4"/>
      <queryTableField id="41" name="DAX Expression" tableColumnId="5"/>
      <queryTableField id="42" name="DisplayFolder" tableColumnId="6"/>
      <queryTableField id="43" name="FormatString" tableColumnId="7"/>
      <queryTableField id="44" name="IsHidden" tableColumnId="8"/>
      <queryTableField id="45" name="Description"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0064F08-4847-472A-91C9-3F16AF8CED42}" name="DaxExpressions" displayName="DaxExpressions" ref="A1:H30" tableType="queryTable" totalsRowShown="0">
  <autoFilter ref="A1:H30" xr:uid="{E584D407-417A-4F50-8D73-D0155C3D1026}"/>
  <tableColumns count="8">
    <tableColumn id="2" xr3:uid="{504957BD-78BD-4B23-9DDE-C1BA74A4466E}" uniqueName="2" name="Table" queryTableFieldId="38"/>
    <tableColumn id="3" xr3:uid="{FBC3067F-7A0C-4E12-8107-55F00D9B13F2}" uniqueName="3" name="Type" queryTableFieldId="39"/>
    <tableColumn id="4" xr3:uid="{C8DC7472-8E71-4E7B-B49E-7C6096058047}" uniqueName="4" name="Name" queryTableFieldId="40"/>
    <tableColumn id="5" xr3:uid="{5F36B0AB-E907-4BCB-9619-CBA3A704E5EB}" uniqueName="5" name="DAX Expression" queryTableFieldId="41" dataDxfId="0"/>
    <tableColumn id="6" xr3:uid="{D40587CE-99B8-4836-BEB3-407AFE51282D}" uniqueName="6" name="DisplayFolder" queryTableFieldId="42"/>
    <tableColumn id="7" xr3:uid="{78D7819D-7115-4B73-810D-66E58BB3E17E}" uniqueName="7" name="FormatString" queryTableFieldId="43"/>
    <tableColumn id="8" xr3:uid="{39D8AF83-566A-4421-BC42-ED2F44BDFB3E}" uniqueName="8" name="IsHidden" queryTableFieldId="44"/>
    <tableColumn id="9" xr3:uid="{1A92125B-CD0F-4014-BE54-F15DAA5B3267}" uniqueName="9" name="Description" queryTableFieldId="45"/>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sqlbi.com/learn/dax-tools-video-course/" TargetMode="External"/><Relationship Id="rId1" Type="http://schemas.openxmlformats.org/officeDocument/2006/relationships/hyperlink" Target="https://daxstudio.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10985-2D6D-47F7-99B2-8663896C1772}">
  <sheetPr codeName="Sheet9"/>
  <dimension ref="A1:B22"/>
  <sheetViews>
    <sheetView topLeftCell="A2" workbookViewId="0">
      <selection activeCell="B2" sqref="B2"/>
    </sheetView>
  </sheetViews>
  <sheetFormatPr defaultRowHeight="14.4" x14ac:dyDescent="0.3"/>
  <cols>
    <col min="1" max="1" width="40.5546875" customWidth="1"/>
    <col min="2" max="2" width="27.88671875" customWidth="1"/>
  </cols>
  <sheetData>
    <row r="1" spans="1:2" ht="25.8" x14ac:dyDescent="0.5">
      <c r="A1" s="15" t="s">
        <v>51</v>
      </c>
    </row>
    <row r="2" spans="1:2" ht="57.6" x14ac:dyDescent="0.3">
      <c r="A2" s="17" t="s">
        <v>62</v>
      </c>
    </row>
    <row r="3" spans="1:2" ht="57.6" x14ac:dyDescent="0.3">
      <c r="A3" s="17" t="s">
        <v>61</v>
      </c>
    </row>
    <row r="4" spans="1:2" x14ac:dyDescent="0.3">
      <c r="A4" s="17"/>
    </row>
    <row r="5" spans="1:2" x14ac:dyDescent="0.3">
      <c r="A5" s="17" t="s">
        <v>63</v>
      </c>
    </row>
    <row r="6" spans="1:2" x14ac:dyDescent="0.3">
      <c r="A6" s="16" t="s">
        <v>52</v>
      </c>
    </row>
    <row r="7" spans="1:2" x14ac:dyDescent="0.3">
      <c r="A7" s="16" t="s">
        <v>53</v>
      </c>
    </row>
    <row r="9" spans="1:2" x14ac:dyDescent="0.3">
      <c r="A9" s="14" t="s">
        <v>54</v>
      </c>
    </row>
    <row r="10" spans="1:2" ht="28.8" x14ac:dyDescent="0.3">
      <c r="A10" s="13" t="s">
        <v>55</v>
      </c>
      <c r="B10" s="18" t="s">
        <v>57</v>
      </c>
    </row>
    <row r="11" spans="1:2" ht="43.2" x14ac:dyDescent="0.3">
      <c r="A11" s="13" t="s">
        <v>56</v>
      </c>
      <c r="B11" s="18" t="s">
        <v>58</v>
      </c>
    </row>
    <row r="22" spans="1:1" x14ac:dyDescent="0.3">
      <c r="A22" t="s">
        <v>60</v>
      </c>
    </row>
  </sheetData>
  <hyperlinks>
    <hyperlink ref="A10" r:id="rId1" xr:uid="{BBE0598D-5011-4C2F-AC03-87BBD5D8955B}"/>
    <hyperlink ref="A11" r:id="rId2" xr:uid="{12F2051A-5A10-4A01-BEC8-6B7890AEFF24}"/>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46F88-ED28-4B39-A824-A768A2F17B4D}">
  <sheetPr codeName="Sheet11"/>
  <dimension ref="A1:D16"/>
  <sheetViews>
    <sheetView showGridLines="0" tabSelected="1" workbookViewId="0">
      <selection activeCell="D30" sqref="D30"/>
    </sheetView>
  </sheetViews>
  <sheetFormatPr defaultRowHeight="14.4" x14ac:dyDescent="0.3"/>
  <cols>
    <col min="1" max="1" width="19.88671875" customWidth="1"/>
    <col min="2" max="2" width="19.5546875" customWidth="1"/>
    <col min="3" max="3" width="39.33203125" customWidth="1"/>
    <col min="4" max="4" width="47.6640625" bestFit="1" customWidth="1"/>
    <col min="6" max="6" width="14.88671875" bestFit="1" customWidth="1"/>
  </cols>
  <sheetData>
    <row r="1" spans="1:4" ht="18" x14ac:dyDescent="0.35">
      <c r="A1" s="20" t="s">
        <v>64</v>
      </c>
    </row>
    <row r="2" spans="1:4" ht="15.6" x14ac:dyDescent="0.3">
      <c r="A2" s="21" t="s">
        <v>72</v>
      </c>
      <c r="B2" s="32" t="str">
        <f>FileNameRange</f>
        <v>C:\Users\kamil\OneDrive - ksoszka\Kamil Soszka Business Intelligence\financials\docs\financials.vpax</v>
      </c>
      <c r="C2" s="32"/>
      <c r="D2" s="32"/>
    </row>
    <row r="3" spans="1:4" x14ac:dyDescent="0.3">
      <c r="A3" s="16"/>
      <c r="B3" s="14"/>
      <c r="C3" s="14"/>
      <c r="D3" s="14"/>
    </row>
    <row r="4" spans="1:4" ht="18" x14ac:dyDescent="0.35">
      <c r="A4" s="23" t="s">
        <v>65</v>
      </c>
      <c r="B4" s="24" vm="2">
        <f>CUBEVALUE( "ThisWorkbookDataModel", CUBEMEMBER( "ThisWorkbookDataModel", "[Measures].[Table Size]") )</f>
        <v>315724</v>
      </c>
      <c r="C4" s="14"/>
    </row>
    <row r="5" spans="1:4" ht="18" x14ac:dyDescent="0.35">
      <c r="A5" s="26" t="s">
        <v>66</v>
      </c>
      <c r="B5" s="19" vm="3">
        <f>CUBEVALUE( "ThisWorkbookDataModel", CUBEMEMBER( "ThisWorkbookDataModel", "[Measures].[Tables #]") )</f>
        <v>3</v>
      </c>
    </row>
    <row r="6" spans="1:4" ht="18" x14ac:dyDescent="0.35">
      <c r="A6" s="27" t="s">
        <v>69</v>
      </c>
      <c r="B6" s="25" vm="6">
        <f>CUBEVALUE( "ThisWorkbookDataModel", CUBEMEMBER( "ThisWorkbookDataModel", "[Measures].[Partitions #]") )</f>
        <v>3</v>
      </c>
    </row>
    <row r="7" spans="1:4" ht="18" x14ac:dyDescent="0.35">
      <c r="A7" s="22" t="s">
        <v>70</v>
      </c>
      <c r="B7" s="19" vm="7">
        <f>CUBEVALUE( "ThisWorkbookDataModel", CUBEMEMBER( "ThisWorkbookDataModel", "[Measures].[Segments #]") )</f>
        <v>3</v>
      </c>
    </row>
    <row r="8" spans="1:4" ht="18" x14ac:dyDescent="0.35">
      <c r="A8" s="27" t="s">
        <v>67</v>
      </c>
      <c r="B8" s="25" vm="4">
        <f>CUBEVALUE( "ThisWorkbookDataModel", CUBEMEMBER( "ThisWorkbookDataModel", "[Measures].[Columns #]") )</f>
        <v>27</v>
      </c>
    </row>
    <row r="9" spans="1:4" ht="18" x14ac:dyDescent="0.35">
      <c r="A9" s="28" t="s">
        <v>73</v>
      </c>
      <c r="B9" s="19" vm="8">
        <f>CUBEVALUE( "ThisWorkbookDataModel", CUBEMEMBER( "ThisWorkbookDataModel", "[Measures].[Measures #]") )</f>
        <v>27</v>
      </c>
    </row>
    <row r="10" spans="1:4" ht="18" x14ac:dyDescent="0.35">
      <c r="A10" s="27" t="s">
        <v>74</v>
      </c>
      <c r="B10" s="25" vm="9">
        <f>CUBEVALUE( "ThisWorkbookDataModel", CUBEMEMBER( "ThisWorkbookDataModel", "[Measures].[Calculated tables #]") )</f>
        <v>2</v>
      </c>
    </row>
    <row r="11" spans="1:4" ht="18" x14ac:dyDescent="0.35">
      <c r="A11" s="28" t="s">
        <v>75</v>
      </c>
      <c r="B11" s="19" t="str" vm="10">
        <f>CUBEVALUE( "ThisWorkbookDataModel", CUBEMEMBER( "ThisWorkbookDataModel", "[Measures].[Calculated columns #]") )</f>
        <v/>
      </c>
    </row>
    <row r="12" spans="1:4" ht="18" x14ac:dyDescent="0.35">
      <c r="A12" s="27" t="s">
        <v>85</v>
      </c>
      <c r="B12" s="25" t="str" vm="14">
        <f>CUBEVALUE( "ThisWorkbookDataModel", CUBEMEMBER( "ThisWorkbookDataModel", "[Measures].[Calculation groups #]") )</f>
        <v/>
      </c>
    </row>
    <row r="13" spans="1:4" ht="18" x14ac:dyDescent="0.35">
      <c r="A13" s="27" t="s">
        <v>77</v>
      </c>
      <c r="B13" s="25" t="str" vm="11">
        <f>CUBEVALUE( "ThisWorkbookDataModel", CUBEMEMBER( "ThisWorkbookDataModel", "[Measures].[Calculation items #]") )</f>
        <v/>
      </c>
    </row>
    <row r="14" spans="1:4" ht="18" x14ac:dyDescent="0.35">
      <c r="A14" s="28" t="s">
        <v>76</v>
      </c>
      <c r="B14" s="19" t="str" vm="12">
        <f>CUBEVALUE( "ThisWorkbookDataModel", CUBEMEMBER( "ThisWorkbookDataModel", "[Measures].[Roles #]") )</f>
        <v/>
      </c>
    </row>
    <row r="15" spans="1:4" ht="18" x14ac:dyDescent="0.35">
      <c r="A15" s="23" t="s">
        <v>71</v>
      </c>
      <c r="B15" s="25">
        <f>IFERROR(CUBEVALUE( "ThisWorkbookDataModel", CUBEMEMBER( "ThisWorkbookDataModel", "([Tables].[IsLocalDateTable].[True],[Measures].[Tables #])") ),0)</f>
        <v>0</v>
      </c>
    </row>
    <row r="16" spans="1:4" ht="18" customHeight="1" x14ac:dyDescent="0.3">
      <c r="A16" s="21" t="s">
        <v>68</v>
      </c>
      <c r="B16" s="29" vm="5">
        <f>CUBEVALUE( "ThisWorkbookDataModel", CUBEMEMBER( "ThisWorkbookDataModel", "[Measures].[Last Refresh]") )</f>
        <v>45962.748448919752</v>
      </c>
      <c r="C16" s="14"/>
    </row>
  </sheetData>
  <mergeCells count="1">
    <mergeCell ref="B2:D2"/>
  </mergeCells>
  <conditionalFormatting sqref="B15">
    <cfRule type="cellIs" dxfId="1" priority="1" operator="greaterThan">
      <formula>0</formula>
    </cfRule>
  </conditionalFormatting>
  <hyperlinks>
    <hyperlink ref="A5" location="Tables!A1" display="Tables" xr:uid="{CC6E82EA-F22F-4773-BEB9-7C83FC57656E}"/>
    <hyperlink ref="A6" location="Partitions!A1" display="Partitions" xr:uid="{2292857A-31B4-4BB0-AF4C-112720914D2D}"/>
    <hyperlink ref="A8" location="Columns!A1" display="Columns" xr:uid="{8708C646-CBA5-45F7-8026-1C2AE0E64B61}"/>
    <hyperlink ref="A9" location="'DAX Expressions'!A1" display="Measures" xr:uid="{D27CCF8D-D75E-437C-B9FA-8EB5C52A0ECA}"/>
    <hyperlink ref="A10" location="'DAX Expressions'!A1" display="Measures" xr:uid="{AE580A42-8185-4773-9095-DD474F0404D8}"/>
    <hyperlink ref="A11" location="'DAX Expressions'!A1" display="Measures" xr:uid="{40E0C694-2FFB-4D4A-A8A2-584F9655D4C1}"/>
    <hyperlink ref="A13" location="'DAX Expressions'!A1" display="Measures" xr:uid="{132870A9-4A7F-4802-9045-E2BE6FEEB1C8}"/>
    <hyperlink ref="A14" location="'DAX Expressions'!A1" display="Measures" xr:uid="{ACB52A4D-A191-4103-ADCB-444D5CF6FDB2}"/>
    <hyperlink ref="A12" location="'DAX Expressions'!A1" display="Measures" xr:uid="{50EBEE0B-BDA8-4C14-B932-3E70F8F7E5DC}"/>
  </hyperlinks>
  <pageMargins left="0.7" right="0.7" top="0.75" bottom="0.75" header="0.3" footer="0.3"/>
  <pageSetup paperSize="9" orientation="portrait" r:id="rId1"/>
  <ignoredErrors>
    <ignoredError sqref="B10"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1873C-7428-4ADD-A196-3622786C7328}">
  <sheetPr codeName="Sheet1"/>
  <dimension ref="A1:W7"/>
  <sheetViews>
    <sheetView showGridLines="0" zoomScaleNormal="100" workbookViewId="0">
      <pane xSplit="1" ySplit="3" topLeftCell="B4" activePane="bottomRight" state="frozen"/>
      <selection pane="topRight" activeCell="C1" sqref="C1"/>
      <selection pane="bottomLeft" activeCell="A4" sqref="A4"/>
      <selection pane="bottomRight" activeCell="A9" sqref="A9"/>
    </sheetView>
  </sheetViews>
  <sheetFormatPr defaultRowHeight="14.4" x14ac:dyDescent="0.3"/>
  <cols>
    <col min="1" max="1" width="17.21875" bestFit="1" customWidth="1"/>
    <col min="2" max="2" width="10" bestFit="1" customWidth="1"/>
    <col min="3" max="3" width="9.21875" bestFit="1" customWidth="1"/>
    <col min="4" max="4" width="16.77734375" bestFit="1" customWidth="1"/>
    <col min="5" max="5" width="8.5546875" bestFit="1" customWidth="1"/>
    <col min="6" max="6" width="13.33203125" bestFit="1" customWidth="1"/>
    <col min="7" max="7" width="22" bestFit="1" customWidth="1"/>
    <col min="8" max="8" width="9.5546875" bestFit="1" customWidth="1"/>
    <col min="9" max="9" width="5.6640625" bestFit="1" customWidth="1"/>
    <col min="10" max="10" width="9.77734375" bestFit="1" customWidth="1"/>
    <col min="11" max="11" width="18.33203125" bestFit="1" customWidth="1"/>
    <col min="12" max="12" width="15.88671875" bestFit="1" customWidth="1"/>
    <col min="13" max="13" width="12.88671875" bestFit="1" customWidth="1"/>
    <col min="14" max="14" width="11.109375" bestFit="1" customWidth="1"/>
    <col min="15" max="15" width="14.44140625" bestFit="1" customWidth="1"/>
    <col min="16" max="16" width="10.6640625" bestFit="1" customWidth="1"/>
    <col min="17" max="17" width="10.44140625" bestFit="1" customWidth="1"/>
    <col min="18" max="18" width="9.77734375" bestFit="1" customWidth="1"/>
    <col min="19" max="19" width="15.44140625" bestFit="1" customWidth="1"/>
    <col min="20" max="20" width="19" bestFit="1" customWidth="1"/>
    <col min="21" max="21" width="18.5546875" bestFit="1" customWidth="1"/>
    <col min="22" max="22" width="19.44140625" bestFit="1" customWidth="1"/>
    <col min="23" max="23" width="12.44140625" bestFit="1" customWidth="1"/>
  </cols>
  <sheetData>
    <row r="1" spans="1:23" x14ac:dyDescent="0.3">
      <c r="A1" s="1" t="s">
        <v>12</v>
      </c>
      <c r="B1" t="s" vm="13">
        <v>50</v>
      </c>
    </row>
    <row r="3" spans="1:23" x14ac:dyDescent="0.3">
      <c r="A3" s="1" t="s">
        <v>0</v>
      </c>
      <c r="B3" t="s">
        <v>32</v>
      </c>
      <c r="C3" t="s">
        <v>33</v>
      </c>
      <c r="D3" t="s">
        <v>34</v>
      </c>
      <c r="E3" t="s">
        <v>3</v>
      </c>
      <c r="F3" t="s">
        <v>35</v>
      </c>
      <c r="G3" t="s">
        <v>36</v>
      </c>
      <c r="H3" t="s">
        <v>45</v>
      </c>
      <c r="I3" t="s">
        <v>46</v>
      </c>
      <c r="J3" t="s">
        <v>4</v>
      </c>
      <c r="K3" t="s">
        <v>7</v>
      </c>
      <c r="L3" t="s">
        <v>8</v>
      </c>
      <c r="M3" t="s">
        <v>39</v>
      </c>
      <c r="N3" t="s">
        <v>37</v>
      </c>
      <c r="O3" t="s">
        <v>9</v>
      </c>
      <c r="P3" t="s">
        <v>10</v>
      </c>
      <c r="Q3" t="s">
        <v>11</v>
      </c>
      <c r="R3" t="s">
        <v>38</v>
      </c>
      <c r="S3" t="s">
        <v>78</v>
      </c>
      <c r="T3" t="s">
        <v>79</v>
      </c>
      <c r="U3" t="s">
        <v>80</v>
      </c>
      <c r="V3" t="s">
        <v>81</v>
      </c>
      <c r="W3" t="s">
        <v>82</v>
      </c>
    </row>
    <row r="4" spans="1:23" x14ac:dyDescent="0.3">
      <c r="A4" s="2" t="s">
        <v>87</v>
      </c>
      <c r="B4" s="4">
        <v>457</v>
      </c>
      <c r="C4" s="4">
        <v>106596</v>
      </c>
      <c r="D4" s="4">
        <v>98884</v>
      </c>
      <c r="E4" s="4">
        <v>2512</v>
      </c>
      <c r="F4" s="4">
        <v>92148</v>
      </c>
      <c r="G4" s="4">
        <v>4224</v>
      </c>
      <c r="H4" s="11"/>
      <c r="I4" s="10"/>
      <c r="J4" s="34" t="s">
        <v>6</v>
      </c>
      <c r="K4" s="4">
        <v>7712</v>
      </c>
      <c r="L4" s="4"/>
      <c r="M4" s="12"/>
      <c r="N4" s="3"/>
      <c r="O4" s="3">
        <v>0.33762400070948045</v>
      </c>
      <c r="P4" s="4">
        <v>1</v>
      </c>
      <c r="Q4" s="4">
        <v>1</v>
      </c>
      <c r="R4" s="4">
        <v>8</v>
      </c>
      <c r="S4" s="4">
        <v>8</v>
      </c>
      <c r="T4" s="4"/>
      <c r="U4" s="4"/>
      <c r="V4" s="30"/>
      <c r="W4" s="31"/>
    </row>
    <row r="5" spans="1:23" x14ac:dyDescent="0.3">
      <c r="A5" s="2" t="s">
        <v>150</v>
      </c>
      <c r="B5" s="4">
        <v>700</v>
      </c>
      <c r="C5" s="4">
        <v>191646</v>
      </c>
      <c r="D5" s="4">
        <v>191622</v>
      </c>
      <c r="E5" s="4">
        <v>14320</v>
      </c>
      <c r="F5" s="4">
        <v>157054</v>
      </c>
      <c r="G5" s="4">
        <v>20248</v>
      </c>
      <c r="H5" s="11"/>
      <c r="I5" s="10"/>
      <c r="J5" s="34" t="s">
        <v>2</v>
      </c>
      <c r="K5" s="4"/>
      <c r="L5" s="4">
        <v>24</v>
      </c>
      <c r="M5" s="12"/>
      <c r="N5" s="3"/>
      <c r="O5" s="3">
        <v>0.60700485233938506</v>
      </c>
      <c r="P5" s="4">
        <v>1</v>
      </c>
      <c r="Q5" s="4">
        <v>1</v>
      </c>
      <c r="R5" s="4">
        <v>17</v>
      </c>
      <c r="S5" s="4">
        <v>17</v>
      </c>
      <c r="T5" s="4"/>
      <c r="U5" s="4"/>
      <c r="V5" s="30"/>
      <c r="W5" s="31"/>
    </row>
    <row r="6" spans="1:23" x14ac:dyDescent="0.3">
      <c r="A6" s="2" t="s">
        <v>89</v>
      </c>
      <c r="B6" s="4">
        <v>1</v>
      </c>
      <c r="C6" s="4">
        <v>17482</v>
      </c>
      <c r="D6" s="4">
        <v>17482</v>
      </c>
      <c r="E6" s="4">
        <v>264</v>
      </c>
      <c r="F6" s="4">
        <v>17202</v>
      </c>
      <c r="G6" s="4">
        <v>16</v>
      </c>
      <c r="H6" s="11"/>
      <c r="I6" s="10"/>
      <c r="J6" s="34" t="s">
        <v>5</v>
      </c>
      <c r="K6" s="4"/>
      <c r="L6" s="4"/>
      <c r="M6" s="12"/>
      <c r="N6" s="3"/>
      <c r="O6" s="3">
        <v>5.5371146951134535E-2</v>
      </c>
      <c r="P6" s="4">
        <v>1</v>
      </c>
      <c r="Q6" s="4">
        <v>1</v>
      </c>
      <c r="R6" s="4">
        <v>2</v>
      </c>
      <c r="S6" s="4">
        <v>2</v>
      </c>
      <c r="T6" s="4"/>
      <c r="U6" s="4"/>
      <c r="V6" s="30"/>
      <c r="W6" s="31"/>
    </row>
    <row r="7" spans="1:23" x14ac:dyDescent="0.3">
      <c r="A7" s="2" t="s">
        <v>1</v>
      </c>
      <c r="B7" s="4">
        <v>1158</v>
      </c>
      <c r="C7" s="4">
        <v>315724</v>
      </c>
      <c r="D7" s="4">
        <v>307988</v>
      </c>
      <c r="E7" s="4">
        <v>17096</v>
      </c>
      <c r="F7" s="4">
        <v>266404</v>
      </c>
      <c r="G7" s="4">
        <v>24488</v>
      </c>
      <c r="H7" s="11"/>
      <c r="I7" s="10"/>
      <c r="J7" s="34" t="s">
        <v>2</v>
      </c>
      <c r="K7" s="4">
        <v>7712</v>
      </c>
      <c r="L7" s="4">
        <v>24</v>
      </c>
      <c r="M7" s="12"/>
      <c r="N7" s="3"/>
      <c r="O7" s="3">
        <v>1</v>
      </c>
      <c r="P7" s="4">
        <v>3</v>
      </c>
      <c r="Q7" s="4">
        <v>3</v>
      </c>
      <c r="R7" s="4">
        <v>27</v>
      </c>
      <c r="S7" s="4">
        <v>27</v>
      </c>
      <c r="T7" s="4"/>
      <c r="U7" s="4"/>
      <c r="V7" s="30"/>
      <c r="W7" s="31"/>
    </row>
  </sheetData>
  <dataConsolidate/>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34FC4-9511-4965-A177-796B073DBFB9}">
  <sheetPr codeName="Sheet2"/>
  <dimension ref="A1:O31"/>
  <sheetViews>
    <sheetView showGridLines="0" zoomScaleNormal="100" workbookViewId="0">
      <pane xSplit="1" ySplit="3" topLeftCell="B4" activePane="bottomRight" state="frozen"/>
      <selection pane="topRight" activeCell="C1" sqref="C1"/>
      <selection pane="bottomLeft" activeCell="A4" sqref="A4"/>
      <selection pane="bottomRight" activeCell="J10" sqref="J10"/>
    </sheetView>
  </sheetViews>
  <sheetFormatPr defaultRowHeight="14.4" x14ac:dyDescent="0.3"/>
  <cols>
    <col min="1" max="1" width="64.6640625" bestFit="1" customWidth="1"/>
    <col min="2" max="2" width="5.5546875" bestFit="1" customWidth="1"/>
    <col min="3" max="3" width="10" bestFit="1" customWidth="1"/>
    <col min="4" max="4" width="16.77734375" bestFit="1" customWidth="1"/>
    <col min="5" max="5" width="8.5546875" bestFit="1" customWidth="1"/>
    <col min="6" max="6" width="22" bestFit="1" customWidth="1"/>
    <col min="7" max="7" width="13.33203125" bestFit="1" customWidth="1"/>
    <col min="8" max="8" width="14.44140625" bestFit="1" customWidth="1"/>
    <col min="9" max="9" width="10.44140625" bestFit="1" customWidth="1"/>
    <col min="10" max="10" width="9.77734375" bestFit="1" customWidth="1"/>
    <col min="11" max="11" width="15.44140625" bestFit="1" customWidth="1"/>
    <col min="12" max="12" width="19" bestFit="1" customWidth="1"/>
    <col min="13" max="13" width="18.5546875" bestFit="1" customWidth="1"/>
    <col min="14" max="14" width="19.44140625" bestFit="1" customWidth="1"/>
    <col min="15" max="15" width="12.44140625" bestFit="1" customWidth="1"/>
    <col min="16" max="16" width="17.88671875" bestFit="1" customWidth="1"/>
  </cols>
  <sheetData>
    <row r="1" spans="1:15" x14ac:dyDescent="0.3">
      <c r="A1" s="1" t="s">
        <v>12</v>
      </c>
      <c r="B1" t="s" vm="13">
        <v>50</v>
      </c>
    </row>
    <row r="3" spans="1:15" x14ac:dyDescent="0.3">
      <c r="A3" s="1" t="s">
        <v>0</v>
      </c>
      <c r="B3" t="s">
        <v>14</v>
      </c>
      <c r="C3" t="s">
        <v>32</v>
      </c>
      <c r="D3" t="s">
        <v>34</v>
      </c>
      <c r="E3" t="s">
        <v>3</v>
      </c>
      <c r="F3" t="s">
        <v>36</v>
      </c>
      <c r="G3" t="s">
        <v>35</v>
      </c>
      <c r="H3" t="s">
        <v>9</v>
      </c>
      <c r="I3" t="s">
        <v>11</v>
      </c>
      <c r="J3" t="s">
        <v>4</v>
      </c>
      <c r="K3" t="s">
        <v>78</v>
      </c>
      <c r="L3" t="s">
        <v>79</v>
      </c>
      <c r="M3" t="s">
        <v>80</v>
      </c>
      <c r="N3" t="s">
        <v>81</v>
      </c>
      <c r="O3" t="s">
        <v>82</v>
      </c>
    </row>
    <row r="4" spans="1:15" x14ac:dyDescent="0.3">
      <c r="A4" s="2" t="s">
        <v>151</v>
      </c>
      <c r="B4" s="4">
        <v>700</v>
      </c>
      <c r="C4" s="4">
        <v>559</v>
      </c>
      <c r="D4" s="4">
        <v>27008</v>
      </c>
      <c r="E4" s="4">
        <v>1064</v>
      </c>
      <c r="F4" s="4">
        <v>4480</v>
      </c>
      <c r="G4" s="4">
        <v>21464</v>
      </c>
      <c r="H4" s="3">
        <v>8.5543069263027197E-2</v>
      </c>
      <c r="I4" s="4">
        <v>1</v>
      </c>
      <c r="J4" s="34" t="s">
        <v>5</v>
      </c>
      <c r="K4" s="4">
        <v>1</v>
      </c>
      <c r="L4" s="4"/>
      <c r="M4" s="4"/>
      <c r="N4" s="30"/>
      <c r="O4" s="31"/>
    </row>
    <row r="5" spans="1:15" x14ac:dyDescent="0.3">
      <c r="A5" s="2" t="s">
        <v>152</v>
      </c>
      <c r="B5" s="4">
        <v>700</v>
      </c>
      <c r="C5" s="4">
        <v>557</v>
      </c>
      <c r="D5" s="4">
        <v>26952</v>
      </c>
      <c r="E5" s="4">
        <v>1064</v>
      </c>
      <c r="F5" s="4">
        <v>4464</v>
      </c>
      <c r="G5" s="4">
        <v>21424</v>
      </c>
      <c r="H5" s="3">
        <v>8.5365699154958133E-2</v>
      </c>
      <c r="I5" s="4">
        <v>1</v>
      </c>
      <c r="J5" s="34" t="s">
        <v>5</v>
      </c>
      <c r="K5" s="4">
        <v>1</v>
      </c>
      <c r="L5" s="4"/>
      <c r="M5" s="4"/>
      <c r="N5" s="30"/>
      <c r="O5" s="31"/>
    </row>
    <row r="6" spans="1:15" x14ac:dyDescent="0.3">
      <c r="A6" s="2" t="s">
        <v>153</v>
      </c>
      <c r="B6" s="4">
        <v>700</v>
      </c>
      <c r="C6" s="4">
        <v>515</v>
      </c>
      <c r="D6" s="4">
        <v>26100</v>
      </c>
      <c r="E6" s="4">
        <v>1064</v>
      </c>
      <c r="F6" s="4">
        <v>4128</v>
      </c>
      <c r="G6" s="4">
        <v>20908</v>
      </c>
      <c r="H6" s="3">
        <v>8.2667139653621519E-2</v>
      </c>
      <c r="I6" s="4">
        <v>1</v>
      </c>
      <c r="J6" s="34" t="s">
        <v>5</v>
      </c>
      <c r="K6" s="4">
        <v>1</v>
      </c>
      <c r="L6" s="4"/>
      <c r="M6" s="4"/>
      <c r="N6" s="30"/>
      <c r="O6" s="31"/>
    </row>
    <row r="7" spans="1:15" x14ac:dyDescent="0.3">
      <c r="A7" s="2" t="s">
        <v>154</v>
      </c>
      <c r="B7" s="4">
        <v>457</v>
      </c>
      <c r="C7" s="4">
        <v>457</v>
      </c>
      <c r="D7" s="4">
        <v>24584</v>
      </c>
      <c r="E7" s="4">
        <v>656</v>
      </c>
      <c r="F7" s="4">
        <v>3664</v>
      </c>
      <c r="G7" s="4">
        <v>20264</v>
      </c>
      <c r="H7" s="3">
        <v>7.7865477442323042E-2</v>
      </c>
      <c r="I7" s="4">
        <v>1</v>
      </c>
      <c r="J7" s="34" t="s">
        <v>5</v>
      </c>
      <c r="K7" s="4">
        <v>1</v>
      </c>
      <c r="L7" s="4"/>
      <c r="M7" s="4"/>
      <c r="N7" s="30"/>
      <c r="O7" s="31"/>
    </row>
    <row r="8" spans="1:15" x14ac:dyDescent="0.3">
      <c r="A8" s="2" t="s">
        <v>155</v>
      </c>
      <c r="B8" s="4">
        <v>700</v>
      </c>
      <c r="C8" s="4">
        <v>12</v>
      </c>
      <c r="D8" s="4">
        <v>17924</v>
      </c>
      <c r="E8" s="4">
        <v>480</v>
      </c>
      <c r="F8" s="4">
        <v>112</v>
      </c>
      <c r="G8" s="4">
        <v>17332</v>
      </c>
      <c r="H8" s="3">
        <v>5.6771103875536862E-2</v>
      </c>
      <c r="I8" s="4">
        <v>1</v>
      </c>
      <c r="J8" s="34" t="s">
        <v>5</v>
      </c>
      <c r="K8" s="4">
        <v>1</v>
      </c>
      <c r="L8" s="4"/>
      <c r="M8" s="4"/>
      <c r="N8" s="30"/>
      <c r="O8" s="31"/>
    </row>
    <row r="9" spans="1:15" x14ac:dyDescent="0.3">
      <c r="A9" s="2" t="s">
        <v>156</v>
      </c>
      <c r="B9" s="4">
        <v>457</v>
      </c>
      <c r="C9" s="4">
        <v>16</v>
      </c>
      <c r="D9" s="4">
        <v>17920</v>
      </c>
      <c r="E9" s="4">
        <v>360</v>
      </c>
      <c r="F9" s="4">
        <v>144</v>
      </c>
      <c r="G9" s="4">
        <v>17416</v>
      </c>
      <c r="H9" s="3">
        <v>5.6758434582103355E-2</v>
      </c>
      <c r="I9" s="4">
        <v>1</v>
      </c>
      <c r="J9" s="34" t="s">
        <v>5</v>
      </c>
      <c r="K9" s="4">
        <v>1</v>
      </c>
      <c r="L9" s="4"/>
      <c r="M9" s="4"/>
      <c r="N9" s="30"/>
      <c r="O9" s="31"/>
    </row>
    <row r="10" spans="1:15" x14ac:dyDescent="0.3">
      <c r="A10" s="2" t="s">
        <v>157</v>
      </c>
      <c r="B10" s="4">
        <v>457</v>
      </c>
      <c r="C10" s="4">
        <v>12</v>
      </c>
      <c r="D10" s="4">
        <v>17804</v>
      </c>
      <c r="E10" s="4">
        <v>360</v>
      </c>
      <c r="F10" s="4">
        <v>112</v>
      </c>
      <c r="G10" s="4">
        <v>17332</v>
      </c>
      <c r="H10" s="3">
        <v>5.6391025072531707E-2</v>
      </c>
      <c r="I10" s="4">
        <v>1</v>
      </c>
      <c r="J10" s="34" t="s">
        <v>5</v>
      </c>
      <c r="K10" s="4">
        <v>1</v>
      </c>
      <c r="L10" s="4"/>
      <c r="M10" s="4"/>
      <c r="N10" s="30"/>
      <c r="O10" s="31"/>
    </row>
    <row r="11" spans="1:15" x14ac:dyDescent="0.3">
      <c r="A11" s="2" t="s">
        <v>158</v>
      </c>
      <c r="B11" s="4">
        <v>457</v>
      </c>
      <c r="C11" s="4">
        <v>12</v>
      </c>
      <c r="D11" s="4">
        <v>17728</v>
      </c>
      <c r="E11" s="4">
        <v>360</v>
      </c>
      <c r="F11" s="4">
        <v>112</v>
      </c>
      <c r="G11" s="4">
        <v>17256</v>
      </c>
      <c r="H11" s="3">
        <v>5.6150308497295104E-2</v>
      </c>
      <c r="I11" s="4">
        <v>1</v>
      </c>
      <c r="J11" s="34" t="s">
        <v>5</v>
      </c>
      <c r="K11" s="4">
        <v>1</v>
      </c>
      <c r="L11" s="4"/>
      <c r="M11" s="4"/>
      <c r="N11" s="30"/>
      <c r="O11" s="31"/>
    </row>
    <row r="12" spans="1:15" x14ac:dyDescent="0.3">
      <c r="A12" s="2" t="s">
        <v>159</v>
      </c>
      <c r="B12" s="4">
        <v>700</v>
      </c>
      <c r="C12" s="4">
        <v>5</v>
      </c>
      <c r="D12" s="4">
        <v>17660</v>
      </c>
      <c r="E12" s="4">
        <v>400</v>
      </c>
      <c r="F12" s="4">
        <v>48</v>
      </c>
      <c r="G12" s="4">
        <v>17212</v>
      </c>
      <c r="H12" s="3">
        <v>5.5934930508925521E-2</v>
      </c>
      <c r="I12" s="4">
        <v>1</v>
      </c>
      <c r="J12" s="34" t="s">
        <v>5</v>
      </c>
      <c r="K12" s="4">
        <v>1</v>
      </c>
      <c r="L12" s="4"/>
      <c r="M12" s="4"/>
      <c r="N12" s="30"/>
      <c r="O12" s="31"/>
    </row>
    <row r="13" spans="1:15" x14ac:dyDescent="0.3">
      <c r="A13" s="2" t="s">
        <v>160</v>
      </c>
      <c r="B13" s="4">
        <v>700</v>
      </c>
      <c r="C13" s="4">
        <v>6</v>
      </c>
      <c r="D13" s="4">
        <v>17612</v>
      </c>
      <c r="E13" s="4">
        <v>352</v>
      </c>
      <c r="F13" s="4">
        <v>64</v>
      </c>
      <c r="G13" s="4">
        <v>17196</v>
      </c>
      <c r="H13" s="3">
        <v>5.5782898987723456E-2</v>
      </c>
      <c r="I13" s="4">
        <v>1</v>
      </c>
      <c r="J13" s="34" t="s">
        <v>5</v>
      </c>
      <c r="K13" s="4">
        <v>1</v>
      </c>
      <c r="L13" s="4"/>
      <c r="M13" s="4"/>
      <c r="N13" s="30"/>
      <c r="O13" s="31"/>
    </row>
    <row r="14" spans="1:15" x14ac:dyDescent="0.3">
      <c r="A14" s="2" t="s">
        <v>161</v>
      </c>
      <c r="B14" s="4">
        <v>700</v>
      </c>
      <c r="C14" s="4">
        <v>5</v>
      </c>
      <c r="D14" s="4">
        <v>17568</v>
      </c>
      <c r="E14" s="4">
        <v>288</v>
      </c>
      <c r="F14" s="4">
        <v>48</v>
      </c>
      <c r="G14" s="4">
        <v>17232</v>
      </c>
      <c r="H14" s="3">
        <v>5.5643536759954898E-2</v>
      </c>
      <c r="I14" s="4">
        <v>1</v>
      </c>
      <c r="J14" s="34" t="s">
        <v>5</v>
      </c>
      <c r="K14" s="4">
        <v>1</v>
      </c>
      <c r="L14" s="4"/>
      <c r="M14" s="4"/>
      <c r="N14" s="30"/>
      <c r="O14" s="31"/>
    </row>
    <row r="15" spans="1:15" x14ac:dyDescent="0.3">
      <c r="A15" s="2" t="s">
        <v>162</v>
      </c>
      <c r="B15" s="4">
        <v>700</v>
      </c>
      <c r="C15" s="4">
        <v>4</v>
      </c>
      <c r="D15" s="4">
        <v>17442</v>
      </c>
      <c r="E15" s="4">
        <v>256</v>
      </c>
      <c r="F15" s="4">
        <v>48</v>
      </c>
      <c r="G15" s="4">
        <v>17138</v>
      </c>
      <c r="H15" s="3">
        <v>5.5244454016799484E-2</v>
      </c>
      <c r="I15" s="4">
        <v>1</v>
      </c>
      <c r="J15" s="34" t="s">
        <v>5</v>
      </c>
      <c r="K15" s="4">
        <v>1</v>
      </c>
      <c r="L15" s="4"/>
      <c r="M15" s="4"/>
      <c r="N15" s="30"/>
      <c r="O15" s="31"/>
    </row>
    <row r="16" spans="1:15" x14ac:dyDescent="0.3">
      <c r="A16" s="2" t="s">
        <v>163</v>
      </c>
      <c r="B16" s="4">
        <v>457</v>
      </c>
      <c r="C16" s="4">
        <v>4</v>
      </c>
      <c r="D16" s="4">
        <v>17320</v>
      </c>
      <c r="E16" s="4">
        <v>152</v>
      </c>
      <c r="F16" s="4">
        <v>48</v>
      </c>
      <c r="G16" s="4">
        <v>17120</v>
      </c>
      <c r="H16" s="3">
        <v>5.4858040567077576E-2</v>
      </c>
      <c r="I16" s="4">
        <v>1</v>
      </c>
      <c r="J16" s="34" t="s">
        <v>5</v>
      </c>
      <c r="K16" s="4">
        <v>1</v>
      </c>
      <c r="L16" s="4"/>
      <c r="M16" s="4"/>
      <c r="N16" s="30"/>
      <c r="O16" s="31"/>
    </row>
    <row r="17" spans="1:15" x14ac:dyDescent="0.3">
      <c r="A17" s="2" t="s">
        <v>164</v>
      </c>
      <c r="B17" s="4">
        <v>1</v>
      </c>
      <c r="C17" s="4">
        <v>1</v>
      </c>
      <c r="D17" s="4">
        <v>17226</v>
      </c>
      <c r="E17" s="4">
        <v>136</v>
      </c>
      <c r="F17" s="4">
        <v>16</v>
      </c>
      <c r="G17" s="4">
        <v>17074</v>
      </c>
      <c r="H17" s="3">
        <v>5.45603121713902E-2</v>
      </c>
      <c r="I17" s="4">
        <v>1</v>
      </c>
      <c r="J17" s="34" t="s">
        <v>5</v>
      </c>
      <c r="K17" s="4">
        <v>1</v>
      </c>
      <c r="L17" s="4"/>
      <c r="M17" s="4"/>
      <c r="N17" s="30"/>
      <c r="O17" s="31"/>
    </row>
    <row r="18" spans="1:15" x14ac:dyDescent="0.3">
      <c r="A18" s="2" t="s">
        <v>165</v>
      </c>
      <c r="B18" s="4">
        <v>700</v>
      </c>
      <c r="C18" s="4">
        <v>550</v>
      </c>
      <c r="D18" s="4">
        <v>5272</v>
      </c>
      <c r="E18" s="4">
        <v>2936</v>
      </c>
      <c r="F18" s="4">
        <v>2208</v>
      </c>
      <c r="G18" s="4">
        <v>128</v>
      </c>
      <c r="H18" s="3">
        <v>1.6698128745359871E-2</v>
      </c>
      <c r="I18" s="4">
        <v>1</v>
      </c>
      <c r="J18" s="34" t="s">
        <v>13</v>
      </c>
      <c r="K18" s="4">
        <v>1</v>
      </c>
      <c r="L18" s="4"/>
      <c r="M18" s="4"/>
      <c r="N18" s="30"/>
      <c r="O18" s="31"/>
    </row>
    <row r="19" spans="1:15" x14ac:dyDescent="0.3">
      <c r="A19" s="2" t="s">
        <v>166</v>
      </c>
      <c r="B19" s="4">
        <v>700</v>
      </c>
      <c r="C19" s="4">
        <v>545</v>
      </c>
      <c r="D19" s="4">
        <v>5248</v>
      </c>
      <c r="E19" s="4">
        <v>2936</v>
      </c>
      <c r="F19" s="4">
        <v>2184</v>
      </c>
      <c r="G19" s="4">
        <v>128</v>
      </c>
      <c r="H19" s="3">
        <v>1.6622112984758838E-2</v>
      </c>
      <c r="I19" s="4">
        <v>1</v>
      </c>
      <c r="J19" s="34" t="s">
        <v>13</v>
      </c>
      <c r="K19" s="4">
        <v>1</v>
      </c>
      <c r="L19" s="4"/>
      <c r="M19" s="4"/>
      <c r="N19" s="30"/>
      <c r="O19" s="31"/>
    </row>
    <row r="20" spans="1:15" x14ac:dyDescent="0.3">
      <c r="A20" s="2" t="s">
        <v>167</v>
      </c>
      <c r="B20" s="4">
        <v>700</v>
      </c>
      <c r="C20" s="4">
        <v>510</v>
      </c>
      <c r="D20" s="4">
        <v>3712</v>
      </c>
      <c r="E20" s="4">
        <v>1536</v>
      </c>
      <c r="F20" s="4">
        <v>2048</v>
      </c>
      <c r="G20" s="4">
        <v>128</v>
      </c>
      <c r="H20" s="3">
        <v>1.1757104306292837E-2</v>
      </c>
      <c r="I20" s="4">
        <v>1</v>
      </c>
      <c r="J20" s="34" t="s">
        <v>13</v>
      </c>
      <c r="K20" s="4">
        <v>1</v>
      </c>
      <c r="L20" s="4"/>
      <c r="M20" s="4"/>
      <c r="N20" s="30"/>
      <c r="O20" s="31"/>
    </row>
    <row r="21" spans="1:15" x14ac:dyDescent="0.3">
      <c r="A21" s="2" t="s">
        <v>168</v>
      </c>
      <c r="B21" s="4">
        <v>700</v>
      </c>
      <c r="C21" s="4">
        <v>16</v>
      </c>
      <c r="D21" s="4">
        <v>2000</v>
      </c>
      <c r="E21" s="4">
        <v>480</v>
      </c>
      <c r="F21" s="4">
        <v>144</v>
      </c>
      <c r="G21" s="4">
        <v>1376</v>
      </c>
      <c r="H21" s="3">
        <v>6.3346467167526071E-3</v>
      </c>
      <c r="I21" s="4">
        <v>1</v>
      </c>
      <c r="J21" s="34" t="s">
        <v>5</v>
      </c>
      <c r="K21" s="4">
        <v>1</v>
      </c>
      <c r="L21" s="4"/>
      <c r="M21" s="4"/>
      <c r="N21" s="30"/>
      <c r="O21" s="31"/>
    </row>
    <row r="22" spans="1:15" x14ac:dyDescent="0.3">
      <c r="A22" s="2" t="s">
        <v>169</v>
      </c>
      <c r="B22" s="4">
        <v>700</v>
      </c>
      <c r="C22" s="4">
        <v>12</v>
      </c>
      <c r="D22" s="4">
        <v>1928</v>
      </c>
      <c r="E22" s="4">
        <v>480</v>
      </c>
      <c r="F22" s="4">
        <v>112</v>
      </c>
      <c r="G22" s="4">
        <v>1336</v>
      </c>
      <c r="H22" s="3">
        <v>6.1065994349495129E-3</v>
      </c>
      <c r="I22" s="4">
        <v>1</v>
      </c>
      <c r="J22" s="34" t="s">
        <v>5</v>
      </c>
      <c r="K22" s="4">
        <v>1</v>
      </c>
      <c r="L22" s="4"/>
      <c r="M22" s="4"/>
      <c r="N22" s="30"/>
      <c r="O22" s="31"/>
    </row>
    <row r="23" spans="1:15" x14ac:dyDescent="0.3">
      <c r="A23" s="2" t="s">
        <v>170</v>
      </c>
      <c r="B23" s="4">
        <v>457</v>
      </c>
      <c r="C23" s="4">
        <v>12</v>
      </c>
      <c r="D23" s="4">
        <v>1808</v>
      </c>
      <c r="E23" s="4">
        <v>360</v>
      </c>
      <c r="F23" s="4">
        <v>112</v>
      </c>
      <c r="G23" s="4">
        <v>1336</v>
      </c>
      <c r="H23" s="3">
        <v>5.7265206319443568E-3</v>
      </c>
      <c r="I23" s="4">
        <v>1</v>
      </c>
      <c r="J23" s="34" t="s">
        <v>5</v>
      </c>
      <c r="K23" s="4">
        <v>1</v>
      </c>
      <c r="L23" s="4"/>
      <c r="M23" s="4"/>
      <c r="N23" s="30"/>
      <c r="O23" s="31"/>
    </row>
    <row r="24" spans="1:15" x14ac:dyDescent="0.3">
      <c r="A24" s="2" t="s">
        <v>171</v>
      </c>
      <c r="B24" s="4">
        <v>700</v>
      </c>
      <c r="C24" s="4">
        <v>6</v>
      </c>
      <c r="D24" s="4">
        <v>1728</v>
      </c>
      <c r="E24" s="4">
        <v>352</v>
      </c>
      <c r="F24" s="4">
        <v>64</v>
      </c>
      <c r="G24" s="4">
        <v>1312</v>
      </c>
      <c r="H24" s="3">
        <v>5.4731347632742521E-3</v>
      </c>
      <c r="I24" s="4">
        <v>1</v>
      </c>
      <c r="J24" s="34" t="s">
        <v>5</v>
      </c>
      <c r="K24" s="4">
        <v>1</v>
      </c>
      <c r="L24" s="4"/>
      <c r="M24" s="4"/>
      <c r="N24" s="30"/>
      <c r="O24" s="31"/>
    </row>
    <row r="25" spans="1:15" x14ac:dyDescent="0.3">
      <c r="A25" s="2" t="s">
        <v>172</v>
      </c>
      <c r="B25" s="4">
        <v>700</v>
      </c>
      <c r="C25" s="4">
        <v>7</v>
      </c>
      <c r="D25" s="4">
        <v>1668</v>
      </c>
      <c r="E25" s="4">
        <v>288</v>
      </c>
      <c r="F25" s="4">
        <v>64</v>
      </c>
      <c r="G25" s="4">
        <v>1316</v>
      </c>
      <c r="H25" s="3">
        <v>5.2830953617716741E-3</v>
      </c>
      <c r="I25" s="4">
        <v>1</v>
      </c>
      <c r="J25" s="34" t="s">
        <v>5</v>
      </c>
      <c r="K25" s="4">
        <v>1</v>
      </c>
      <c r="L25" s="4"/>
      <c r="M25" s="4"/>
      <c r="N25" s="30"/>
      <c r="O25" s="31"/>
    </row>
    <row r="26" spans="1:15" x14ac:dyDescent="0.3">
      <c r="A26" s="2" t="s">
        <v>173</v>
      </c>
      <c r="B26" s="4">
        <v>700</v>
      </c>
      <c r="C26" s="4">
        <v>2</v>
      </c>
      <c r="D26" s="4">
        <v>1544</v>
      </c>
      <c r="E26" s="4">
        <v>216</v>
      </c>
      <c r="F26" s="4">
        <v>32</v>
      </c>
      <c r="G26" s="4">
        <v>1296</v>
      </c>
      <c r="H26" s="3">
        <v>4.8903472653330123E-3</v>
      </c>
      <c r="I26" s="4">
        <v>1</v>
      </c>
      <c r="J26" s="34" t="s">
        <v>5</v>
      </c>
      <c r="K26" s="4">
        <v>1</v>
      </c>
      <c r="L26" s="4"/>
      <c r="M26" s="4"/>
      <c r="N26" s="30"/>
      <c r="O26" s="31"/>
    </row>
    <row r="27" spans="1:15" x14ac:dyDescent="0.3">
      <c r="A27" s="2" t="s">
        <v>174</v>
      </c>
      <c r="B27" s="4">
        <v>457</v>
      </c>
      <c r="C27" s="4">
        <v>2</v>
      </c>
      <c r="D27" s="4">
        <v>1464</v>
      </c>
      <c r="E27" s="4">
        <v>136</v>
      </c>
      <c r="F27" s="4">
        <v>32</v>
      </c>
      <c r="G27" s="4">
        <v>1296</v>
      </c>
      <c r="H27" s="3">
        <v>4.6369613966629085E-3</v>
      </c>
      <c r="I27" s="4">
        <v>1</v>
      </c>
      <c r="J27" s="34" t="s">
        <v>5</v>
      </c>
      <c r="K27" s="4">
        <v>1</v>
      </c>
      <c r="L27" s="4"/>
      <c r="M27" s="4"/>
      <c r="N27" s="30"/>
      <c r="O27" s="31"/>
    </row>
    <row r="28" spans="1:15" x14ac:dyDescent="0.3">
      <c r="A28" s="2" t="s">
        <v>175</v>
      </c>
      <c r="B28" s="4">
        <v>1</v>
      </c>
      <c r="C28" s="4"/>
      <c r="D28" s="4">
        <v>256</v>
      </c>
      <c r="E28" s="4">
        <v>128</v>
      </c>
      <c r="F28" s="4"/>
      <c r="G28" s="4">
        <v>128</v>
      </c>
      <c r="H28" s="3">
        <v>8.1083477974433363E-4</v>
      </c>
      <c r="I28" s="4">
        <v>1</v>
      </c>
      <c r="J28" s="34"/>
      <c r="K28" s="4">
        <v>1</v>
      </c>
      <c r="L28" s="4"/>
      <c r="M28" s="4"/>
      <c r="N28" s="30"/>
      <c r="O28" s="31"/>
    </row>
    <row r="29" spans="1:15" x14ac:dyDescent="0.3">
      <c r="A29" s="2" t="s">
        <v>176</v>
      </c>
      <c r="B29" s="4">
        <v>457</v>
      </c>
      <c r="C29" s="4"/>
      <c r="D29" s="4">
        <v>256</v>
      </c>
      <c r="E29" s="4">
        <v>128</v>
      </c>
      <c r="F29" s="4"/>
      <c r="G29" s="4">
        <v>128</v>
      </c>
      <c r="H29" s="3">
        <v>8.1083477974433363E-4</v>
      </c>
      <c r="I29" s="4">
        <v>1</v>
      </c>
      <c r="J29" s="34"/>
      <c r="K29" s="4">
        <v>1</v>
      </c>
      <c r="L29" s="4"/>
      <c r="M29" s="4"/>
      <c r="N29" s="30"/>
      <c r="O29" s="31"/>
    </row>
    <row r="30" spans="1:15" x14ac:dyDescent="0.3">
      <c r="A30" s="2" t="s">
        <v>177</v>
      </c>
      <c r="B30" s="4">
        <v>700</v>
      </c>
      <c r="C30" s="4"/>
      <c r="D30" s="4">
        <v>256</v>
      </c>
      <c r="E30" s="4">
        <v>128</v>
      </c>
      <c r="F30" s="4"/>
      <c r="G30" s="4">
        <v>128</v>
      </c>
      <c r="H30" s="3">
        <v>8.1083477974433363E-4</v>
      </c>
      <c r="I30" s="4">
        <v>1</v>
      </c>
      <c r="J30" s="34"/>
      <c r="K30" s="4">
        <v>1</v>
      </c>
      <c r="L30" s="4"/>
      <c r="M30" s="4"/>
      <c r="N30" s="30"/>
      <c r="O30" s="31"/>
    </row>
    <row r="31" spans="1:15" x14ac:dyDescent="0.3">
      <c r="A31" s="2" t="s">
        <v>1</v>
      </c>
      <c r="B31" s="4">
        <v>1158</v>
      </c>
      <c r="C31" s="4">
        <v>1158</v>
      </c>
      <c r="D31" s="4">
        <v>307988</v>
      </c>
      <c r="E31" s="4">
        <v>17096</v>
      </c>
      <c r="F31" s="4">
        <v>24488</v>
      </c>
      <c r="G31" s="4">
        <v>266404</v>
      </c>
      <c r="H31" s="3">
        <v>1</v>
      </c>
      <c r="I31" s="4">
        <v>3</v>
      </c>
      <c r="J31" s="34" t="s">
        <v>2</v>
      </c>
      <c r="K31" s="4">
        <v>27</v>
      </c>
      <c r="L31" s="4"/>
      <c r="M31" s="4"/>
      <c r="N31" s="30"/>
      <c r="O31" s="3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857C3-26F5-4633-95B6-0918F90197F7}">
  <sheetPr codeName="Sheet10"/>
  <dimension ref="A3:I10"/>
  <sheetViews>
    <sheetView showGridLines="0" zoomScaleNormal="100" workbookViewId="0">
      <pane xSplit="1" ySplit="3" topLeftCell="B4" activePane="bottomRight" state="frozen"/>
      <selection pane="topRight" activeCell="B1" sqref="B1"/>
      <selection pane="bottomLeft" activeCell="A4" sqref="A4"/>
      <selection pane="bottomRight" activeCell="A3" sqref="A3:E24"/>
    </sheetView>
  </sheetViews>
  <sheetFormatPr defaultRowHeight="14.4" x14ac:dyDescent="0.3"/>
  <cols>
    <col min="1" max="1" width="19.21875" bestFit="1" customWidth="1"/>
    <col min="2" max="2" width="10" bestFit="1" customWidth="1"/>
    <col min="3" max="3" width="10.44140625" bestFit="1" customWidth="1"/>
    <col min="4" max="4" width="8.5546875" bestFit="1" customWidth="1"/>
    <col min="5" max="5" width="15.44140625" bestFit="1" customWidth="1"/>
    <col min="6" max="6" width="19" bestFit="1" customWidth="1"/>
    <col min="7" max="7" width="18.5546875" bestFit="1" customWidth="1"/>
    <col min="8" max="8" width="19.44140625" bestFit="1" customWidth="1"/>
    <col min="9" max="9" width="12.44140625" bestFit="1" customWidth="1"/>
    <col min="10" max="10" width="17.88671875" bestFit="1" customWidth="1"/>
  </cols>
  <sheetData>
    <row r="3" spans="1:9" x14ac:dyDescent="0.3">
      <c r="A3" s="1" t="s">
        <v>0</v>
      </c>
      <c r="B3" t="s">
        <v>32</v>
      </c>
      <c r="C3" t="s">
        <v>11</v>
      </c>
      <c r="D3" t="s">
        <v>3</v>
      </c>
      <c r="E3" t="s">
        <v>78</v>
      </c>
      <c r="F3" t="s">
        <v>79</v>
      </c>
      <c r="G3" t="s">
        <v>80</v>
      </c>
      <c r="H3" t="s">
        <v>81</v>
      </c>
      <c r="I3" t="s">
        <v>82</v>
      </c>
    </row>
    <row r="4" spans="1:9" x14ac:dyDescent="0.3">
      <c r="A4" s="2" t="s">
        <v>87</v>
      </c>
      <c r="B4" s="4">
        <v>457</v>
      </c>
      <c r="C4" s="4">
        <v>1</v>
      </c>
      <c r="D4" s="4">
        <v>2512</v>
      </c>
      <c r="E4" s="4">
        <v>8</v>
      </c>
      <c r="F4" s="4"/>
      <c r="G4" s="4"/>
      <c r="H4" s="30"/>
      <c r="I4" s="31"/>
    </row>
    <row r="5" spans="1:9" x14ac:dyDescent="0.3">
      <c r="A5" s="5" t="s">
        <v>87</v>
      </c>
      <c r="B5" s="4">
        <v>457</v>
      </c>
      <c r="C5" s="4">
        <v>1</v>
      </c>
      <c r="D5" s="4">
        <v>2512</v>
      </c>
      <c r="E5" s="4">
        <v>8</v>
      </c>
      <c r="F5" s="4"/>
      <c r="G5" s="4"/>
      <c r="H5" s="30"/>
      <c r="I5" s="31"/>
    </row>
    <row r="6" spans="1:9" x14ac:dyDescent="0.3">
      <c r="A6" s="2" t="s">
        <v>150</v>
      </c>
      <c r="B6" s="4">
        <v>700</v>
      </c>
      <c r="C6" s="4">
        <v>1</v>
      </c>
      <c r="D6" s="4">
        <v>14320</v>
      </c>
      <c r="E6" s="4">
        <v>17</v>
      </c>
      <c r="F6" s="4"/>
      <c r="G6" s="4"/>
      <c r="H6" s="30"/>
      <c r="I6" s="31"/>
    </row>
    <row r="7" spans="1:9" x14ac:dyDescent="0.3">
      <c r="A7" s="5" t="s">
        <v>150</v>
      </c>
      <c r="B7" s="4">
        <v>700</v>
      </c>
      <c r="C7" s="4">
        <v>1</v>
      </c>
      <c r="D7" s="4">
        <v>14320</v>
      </c>
      <c r="E7" s="4">
        <v>17</v>
      </c>
      <c r="F7" s="4"/>
      <c r="G7" s="4"/>
      <c r="H7" s="30"/>
      <c r="I7" s="31"/>
    </row>
    <row r="8" spans="1:9" x14ac:dyDescent="0.3">
      <c r="A8" s="2" t="s">
        <v>89</v>
      </c>
      <c r="B8" s="4">
        <v>1</v>
      </c>
      <c r="C8" s="4">
        <v>1</v>
      </c>
      <c r="D8" s="4">
        <v>264</v>
      </c>
      <c r="E8" s="4">
        <v>2</v>
      </c>
      <c r="F8" s="4"/>
      <c r="G8" s="4"/>
      <c r="H8" s="30"/>
      <c r="I8" s="31"/>
    </row>
    <row r="9" spans="1:9" x14ac:dyDescent="0.3">
      <c r="A9" s="5" t="s">
        <v>89</v>
      </c>
      <c r="B9" s="4">
        <v>1</v>
      </c>
      <c r="C9" s="4">
        <v>1</v>
      </c>
      <c r="D9" s="4">
        <v>264</v>
      </c>
      <c r="E9" s="4">
        <v>2</v>
      </c>
      <c r="F9" s="4"/>
      <c r="G9" s="4"/>
      <c r="H9" s="30"/>
      <c r="I9" s="31"/>
    </row>
    <row r="10" spans="1:9" x14ac:dyDescent="0.3">
      <c r="A10" s="2" t="s">
        <v>1</v>
      </c>
      <c r="B10" s="4">
        <v>1158</v>
      </c>
      <c r="C10" s="4">
        <v>3</v>
      </c>
      <c r="D10" s="4">
        <v>17096</v>
      </c>
      <c r="E10" s="4">
        <v>27</v>
      </c>
      <c r="F10" s="4"/>
      <c r="G10" s="4"/>
      <c r="H10" s="30"/>
      <c r="I10" s="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C2ABB-5F99-40A6-9B45-D0F652434A71}">
  <sheetPr codeName="Sheet3"/>
  <dimension ref="A1:B6"/>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4.4" x14ac:dyDescent="0.3"/>
  <cols>
    <col min="1" max="1" width="17.21875" bestFit="1" customWidth="1"/>
    <col min="2" max="2" width="18.33203125" bestFit="1" customWidth="1"/>
  </cols>
  <sheetData>
    <row r="1" spans="1:2" x14ac:dyDescent="0.3">
      <c r="A1" s="1" t="s">
        <v>12</v>
      </c>
      <c r="B1" t="s" vm="13">
        <v>50</v>
      </c>
    </row>
    <row r="3" spans="1:2" x14ac:dyDescent="0.3">
      <c r="A3" s="1" t="s">
        <v>0</v>
      </c>
      <c r="B3" t="s">
        <v>7</v>
      </c>
    </row>
    <row r="4" spans="1:2" x14ac:dyDescent="0.3">
      <c r="A4" s="2" t="s">
        <v>87</v>
      </c>
      <c r="B4" s="4">
        <v>7712</v>
      </c>
    </row>
    <row r="5" spans="1:2" x14ac:dyDescent="0.3">
      <c r="A5" s="5" t="s">
        <v>178</v>
      </c>
      <c r="B5" s="4">
        <v>7712</v>
      </c>
    </row>
    <row r="6" spans="1:2" x14ac:dyDescent="0.3">
      <c r="A6" s="2" t="s">
        <v>1</v>
      </c>
      <c r="B6" s="4">
        <v>7712</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0AEF2-BE94-405B-BA25-3E4C5F93F126}">
  <sheetPr codeName="Sheet4"/>
  <dimension ref="A1:J7"/>
  <sheetViews>
    <sheetView showGridLines="0" zoomScaleNormal="100"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1" width="44.33203125" bestFit="1" customWidth="1"/>
    <col min="2" max="2" width="16" bestFit="1" customWidth="1"/>
    <col min="3" max="3" width="19.109375" bestFit="1" customWidth="1"/>
    <col min="4" max="4" width="16.77734375" bestFit="1" customWidth="1"/>
    <col min="5" max="5" width="11" bestFit="1" customWidth="1"/>
    <col min="6" max="6" width="11.6640625" bestFit="1" customWidth="1"/>
    <col min="7" max="7" width="11.5546875" bestFit="1" customWidth="1"/>
    <col min="8" max="8" width="15.88671875" bestFit="1" customWidth="1"/>
    <col min="9" max="9" width="9.5546875" bestFit="1" customWidth="1"/>
    <col min="10" max="10" width="5.6640625" bestFit="1" customWidth="1"/>
  </cols>
  <sheetData>
    <row r="1" spans="1:10" x14ac:dyDescent="0.3">
      <c r="A1" s="1" t="s">
        <v>12</v>
      </c>
      <c r="B1" t="s" vm="13">
        <v>50</v>
      </c>
    </row>
    <row r="2" spans="1:10" x14ac:dyDescent="0.3">
      <c r="A2" s="1" t="s">
        <v>49</v>
      </c>
      <c r="B2" t="s" vm="1">
        <v>50</v>
      </c>
    </row>
    <row r="4" spans="1:10" x14ac:dyDescent="0.3">
      <c r="A4" s="1" t="s">
        <v>0</v>
      </c>
      <c r="B4" t="s">
        <v>47</v>
      </c>
      <c r="C4" t="s">
        <v>15</v>
      </c>
      <c r="D4" t="s">
        <v>16</v>
      </c>
      <c r="E4" t="s">
        <v>59</v>
      </c>
      <c r="F4" t="s">
        <v>43</v>
      </c>
      <c r="G4" t="s">
        <v>44</v>
      </c>
      <c r="H4" t="s">
        <v>8</v>
      </c>
      <c r="I4" t="s">
        <v>45</v>
      </c>
      <c r="J4" t="s">
        <v>46</v>
      </c>
    </row>
    <row r="5" spans="1:10" x14ac:dyDescent="0.3">
      <c r="A5" s="2" t="s">
        <v>150</v>
      </c>
      <c r="B5" s="34" t="s">
        <v>48</v>
      </c>
      <c r="C5" s="4">
        <v>16</v>
      </c>
      <c r="D5" s="4">
        <v>457</v>
      </c>
      <c r="E5" s="3">
        <v>0.6528571428571428</v>
      </c>
      <c r="F5" s="4"/>
      <c r="G5" s="4"/>
      <c r="H5" s="4">
        <v>24</v>
      </c>
      <c r="I5" s="4"/>
      <c r="J5" s="4"/>
    </row>
    <row r="6" spans="1:10" x14ac:dyDescent="0.3">
      <c r="A6" s="5" t="s">
        <v>179</v>
      </c>
      <c r="B6" s="34" t="s">
        <v>48</v>
      </c>
      <c r="C6" s="4">
        <v>16</v>
      </c>
      <c r="D6" s="4">
        <v>457</v>
      </c>
      <c r="E6" s="3">
        <v>0.6528571428571428</v>
      </c>
      <c r="F6" s="4"/>
      <c r="G6" s="4"/>
      <c r="H6" s="4">
        <v>24</v>
      </c>
      <c r="I6" s="4"/>
      <c r="J6" s="4"/>
    </row>
    <row r="7" spans="1:10" x14ac:dyDescent="0.3">
      <c r="A7" s="2" t="s">
        <v>1</v>
      </c>
      <c r="B7" s="34" t="s">
        <v>48</v>
      </c>
      <c r="C7" s="4">
        <v>16</v>
      </c>
      <c r="D7" s="4">
        <v>457</v>
      </c>
      <c r="E7" s="3">
        <v>0.6528571428571428</v>
      </c>
      <c r="F7" s="4"/>
      <c r="G7" s="4"/>
      <c r="H7" s="4">
        <v>24</v>
      </c>
      <c r="I7" s="4"/>
      <c r="J7" s="4"/>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9608F-4888-4D5E-B0C0-6AE851CCB2E4}">
  <sheetPr codeName="Sheet5"/>
  <dimension ref="A1:E15"/>
  <sheetViews>
    <sheetView showGridLines="0" zoomScaleNormal="100"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1" width="12.5546875" bestFit="1" customWidth="1"/>
    <col min="2" max="2" width="8.5546875" bestFit="1" customWidth="1"/>
    <col min="3" max="3" width="14.44140625" bestFit="1" customWidth="1"/>
    <col min="4" max="4" width="10.6640625" bestFit="1" customWidth="1"/>
    <col min="5" max="5" width="10.44140625" bestFit="1" customWidth="1"/>
  </cols>
  <sheetData>
    <row r="1" spans="1:5" x14ac:dyDescent="0.3">
      <c r="A1" s="1" t="s">
        <v>12</v>
      </c>
      <c r="B1" t="s" vm="13">
        <v>50</v>
      </c>
    </row>
    <row r="3" spans="1:5" x14ac:dyDescent="0.3">
      <c r="A3" s="1" t="s">
        <v>0</v>
      </c>
      <c r="B3" t="s">
        <v>3</v>
      </c>
      <c r="C3" t="s">
        <v>9</v>
      </c>
      <c r="D3" t="s">
        <v>10</v>
      </c>
      <c r="E3" t="s">
        <v>11</v>
      </c>
    </row>
    <row r="4" spans="1:5" x14ac:dyDescent="0.3">
      <c r="A4" s="2" t="s">
        <v>83</v>
      </c>
      <c r="B4" s="4">
        <v>384</v>
      </c>
      <c r="C4" s="3">
        <v>1.2162521696165004E-3</v>
      </c>
      <c r="D4" s="4">
        <v>3</v>
      </c>
      <c r="E4" s="4">
        <v>3</v>
      </c>
    </row>
    <row r="5" spans="1:5" x14ac:dyDescent="0.3">
      <c r="A5" s="5" t="s">
        <v>84</v>
      </c>
      <c r="B5" s="4">
        <v>384</v>
      </c>
      <c r="C5" s="3">
        <v>1.2162521696165004E-3</v>
      </c>
      <c r="D5" s="4">
        <v>3</v>
      </c>
      <c r="E5" s="4">
        <v>3</v>
      </c>
    </row>
    <row r="6" spans="1:5" x14ac:dyDescent="0.3">
      <c r="A6" s="2" t="s">
        <v>17</v>
      </c>
      <c r="B6" s="4">
        <v>16712</v>
      </c>
      <c r="C6" s="3">
        <v>5.2932307965184784E-2</v>
      </c>
      <c r="D6" s="4">
        <v>3</v>
      </c>
      <c r="E6" s="4">
        <v>3</v>
      </c>
    </row>
    <row r="7" spans="1:5" x14ac:dyDescent="0.3">
      <c r="A7" s="5">
        <v>1</v>
      </c>
      <c r="B7" s="4">
        <v>488</v>
      </c>
      <c r="C7" s="3">
        <v>1.5456537988876361E-3</v>
      </c>
      <c r="D7" s="4">
        <v>3</v>
      </c>
      <c r="E7" s="4">
        <v>3</v>
      </c>
    </row>
    <row r="8" spans="1:5" x14ac:dyDescent="0.3">
      <c r="A8" s="5">
        <v>2</v>
      </c>
      <c r="B8" s="4">
        <v>408</v>
      </c>
      <c r="C8" s="3">
        <v>1.2922679302175318E-3</v>
      </c>
      <c r="D8" s="4">
        <v>2</v>
      </c>
      <c r="E8" s="4">
        <v>2</v>
      </c>
    </row>
    <row r="9" spans="1:5" x14ac:dyDescent="0.3">
      <c r="A9" s="5">
        <v>3</v>
      </c>
      <c r="B9" s="4">
        <v>1680</v>
      </c>
      <c r="C9" s="3">
        <v>5.3211032420721893E-3</v>
      </c>
      <c r="D9" s="4">
        <v>1</v>
      </c>
      <c r="E9" s="4">
        <v>1</v>
      </c>
    </row>
    <row r="10" spans="1:5" x14ac:dyDescent="0.3">
      <c r="A10" s="5">
        <v>4</v>
      </c>
      <c r="B10" s="4">
        <v>2880</v>
      </c>
      <c r="C10" s="3">
        <v>9.1218912721237541E-3</v>
      </c>
      <c r="D10" s="4">
        <v>2</v>
      </c>
      <c r="E10" s="4">
        <v>2</v>
      </c>
    </row>
    <row r="11" spans="1:5" x14ac:dyDescent="0.3">
      <c r="A11" s="5">
        <v>9</v>
      </c>
      <c r="B11" s="4">
        <v>656</v>
      </c>
      <c r="C11" s="3">
        <v>2.0777641230948548E-3</v>
      </c>
      <c r="D11" s="4">
        <v>1</v>
      </c>
      <c r="E11" s="4">
        <v>1</v>
      </c>
    </row>
    <row r="12" spans="1:5" x14ac:dyDescent="0.3">
      <c r="A12" s="5">
        <v>10</v>
      </c>
      <c r="B12" s="4">
        <v>3192</v>
      </c>
      <c r="C12" s="3">
        <v>1.011009615993716E-2</v>
      </c>
      <c r="D12" s="4">
        <v>1</v>
      </c>
      <c r="E12" s="4">
        <v>1</v>
      </c>
    </row>
    <row r="13" spans="1:5" x14ac:dyDescent="0.3">
      <c r="A13" s="5">
        <v>16</v>
      </c>
      <c r="B13" s="4">
        <v>1536</v>
      </c>
      <c r="C13" s="3">
        <v>4.8650086784660018E-3</v>
      </c>
      <c r="D13" s="4">
        <v>1</v>
      </c>
      <c r="E13" s="4">
        <v>1</v>
      </c>
    </row>
    <row r="14" spans="1:5" x14ac:dyDescent="0.3">
      <c r="A14" s="5">
        <v>32</v>
      </c>
      <c r="B14" s="4">
        <v>5872</v>
      </c>
      <c r="C14" s="3">
        <v>1.8598522760385653E-2</v>
      </c>
      <c r="D14" s="4">
        <v>1</v>
      </c>
      <c r="E14" s="4">
        <v>1</v>
      </c>
    </row>
    <row r="15" spans="1:5" x14ac:dyDescent="0.3">
      <c r="A15" s="2" t="s">
        <v>1</v>
      </c>
      <c r="B15" s="4">
        <v>17096</v>
      </c>
      <c r="C15" s="3">
        <v>1</v>
      </c>
      <c r="D15" s="4">
        <v>3</v>
      </c>
      <c r="E15" s="4">
        <v>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B3E7D-99C2-49BE-9B9D-951137023008}">
  <sheetPr codeName="Sheet6"/>
  <dimension ref="A1:K14"/>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4.4" x14ac:dyDescent="0.3"/>
  <cols>
    <col min="1" max="1" width="24.33203125" bestFit="1" customWidth="1"/>
    <col min="2" max="2" width="5.5546875" bestFit="1" customWidth="1"/>
    <col min="3" max="3" width="10" bestFit="1" customWidth="1"/>
    <col min="4" max="4" width="16.77734375" bestFit="1" customWidth="1"/>
    <col min="5" max="5" width="8.5546875" bestFit="1" customWidth="1"/>
    <col min="6" max="6" width="13.33203125" bestFit="1" customWidth="1"/>
    <col min="7" max="7" width="22" bestFit="1" customWidth="1"/>
    <col min="8" max="8" width="14.44140625" bestFit="1" customWidth="1"/>
    <col min="9" max="9" width="10.6640625" bestFit="1" customWidth="1"/>
    <col min="10" max="10" width="10.44140625" bestFit="1" customWidth="1"/>
    <col min="11" max="11" width="9.77734375" bestFit="1" customWidth="1"/>
  </cols>
  <sheetData>
    <row r="1" spans="1:11" x14ac:dyDescent="0.3">
      <c r="A1" s="1" t="s">
        <v>12</v>
      </c>
      <c r="B1" t="s" vm="13">
        <v>50</v>
      </c>
    </row>
    <row r="3" spans="1:11" x14ac:dyDescent="0.3">
      <c r="A3" s="1" t="s">
        <v>0</v>
      </c>
      <c r="B3" t="s">
        <v>14</v>
      </c>
      <c r="C3" t="s">
        <v>32</v>
      </c>
      <c r="D3" t="s">
        <v>34</v>
      </c>
      <c r="E3" t="s">
        <v>3</v>
      </c>
      <c r="F3" t="s">
        <v>35</v>
      </c>
      <c r="G3" t="s">
        <v>36</v>
      </c>
      <c r="H3" t="s">
        <v>9</v>
      </c>
      <c r="I3" t="s">
        <v>10</v>
      </c>
      <c r="J3" t="s">
        <v>11</v>
      </c>
      <c r="K3" t="s">
        <v>38</v>
      </c>
    </row>
    <row r="4" spans="1:11" x14ac:dyDescent="0.3">
      <c r="A4" s="2" t="s">
        <v>19</v>
      </c>
      <c r="B4" s="4">
        <v>1157</v>
      </c>
      <c r="C4" s="4">
        <v>1157</v>
      </c>
      <c r="D4" s="4">
        <v>26584</v>
      </c>
      <c r="E4" s="4">
        <v>1136</v>
      </c>
      <c r="F4" s="4">
        <v>21640</v>
      </c>
      <c r="G4" s="4">
        <v>3808</v>
      </c>
      <c r="H4" s="3">
        <v>0.10870253765947473</v>
      </c>
      <c r="I4" s="4">
        <v>2</v>
      </c>
      <c r="J4" s="4">
        <v>2</v>
      </c>
      <c r="K4" s="4">
        <v>2</v>
      </c>
    </row>
    <row r="5" spans="1:11" x14ac:dyDescent="0.3">
      <c r="A5" s="2" t="s">
        <v>22</v>
      </c>
      <c r="B5" s="4">
        <v>700</v>
      </c>
      <c r="C5" s="4">
        <v>700</v>
      </c>
      <c r="D5" s="4">
        <v>94292</v>
      </c>
      <c r="E5" s="4">
        <v>10600</v>
      </c>
      <c r="F5" s="4">
        <v>64180</v>
      </c>
      <c r="G5" s="4">
        <v>19512</v>
      </c>
      <c r="H5" s="3">
        <v>0.29872926986861942</v>
      </c>
      <c r="I5" s="4">
        <v>1</v>
      </c>
      <c r="J5" s="4">
        <v>1</v>
      </c>
      <c r="K5" s="4">
        <v>6</v>
      </c>
    </row>
    <row r="6" spans="1:11" x14ac:dyDescent="0.3">
      <c r="A6" s="5" t="s">
        <v>166</v>
      </c>
      <c r="B6" s="4">
        <v>700</v>
      </c>
      <c r="C6" s="4">
        <v>545</v>
      </c>
      <c r="D6" s="4">
        <v>5248</v>
      </c>
      <c r="E6" s="4">
        <v>2936</v>
      </c>
      <c r="F6" s="4">
        <v>128</v>
      </c>
      <c r="G6" s="4">
        <v>2184</v>
      </c>
      <c r="H6" s="3">
        <v>1.6622112984758838E-2</v>
      </c>
      <c r="I6" s="4">
        <v>1</v>
      </c>
      <c r="J6" s="4">
        <v>1</v>
      </c>
      <c r="K6" s="4">
        <v>1</v>
      </c>
    </row>
    <row r="7" spans="1:11" x14ac:dyDescent="0.3">
      <c r="A7" s="5" t="s">
        <v>153</v>
      </c>
      <c r="B7" s="4">
        <v>700</v>
      </c>
      <c r="C7" s="4">
        <v>515</v>
      </c>
      <c r="D7" s="4">
        <v>26100</v>
      </c>
      <c r="E7" s="4">
        <v>1064</v>
      </c>
      <c r="F7" s="4">
        <v>20908</v>
      </c>
      <c r="G7" s="4">
        <v>4128</v>
      </c>
      <c r="H7" s="3">
        <v>8.2667139653621519E-2</v>
      </c>
      <c r="I7" s="4">
        <v>1</v>
      </c>
      <c r="J7" s="4">
        <v>1</v>
      </c>
      <c r="K7" s="4">
        <v>1</v>
      </c>
    </row>
    <row r="8" spans="1:11" x14ac:dyDescent="0.3">
      <c r="A8" s="5" t="s">
        <v>165</v>
      </c>
      <c r="B8" s="4">
        <v>700</v>
      </c>
      <c r="C8" s="4">
        <v>550</v>
      </c>
      <c r="D8" s="4">
        <v>5272</v>
      </c>
      <c r="E8" s="4">
        <v>2936</v>
      </c>
      <c r="F8" s="4">
        <v>128</v>
      </c>
      <c r="G8" s="4">
        <v>2208</v>
      </c>
      <c r="H8" s="3">
        <v>1.6698128745359871E-2</v>
      </c>
      <c r="I8" s="4">
        <v>1</v>
      </c>
      <c r="J8" s="4">
        <v>1</v>
      </c>
      <c r="K8" s="4">
        <v>1</v>
      </c>
    </row>
    <row r="9" spans="1:11" x14ac:dyDescent="0.3">
      <c r="A9" s="5" t="s">
        <v>152</v>
      </c>
      <c r="B9" s="4">
        <v>700</v>
      </c>
      <c r="C9" s="4">
        <v>557</v>
      </c>
      <c r="D9" s="4">
        <v>26952</v>
      </c>
      <c r="E9" s="4">
        <v>1064</v>
      </c>
      <c r="F9" s="4">
        <v>21424</v>
      </c>
      <c r="G9" s="4">
        <v>4464</v>
      </c>
      <c r="H9" s="3">
        <v>8.5365699154958133E-2</v>
      </c>
      <c r="I9" s="4">
        <v>1</v>
      </c>
      <c r="J9" s="4">
        <v>1</v>
      </c>
      <c r="K9" s="4">
        <v>1</v>
      </c>
    </row>
    <row r="10" spans="1:11" x14ac:dyDescent="0.3">
      <c r="A10" s="5" t="s">
        <v>151</v>
      </c>
      <c r="B10" s="4">
        <v>700</v>
      </c>
      <c r="C10" s="4">
        <v>559</v>
      </c>
      <c r="D10" s="4">
        <v>27008</v>
      </c>
      <c r="E10" s="4">
        <v>1064</v>
      </c>
      <c r="F10" s="4">
        <v>21464</v>
      </c>
      <c r="G10" s="4">
        <v>4480</v>
      </c>
      <c r="H10" s="3">
        <v>8.5543069263027197E-2</v>
      </c>
      <c r="I10" s="4">
        <v>1</v>
      </c>
      <c r="J10" s="4">
        <v>1</v>
      </c>
      <c r="K10" s="4">
        <v>1</v>
      </c>
    </row>
    <row r="11" spans="1:11" x14ac:dyDescent="0.3">
      <c r="A11" s="5" t="s">
        <v>167</v>
      </c>
      <c r="B11" s="4">
        <v>700</v>
      </c>
      <c r="C11" s="4">
        <v>510</v>
      </c>
      <c r="D11" s="4">
        <v>3712</v>
      </c>
      <c r="E11" s="4">
        <v>1536</v>
      </c>
      <c r="F11" s="4">
        <v>128</v>
      </c>
      <c r="G11" s="4">
        <v>2048</v>
      </c>
      <c r="H11" s="3">
        <v>1.1757104306292837E-2</v>
      </c>
      <c r="I11" s="4">
        <v>1</v>
      </c>
      <c r="J11" s="4">
        <v>1</v>
      </c>
      <c r="K11" s="4">
        <v>1</v>
      </c>
    </row>
    <row r="12" spans="1:11" x14ac:dyDescent="0.3">
      <c r="A12" s="2" t="s">
        <v>21</v>
      </c>
      <c r="B12" s="4">
        <v>1158</v>
      </c>
      <c r="C12" s="4">
        <v>1158</v>
      </c>
      <c r="D12" s="4">
        <v>10908</v>
      </c>
      <c r="E12" s="4">
        <v>2216</v>
      </c>
      <c r="F12" s="4">
        <v>8276</v>
      </c>
      <c r="G12" s="4">
        <v>416</v>
      </c>
      <c r="H12" s="3">
        <v>5.9051576693567802E-2</v>
      </c>
      <c r="I12" s="4">
        <v>3</v>
      </c>
      <c r="J12" s="4">
        <v>3</v>
      </c>
      <c r="K12" s="4">
        <v>9</v>
      </c>
    </row>
    <row r="13" spans="1:11" x14ac:dyDescent="0.3">
      <c r="A13" s="2" t="s">
        <v>18</v>
      </c>
      <c r="B13" s="4">
        <v>1158</v>
      </c>
      <c r="C13" s="4">
        <v>1158</v>
      </c>
      <c r="D13" s="4">
        <v>176204</v>
      </c>
      <c r="E13" s="4">
        <v>3144</v>
      </c>
      <c r="F13" s="4">
        <v>172308</v>
      </c>
      <c r="G13" s="4">
        <v>752</v>
      </c>
      <c r="H13" s="3">
        <v>0.58259745853973721</v>
      </c>
      <c r="I13" s="4">
        <v>3</v>
      </c>
      <c r="J13" s="4">
        <v>3</v>
      </c>
      <c r="K13" s="4">
        <v>10</v>
      </c>
    </row>
    <row r="14" spans="1:11" x14ac:dyDescent="0.3">
      <c r="A14" s="2" t="s">
        <v>1</v>
      </c>
      <c r="B14" s="4">
        <v>1158</v>
      </c>
      <c r="C14" s="4">
        <v>1158</v>
      </c>
      <c r="D14" s="4">
        <v>307988</v>
      </c>
      <c r="E14" s="4">
        <v>17096</v>
      </c>
      <c r="F14" s="4">
        <v>266404</v>
      </c>
      <c r="G14" s="4">
        <v>24488</v>
      </c>
      <c r="H14" s="3">
        <v>1</v>
      </c>
      <c r="I14" s="4">
        <v>3</v>
      </c>
      <c r="J14" s="4">
        <v>3</v>
      </c>
      <c r="K14" s="4">
        <v>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B816E-FA05-44CE-B00A-BB658403CB22}">
  <sheetPr codeName="Sheet7"/>
  <dimension ref="A1:L12"/>
  <sheetViews>
    <sheetView showGridLines="0" zoomScaleNormal="100" workbookViewId="0">
      <pane xSplit="1" ySplit="3" topLeftCell="B4" activePane="bottomRight" state="frozen"/>
      <selection pane="topRight" activeCell="C1" sqref="C1"/>
      <selection pane="bottomLeft" activeCell="A4" sqref="A4"/>
      <selection pane="bottomRight"/>
    </sheetView>
  </sheetViews>
  <sheetFormatPr defaultRowHeight="14.4" x14ac:dyDescent="0.3"/>
  <cols>
    <col min="1" max="1" width="13" bestFit="1" customWidth="1"/>
    <col min="2" max="2" width="5.5546875" bestFit="1" customWidth="1"/>
    <col min="3" max="3" width="10" bestFit="1" customWidth="1"/>
    <col min="4" max="4" width="16.77734375" bestFit="1" customWidth="1"/>
    <col min="5" max="5" width="8.5546875" bestFit="1" customWidth="1"/>
    <col min="6" max="6" width="13.33203125" bestFit="1" customWidth="1"/>
    <col min="7" max="7" width="22" bestFit="1" customWidth="1"/>
    <col min="8" max="8" width="14.44140625" bestFit="1" customWidth="1"/>
    <col min="9" max="9" width="10.6640625" bestFit="1" customWidth="1"/>
    <col min="10" max="10" width="10.44140625" bestFit="1" customWidth="1"/>
    <col min="11" max="11" width="9.77734375" bestFit="1" customWidth="1"/>
    <col min="12" max="12" width="10.5546875" bestFit="1" customWidth="1"/>
  </cols>
  <sheetData>
    <row r="1" spans="1:12" x14ac:dyDescent="0.3">
      <c r="A1" s="1" t="s">
        <v>12</v>
      </c>
      <c r="B1" t="s" vm="13">
        <v>50</v>
      </c>
    </row>
    <row r="3" spans="1:12" x14ac:dyDescent="0.3">
      <c r="A3" s="1" t="s">
        <v>0</v>
      </c>
      <c r="B3" t="s">
        <v>14</v>
      </c>
      <c r="C3" t="s">
        <v>32</v>
      </c>
      <c r="D3" t="s">
        <v>34</v>
      </c>
      <c r="E3" t="s">
        <v>3</v>
      </c>
      <c r="F3" t="s">
        <v>35</v>
      </c>
      <c r="G3" t="s">
        <v>36</v>
      </c>
      <c r="H3" t="s">
        <v>9</v>
      </c>
      <c r="I3" t="s">
        <v>10</v>
      </c>
      <c r="J3" t="s">
        <v>11</v>
      </c>
      <c r="K3" t="s">
        <v>38</v>
      </c>
      <c r="L3" t="s">
        <v>4</v>
      </c>
    </row>
    <row r="4" spans="1:12" x14ac:dyDescent="0.3">
      <c r="A4" s="2" t="s">
        <v>5</v>
      </c>
      <c r="B4" s="4">
        <v>1158</v>
      </c>
      <c r="C4" s="4">
        <v>1158</v>
      </c>
      <c r="D4" s="4">
        <v>292988</v>
      </c>
      <c r="E4" s="4">
        <v>9304</v>
      </c>
      <c r="F4" s="4">
        <v>265636</v>
      </c>
      <c r="G4" s="4">
        <v>18048</v>
      </c>
      <c r="H4" s="3">
        <v>0.95249014962435541</v>
      </c>
      <c r="I4" s="4">
        <v>3</v>
      </c>
      <c r="J4" s="4">
        <v>3</v>
      </c>
      <c r="K4" s="4">
        <v>21</v>
      </c>
      <c r="L4" s="34" t="s">
        <v>6</v>
      </c>
    </row>
    <row r="5" spans="1:12" x14ac:dyDescent="0.3">
      <c r="A5" s="5" t="s">
        <v>19</v>
      </c>
      <c r="B5" s="4">
        <v>1157</v>
      </c>
      <c r="C5" s="4">
        <v>1157</v>
      </c>
      <c r="D5" s="4">
        <v>26584</v>
      </c>
      <c r="E5" s="4">
        <v>1136</v>
      </c>
      <c r="F5" s="4">
        <v>21640</v>
      </c>
      <c r="G5" s="4">
        <v>3808</v>
      </c>
      <c r="H5" s="3">
        <v>0.10870253765947473</v>
      </c>
      <c r="I5" s="4">
        <v>2</v>
      </c>
      <c r="J5" s="4">
        <v>2</v>
      </c>
      <c r="K5" s="4">
        <v>2</v>
      </c>
      <c r="L5" s="34" t="s">
        <v>6</v>
      </c>
    </row>
    <row r="6" spans="1:12" x14ac:dyDescent="0.3">
      <c r="A6" s="5" t="s">
        <v>22</v>
      </c>
      <c r="B6" s="4">
        <v>700</v>
      </c>
      <c r="C6" s="4">
        <v>700</v>
      </c>
      <c r="D6" s="4">
        <v>80060</v>
      </c>
      <c r="E6" s="4">
        <v>3192</v>
      </c>
      <c r="F6" s="4">
        <v>63796</v>
      </c>
      <c r="G6" s="4">
        <v>13072</v>
      </c>
      <c r="H6" s="3">
        <v>0.25365192383220786</v>
      </c>
      <c r="I6" s="4">
        <v>1</v>
      </c>
      <c r="J6" s="4">
        <v>1</v>
      </c>
      <c r="K6" s="4">
        <v>3</v>
      </c>
      <c r="L6" s="34" t="s">
        <v>6</v>
      </c>
    </row>
    <row r="7" spans="1:12" x14ac:dyDescent="0.3">
      <c r="A7" s="5" t="s">
        <v>21</v>
      </c>
      <c r="B7" s="4">
        <v>1157</v>
      </c>
      <c r="C7" s="4">
        <v>1157</v>
      </c>
      <c r="D7" s="4">
        <v>10140</v>
      </c>
      <c r="E7" s="4">
        <v>1832</v>
      </c>
      <c r="F7" s="4">
        <v>7892</v>
      </c>
      <c r="G7" s="4">
        <v>416</v>
      </c>
      <c r="H7" s="3">
        <v>5.6619072354334797E-2</v>
      </c>
      <c r="I7" s="4">
        <v>2</v>
      </c>
      <c r="J7" s="4">
        <v>2</v>
      </c>
      <c r="K7" s="4">
        <v>6</v>
      </c>
      <c r="L7" s="34" t="s">
        <v>6</v>
      </c>
    </row>
    <row r="8" spans="1:12" x14ac:dyDescent="0.3">
      <c r="A8" s="5" t="s">
        <v>18</v>
      </c>
      <c r="B8" s="4">
        <v>1158</v>
      </c>
      <c r="C8" s="4">
        <v>1158</v>
      </c>
      <c r="D8" s="4">
        <v>176204</v>
      </c>
      <c r="E8" s="4">
        <v>3144</v>
      </c>
      <c r="F8" s="4">
        <v>172308</v>
      </c>
      <c r="G8" s="4">
        <v>752</v>
      </c>
      <c r="H8" s="3">
        <v>0.58259745853973721</v>
      </c>
      <c r="I8" s="4">
        <v>3</v>
      </c>
      <c r="J8" s="4">
        <v>3</v>
      </c>
      <c r="K8" s="4">
        <v>10</v>
      </c>
      <c r="L8" s="34" t="s">
        <v>6</v>
      </c>
    </row>
    <row r="9" spans="1:12" x14ac:dyDescent="0.3">
      <c r="A9" s="2" t="s">
        <v>13</v>
      </c>
      <c r="B9" s="4">
        <v>1158</v>
      </c>
      <c r="C9" s="4">
        <v>1158</v>
      </c>
      <c r="D9" s="4">
        <v>15000</v>
      </c>
      <c r="E9" s="4">
        <v>7792</v>
      </c>
      <c r="F9" s="4">
        <v>768</v>
      </c>
      <c r="G9" s="4">
        <v>6440</v>
      </c>
      <c r="H9" s="3">
        <v>7.2012263876043633E-2</v>
      </c>
      <c r="I9" s="4">
        <v>3</v>
      </c>
      <c r="J9" s="4">
        <v>3</v>
      </c>
      <c r="K9" s="4">
        <v>6</v>
      </c>
      <c r="L9" s="34" t="s">
        <v>20</v>
      </c>
    </row>
    <row r="10" spans="1:12" x14ac:dyDescent="0.3">
      <c r="A10" s="5" t="s">
        <v>22</v>
      </c>
      <c r="B10" s="4">
        <v>700</v>
      </c>
      <c r="C10" s="4">
        <v>700</v>
      </c>
      <c r="D10" s="4">
        <v>14232</v>
      </c>
      <c r="E10" s="4">
        <v>7408</v>
      </c>
      <c r="F10" s="4">
        <v>384</v>
      </c>
      <c r="G10" s="4">
        <v>6440</v>
      </c>
      <c r="H10" s="3">
        <v>4.5153361797012584E-2</v>
      </c>
      <c r="I10" s="4">
        <v>1</v>
      </c>
      <c r="J10" s="4">
        <v>1</v>
      </c>
      <c r="K10" s="4">
        <v>3</v>
      </c>
      <c r="L10" s="34" t="s">
        <v>20</v>
      </c>
    </row>
    <row r="11" spans="1:12" x14ac:dyDescent="0.3">
      <c r="A11" s="5" t="s">
        <v>21</v>
      </c>
      <c r="B11" s="4">
        <v>1158</v>
      </c>
      <c r="C11" s="4">
        <v>1158</v>
      </c>
      <c r="D11" s="4">
        <v>768</v>
      </c>
      <c r="E11" s="4">
        <v>384</v>
      </c>
      <c r="F11" s="4">
        <v>384</v>
      </c>
      <c r="G11" s="4"/>
      <c r="H11" s="3">
        <v>2.6934917839632085E-2</v>
      </c>
      <c r="I11" s="4">
        <v>3</v>
      </c>
      <c r="J11" s="4">
        <v>3</v>
      </c>
      <c r="K11" s="4">
        <v>3</v>
      </c>
      <c r="L11" s="34"/>
    </row>
    <row r="12" spans="1:12" x14ac:dyDescent="0.3">
      <c r="A12" s="2" t="s">
        <v>1</v>
      </c>
      <c r="B12" s="4">
        <v>1158</v>
      </c>
      <c r="C12" s="4">
        <v>1158</v>
      </c>
      <c r="D12" s="4">
        <v>307988</v>
      </c>
      <c r="E12" s="4">
        <v>17096</v>
      </c>
      <c r="F12" s="4">
        <v>266404</v>
      </c>
      <c r="G12" s="4">
        <v>24488</v>
      </c>
      <c r="H12" s="3">
        <v>1</v>
      </c>
      <c r="I12" s="4">
        <v>3</v>
      </c>
      <c r="J12" s="4">
        <v>3</v>
      </c>
      <c r="K12" s="4">
        <v>27</v>
      </c>
      <c r="L12" s="34" t="s">
        <v>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59834-084E-43F1-8E1E-2115C365CACE}">
  <sheetPr codeName="Sheet8"/>
  <dimension ref="A1:H30"/>
  <sheetViews>
    <sheetView workbookViewId="0">
      <selection activeCell="D15" sqref="D15"/>
    </sheetView>
  </sheetViews>
  <sheetFormatPr defaultRowHeight="14.4" x14ac:dyDescent="0.3"/>
  <cols>
    <col min="1" max="1" width="15.21875" bestFit="1" customWidth="1"/>
    <col min="2" max="2" width="8.109375" bestFit="1" customWidth="1"/>
    <col min="3" max="3" width="32.77734375" bestFit="1" customWidth="1"/>
    <col min="4" max="4" width="60.6640625" bestFit="1" customWidth="1"/>
    <col min="5" max="5" width="14.44140625" bestFit="1" customWidth="1"/>
    <col min="6" max="6" width="23.88671875" bestFit="1" customWidth="1"/>
    <col min="7" max="7" width="10.5546875" bestFit="1" customWidth="1"/>
    <col min="8" max="8" width="12.6640625" bestFit="1" customWidth="1"/>
    <col min="9" max="45" width="8.6640625" customWidth="1"/>
  </cols>
  <sheetData>
    <row r="1" spans="1:8" x14ac:dyDescent="0.3">
      <c r="A1" t="s">
        <v>25</v>
      </c>
      <c r="B1" t="s">
        <v>26</v>
      </c>
      <c r="C1" t="s">
        <v>30</v>
      </c>
      <c r="D1" t="s">
        <v>27</v>
      </c>
      <c r="E1" t="s">
        <v>29</v>
      </c>
      <c r="F1" t="s">
        <v>24</v>
      </c>
      <c r="G1" t="s">
        <v>23</v>
      </c>
      <c r="H1" t="s">
        <v>28</v>
      </c>
    </row>
    <row r="2" spans="1:8" ht="409.6" x14ac:dyDescent="0.3">
      <c r="A2" t="s">
        <v>87</v>
      </c>
      <c r="B2" t="s">
        <v>25</v>
      </c>
      <c r="C2" t="s">
        <v>42</v>
      </c>
      <c r="D2" s="6" t="s">
        <v>88</v>
      </c>
      <c r="E2" t="s">
        <v>42</v>
      </c>
      <c r="F2" t="s">
        <v>42</v>
      </c>
      <c r="H2" t="s">
        <v>42</v>
      </c>
    </row>
    <row r="3" spans="1:8" ht="288" x14ac:dyDescent="0.3">
      <c r="A3" t="s">
        <v>89</v>
      </c>
      <c r="B3" t="s">
        <v>25</v>
      </c>
      <c r="C3" t="s">
        <v>42</v>
      </c>
      <c r="D3" s="6" t="s">
        <v>90</v>
      </c>
      <c r="E3" t="s">
        <v>42</v>
      </c>
      <c r="F3" t="s">
        <v>42</v>
      </c>
      <c r="H3" t="s">
        <v>42</v>
      </c>
    </row>
    <row r="4" spans="1:8" ht="187.2" x14ac:dyDescent="0.3">
      <c r="A4" t="s">
        <v>89</v>
      </c>
      <c r="B4" t="s">
        <v>41</v>
      </c>
      <c r="C4" t="s">
        <v>91</v>
      </c>
      <c r="D4" s="6" t="s">
        <v>92</v>
      </c>
      <c r="E4" t="s">
        <v>93</v>
      </c>
      <c r="F4" t="s">
        <v>94</v>
      </c>
      <c r="H4" t="s">
        <v>42</v>
      </c>
    </row>
    <row r="5" spans="1:8" ht="409.6" x14ac:dyDescent="0.3">
      <c r="A5" t="s">
        <v>89</v>
      </c>
      <c r="B5" t="s">
        <v>41</v>
      </c>
      <c r="C5" t="s">
        <v>95</v>
      </c>
      <c r="D5" s="6" t="s">
        <v>96</v>
      </c>
      <c r="E5" t="s">
        <v>93</v>
      </c>
      <c r="F5" t="s">
        <v>42</v>
      </c>
      <c r="H5" t="s">
        <v>42</v>
      </c>
    </row>
    <row r="6" spans="1:8" ht="409.6" x14ac:dyDescent="0.3">
      <c r="A6" t="s">
        <v>89</v>
      </c>
      <c r="B6" t="s">
        <v>41</v>
      </c>
      <c r="C6" t="s">
        <v>97</v>
      </c>
      <c r="D6" s="6" t="s">
        <v>98</v>
      </c>
      <c r="E6" t="s">
        <v>93</v>
      </c>
      <c r="F6" t="s">
        <v>42</v>
      </c>
      <c r="H6" t="s">
        <v>42</v>
      </c>
    </row>
    <row r="7" spans="1:8" ht="409.6" x14ac:dyDescent="0.3">
      <c r="A7" t="s">
        <v>89</v>
      </c>
      <c r="B7" t="s">
        <v>41</v>
      </c>
      <c r="C7" t="s">
        <v>99</v>
      </c>
      <c r="D7" s="6" t="s">
        <v>100</v>
      </c>
      <c r="E7" t="s">
        <v>93</v>
      </c>
      <c r="F7" t="s">
        <v>42</v>
      </c>
      <c r="H7" t="s">
        <v>42</v>
      </c>
    </row>
    <row r="8" spans="1:8" ht="409.6" x14ac:dyDescent="0.3">
      <c r="A8" t="s">
        <v>89</v>
      </c>
      <c r="B8" t="s">
        <v>41</v>
      </c>
      <c r="C8" t="s">
        <v>101</v>
      </c>
      <c r="D8" s="33" t="s">
        <v>102</v>
      </c>
      <c r="E8" t="s">
        <v>103</v>
      </c>
      <c r="F8" t="s">
        <v>42</v>
      </c>
      <c r="H8" t="s">
        <v>42</v>
      </c>
    </row>
    <row r="9" spans="1:8" ht="409.6" x14ac:dyDescent="0.3">
      <c r="A9" t="s">
        <v>89</v>
      </c>
      <c r="B9" t="s">
        <v>41</v>
      </c>
      <c r="C9" t="s">
        <v>104</v>
      </c>
      <c r="D9" s="33" t="s">
        <v>105</v>
      </c>
      <c r="E9" t="s">
        <v>103</v>
      </c>
      <c r="F9" t="s">
        <v>42</v>
      </c>
      <c r="H9" t="s">
        <v>42</v>
      </c>
    </row>
    <row r="10" spans="1:8" ht="409.6" x14ac:dyDescent="0.3">
      <c r="A10" t="s">
        <v>89</v>
      </c>
      <c r="B10" t="s">
        <v>41</v>
      </c>
      <c r="C10" t="s">
        <v>106</v>
      </c>
      <c r="D10" s="33" t="s">
        <v>107</v>
      </c>
      <c r="E10" t="s">
        <v>93</v>
      </c>
      <c r="F10" t="s">
        <v>42</v>
      </c>
      <c r="H10" t="s">
        <v>42</v>
      </c>
    </row>
    <row r="11" spans="1:8" ht="409.6" x14ac:dyDescent="0.3">
      <c r="A11" t="s">
        <v>89</v>
      </c>
      <c r="B11" t="s">
        <v>41</v>
      </c>
      <c r="C11" t="s">
        <v>108</v>
      </c>
      <c r="D11" s="33" t="s">
        <v>109</v>
      </c>
      <c r="E11" t="s">
        <v>110</v>
      </c>
      <c r="F11" t="s">
        <v>42</v>
      </c>
      <c r="H11" t="s">
        <v>42</v>
      </c>
    </row>
    <row r="12" spans="1:8" ht="409.6" x14ac:dyDescent="0.3">
      <c r="A12" t="s">
        <v>89</v>
      </c>
      <c r="B12" t="s">
        <v>41</v>
      </c>
      <c r="C12" t="s">
        <v>111</v>
      </c>
      <c r="D12" s="33" t="s">
        <v>112</v>
      </c>
      <c r="E12" t="s">
        <v>113</v>
      </c>
      <c r="F12" t="s">
        <v>42</v>
      </c>
      <c r="H12" t="s">
        <v>42</v>
      </c>
    </row>
    <row r="13" spans="1:8" ht="409.6" x14ac:dyDescent="0.3">
      <c r="A13" t="s">
        <v>89</v>
      </c>
      <c r="B13" t="s">
        <v>41</v>
      </c>
      <c r="C13" t="s">
        <v>114</v>
      </c>
      <c r="D13" s="33" t="s">
        <v>115</v>
      </c>
      <c r="E13" t="s">
        <v>116</v>
      </c>
      <c r="F13" t="s">
        <v>42</v>
      </c>
      <c r="H13" t="s">
        <v>42</v>
      </c>
    </row>
    <row r="14" spans="1:8" ht="409.6" x14ac:dyDescent="0.3">
      <c r="A14" t="s">
        <v>89</v>
      </c>
      <c r="B14" t="s">
        <v>41</v>
      </c>
      <c r="C14" t="s">
        <v>117</v>
      </c>
      <c r="D14" s="33" t="s">
        <v>118</v>
      </c>
      <c r="E14" t="s">
        <v>93</v>
      </c>
      <c r="F14" t="s">
        <v>42</v>
      </c>
      <c r="H14" t="s">
        <v>42</v>
      </c>
    </row>
    <row r="15" spans="1:8" ht="409.6" x14ac:dyDescent="0.3">
      <c r="A15" t="s">
        <v>89</v>
      </c>
      <c r="B15" t="s">
        <v>41</v>
      </c>
      <c r="C15" t="s">
        <v>119</v>
      </c>
      <c r="D15" s="33" t="s">
        <v>120</v>
      </c>
      <c r="E15" t="s">
        <v>110</v>
      </c>
      <c r="F15" t="s">
        <v>42</v>
      </c>
      <c r="H15" t="s">
        <v>42</v>
      </c>
    </row>
    <row r="16" spans="1:8" ht="409.6" x14ac:dyDescent="0.3">
      <c r="A16" t="s">
        <v>89</v>
      </c>
      <c r="B16" t="s">
        <v>41</v>
      </c>
      <c r="C16" t="s">
        <v>121</v>
      </c>
      <c r="D16" s="33" t="s">
        <v>122</v>
      </c>
      <c r="E16" t="s">
        <v>113</v>
      </c>
      <c r="F16" t="s">
        <v>42</v>
      </c>
      <c r="H16" t="s">
        <v>42</v>
      </c>
    </row>
    <row r="17" spans="1:8" ht="409.6" x14ac:dyDescent="0.3">
      <c r="A17" t="s">
        <v>89</v>
      </c>
      <c r="B17" t="s">
        <v>41</v>
      </c>
      <c r="C17" t="s">
        <v>123</v>
      </c>
      <c r="D17" s="33" t="s">
        <v>124</v>
      </c>
      <c r="E17" t="s">
        <v>116</v>
      </c>
      <c r="F17" t="s">
        <v>42</v>
      </c>
      <c r="H17" t="s">
        <v>42</v>
      </c>
    </row>
    <row r="18" spans="1:8" ht="331.2" x14ac:dyDescent="0.3">
      <c r="A18" t="s">
        <v>89</v>
      </c>
      <c r="B18" t="s">
        <v>41</v>
      </c>
      <c r="C18" t="s">
        <v>125</v>
      </c>
      <c r="D18" s="33" t="s">
        <v>126</v>
      </c>
      <c r="E18" t="s">
        <v>110</v>
      </c>
      <c r="F18" t="s">
        <v>94</v>
      </c>
      <c r="H18" t="s">
        <v>42</v>
      </c>
    </row>
    <row r="19" spans="1:8" ht="409.6" x14ac:dyDescent="0.3">
      <c r="A19" t="s">
        <v>89</v>
      </c>
      <c r="B19" t="s">
        <v>41</v>
      </c>
      <c r="C19" t="s">
        <v>127</v>
      </c>
      <c r="D19" s="33" t="s">
        <v>128</v>
      </c>
      <c r="E19" t="s">
        <v>110</v>
      </c>
      <c r="F19" t="s">
        <v>42</v>
      </c>
      <c r="H19" t="s">
        <v>42</v>
      </c>
    </row>
    <row r="20" spans="1:8" ht="409.6" x14ac:dyDescent="0.3">
      <c r="A20" t="s">
        <v>89</v>
      </c>
      <c r="B20" t="s">
        <v>41</v>
      </c>
      <c r="C20" t="s">
        <v>129</v>
      </c>
      <c r="D20" s="33" t="s">
        <v>130</v>
      </c>
      <c r="E20" t="s">
        <v>110</v>
      </c>
      <c r="F20" t="s">
        <v>42</v>
      </c>
      <c r="H20" t="s">
        <v>42</v>
      </c>
    </row>
    <row r="21" spans="1:8" ht="409.6" x14ac:dyDescent="0.3">
      <c r="A21" t="s">
        <v>89</v>
      </c>
      <c r="B21" t="s">
        <v>41</v>
      </c>
      <c r="C21" t="s">
        <v>131</v>
      </c>
      <c r="D21" s="33" t="s">
        <v>132</v>
      </c>
      <c r="E21" t="s">
        <v>110</v>
      </c>
      <c r="F21" t="s">
        <v>42</v>
      </c>
      <c r="H21" t="s">
        <v>42</v>
      </c>
    </row>
    <row r="22" spans="1:8" ht="374.4" x14ac:dyDescent="0.3">
      <c r="A22" t="s">
        <v>89</v>
      </c>
      <c r="B22" t="s">
        <v>41</v>
      </c>
      <c r="C22" t="s">
        <v>40</v>
      </c>
      <c r="D22" s="33" t="s">
        <v>133</v>
      </c>
      <c r="E22" t="s">
        <v>113</v>
      </c>
      <c r="F22" t="s">
        <v>94</v>
      </c>
      <c r="H22" t="s">
        <v>42</v>
      </c>
    </row>
    <row r="23" spans="1:8" ht="409.6" x14ac:dyDescent="0.3">
      <c r="A23" t="s">
        <v>89</v>
      </c>
      <c r="B23" t="s">
        <v>41</v>
      </c>
      <c r="C23" t="s">
        <v>134</v>
      </c>
      <c r="D23" s="33" t="s">
        <v>135</v>
      </c>
      <c r="E23" t="s">
        <v>113</v>
      </c>
      <c r="F23" t="s">
        <v>42</v>
      </c>
      <c r="H23" t="s">
        <v>42</v>
      </c>
    </row>
    <row r="24" spans="1:8" ht="409.6" x14ac:dyDescent="0.3">
      <c r="A24" t="s">
        <v>89</v>
      </c>
      <c r="B24" t="s">
        <v>41</v>
      </c>
      <c r="C24" t="s">
        <v>136</v>
      </c>
      <c r="D24" s="33" t="s">
        <v>137</v>
      </c>
      <c r="E24" t="s">
        <v>113</v>
      </c>
      <c r="F24" t="s">
        <v>42</v>
      </c>
      <c r="H24" t="s">
        <v>42</v>
      </c>
    </row>
    <row r="25" spans="1:8" ht="409.6" x14ac:dyDescent="0.3">
      <c r="A25" t="s">
        <v>89</v>
      </c>
      <c r="B25" t="s">
        <v>41</v>
      </c>
      <c r="C25" t="s">
        <v>138</v>
      </c>
      <c r="D25" s="33" t="s">
        <v>139</v>
      </c>
      <c r="E25" t="s">
        <v>113</v>
      </c>
      <c r="F25" t="s">
        <v>42</v>
      </c>
      <c r="H25" t="s">
        <v>42</v>
      </c>
    </row>
    <row r="26" spans="1:8" ht="374.4" x14ac:dyDescent="0.3">
      <c r="A26" t="s">
        <v>89</v>
      </c>
      <c r="B26" t="s">
        <v>41</v>
      </c>
      <c r="C26" t="s">
        <v>140</v>
      </c>
      <c r="D26" s="33" t="s">
        <v>141</v>
      </c>
      <c r="E26" t="s">
        <v>103</v>
      </c>
      <c r="F26" t="s">
        <v>42</v>
      </c>
      <c r="H26" t="s">
        <v>42</v>
      </c>
    </row>
    <row r="27" spans="1:8" ht="403.2" x14ac:dyDescent="0.3">
      <c r="A27" t="s">
        <v>89</v>
      </c>
      <c r="B27" t="s">
        <v>41</v>
      </c>
      <c r="C27" t="s">
        <v>142</v>
      </c>
      <c r="D27" s="33" t="s">
        <v>143</v>
      </c>
      <c r="E27" t="s">
        <v>116</v>
      </c>
      <c r="F27" t="s">
        <v>42</v>
      </c>
      <c r="H27" t="s">
        <v>42</v>
      </c>
    </row>
    <row r="28" spans="1:8" ht="409.6" x14ac:dyDescent="0.3">
      <c r="A28" t="s">
        <v>89</v>
      </c>
      <c r="B28" t="s">
        <v>41</v>
      </c>
      <c r="C28" t="s">
        <v>144</v>
      </c>
      <c r="D28" s="33" t="s">
        <v>145</v>
      </c>
      <c r="E28" t="s">
        <v>116</v>
      </c>
      <c r="F28" t="s">
        <v>42</v>
      </c>
      <c r="H28" t="s">
        <v>42</v>
      </c>
    </row>
    <row r="29" spans="1:8" ht="409.6" x14ac:dyDescent="0.3">
      <c r="A29" t="s">
        <v>89</v>
      </c>
      <c r="B29" t="s">
        <v>41</v>
      </c>
      <c r="C29" t="s">
        <v>146</v>
      </c>
      <c r="D29" s="33" t="s">
        <v>147</v>
      </c>
      <c r="E29" t="s">
        <v>116</v>
      </c>
      <c r="F29" t="s">
        <v>42</v>
      </c>
      <c r="H29" t="s">
        <v>42</v>
      </c>
    </row>
    <row r="30" spans="1:8" ht="409.6" x14ac:dyDescent="0.3">
      <c r="A30" t="s">
        <v>89</v>
      </c>
      <c r="B30" t="s">
        <v>41</v>
      </c>
      <c r="C30" t="s">
        <v>148</v>
      </c>
      <c r="D30" s="33" t="s">
        <v>149</v>
      </c>
      <c r="E30" t="s">
        <v>116</v>
      </c>
      <c r="F30" t="s">
        <v>42</v>
      </c>
      <c r="H30" t="s">
        <v>42</v>
      </c>
    </row>
  </sheetData>
  <phoneticPr fontId="1"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2FF37-ED7E-4A94-BC72-DB83849267DE}">
  <sheetPr codeName="Sheet13"/>
  <dimension ref="A1:B1"/>
  <sheetViews>
    <sheetView workbookViewId="0">
      <selection activeCell="B1" sqref="B1"/>
    </sheetView>
  </sheetViews>
  <sheetFormatPr defaultColWidth="9.109375" defaultRowHeight="14.4" x14ac:dyDescent="0.3"/>
  <cols>
    <col min="1" max="1" width="19.109375" style="9" customWidth="1"/>
    <col min="2" max="2" width="85.6640625" style="9" customWidth="1"/>
    <col min="3" max="16384" width="9.109375" style="9"/>
  </cols>
  <sheetData>
    <row r="1" spans="1:2" x14ac:dyDescent="0.3">
      <c r="A1" s="7" t="s">
        <v>31</v>
      </c>
      <c r="B1" s="8" t="s">
        <v>86</v>
      </c>
    </row>
  </sheetData>
  <pageMargins left="0.7" right="0.7" top="0.75" bottom="0.75" header="0.3" footer="0.3"/>
  <pageSetup paperSize="9" orientation="portrait" horizontalDpi="4294967293" verticalDpi="200" r:id="rId1"/>
</worksheet>
</file>

<file path=customUI/_rels/customUI14.xml.rels><?xml version="1.0" encoding="UTF-8" standalone="yes"?>
<Relationships xmlns="http://schemas.openxmlformats.org/package/2006/relationships"><Relationship Id="VertipaqAnalyzer" Type="http://schemas.openxmlformats.org/officeDocument/2006/relationships/image" Target="images/VertipaqAnalyzer.png"/><Relationship Id="daxformatter" Type="http://schemas.openxmlformats.org/officeDocument/2006/relationships/image" Target="images/daxformatter.png"/></Relationships>
</file>

<file path=customUI/customUI14.xml><?xml version="1.0" encoding="utf-8"?>
<customUI xmlns="http://schemas.microsoft.com/office/2009/07/customui">
  <ribbon>
    <tabs>
      <tab id="VertiPaqAnalyzerTab" label="VertiPaq Analyzer" insertAfterMso="TabHome">
        <group id="customGroup" label="Tools">
          <button id="btnOpen" label="Open VPAX" size="large" onAction="openVpax" image="VertipaqAnalyzer" keytip="C"/>
          <button id="btFormatDAXexpressions" label="Format DAX expressions" image="daxformatter" size="large" onAction="Daxformat_all" keytip="X"/>
          <button id="btHelp" label="Help" imageMso="Help" size="large" onAction="VPA_Help" keytip="?"/>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1526427A-A046-46A5-974D-A91C821ADD31}">
  <ds:schemaRefs/>
</ds:datastoreItem>
</file>

<file path=customXml/itemProps2.xml><?xml version="1.0" encoding="utf-8"?>
<ds:datastoreItem xmlns:ds="http://schemas.openxmlformats.org/officeDocument/2006/customXml" ds:itemID="{9074F3AE-B949-4B88-9522-001F66A75A81}">
  <ds:schemaRefs/>
</ds:datastoreItem>
</file>

<file path=customXml/itemProps3.xml><?xml version="1.0" encoding="utf-8"?>
<ds:datastoreItem xmlns:ds="http://schemas.openxmlformats.org/officeDocument/2006/customXml" ds:itemID="{C90EF5E6-13BA-41B1-9FD3-30AD10FE88A3}">
  <ds:schemaRefs/>
</ds:datastoreItem>
</file>

<file path=customXml/itemProps4.xml><?xml version="1.0" encoding="utf-8"?>
<ds:datastoreItem xmlns:ds="http://schemas.openxmlformats.org/officeDocument/2006/customXml" ds:itemID="{E8FC6E73-AED3-488F-A6FC-75C968485573}">
  <ds:schemaRefs/>
</ds:datastoreItem>
</file>

<file path=customXml/itemProps5.xml><?xml version="1.0" encoding="utf-8"?>
<ds:datastoreItem xmlns:ds="http://schemas.openxmlformats.org/officeDocument/2006/customXml" ds:itemID="{261D693A-646B-468A-A7FF-9A3D5ABC449F}">
  <ds:schemaRefs/>
</ds:datastoreItem>
</file>

<file path=customXml/itemProps6.xml><?xml version="1.0" encoding="utf-8"?>
<ds:datastoreItem xmlns:ds="http://schemas.openxmlformats.org/officeDocument/2006/customXml" ds:itemID="{DE710367-F5FD-4320-AE13-ADF21BCEB4CB}">
  <ds:schemaRefs/>
</ds:datastoreItem>
</file>

<file path=customXml/itemProps7.xml><?xml version="1.0" encoding="utf-8"?>
<ds:datastoreItem xmlns:ds="http://schemas.openxmlformats.org/officeDocument/2006/customXml" ds:itemID="{15F0415A-EF0B-4B94-A17E-6CF4A3D3180C}">
  <ds:schemaRefs/>
</ds:datastoreItem>
</file>

<file path=customXml/itemProps8.xml><?xml version="1.0" encoding="utf-8"?>
<ds:datastoreItem xmlns:ds="http://schemas.openxmlformats.org/officeDocument/2006/customXml" ds:itemID="{CBEE4176-980C-4F78-A41F-F3F5ECB80FE5}">
  <ds:schemaRefs/>
</ds:datastoreItem>
</file>

<file path=customXml/itemProps9.xml><?xml version="1.0" encoding="utf-8"?>
<ds:datastoreItem xmlns:ds="http://schemas.openxmlformats.org/officeDocument/2006/customXml" ds:itemID="{3AA41F66-C98C-4A5A-A031-28D8C23370F1}">
  <ds:schemaRefs/>
</ds:datastoreItem>
</file>

<file path=customXml/itemProps10.xml><?xml version="1.0" encoding="utf-8"?>
<ds:datastoreItem xmlns:ds="http://schemas.openxmlformats.org/officeDocument/2006/customXml" ds:itemID="{5E936CE1-3D7E-446B-AD7E-E36FC35FE241}">
  <ds:schemaRefs/>
</ds:datastoreItem>
</file>

<file path=customXml/itemProps11.xml><?xml version="1.0" encoding="utf-8"?>
<ds:datastoreItem xmlns:ds="http://schemas.openxmlformats.org/officeDocument/2006/customXml" ds:itemID="{432F8428-1ED3-4151-8EE4-4A645AAD0511}">
  <ds:schemaRefs/>
</ds:datastoreItem>
</file>

<file path=customXml/itemProps12.xml><?xml version="1.0" encoding="utf-8"?>
<ds:datastoreItem xmlns:ds="http://schemas.openxmlformats.org/officeDocument/2006/customXml" ds:itemID="{8A83B9C7-9E78-441D-A5BD-AF97D836BA74}">
  <ds:schemaRefs/>
</ds:datastoreItem>
</file>

<file path=customXml/itemProps13.xml><?xml version="1.0" encoding="utf-8"?>
<ds:datastoreItem xmlns:ds="http://schemas.openxmlformats.org/officeDocument/2006/customXml" ds:itemID="{751391DB-DFFF-4075-952F-14E007C66B89}">
  <ds:schemaRefs/>
</ds:datastoreItem>
</file>

<file path=customXml/itemProps14.xml><?xml version="1.0" encoding="utf-8"?>
<ds:datastoreItem xmlns:ds="http://schemas.openxmlformats.org/officeDocument/2006/customXml" ds:itemID="{6A279DDC-4ACA-440C-A078-643D195460B8}">
  <ds:schemaRefs/>
</ds:datastoreItem>
</file>

<file path=customXml/itemProps15.xml><?xml version="1.0" encoding="utf-8"?>
<ds:datastoreItem xmlns:ds="http://schemas.openxmlformats.org/officeDocument/2006/customXml" ds:itemID="{58D59FA8-6B02-4983-B065-78807CF74F09}">
  <ds:schemaRefs/>
</ds:datastoreItem>
</file>

<file path=customXml/itemProps16.xml><?xml version="1.0" encoding="utf-8"?>
<ds:datastoreItem xmlns:ds="http://schemas.openxmlformats.org/officeDocument/2006/customXml" ds:itemID="{3BA81272-F462-4333-86B3-15B2050E7E5F}">
  <ds:schemaRefs/>
</ds:datastoreItem>
</file>

<file path=customXml/itemProps17.xml><?xml version="1.0" encoding="utf-8"?>
<ds:datastoreItem xmlns:ds="http://schemas.openxmlformats.org/officeDocument/2006/customXml" ds:itemID="{07EB4B77-2A57-41CF-9382-2144F35A8CD7}">
  <ds:schemaRefs>
    <ds:schemaRef ds:uri="http://schemas.microsoft.com/PowerBIAddIn"/>
  </ds:schemaRefs>
</ds:datastoreItem>
</file>

<file path=customXml/itemProps18.xml><?xml version="1.0" encoding="utf-8"?>
<ds:datastoreItem xmlns:ds="http://schemas.openxmlformats.org/officeDocument/2006/customXml" ds:itemID="{569E8F9D-8B3B-44A5-885E-8076D5829AA1}">
  <ds:schemaRefs/>
</ds:datastoreItem>
</file>

<file path=customXml/itemProps19.xml><?xml version="1.0" encoding="utf-8"?>
<ds:datastoreItem xmlns:ds="http://schemas.openxmlformats.org/officeDocument/2006/customXml" ds:itemID="{9523CF05-667A-42ED-B426-4773D0747100}">
  <ds:schemaRefs/>
</ds:datastoreItem>
</file>

<file path=customXml/itemProps20.xml><?xml version="1.0" encoding="utf-8"?>
<ds:datastoreItem xmlns:ds="http://schemas.openxmlformats.org/officeDocument/2006/customXml" ds:itemID="{E407A6E4-74B1-4251-899F-E63CBF47E478}">
  <ds:schemaRefs/>
</ds:datastoreItem>
</file>

<file path=customXml/itemProps21.xml><?xml version="1.0" encoding="utf-8"?>
<ds:datastoreItem xmlns:ds="http://schemas.openxmlformats.org/officeDocument/2006/customXml" ds:itemID="{F115B8F1-A6F6-4CA3-9C94-A470B77595BC}">
  <ds:schemaRefs/>
</ds:datastoreItem>
</file>

<file path=customXml/itemProps22.xml><?xml version="1.0" encoding="utf-8"?>
<ds:datastoreItem xmlns:ds="http://schemas.openxmlformats.org/officeDocument/2006/customXml" ds:itemID="{93F9B27F-9DBC-4EAA-813C-F8FA2592F098}">
  <ds:schemaRefs/>
</ds:datastoreItem>
</file>

<file path=customXml/itemProps23.xml><?xml version="1.0" encoding="utf-8"?>
<ds:datastoreItem xmlns:ds="http://schemas.openxmlformats.org/officeDocument/2006/customXml" ds:itemID="{234B814A-BF50-4D6A-B5E8-0EFEC25C8F5C}">
  <ds:schemaRefs/>
</ds:datastoreItem>
</file>

<file path=customXml/itemProps24.xml><?xml version="1.0" encoding="utf-8"?>
<ds:datastoreItem xmlns:ds="http://schemas.openxmlformats.org/officeDocument/2006/customXml" ds:itemID="{E132F65F-1B82-464F-AF48-1C2A2513DE5E}">
  <ds:schemaRefs/>
</ds:datastoreItem>
</file>

<file path=customXml/itemProps25.xml><?xml version="1.0" encoding="utf-8"?>
<ds:datastoreItem xmlns:ds="http://schemas.openxmlformats.org/officeDocument/2006/customXml" ds:itemID="{7E9D7277-8045-48C3-AA16-F78F18DC569C}">
  <ds:schemaRefs/>
</ds:datastoreItem>
</file>

<file path=customXml/itemProps26.xml><?xml version="1.0" encoding="utf-8"?>
<ds:datastoreItem xmlns:ds="http://schemas.openxmlformats.org/officeDocument/2006/customXml" ds:itemID="{59175126-8A53-4ECD-9CF7-7BBC4F9A351B}">
  <ds:schemaRefs/>
</ds:datastoreItem>
</file>

<file path=customXml/itemProps27.xml><?xml version="1.0" encoding="utf-8"?>
<ds:datastoreItem xmlns:ds="http://schemas.openxmlformats.org/officeDocument/2006/customXml" ds:itemID="{A7CC5714-4EB3-4373-BC9D-178855C93D47}">
  <ds:schemaRefs/>
</ds:datastoreItem>
</file>

<file path=customXml/itemProps28.xml><?xml version="1.0" encoding="utf-8"?>
<ds:datastoreItem xmlns:ds="http://schemas.openxmlformats.org/officeDocument/2006/customXml" ds:itemID="{5194BEA9-1219-45CE-8A86-FC22910DCD26}">
  <ds:schemaRefs/>
</ds:datastoreItem>
</file>

<file path=customXml/itemProps29.xml><?xml version="1.0" encoding="utf-8"?>
<ds:datastoreItem xmlns:ds="http://schemas.openxmlformats.org/officeDocument/2006/customXml" ds:itemID="{8FC38F23-8A37-4D36-BE26-A5480965E211}">
  <ds:schemaRefs/>
</ds:datastoreItem>
</file>

<file path=customXml/itemProps30.xml><?xml version="1.0" encoding="utf-8"?>
<ds:datastoreItem xmlns:ds="http://schemas.openxmlformats.org/officeDocument/2006/customXml" ds:itemID="{789C5995-539D-4B0F-94CD-99AAF930314A}">
  <ds:schemaRefs/>
</ds:datastoreItem>
</file>

<file path=customXml/itemProps31.xml><?xml version="1.0" encoding="utf-8"?>
<ds:datastoreItem xmlns:ds="http://schemas.openxmlformats.org/officeDocument/2006/customXml" ds:itemID="{8AA43E2F-6D32-4D37-B3BD-6990928465F6}">
  <ds:schemaRefs/>
</ds:datastoreItem>
</file>

<file path=customXml/itemProps32.xml><?xml version="1.0" encoding="utf-8"?>
<ds:datastoreItem xmlns:ds="http://schemas.openxmlformats.org/officeDocument/2006/customXml" ds:itemID="{3683CA3A-8F42-4B1E-B554-287B04CD0A93}">
  <ds:schemaRefs/>
</ds:datastoreItem>
</file>

<file path=customXml/itemProps33.xml><?xml version="1.0" encoding="utf-8"?>
<ds:datastoreItem xmlns:ds="http://schemas.openxmlformats.org/officeDocument/2006/customXml" ds:itemID="{E6CCF7B3-720D-4F51-9553-9564615818A1}">
  <ds:schemaRefs/>
</ds:datastoreItem>
</file>

<file path=customXml/itemProps34.xml><?xml version="1.0" encoding="utf-8"?>
<ds:datastoreItem xmlns:ds="http://schemas.openxmlformats.org/officeDocument/2006/customXml" ds:itemID="{9356C8C5-2B61-42CD-82F8-E76E89378F07}">
  <ds:schemaRefs/>
</ds:datastoreItem>
</file>

<file path=customXml/itemProps35.xml><?xml version="1.0" encoding="utf-8"?>
<ds:datastoreItem xmlns:ds="http://schemas.openxmlformats.org/officeDocument/2006/customXml" ds:itemID="{17DB31B1-536F-41A5-ACCE-FFE90B1129CC}">
  <ds:schemaRefs/>
</ds:datastoreItem>
</file>

<file path=customXml/itemProps36.xml><?xml version="1.0" encoding="utf-8"?>
<ds:datastoreItem xmlns:ds="http://schemas.openxmlformats.org/officeDocument/2006/customXml" ds:itemID="{994560AB-7D54-4200-B8F9-FC13640C69D9}">
  <ds:schemaRefs/>
</ds:datastoreItem>
</file>

<file path=customXml/itemProps37.xml><?xml version="1.0" encoding="utf-8"?>
<ds:datastoreItem xmlns:ds="http://schemas.openxmlformats.org/officeDocument/2006/customXml" ds:itemID="{5B84129E-8B8D-4152-8556-34A120444BDD}">
  <ds:schemaRefs/>
</ds:datastoreItem>
</file>

<file path=customXml/itemProps38.xml><?xml version="1.0" encoding="utf-8"?>
<ds:datastoreItem xmlns:ds="http://schemas.openxmlformats.org/officeDocument/2006/customXml" ds:itemID="{00ED2D72-2B78-48AF-A4F9-ED49BBBCCC47}">
  <ds:schemaRefs/>
</ds:datastoreItem>
</file>

<file path=customXml/itemProps39.xml><?xml version="1.0" encoding="utf-8"?>
<ds:datastoreItem xmlns:ds="http://schemas.openxmlformats.org/officeDocument/2006/customXml" ds:itemID="{328DDAC2-CC11-4D31-8D66-57BB53909F72}">
  <ds:schemaRefs/>
</ds:datastoreItem>
</file>

<file path=customXml/itemProps40.xml><?xml version="1.0" encoding="utf-8"?>
<ds:datastoreItem xmlns:ds="http://schemas.openxmlformats.org/officeDocument/2006/customXml" ds:itemID="{E51FD7EC-2C27-4FA0-806F-EEF09D12209E}">
  <ds:schemaRefs/>
</ds:datastoreItem>
</file>

<file path=customXml/itemProps41.xml><?xml version="1.0" encoding="utf-8"?>
<ds:datastoreItem xmlns:ds="http://schemas.openxmlformats.org/officeDocument/2006/customXml" ds:itemID="{D8CE41B1-DBEE-4CB5-9C08-29201C8BFE4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Instructions</vt:lpstr>
      <vt:lpstr>Summary</vt:lpstr>
      <vt:lpstr>Tables</vt:lpstr>
      <vt:lpstr>Columns</vt:lpstr>
      <vt:lpstr>Partitions</vt:lpstr>
      <vt:lpstr>User Hierarchies</vt:lpstr>
      <vt:lpstr>Relationships</vt:lpstr>
      <vt:lpstr>Compression</vt:lpstr>
      <vt:lpstr>Columns Data Types</vt:lpstr>
      <vt:lpstr>Encoding</vt:lpstr>
      <vt:lpstr>DAX Expressions</vt:lpstr>
      <vt:lpstr>Settings</vt:lpstr>
      <vt:lpstr>FileNameRange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Russo</dc:creator>
  <cp:lastModifiedBy>Kamil Soszka</cp:lastModifiedBy>
  <dcterms:created xsi:type="dcterms:W3CDTF">2019-08-04T10:26:08Z</dcterms:created>
  <dcterms:modified xsi:type="dcterms:W3CDTF">2025-11-03T17:35:22Z</dcterms:modified>
</cp:coreProperties>
</file>