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l\repos\esp_wifi_arduino\"/>
    </mc:Choice>
  </mc:AlternateContent>
  <bookViews>
    <workbookView xWindow="0" yWindow="0" windowWidth="21570" windowHeight="8160" activeTab="1"/>
  </bookViews>
  <sheets>
    <sheet name="esp_wifi_arduino" sheetId="1" r:id="rId1"/>
    <sheet name="注文履歴" sheetId="2" r:id="rId2"/>
  </sheets>
  <calcPr calcId="152511"/>
</workbook>
</file>

<file path=xl/calcChain.xml><?xml version="1.0" encoding="utf-8"?>
<calcChain xmlns="http://schemas.openxmlformats.org/spreadsheetml/2006/main">
  <c r="B7" i="2" l="1"/>
  <c r="B6" i="2"/>
  <c r="F2" i="1" l="1"/>
  <c r="I2" i="1" s="1"/>
  <c r="J2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J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3" i="1"/>
  <c r="J9" i="1" l="1"/>
  <c r="I3" i="1"/>
  <c r="J3" i="1" s="1"/>
  <c r="J18" i="1" s="1"/>
  <c r="J14" i="1"/>
  <c r="J10" i="1"/>
  <c r="J6" i="1"/>
  <c r="J17" i="1"/>
  <c r="J13" i="1"/>
  <c r="J5" i="1"/>
  <c r="J16" i="1"/>
  <c r="J12" i="1"/>
  <c r="J8" i="1"/>
  <c r="J4" i="1"/>
  <c r="J15" i="1"/>
  <c r="J7" i="1"/>
</calcChain>
</file>

<file path=xl/sharedStrings.xml><?xml version="1.0" encoding="utf-8"?>
<sst xmlns="http://schemas.openxmlformats.org/spreadsheetml/2006/main" count="111" uniqueCount="91">
  <si>
    <t>C4 C5</t>
  </si>
  <si>
    <t>C9</t>
  </si>
  <si>
    <t>ATMEGA328P-A</t>
  </si>
  <si>
    <t>IC1</t>
  </si>
  <si>
    <t>CONN_15</t>
  </si>
  <si>
    <t>P1 P2</t>
  </si>
  <si>
    <t>DIPSW4</t>
  </si>
  <si>
    <t>SW3</t>
  </si>
  <si>
    <t>SW_PUSH</t>
  </si>
  <si>
    <t>SW1 SW2</t>
  </si>
  <si>
    <t>ADG3304</t>
  </si>
  <si>
    <t>U1</t>
  </si>
  <si>
    <t>ESP-WROOM-02</t>
  </si>
  <si>
    <t>U2</t>
  </si>
  <si>
    <t>NJM2391DL1-33</t>
  </si>
  <si>
    <t>U3</t>
  </si>
  <si>
    <t>16MHz</t>
  </si>
  <si>
    <t>X1</t>
  </si>
  <si>
    <t>回路リファレンス</t>
    <rPh sb="0" eb="2">
      <t>カイロ</t>
    </rPh>
    <phoneticPr fontId="18"/>
  </si>
  <si>
    <t>部品名</t>
    <rPh sb="0" eb="3">
      <t>ブヒンメイ</t>
    </rPh>
    <phoneticPr fontId="18"/>
  </si>
  <si>
    <t>コンデンサ 22pF</t>
    <phoneticPr fontId="18"/>
  </si>
  <si>
    <t>パッケージ</t>
    <phoneticPr fontId="18"/>
  </si>
  <si>
    <t>SMD1608</t>
    <phoneticPr fontId="18"/>
  </si>
  <si>
    <t>コンデンサ 10uF</t>
    <phoneticPr fontId="18"/>
  </si>
  <si>
    <t>コンデンサ 0.1uF</t>
    <phoneticPr fontId="18"/>
  </si>
  <si>
    <t>TQFP32</t>
    <phoneticPr fontId="18"/>
  </si>
  <si>
    <t>SM1608</t>
    <phoneticPr fontId="18"/>
  </si>
  <si>
    <t>備考</t>
    <rPh sb="0" eb="2">
      <t>ビコウ</t>
    </rPh>
    <phoneticPr fontId="18"/>
  </si>
  <si>
    <t>C1 C2 C3 C6 C7 C8 C10</t>
    <phoneticPr fontId="18"/>
  </si>
  <si>
    <t>レギュレータVout</t>
    <phoneticPr fontId="18"/>
  </si>
  <si>
    <t>レギュレータVinも0.1uF</t>
    <phoneticPr fontId="18"/>
  </si>
  <si>
    <t>SMD4</t>
    <phoneticPr fontId="18"/>
  </si>
  <si>
    <t>SMD</t>
    <phoneticPr fontId="18"/>
  </si>
  <si>
    <t>5V-3.3V双方向レベル変換</t>
    <rPh sb="7" eb="10">
      <t>ソウホウコウ</t>
    </rPh>
    <rPh sb="13" eb="15">
      <t>ヘンカン</t>
    </rPh>
    <phoneticPr fontId="18"/>
  </si>
  <si>
    <t>TSSOP14</t>
    <phoneticPr fontId="18"/>
  </si>
  <si>
    <t>HC-49</t>
    <phoneticPr fontId="18"/>
  </si>
  <si>
    <t>TO-252-3</t>
    <phoneticPr fontId="18"/>
  </si>
  <si>
    <t>話題のWifiモジュール</t>
    <rPh sb="0" eb="2">
      <t>ワダイ</t>
    </rPh>
    <phoneticPr fontId="18"/>
  </si>
  <si>
    <t>3.3V 1Aレギュレータ</t>
    <phoneticPr fontId="18"/>
  </si>
  <si>
    <t>水晶</t>
    <rPh sb="0" eb="2">
      <t>スイショウ</t>
    </rPh>
    <phoneticPr fontId="18"/>
  </si>
  <si>
    <t>リセットスイッチ</t>
    <phoneticPr fontId="18"/>
  </si>
  <si>
    <t>ESPブートモード設定用</t>
    <rPh sb="9" eb="11">
      <t>セッテイ</t>
    </rPh>
    <rPh sb="11" eb="12">
      <t>ヨウ</t>
    </rPh>
    <phoneticPr fontId="18"/>
  </si>
  <si>
    <t>プルアップ抵抗</t>
    <rPh sb="5" eb="7">
      <t>テイコウ</t>
    </rPh>
    <phoneticPr fontId="18"/>
  </si>
  <si>
    <t>抵抗 10kΩ</t>
    <rPh sb="0" eb="2">
      <t>テイコウ</t>
    </rPh>
    <phoneticPr fontId="18"/>
  </si>
  <si>
    <t>ATMEGA88シリーズならピンコンパチ</t>
    <phoneticPr fontId="18"/>
  </si>
  <si>
    <t>R1 R2</t>
    <phoneticPr fontId="18"/>
  </si>
  <si>
    <t>R3 R4 R5 R6 R7</t>
    <phoneticPr fontId="18"/>
  </si>
  <si>
    <t>url</t>
    <phoneticPr fontId="18"/>
  </si>
  <si>
    <t>単価</t>
    <rPh sb="0" eb="2">
      <t>タンカ</t>
    </rPh>
    <phoneticPr fontId="18"/>
  </si>
  <si>
    <t>赤色LED</t>
    <rPh sb="0" eb="2">
      <t>アカイロ</t>
    </rPh>
    <phoneticPr fontId="18"/>
  </si>
  <si>
    <t>青色LED</t>
    <rPh sb="0" eb="2">
      <t>アオイロ</t>
    </rPh>
    <phoneticPr fontId="18"/>
  </si>
  <si>
    <t>D1</t>
    <phoneticPr fontId="18"/>
  </si>
  <si>
    <t>D2</t>
    <phoneticPr fontId="18"/>
  </si>
  <si>
    <t>電源LED</t>
    <rPh sb="0" eb="2">
      <t>デンゲン</t>
    </rPh>
    <phoneticPr fontId="18"/>
  </si>
  <si>
    <t>抵抗 220Ω</t>
    <rPh sb="0" eb="2">
      <t>テイコウ</t>
    </rPh>
    <phoneticPr fontId="18"/>
  </si>
  <si>
    <t>LED電流制限用</t>
    <rPh sb="3" eb="8">
      <t>デンリュウセイゲ</t>
    </rPh>
    <phoneticPr fontId="18"/>
  </si>
  <si>
    <t>水晶接地用12pF~22pF</t>
    <rPh sb="0" eb="2">
      <t>スイショウ</t>
    </rPh>
    <rPh sb="2" eb="4">
      <t>セッチ</t>
    </rPh>
    <rPh sb="4" eb="5">
      <t>ヨウ</t>
    </rPh>
    <phoneticPr fontId="18"/>
  </si>
  <si>
    <t>商社</t>
    <rPh sb="0" eb="2">
      <t>ショウシャ</t>
    </rPh>
    <phoneticPr fontId="18"/>
  </si>
  <si>
    <t>秋月電子</t>
    <rPh sb="0" eb="4">
      <t>アキヅキ</t>
    </rPh>
    <phoneticPr fontId="18"/>
  </si>
  <si>
    <t>マルツ</t>
    <phoneticPr fontId="18"/>
  </si>
  <si>
    <t>http://akizukidenshi.com/catalog/g/gP-05523/</t>
    <phoneticPr fontId="18"/>
  </si>
  <si>
    <t>http://akizukidenshi.com/catalog/g/gP-07768/</t>
    <phoneticPr fontId="18"/>
  </si>
  <si>
    <t>http://akizukidenshi.com/catalog/g/gP-04940/</t>
    <phoneticPr fontId="18"/>
  </si>
  <si>
    <t>http://akizukidenshi.com/catalog/g/gI-03978/</t>
    <phoneticPr fontId="18"/>
  </si>
  <si>
    <t>http://akizukidenshi.com/catalog/g/gI-03982/</t>
    <phoneticPr fontId="18"/>
  </si>
  <si>
    <t>http://akizukidenshi.com/catalog/g/gR-06221/</t>
    <phoneticPr fontId="18"/>
  </si>
  <si>
    <t>http://akizukidenshi.com/catalog/g/gR-06103/</t>
    <phoneticPr fontId="18"/>
  </si>
  <si>
    <t>http://akizukidenshi.com/catalog/g/gC-00167/</t>
    <phoneticPr fontId="18"/>
  </si>
  <si>
    <t>http://akizukidenshi.com/catalog/g/gP-08929/</t>
    <phoneticPr fontId="18"/>
  </si>
  <si>
    <t>http://akizukidenshi.com/catalog/g/gP-06185/</t>
    <phoneticPr fontId="18"/>
  </si>
  <si>
    <t>http://akizukidenshi.com/catalog/g/gI-04386/</t>
    <phoneticPr fontId="18"/>
  </si>
  <si>
    <t>http://akizukidenshi.com/catalog/g/gM-09607/</t>
    <phoneticPr fontId="18"/>
  </si>
  <si>
    <t>http://akizukidenshi.com/catalog/g/gI-02252/</t>
    <phoneticPr fontId="18"/>
  </si>
  <si>
    <t>http://akizukidenshi.com/catalog/g/gP-01767/</t>
    <phoneticPr fontId="18"/>
  </si>
  <si>
    <t>http://www.marutsu.co.jp/pc/i/170346/</t>
    <phoneticPr fontId="18"/>
  </si>
  <si>
    <t>価格</t>
    <rPh sb="0" eb="2">
      <t>カカク</t>
    </rPh>
    <phoneticPr fontId="18"/>
  </si>
  <si>
    <t>小計</t>
    <rPh sb="0" eb="2">
      <t>ショウケイ</t>
    </rPh>
    <phoneticPr fontId="18"/>
  </si>
  <si>
    <t>実装数</t>
    <rPh sb="0" eb="2">
      <t>ジッソウ</t>
    </rPh>
    <rPh sb="2" eb="3">
      <t>スウ</t>
    </rPh>
    <phoneticPr fontId="18"/>
  </si>
  <si>
    <t>10ボード作成で購入数</t>
    <rPh sb="5" eb="7">
      <t>サクセイ</t>
    </rPh>
    <rPh sb="8" eb="11">
      <t>コウニュウスウ</t>
    </rPh>
    <phoneticPr fontId="18"/>
  </si>
  <si>
    <t>10ボード作成で必要数</t>
    <rPh sb="5" eb="7">
      <t>サクセイ</t>
    </rPh>
    <rPh sb="8" eb="11">
      <t>ヒツヨウスウ</t>
    </rPh>
    <phoneticPr fontId="18"/>
  </si>
  <si>
    <t>ピンヘッダ(2.54)×30</t>
    <phoneticPr fontId="18"/>
  </si>
  <si>
    <t>基板</t>
    <rPh sb="0" eb="2">
      <t>キバン</t>
    </rPh>
    <phoneticPr fontId="18"/>
  </si>
  <si>
    <t>SwitchScience</t>
    <phoneticPr fontId="18"/>
  </si>
  <si>
    <t>D13 Lチカ用</t>
    <rPh sb="7" eb="8">
      <t>ヨウ</t>
    </rPh>
    <phoneticPr fontId="18"/>
  </si>
  <si>
    <t>販売単位</t>
    <rPh sb="0" eb="2">
      <t>ハンバイ</t>
    </rPh>
    <rPh sb="2" eb="4">
      <t>タンイ</t>
    </rPh>
    <phoneticPr fontId="18"/>
  </si>
  <si>
    <t>https://www.switch-science.com/pcborder/</t>
    <phoneticPr fontId="18"/>
  </si>
  <si>
    <t>SwitchScience 基板</t>
    <rPh sb="14" eb="16">
      <t>キバン</t>
    </rPh>
    <phoneticPr fontId="18"/>
  </si>
  <si>
    <t>マルツ ADG3304 10個</t>
    <rPh sb="14" eb="15">
      <t>コ</t>
    </rPh>
    <phoneticPr fontId="18"/>
  </si>
  <si>
    <t>秋月小計</t>
    <rPh sb="0" eb="2">
      <t>アキヅキ</t>
    </rPh>
    <rPh sb="2" eb="4">
      <t>ショウケイ</t>
    </rPh>
    <phoneticPr fontId="18"/>
  </si>
  <si>
    <t>請求額</t>
    <rPh sb="0" eb="3">
      <t>セイキュウガク</t>
    </rPh>
    <phoneticPr fontId="18"/>
  </si>
  <si>
    <t>秋月私物注文分</t>
    <rPh sb="0" eb="2">
      <t>アキヅキ</t>
    </rPh>
    <rPh sb="2" eb="4">
      <t>シブツ</t>
    </rPh>
    <rPh sb="4" eb="7">
      <t>チュウモンブン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</si>
</sst>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0"/>
      <color rgb="FF333333"/>
      <name val="メイリオ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42">
      <alignment vertical="center"/>
    </xf>
    <xf numFmtId="0" fontId="6" fillId="2" borderId="0" xfId="6">
      <alignment vertical="center"/>
    </xf>
    <xf numFmtId="0" fontId="7" fillId="3" borderId="0" xfId="7">
      <alignment vertical="center"/>
    </xf>
    <xf numFmtId="0" fontId="6" fillId="2" borderId="0" xfId="6" applyNumberFormat="1">
      <alignment vertical="center"/>
    </xf>
    <xf numFmtId="0" fontId="7" fillId="3" borderId="0" xfId="7" applyNumberFormat="1">
      <alignment vertical="center"/>
    </xf>
    <xf numFmtId="3" fontId="0" fillId="0" borderId="0" xfId="0" applyNumberFormat="1">
      <alignment vertical="center"/>
    </xf>
    <xf numFmtId="3" fontId="20" fillId="0" borderId="0" xfId="0" applyNumberFormat="1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A1:L18" totalsRowCount="1">
  <autoFilter ref="A1:L17"/>
  <tableColumns count="12">
    <tableColumn id="1" name="部品名"/>
    <tableColumn id="4" name="パッケージ"/>
    <tableColumn id="5" name="回路リファレンス"/>
    <tableColumn id="6" name="備考"/>
    <tableColumn id="7" name="実装数"/>
    <tableColumn id="8" name="10ボード作成で必要数">
      <calculatedColumnFormula>E2*10</calculatedColumnFormula>
    </tableColumn>
    <tableColumn id="2" name="単価"/>
    <tableColumn id="3" name="販売単位"/>
    <tableColumn id="9" name="10ボード作成で購入数" totalsRowLabel="小計" dataDxfId="1" totalsRowDxfId="0" dataCellStyle="悪い">
      <calculatedColumnFormula>ROUNDUP(IF(H2-F2&gt;0,1,F2/H2),0)</calculatedColumnFormula>
    </tableColumn>
    <tableColumn id="10" name="価格" totalsRowFunction="sum" dataCellStyle="悪い">
      <calculatedColumnFormula>I2*G2</calculatedColumnFormula>
    </tableColumn>
    <tableColumn id="11" name="商社"/>
    <tableColumn id="12" name="url" dataCellStyle="ハイパーリンク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kizukidenshi.com/catalog/g/gR-06221/" TargetMode="External"/><Relationship Id="rId13" Type="http://schemas.openxmlformats.org/officeDocument/2006/relationships/hyperlink" Target="http://akizukidenshi.com/catalog/g/gM-09607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://akizukidenshi.com/catalog/g/gP-05523/" TargetMode="External"/><Relationship Id="rId7" Type="http://schemas.openxmlformats.org/officeDocument/2006/relationships/hyperlink" Target="http://akizukidenshi.com/catalog/g/gI-03982/" TargetMode="External"/><Relationship Id="rId12" Type="http://schemas.openxmlformats.org/officeDocument/2006/relationships/hyperlink" Target="http://akizukidenshi.com/catalog/g/gI-04386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akizukidenshi.com/catalog/g/gP-08929/" TargetMode="External"/><Relationship Id="rId16" Type="http://schemas.openxmlformats.org/officeDocument/2006/relationships/hyperlink" Target="https://www.switch-science.com/pcborder/" TargetMode="External"/><Relationship Id="rId1" Type="http://schemas.openxmlformats.org/officeDocument/2006/relationships/hyperlink" Target="http://akizukidenshi.com/catalog/g/gP-01767/" TargetMode="External"/><Relationship Id="rId6" Type="http://schemas.openxmlformats.org/officeDocument/2006/relationships/hyperlink" Target="http://akizukidenshi.com/catalog/g/gI-03978/" TargetMode="External"/><Relationship Id="rId11" Type="http://schemas.openxmlformats.org/officeDocument/2006/relationships/hyperlink" Target="http://akizukidenshi.com/catalog/g/gP-06185/" TargetMode="External"/><Relationship Id="rId5" Type="http://schemas.openxmlformats.org/officeDocument/2006/relationships/hyperlink" Target="http://akizukidenshi.com/catalog/g/gP-04940/" TargetMode="External"/><Relationship Id="rId15" Type="http://schemas.openxmlformats.org/officeDocument/2006/relationships/hyperlink" Target="http://www.marutsu.co.jp/pc/i/170346/" TargetMode="External"/><Relationship Id="rId10" Type="http://schemas.openxmlformats.org/officeDocument/2006/relationships/hyperlink" Target="http://akizukidenshi.com/catalog/g/gC-00167/" TargetMode="External"/><Relationship Id="rId4" Type="http://schemas.openxmlformats.org/officeDocument/2006/relationships/hyperlink" Target="http://akizukidenshi.com/catalog/g/gP-07768/" TargetMode="External"/><Relationship Id="rId9" Type="http://schemas.openxmlformats.org/officeDocument/2006/relationships/hyperlink" Target="http://akizukidenshi.com/catalog/g/gR-06103/" TargetMode="External"/><Relationship Id="rId14" Type="http://schemas.openxmlformats.org/officeDocument/2006/relationships/hyperlink" Target="http://akizukidenshi.com/catalog/g/gI-0225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I16" sqref="I16"/>
    </sheetView>
  </sheetViews>
  <sheetFormatPr defaultRowHeight="13.5" x14ac:dyDescent="0.15"/>
  <cols>
    <col min="1" max="1" width="23.625" customWidth="1"/>
    <col min="3" max="3" width="17.5" customWidth="1"/>
    <col min="4" max="4" width="30" customWidth="1"/>
    <col min="5" max="5" width="11" customWidth="1"/>
    <col min="6" max="6" width="21" customWidth="1"/>
    <col min="7" max="7" width="11.25" customWidth="1"/>
    <col min="9" max="9" width="22" customWidth="1"/>
    <col min="10" max="10" width="11" customWidth="1"/>
    <col min="11" max="11" width="13.75" customWidth="1"/>
    <col min="12" max="12" width="39.5" customWidth="1"/>
    <col min="13" max="13" width="13.375" customWidth="1"/>
    <col min="14" max="14" width="41.625" customWidth="1"/>
  </cols>
  <sheetData>
    <row r="1" spans="1:12" x14ac:dyDescent="0.15">
      <c r="A1" t="s">
        <v>19</v>
      </c>
      <c r="B1" t="s">
        <v>21</v>
      </c>
      <c r="C1" t="s">
        <v>18</v>
      </c>
      <c r="D1" t="s">
        <v>27</v>
      </c>
      <c r="E1" t="s">
        <v>77</v>
      </c>
      <c r="F1" t="s">
        <v>79</v>
      </c>
      <c r="G1" t="s">
        <v>48</v>
      </c>
      <c r="H1" t="s">
        <v>84</v>
      </c>
      <c r="I1" t="s">
        <v>78</v>
      </c>
      <c r="J1" t="s">
        <v>75</v>
      </c>
      <c r="K1" t="s">
        <v>57</v>
      </c>
      <c r="L1" t="s">
        <v>47</v>
      </c>
    </row>
    <row r="2" spans="1:12" x14ac:dyDescent="0.15">
      <c r="A2" t="s">
        <v>81</v>
      </c>
      <c r="E2">
        <v>1</v>
      </c>
      <c r="F2">
        <f>E2*10</f>
        <v>10</v>
      </c>
      <c r="G2">
        <v>1389</v>
      </c>
      <c r="H2">
        <v>10</v>
      </c>
      <c r="I2" s="4">
        <f t="shared" ref="I2:I17" si="0">ROUNDUP(IF(H2-F2&gt;0,1,F2/H2),0)</f>
        <v>1</v>
      </c>
      <c r="J2" s="2">
        <f t="shared" ref="J2:J17" si="1">I2*G2</f>
        <v>1389</v>
      </c>
      <c r="K2" t="s">
        <v>82</v>
      </c>
      <c r="L2" s="1" t="s">
        <v>85</v>
      </c>
    </row>
    <row r="3" spans="1:12" x14ac:dyDescent="0.15">
      <c r="A3" t="s">
        <v>20</v>
      </c>
      <c r="B3" t="s">
        <v>22</v>
      </c>
      <c r="C3" t="s">
        <v>0</v>
      </c>
      <c r="D3" t="s">
        <v>56</v>
      </c>
      <c r="E3">
        <v>2</v>
      </c>
      <c r="F3">
        <f>E3*10</f>
        <v>20</v>
      </c>
      <c r="G3">
        <v>200</v>
      </c>
      <c r="H3">
        <v>100</v>
      </c>
      <c r="I3" s="2">
        <f t="shared" si="0"/>
        <v>1</v>
      </c>
      <c r="J3" s="2">
        <f t="shared" si="1"/>
        <v>200</v>
      </c>
      <c r="K3" t="s">
        <v>58</v>
      </c>
      <c r="L3" s="1" t="s">
        <v>60</v>
      </c>
    </row>
    <row r="4" spans="1:12" x14ac:dyDescent="0.15">
      <c r="A4" t="s">
        <v>23</v>
      </c>
      <c r="B4" t="s">
        <v>22</v>
      </c>
      <c r="C4" t="s">
        <v>1</v>
      </c>
      <c r="D4" t="s">
        <v>29</v>
      </c>
      <c r="E4">
        <v>1</v>
      </c>
      <c r="F4">
        <f t="shared" ref="F4:F17" si="2">E4*10</f>
        <v>10</v>
      </c>
      <c r="G4">
        <v>150</v>
      </c>
      <c r="H4">
        <v>10</v>
      </c>
      <c r="I4" s="2">
        <f t="shared" si="0"/>
        <v>1</v>
      </c>
      <c r="J4" s="2">
        <f t="shared" si="1"/>
        <v>150</v>
      </c>
      <c r="K4" t="s">
        <v>58</v>
      </c>
      <c r="L4" s="1" t="s">
        <v>61</v>
      </c>
    </row>
    <row r="5" spans="1:12" x14ac:dyDescent="0.15">
      <c r="A5" t="s">
        <v>24</v>
      </c>
      <c r="B5" t="s">
        <v>22</v>
      </c>
      <c r="C5" t="s">
        <v>28</v>
      </c>
      <c r="D5" t="s">
        <v>30</v>
      </c>
      <c r="E5">
        <v>7</v>
      </c>
      <c r="F5">
        <f t="shared" si="2"/>
        <v>70</v>
      </c>
      <c r="G5">
        <v>100</v>
      </c>
      <c r="H5">
        <v>200</v>
      </c>
      <c r="I5" s="2">
        <f t="shared" si="0"/>
        <v>1</v>
      </c>
      <c r="J5" s="2">
        <f t="shared" si="1"/>
        <v>100</v>
      </c>
      <c r="K5" t="s">
        <v>58</v>
      </c>
      <c r="L5" s="1" t="s">
        <v>62</v>
      </c>
    </row>
    <row r="6" spans="1:12" x14ac:dyDescent="0.15">
      <c r="A6" t="s">
        <v>49</v>
      </c>
      <c r="B6" t="s">
        <v>22</v>
      </c>
      <c r="C6" t="s">
        <v>51</v>
      </c>
      <c r="D6" t="s">
        <v>53</v>
      </c>
      <c r="E6">
        <v>1</v>
      </c>
      <c r="F6">
        <f t="shared" si="2"/>
        <v>10</v>
      </c>
      <c r="G6">
        <v>200</v>
      </c>
      <c r="H6">
        <v>20</v>
      </c>
      <c r="I6" s="2">
        <f t="shared" si="0"/>
        <v>1</v>
      </c>
      <c r="J6" s="2">
        <f t="shared" si="1"/>
        <v>200</v>
      </c>
      <c r="K6" t="s">
        <v>58</v>
      </c>
      <c r="L6" s="1" t="s">
        <v>63</v>
      </c>
    </row>
    <row r="7" spans="1:12" x14ac:dyDescent="0.15">
      <c r="A7" t="s">
        <v>50</v>
      </c>
      <c r="B7" t="s">
        <v>22</v>
      </c>
      <c r="C7" t="s">
        <v>52</v>
      </c>
      <c r="D7" t="s">
        <v>83</v>
      </c>
      <c r="E7">
        <v>1</v>
      </c>
      <c r="F7">
        <f t="shared" si="2"/>
        <v>10</v>
      </c>
      <c r="G7">
        <v>200</v>
      </c>
      <c r="H7">
        <v>20</v>
      </c>
      <c r="I7" s="2">
        <f t="shared" si="0"/>
        <v>1</v>
      </c>
      <c r="J7" s="2">
        <f t="shared" si="1"/>
        <v>200</v>
      </c>
      <c r="K7" t="s">
        <v>58</v>
      </c>
      <c r="L7" s="1" t="s">
        <v>64</v>
      </c>
    </row>
    <row r="8" spans="1:12" x14ac:dyDescent="0.15">
      <c r="A8" t="s">
        <v>54</v>
      </c>
      <c r="B8" t="s">
        <v>22</v>
      </c>
      <c r="C8" t="s">
        <v>45</v>
      </c>
      <c r="D8" t="s">
        <v>55</v>
      </c>
      <c r="E8">
        <v>2</v>
      </c>
      <c r="F8">
        <f t="shared" si="2"/>
        <v>20</v>
      </c>
      <c r="G8">
        <v>500</v>
      </c>
      <c r="H8">
        <v>2500</v>
      </c>
      <c r="I8" s="2">
        <f t="shared" si="0"/>
        <v>1</v>
      </c>
      <c r="J8" s="2">
        <f t="shared" si="1"/>
        <v>500</v>
      </c>
      <c r="K8" t="s">
        <v>58</v>
      </c>
      <c r="L8" s="1" t="s">
        <v>65</v>
      </c>
    </row>
    <row r="9" spans="1:12" x14ac:dyDescent="0.15">
      <c r="A9" t="s">
        <v>43</v>
      </c>
      <c r="B9" t="s">
        <v>26</v>
      </c>
      <c r="C9" t="s">
        <v>46</v>
      </c>
      <c r="D9" t="s">
        <v>42</v>
      </c>
      <c r="E9">
        <v>5</v>
      </c>
      <c r="F9">
        <f t="shared" si="2"/>
        <v>50</v>
      </c>
      <c r="G9">
        <v>500</v>
      </c>
      <c r="H9">
        <v>2500</v>
      </c>
      <c r="I9" s="2">
        <f t="shared" si="0"/>
        <v>1</v>
      </c>
      <c r="J9" s="2">
        <f t="shared" si="1"/>
        <v>500</v>
      </c>
      <c r="K9" t="s">
        <v>58</v>
      </c>
      <c r="L9" s="1" t="s">
        <v>66</v>
      </c>
    </row>
    <row r="10" spans="1:12" x14ac:dyDescent="0.15">
      <c r="A10" t="s">
        <v>4</v>
      </c>
      <c r="C10" t="s">
        <v>5</v>
      </c>
      <c r="D10" t="s">
        <v>80</v>
      </c>
      <c r="E10">
        <v>1</v>
      </c>
      <c r="F10">
        <f t="shared" si="2"/>
        <v>10</v>
      </c>
      <c r="G10">
        <v>35</v>
      </c>
      <c r="H10">
        <v>1</v>
      </c>
      <c r="I10" s="2">
        <f t="shared" si="0"/>
        <v>10</v>
      </c>
      <c r="J10" s="2">
        <f t="shared" si="1"/>
        <v>350</v>
      </c>
      <c r="K10" t="s">
        <v>58</v>
      </c>
      <c r="L10" s="1" t="s">
        <v>67</v>
      </c>
    </row>
    <row r="11" spans="1:12" x14ac:dyDescent="0.15">
      <c r="A11" t="s">
        <v>6</v>
      </c>
      <c r="B11" t="s">
        <v>31</v>
      </c>
      <c r="C11" t="s">
        <v>7</v>
      </c>
      <c r="D11" t="s">
        <v>41</v>
      </c>
      <c r="E11">
        <v>1</v>
      </c>
      <c r="F11">
        <f t="shared" si="2"/>
        <v>10</v>
      </c>
      <c r="G11">
        <v>140</v>
      </c>
      <c r="H11">
        <v>1</v>
      </c>
      <c r="I11" s="2">
        <f t="shared" si="0"/>
        <v>10</v>
      </c>
      <c r="J11" s="2">
        <f t="shared" si="1"/>
        <v>1400</v>
      </c>
      <c r="K11" t="s">
        <v>58</v>
      </c>
      <c r="L11" s="1" t="s">
        <v>68</v>
      </c>
    </row>
    <row r="12" spans="1:12" x14ac:dyDescent="0.15">
      <c r="A12" t="s">
        <v>8</v>
      </c>
      <c r="B12" t="s">
        <v>32</v>
      </c>
      <c r="C12" t="s">
        <v>9</v>
      </c>
      <c r="D12" t="s">
        <v>40</v>
      </c>
      <c r="E12">
        <v>2</v>
      </c>
      <c r="F12">
        <f t="shared" si="2"/>
        <v>20</v>
      </c>
      <c r="G12">
        <v>100</v>
      </c>
      <c r="H12">
        <v>5</v>
      </c>
      <c r="I12" s="2">
        <f t="shared" si="0"/>
        <v>4</v>
      </c>
      <c r="J12" s="2">
        <f t="shared" si="1"/>
        <v>400</v>
      </c>
      <c r="K12" t="s">
        <v>58</v>
      </c>
      <c r="L12" s="1" t="s">
        <v>69</v>
      </c>
    </row>
    <row r="13" spans="1:12" x14ac:dyDescent="0.15">
      <c r="A13" t="s">
        <v>2</v>
      </c>
      <c r="B13" t="s">
        <v>25</v>
      </c>
      <c r="C13" t="s">
        <v>3</v>
      </c>
      <c r="D13" t="s">
        <v>44</v>
      </c>
      <c r="E13">
        <v>1</v>
      </c>
      <c r="F13">
        <f t="shared" si="2"/>
        <v>10</v>
      </c>
      <c r="G13">
        <v>280</v>
      </c>
      <c r="H13">
        <v>1</v>
      </c>
      <c r="I13" s="2">
        <f t="shared" si="0"/>
        <v>10</v>
      </c>
      <c r="J13" s="2">
        <f t="shared" si="1"/>
        <v>2800</v>
      </c>
      <c r="K13" t="s">
        <v>58</v>
      </c>
      <c r="L13" s="1" t="s">
        <v>70</v>
      </c>
    </row>
    <row r="14" spans="1:12" x14ac:dyDescent="0.15">
      <c r="A14" t="s">
        <v>12</v>
      </c>
      <c r="B14" t="s">
        <v>32</v>
      </c>
      <c r="C14" t="s">
        <v>13</v>
      </c>
      <c r="D14" t="s">
        <v>37</v>
      </c>
      <c r="E14">
        <v>1</v>
      </c>
      <c r="F14">
        <f t="shared" si="2"/>
        <v>10</v>
      </c>
      <c r="G14">
        <v>550</v>
      </c>
      <c r="H14">
        <v>1</v>
      </c>
      <c r="I14" s="2">
        <f t="shared" si="0"/>
        <v>10</v>
      </c>
      <c r="J14" s="2">
        <f t="shared" si="1"/>
        <v>5500</v>
      </c>
      <c r="K14" t="s">
        <v>58</v>
      </c>
      <c r="L14" s="1" t="s">
        <v>71</v>
      </c>
    </row>
    <row r="15" spans="1:12" x14ac:dyDescent="0.15">
      <c r="A15" t="s">
        <v>14</v>
      </c>
      <c r="B15" t="s">
        <v>36</v>
      </c>
      <c r="C15" t="s">
        <v>15</v>
      </c>
      <c r="D15" t="s">
        <v>38</v>
      </c>
      <c r="E15">
        <v>1</v>
      </c>
      <c r="F15">
        <f t="shared" si="2"/>
        <v>10</v>
      </c>
      <c r="G15">
        <v>200</v>
      </c>
      <c r="H15">
        <v>4</v>
      </c>
      <c r="I15" s="2">
        <f t="shared" si="0"/>
        <v>3</v>
      </c>
      <c r="J15" s="2">
        <f t="shared" si="1"/>
        <v>600</v>
      </c>
      <c r="K15" t="s">
        <v>58</v>
      </c>
      <c r="L15" s="1" t="s">
        <v>72</v>
      </c>
    </row>
    <row r="16" spans="1:12" x14ac:dyDescent="0.15">
      <c r="A16" t="s">
        <v>16</v>
      </c>
      <c r="B16" t="s">
        <v>35</v>
      </c>
      <c r="C16" t="s">
        <v>17</v>
      </c>
      <c r="D16" t="s">
        <v>39</v>
      </c>
      <c r="E16">
        <v>1</v>
      </c>
      <c r="F16">
        <f t="shared" si="2"/>
        <v>10</v>
      </c>
      <c r="G16">
        <v>200</v>
      </c>
      <c r="H16">
        <v>5</v>
      </c>
      <c r="I16" s="2">
        <f t="shared" si="0"/>
        <v>2</v>
      </c>
      <c r="J16" s="2">
        <f t="shared" si="1"/>
        <v>400</v>
      </c>
      <c r="K16" t="s">
        <v>58</v>
      </c>
      <c r="L16" s="1" t="s">
        <v>73</v>
      </c>
    </row>
    <row r="17" spans="1:12" x14ac:dyDescent="0.15">
      <c r="A17" t="s">
        <v>10</v>
      </c>
      <c r="B17" t="s">
        <v>34</v>
      </c>
      <c r="C17" t="s">
        <v>11</v>
      </c>
      <c r="D17" t="s">
        <v>33</v>
      </c>
      <c r="E17">
        <v>1</v>
      </c>
      <c r="F17">
        <f t="shared" si="2"/>
        <v>10</v>
      </c>
      <c r="G17">
        <v>240</v>
      </c>
      <c r="H17">
        <v>1</v>
      </c>
      <c r="I17" s="2">
        <f t="shared" si="0"/>
        <v>10</v>
      </c>
      <c r="J17" s="2">
        <f t="shared" si="1"/>
        <v>2400</v>
      </c>
      <c r="K17" t="s">
        <v>59</v>
      </c>
      <c r="L17" s="1" t="s">
        <v>74</v>
      </c>
    </row>
    <row r="18" spans="1:12" x14ac:dyDescent="0.15">
      <c r="I18" s="5" t="s">
        <v>76</v>
      </c>
      <c r="J18" s="3">
        <f>SUBTOTAL(109,テーブル1[価格])</f>
        <v>17089</v>
      </c>
      <c r="L18" s="1"/>
    </row>
  </sheetData>
  <phoneticPr fontId="18"/>
  <hyperlinks>
    <hyperlink ref="L16" r:id="rId1"/>
    <hyperlink ref="L11" r:id="rId2"/>
    <hyperlink ref="L3" r:id="rId3"/>
    <hyperlink ref="L4" r:id="rId4"/>
    <hyperlink ref="L5" r:id="rId5"/>
    <hyperlink ref="L6" r:id="rId6"/>
    <hyperlink ref="L7" r:id="rId7"/>
    <hyperlink ref="L8" r:id="rId8"/>
    <hyperlink ref="L9" r:id="rId9"/>
    <hyperlink ref="L10" r:id="rId10"/>
    <hyperlink ref="L12" r:id="rId11"/>
    <hyperlink ref="L13" r:id="rId12"/>
    <hyperlink ref="L14" r:id="rId13"/>
    <hyperlink ref="L15" r:id="rId14"/>
    <hyperlink ref="L17" r:id="rId15"/>
    <hyperlink ref="L2" r:id="rId16"/>
  </hyperlinks>
  <pageMargins left="0.7" right="0.7" top="0.75" bottom="0.75" header="0.3" footer="0.3"/>
  <pageSetup paperSize="9" orientation="portrait" r:id="rId17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7" sqref="B7"/>
    </sheetView>
  </sheetViews>
  <sheetFormatPr defaultRowHeight="13.5" x14ac:dyDescent="0.15"/>
  <cols>
    <col min="1" max="1" width="31.875" customWidth="1"/>
  </cols>
  <sheetData>
    <row r="1" spans="1:3" x14ac:dyDescent="0.15">
      <c r="B1" t="s">
        <v>89</v>
      </c>
    </row>
    <row r="2" spans="1:3" ht="16.5" x14ac:dyDescent="0.15">
      <c r="A2" t="s">
        <v>86</v>
      </c>
      <c r="B2" s="7">
        <v>1713</v>
      </c>
    </row>
    <row r="3" spans="1:3" x14ac:dyDescent="0.15">
      <c r="A3" t="s">
        <v>86</v>
      </c>
      <c r="B3">
        <v>1713</v>
      </c>
      <c r="C3" s="6"/>
    </row>
    <row r="4" spans="1:3" x14ac:dyDescent="0.15">
      <c r="A4" t="s">
        <v>87</v>
      </c>
      <c r="B4">
        <v>3030</v>
      </c>
      <c r="C4" s="6"/>
    </row>
    <row r="5" spans="1:3" x14ac:dyDescent="0.15">
      <c r="A5" t="s">
        <v>88</v>
      </c>
      <c r="B5">
        <v>14300</v>
      </c>
      <c r="C5" s="6"/>
    </row>
    <row r="6" spans="1:3" x14ac:dyDescent="0.15">
      <c r="A6" t="s">
        <v>90</v>
      </c>
      <c r="B6">
        <f>-(3800+650+150+1200)</f>
        <v>-5800</v>
      </c>
      <c r="C6" s="6"/>
    </row>
    <row r="7" spans="1:3" x14ac:dyDescent="0.15">
      <c r="B7" s="6">
        <f>SUM(B2:B6)</f>
        <v>14956</v>
      </c>
      <c r="C7" s="6"/>
    </row>
    <row r="8" spans="1:3" x14ac:dyDescent="0.15">
      <c r="C8" s="6"/>
    </row>
    <row r="9" spans="1:3" x14ac:dyDescent="0.15">
      <c r="C9" s="6"/>
    </row>
    <row r="10" spans="1:3" x14ac:dyDescent="0.15">
      <c r="C10" s="6"/>
    </row>
    <row r="11" spans="1:3" x14ac:dyDescent="0.15">
      <c r="C11" s="6"/>
    </row>
    <row r="12" spans="1:3" x14ac:dyDescent="0.15">
      <c r="C12" s="6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esp_wifi_arduino</vt:lpstr>
      <vt:lpstr>注文履歴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 kamiya</dc:creator>
  <cp:lastModifiedBy>owl kamiya</cp:lastModifiedBy>
  <cp:lastPrinted>2015-10-29T11:54:55Z</cp:lastPrinted>
  <dcterms:created xsi:type="dcterms:W3CDTF">2015-10-29T11:26:24Z</dcterms:created>
  <dcterms:modified xsi:type="dcterms:W3CDTF">2015-10-29T20:31:26Z</dcterms:modified>
</cp:coreProperties>
</file>