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5-2023\"/>
    </mc:Choice>
  </mc:AlternateContent>
  <xr:revisionPtr revIDLastSave="0" documentId="13_ncr:1_{7173A7C6-8641-46C4-9097-7C956D54982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<sst xmlns="http://schemas.openxmlformats.org/spreadsheetml/2006/main" count="184" uniqueCount="116">
  <si>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</si>
  <si>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</si>
  <si>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</si>
  <si>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</si>
  <si>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</si>
  <si>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</si>
  <si>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</si>
  <si>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</si>
  <si>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</si>
  <si>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</si>
  <si>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</si>
  <si>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</si>
  <si>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</si>
  <si>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</si>
  <si>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</si>
  <si>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</si>
  <si>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</si>
  <si>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</si>
  <si>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</si>
  <si>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</si>
  <si>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</si>
  <si>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</si>
  <si>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21UBN</t>
  </si>
  <si>
    <t>AKU.0120.21UBN.KZ.LC0002</t>
  </si>
  <si>
    <t>Здание резервной дизельной электростанции системы аварийного электроснабжения (21UBN) Building for standby power supply diesel power station (21UBN)</t>
  </si>
  <si>
    <t>Армирование нижней сетки фундаментной плиты в осях 1-3/А-С на отм. -6,300 # Reinforcement of the bottom grid of the foundation slab in the axes 1-3 / A-C at el. -6,300</t>
  </si>
  <si>
    <t>AKU.2008.0.0.CS.QA0014</t>
  </si>
  <si>
    <t>Жданов С. С. / Zhdanov S. S.</t>
  </si>
  <si>
    <t>Толга Келес / Tolga Keles (Assystem)</t>
  </si>
  <si>
    <t>Cкидан С. А. / Skidan S. A.</t>
  </si>
  <si>
    <t>Кульбяцкий Н. А./  Kulbyatskiy N. A.</t>
  </si>
  <si>
    <t>Серкан Кандемир / Serkan Kandemir +90 (552) 505-93-68</t>
  </si>
  <si>
    <t>Вяткин С/ Vyatkin S</t>
  </si>
  <si>
    <t>TSM ENERJI (Sintek)</t>
  </si>
  <si>
    <t>Отбор образцов и испытание механических сращиваний муфт фундаментной плиты в осях 1-3/A-С # Sampling and testing of mechanical splices of foundation slab couplings in axes 1-3/A-C</t>
  </si>
  <si>
    <t>21UEJ</t>
  </si>
  <si>
    <t>AKU.0120.21UEJ.KZ.LC0001</t>
  </si>
  <si>
    <t>Промежуточный склад дизельного топлива (21UEJ) Intermediate diesel fuel storage (21UEJ)</t>
  </si>
  <si>
    <t>Устройство деформационного шва (ТехноластмостБ) в осях C/1-3 на отм. -6.300 # Construction of expansion joint (TechnolastmostB) in axes C/1-3 at el. -6.300</t>
  </si>
  <si>
    <t>00UKU</t>
  </si>
  <si>
    <t>AKU.0179.00UKU.KZ.TB0006</t>
  </si>
  <si>
    <t>Мастерские зоны контролируемого доступа (00UKU) Workshops controlled access area (00UKU)</t>
  </si>
  <si>
    <t>Армирование балки в осях J/1-5 с отм. +10,600 до +11,300 # Beam reinforcement in J/1-5 axes with elev. +10.600 to +11.300</t>
  </si>
  <si>
    <t>AKU.2008.00UKU.0.CS.QA0003_C01</t>
  </si>
  <si>
    <t>Лузан М.С. / Luzan M.S.</t>
  </si>
  <si>
    <t>Мелих Гюнеш/ Melih Gunesh</t>
  </si>
  <si>
    <t>Пономарев М.Д/ Ponomarev M. D.</t>
  </si>
  <si>
    <t>Новопашина Я. / Novopashina Y.</t>
  </si>
  <si>
    <t>Установка опалубки балки в осях J/1-5 с отм. +10,600 до +11,300 согласно исполнительной схеме AKU.0179.00UKU.0.KM.TB0006-SINTEK-ABD # Installation of beam formwork in axes J / 1-5 with elev. +10.600 to +11.300 according to execution diagram AKU.0179.00UKU.0.KM.TB0006-SINTEK-ABD</t>
  </si>
  <si>
    <t>Бетонирование балки в осях J/1-5 с отм. +10,600 до +11,300 # Beam concreting in J/1-5 axes with elev. +10.600 to +11.300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</si>
  <si>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</si>
  <si>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</si>
  <si>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</si>
  <si>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</si>
  <si>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</si>
  <si>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</si>
  <si>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</si>
  <si>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</si>
  <si>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</si>
  <si>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</si>
  <si>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</si>
  <si>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</si>
  <si>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</si>
  <si>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</si>
  <si>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</si>
  <si>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</si>
  <si>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</si>
  <si>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</si>
  <si>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</si>
  <si>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</si>
  <si>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</si>
  <si>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</si>
  <si>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</si>
  <si>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</si>
  <si>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</si>
  <si>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</si>
  <si>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</si>
  <si>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</si>
  <si>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</si>
  <si>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</si>
  <si>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</si>
  <si>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</si>
  <si>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</si>
  <si>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</si>
  <si>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</si>
  <si>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</si>
  <si>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</si>
  <si>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</si>
  <si>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</si>
  <si>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</si>
  <si>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</si>
  <si>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</si>
  <si>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</si>
  <si>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</si>
  <si>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</si>
  <si>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</si>
  <si>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</si>
  <si>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</si>
  <si>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</si>
  <si>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</si>
  <si>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</si>
  <si>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</si>
  <si>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</si>
  <si>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H-H-W-W</t>
  </si>
  <si>
    <t>H-H-H-H</t>
  </si>
  <si>
    <t>H-H-R-R</t>
  </si>
  <si>
    <t>00UTH</t>
  </si>
  <si>
    <t>AKU.1309.00UTH.KM.LC0001</t>
  </si>
  <si>
    <t>Пускoрезервная котельная (00UTH) Auxiliary Boiler House  (00UTH)</t>
  </si>
  <si>
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 # Cleaning and degreasing of metal surfaces before AKZ in axes 11-12/A; 11-12/E from elev. +0.000 to +14.000 according to execution diagram AKU.1309.00UTH.0.KM.LC0001-SINTEK-BLOCK SCHEME 2</t>
  </si>
  <si>
    <t>AKU.2008.00UTH.0.CS.QA0002 П 3.5.1</t>
  </si>
  <si>
    <t>H-H-W-R</t>
  </si>
  <si>
    <t>Галичкин А.Н/ Galichkın A</t>
  </si>
  <si>
    <t>Erman Aydın / Эмран Айдын</t>
  </si>
  <si>
    <t>Курьянов С.Ю. / Kuryanov S.Y.</t>
  </si>
  <si>
    <t>Черноскулов В.С/ Chrnoskulov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</si>
</sst>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45051</v>
      </c>
      <c r="C2" s="65">
        <v>45052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103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79.95" customHeight="1" x14ac:dyDescent="0.3">
      <c r="A3" s="64"/>
      <c r="B3" s="65">
        <v>45051</v>
      </c>
      <c r="C3" s="65">
        <v>45052</v>
      </c>
      <c r="D3" s="26">
        <v>0.63194444444444442</v>
      </c>
      <c r="E3" s="66" t="s">
        <v>22</v>
      </c>
      <c r="F3" s="58" t="s">
        <v>23</v>
      </c>
      <c r="G3" s="58" t="s">
        <v>24</v>
      </c>
      <c r="H3" s="55" t="s">
        <v>34</v>
      </c>
      <c r="I3" s="58" t="s">
        <v>26</v>
      </c>
      <c r="J3" s="56" t="s">
        <v>104</v>
      </c>
      <c r="K3" s="51"/>
      <c r="L3" s="59"/>
      <c r="M3" s="55" t="s">
        <v>27</v>
      </c>
      <c r="N3" s="55" t="s">
        <v>28</v>
      </c>
      <c r="O3" s="55" t="s">
        <v>29</v>
      </c>
      <c r="P3" s="53" t="s">
        <v>30</v>
      </c>
      <c r="Q3" s="55"/>
      <c r="R3" s="53" t="s">
        <v>31</v>
      </c>
      <c r="S3" s="55" t="s">
        <v>32</v>
      </c>
      <c r="T3" s="60"/>
      <c r="U3" s="53"/>
      <c r="V3" s="54" t="s">
        <v>33</v>
      </c>
    </row>
    <row r="4" spans="1:22" s="61" customFormat="1" ht="79.95" customHeight="1" x14ac:dyDescent="0.3">
      <c r="A4" s="64"/>
      <c r="B4" s="65">
        <v>45051</v>
      </c>
      <c r="C4" s="65">
        <v>45052</v>
      </c>
      <c r="D4" s="26">
        <v>0.60416666666666663</v>
      </c>
      <c r="E4" s="66" t="s">
        <v>35</v>
      </c>
      <c r="F4" s="58" t="s">
        <v>36</v>
      </c>
      <c r="G4" s="58" t="s">
        <v>37</v>
      </c>
      <c r="H4" s="55" t="s">
        <v>38</v>
      </c>
      <c r="I4" s="58" t="s">
        <v>26</v>
      </c>
      <c r="J4" s="56" t="s">
        <v>104</v>
      </c>
      <c r="K4" s="51"/>
      <c r="L4" s="59"/>
      <c r="M4" s="55" t="s">
        <v>27</v>
      </c>
      <c r="N4" s="55" t="s">
        <v>28</v>
      </c>
      <c r="O4" s="55" t="s">
        <v>29</v>
      </c>
      <c r="P4" s="53" t="s">
        <v>30</v>
      </c>
      <c r="Q4" s="55"/>
      <c r="R4" s="53" t="s">
        <v>31</v>
      </c>
      <c r="S4" s="55" t="s">
        <v>32</v>
      </c>
      <c r="T4" s="60"/>
      <c r="U4" s="53"/>
      <c r="V4" s="54" t="s">
        <v>33</v>
      </c>
    </row>
    <row r="5" spans="1:22" s="61" customFormat="1" ht="79.95" customHeight="1" x14ac:dyDescent="0.3">
      <c r="A5" s="64"/>
      <c r="B5" s="65">
        <v>45051</v>
      </c>
      <c r="C5" s="65">
        <v>45052</v>
      </c>
      <c r="D5" s="26">
        <v>0.58333333333333337</v>
      </c>
      <c r="E5" s="66" t="s">
        <v>39</v>
      </c>
      <c r="F5" s="58" t="s">
        <v>40</v>
      </c>
      <c r="G5" s="58" t="s">
        <v>41</v>
      </c>
      <c r="H5" s="55" t="s">
        <v>42</v>
      </c>
      <c r="I5" s="58" t="s">
        <v>43</v>
      </c>
      <c r="J5" s="56" t="s">
        <v>105</v>
      </c>
      <c r="K5" s="51"/>
      <c r="L5" s="59"/>
      <c r="M5" s="55" t="s">
        <v>44</v>
      </c>
      <c r="N5" s="55" t="s">
        <v>45</v>
      </c>
      <c r="O5" s="55" t="s">
        <v>46</v>
      </c>
      <c r="P5" s="53" t="s">
        <v>30</v>
      </c>
      <c r="Q5" s="55"/>
      <c r="R5" s="53" t="s">
        <v>31</v>
      </c>
      <c r="S5" s="55" t="s">
        <v>47</v>
      </c>
      <c r="T5" s="60"/>
      <c r="U5" s="53"/>
      <c r="V5" s="54" t="s">
        <v>33</v>
      </c>
    </row>
    <row r="6" spans="1:22" s="61" customFormat="1" ht="79.95" customHeight="1" x14ac:dyDescent="0.3">
      <c r="A6" s="64"/>
      <c r="B6" s="65">
        <v>45051</v>
      </c>
      <c r="C6" s="65">
        <v>45052</v>
      </c>
      <c r="D6" s="26">
        <v>0.58333333333333337</v>
      </c>
      <c r="E6" s="66" t="s">
        <v>39</v>
      </c>
      <c r="F6" s="58" t="s">
        <v>40</v>
      </c>
      <c r="G6" s="58" t="s">
        <v>41</v>
      </c>
      <c r="H6" s="55" t="s">
        <v>48</v>
      </c>
      <c r="I6" s="58" t="s">
        <v>43</v>
      </c>
      <c r="J6" s="56" t="s">
        <v>103</v>
      </c>
      <c r="K6" s="51"/>
      <c r="L6" s="59"/>
      <c r="M6" s="55" t="s">
        <v>44</v>
      </c>
      <c r="N6" s="55" t="s">
        <v>45</v>
      </c>
      <c r="O6" s="55" t="s">
        <v>46</v>
      </c>
      <c r="P6" s="53" t="s">
        <v>30</v>
      </c>
      <c r="Q6" s="55"/>
      <c r="R6" s="53" t="s">
        <v>31</v>
      </c>
      <c r="S6" s="55" t="s">
        <v>47</v>
      </c>
      <c r="T6" s="60"/>
      <c r="U6" s="53"/>
      <c r="V6" s="54" t="s">
        <v>33</v>
      </c>
    </row>
    <row r="7" spans="1:22" s="61" customFormat="1" ht="79.95" customHeight="1" x14ac:dyDescent="0.3">
      <c r="A7" s="64"/>
      <c r="B7" s="65">
        <v>45051</v>
      </c>
      <c r="C7" s="65">
        <v>45052</v>
      </c>
      <c r="D7" s="26">
        <v>0.58333333333333337</v>
      </c>
      <c r="E7" s="66" t="s">
        <v>39</v>
      </c>
      <c r="F7" s="58" t="s">
        <v>40</v>
      </c>
      <c r="G7" s="58" t="s">
        <v>41</v>
      </c>
      <c r="H7" s="55" t="s">
        <v>49</v>
      </c>
      <c r="I7" s="58" t="s">
        <v>43</v>
      </c>
      <c r="J7" s="56" t="s">
        <v>103</v>
      </c>
      <c r="K7" s="51"/>
      <c r="L7" s="59"/>
      <c r="M7" s="55" t="s">
        <v>50</v>
      </c>
      <c r="N7" s="55" t="s">
        <v>45</v>
      </c>
      <c r="O7" s="55" t="s">
        <v>46</v>
      </c>
      <c r="P7" s="53" t="s">
        <v>50</v>
      </c>
      <c r="Q7" s="55"/>
      <c r="R7" s="53" t="s">
        <v>31</v>
      </c>
      <c r="S7" s="55" t="s">
        <v>50</v>
      </c>
      <c r="T7" s="60"/>
      <c r="U7" s="53"/>
      <c r="V7" s="54" t="s">
        <v>33</v>
      </c>
    </row>
    <row r="8" spans="1:22" s="61" customFormat="1" ht="86.4" x14ac:dyDescent="0.3">
      <c r="A8" s="64"/>
      <c r="B8" s="65">
        <v>45051</v>
      </c>
      <c r="C8" s="65">
        <v>45052</v>
      </c>
      <c r="D8" s="26">
        <v>0.58333333333333337</v>
      </c>
      <c r="E8" s="66" t="s">
        <v>106</v>
      </c>
      <c r="F8" s="58" t="s">
        <v>107</v>
      </c>
      <c r="G8" s="58" t="s">
        <v>108</v>
      </c>
      <c r="H8" s="55" t="s">
        <v>109</v>
      </c>
      <c r="I8" s="58" t="s">
        <v>110</v>
      </c>
      <c r="J8" s="56" t="s">
        <v>111</v>
      </c>
      <c r="K8" s="51"/>
      <c r="L8" s="59"/>
      <c r="M8" s="55" t="s">
        <v>112</v>
      </c>
      <c r="N8" s="55" t="s">
        <v>113</v>
      </c>
      <c r="O8" s="55" t="s">
        <v>114</v>
      </c>
      <c r="P8" s="53" t="s">
        <v>30</v>
      </c>
      <c r="Q8" s="55"/>
      <c r="R8" s="53" t="s">
        <v>31</v>
      </c>
      <c r="S8" s="55" t="s">
        <v>115</v>
      </c>
      <c r="T8" s="60"/>
      <c r="U8" s="53"/>
      <c r="V8" s="54" t="s">
        <v>33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33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33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51</v>
      </c>
      <c r="D1" s="71"/>
      <c r="E1" s="71"/>
      <c r="F1" s="71"/>
      <c r="G1" s="102" t="e">
        <f>+VLOOKUP(G9,Лист1!A2:T538,6,FALSE)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52</v>
      </c>
      <c r="D3" s="68"/>
      <c r="E3" s="68"/>
      <c r="F3" s="68"/>
      <c r="G3" s="111" t="e">
        <f>+VLOOKUP(G9,Лист1!A2:T538,6,FALSE)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53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54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55</v>
      </c>
      <c r="B9" s="92"/>
      <c r="C9" s="84"/>
      <c r="D9" s="98"/>
      <c r="E9" s="92"/>
      <c r="F9" s="84"/>
      <c r="G9" s="98" t="s">
        <v>56</v>
      </c>
      <c r="H9" s="92"/>
      <c r="I9" s="92"/>
      <c r="J9" s="84"/>
      <c r="K9" s="109" t="s">
        <v>57</v>
      </c>
      <c r="L9" s="92"/>
      <c r="M9" s="84"/>
      <c r="N9" s="91" t="e">
        <f>+VLOOKUP(G9,Лист1!A2:T538,2,FALSE)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58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59</v>
      </c>
      <c r="B13" s="71"/>
      <c r="C13" s="72"/>
      <c r="D13" s="83" t="e">
        <f>+VLOOKUP(G9,Лист1!A2:T538,7,FALSE)</f>
        <v>#N/A</v>
      </c>
      <c r="E13" s="92"/>
      <c r="F13" s="84"/>
      <c r="G13" s="127" t="s">
        <v>60</v>
      </c>
      <c r="H13" s="92"/>
      <c r="I13" s="92"/>
      <c r="J13" s="84"/>
      <c r="K13" s="100" t="e">
        <f>+VLOOKUP(G9,Лист1!A2:T538,3,FALSE)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61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62</v>
      </c>
      <c r="B17" s="71"/>
      <c r="C17" s="72"/>
      <c r="D17" s="108"/>
      <c r="E17" s="92"/>
      <c r="F17" s="84"/>
      <c r="G17" s="119" t="s">
        <v>63</v>
      </c>
      <c r="H17" s="71"/>
      <c r="I17" s="71"/>
      <c r="J17" s="72"/>
      <c r="K17" s="81" t="e">
        <f>+VLOOKUP(G9,Лист1!A2:T538,4,FALSE)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64</v>
      </c>
      <c r="B21" s="68"/>
      <c r="C21" s="68"/>
      <c r="D21" s="68"/>
      <c r="E21" s="68"/>
      <c r="F21" s="68"/>
      <c r="G21" s="34"/>
      <c r="H21" s="126" t="s">
        <v>65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66</v>
      </c>
      <c r="B22" s="68"/>
      <c r="C22" s="68"/>
      <c r="D22" s="68"/>
      <c r="E22" s="68"/>
      <c r="F22" s="68"/>
      <c r="G22" s="36"/>
      <c r="H22" s="110" t="s">
        <v>67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68</v>
      </c>
      <c r="B23" s="68"/>
      <c r="C23" s="68"/>
      <c r="D23" s="68"/>
      <c r="E23" s="68"/>
      <c r="F23" s="68"/>
      <c r="G23" s="36"/>
      <c r="H23" s="110" t="s">
        <v>69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70</v>
      </c>
      <c r="B24" s="68"/>
      <c r="C24" s="68"/>
      <c r="D24" s="68"/>
      <c r="E24" s="68"/>
      <c r="F24" s="68"/>
      <c r="G24" s="36"/>
      <c r="H24" s="110" t="s">
        <v>71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72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73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+VLOOKUP(G9,Лист1!A2:T538,8,FALSE)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74</v>
      </c>
      <c r="B32" s="71"/>
      <c r="C32" s="71"/>
      <c r="D32" s="71"/>
      <c r="E32" s="72"/>
      <c r="F32" s="122" t="s">
        <v>75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76</v>
      </c>
      <c r="G33" s="84"/>
      <c r="H33" s="96" t="s">
        <v>77</v>
      </c>
      <c r="I33" s="84"/>
      <c r="J33" s="96" t="s">
        <v>78</v>
      </c>
      <c r="K33" s="84"/>
      <c r="L33" s="114" t="s">
        <v>79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+VLOOKUP(G9,Лист1!A2:T538,9,FALSE)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80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81</v>
      </c>
      <c r="B42" s="79"/>
      <c r="C42" s="80"/>
      <c r="D42" s="120" t="s">
        <v>82</v>
      </c>
      <c r="E42" s="79"/>
      <c r="F42" s="79"/>
      <c r="G42" s="79"/>
      <c r="H42" s="40"/>
      <c r="I42" s="40"/>
      <c r="J42" s="128" t="s">
        <v>83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84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85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86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87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88</v>
      </c>
      <c r="D56" s="84"/>
      <c r="E56" s="94" t="s">
        <v>89</v>
      </c>
      <c r="F56" s="84"/>
      <c r="G56" s="94" t="s">
        <v>18</v>
      </c>
      <c r="H56" s="84"/>
      <c r="I56" s="94" t="s">
        <v>90</v>
      </c>
      <c r="J56" s="84"/>
      <c r="K56" s="94" t="s">
        <v>91</v>
      </c>
      <c r="L56" s="84"/>
      <c r="M56" s="94" t="s">
        <v>92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93</v>
      </c>
      <c r="B60" s="84"/>
      <c r="C60" s="83" t="e">
        <f>+VLOOKUP(G9,Лист1!A2:T538,13,FALSE)</f>
        <v>#N/A</v>
      </c>
      <c r="D60" s="84"/>
      <c r="E60" s="83" t="e">
        <f>+VLOOKUP(G9,Лист1!A2:T538,14,FALSE)</f>
        <v>#N/A</v>
      </c>
      <c r="F60" s="84"/>
      <c r="G60" s="83" t="e">
        <f>+VLOOKUP(G9,Лист1!A2:T538,19,FALSE)</f>
        <v>#N/A</v>
      </c>
      <c r="H60" s="84"/>
      <c r="I60" s="83" t="e">
        <f>+VLOOKUP(G9,Лист1!A2:T538,15,FALSE)</f>
        <v>#N/A</v>
      </c>
      <c r="J60" s="84"/>
      <c r="K60" s="83" t="e">
        <f>+VLOOKUP(G9,Лист1!A2:T538,16,FALSE)</f>
        <v>#N/A</v>
      </c>
      <c r="L60" s="84"/>
      <c r="M60" s="83" t="e">
        <f>+VLOOKUP(G9,Лист1!A2:T538,18,FALSE)</f>
        <v>#N/A</v>
      </c>
      <c r="N60" s="84"/>
      <c r="O60" s="83" t="e">
        <f>+VLOOKUP(G9,Лист1!A2:T538,20,FALSE)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94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95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96</v>
      </c>
      <c r="B6" s="130"/>
      <c r="C6" s="132" t="s">
        <v>82</v>
      </c>
      <c r="D6" s="131"/>
      <c r="E6" s="19"/>
      <c r="F6" s="28" t="s">
        <v>97</v>
      </c>
      <c r="G6" s="19"/>
      <c r="H6" s="20"/>
    </row>
    <row r="7" spans="1:9" s="1" customFormat="1" ht="409.6" customHeight="1" thickBot="1" x14ac:dyDescent="0.35">
      <c r="A7" s="133" t="s">
        <v>98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99</v>
      </c>
      <c r="E8" s="18" t="s">
        <v>15</v>
      </c>
      <c r="F8" s="18" t="s">
        <v>100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101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102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2023-05-05T10:40:37Z</dcterms:modified>
</cp:coreProperties>
</file>