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08-05-2023\"/>
    </mc:Choice>
  </mc:AlternateContent>
  <xr:revisionPtr revIDLastSave="0" documentId="13_ncr:1_{2FC26670-B928-4717-B89B-87149CEF81EB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<sst xmlns="http://schemas.openxmlformats.org/spreadsheetml/2006/main" count="273" uniqueCount="129">
  <si>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</si>
  <si>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</si>
  <si>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</si>
  <si>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</si>
  <si>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</si>
  <si>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</si>
  <si>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</si>
  <si>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</si>
  <si>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</si>
  <si>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</si>
  <si>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</si>
  <si>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</si>
  <si>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</si>
  <si>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</si>
  <si>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</si>
  <si>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</si>
  <si>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</si>
  <si>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</si>
  <si>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</si>
  <si>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</si>
  <si>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</si>
  <si>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</si>
  <si>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00UKU</t>
  </si>
  <si>
    <t>AKU.0179.00UKU.KZ.TB0006</t>
  </si>
  <si>
    <t>Мастерские зоны контролируемого доступа (00UKU) Workshops controlled access area (00UKU)</t>
  </si>
  <si>
    <t>Бетонирование балки в осях J/1-5 с отм. +10,600 до +11,300 # Beam concreting in J/1-5 axes with elev. +10.600 to +11.300</t>
  </si>
  <si>
    <t>AKU.2008.00UKU.0.CS.QA0003_C01</t>
  </si>
  <si>
    <t>-</t>
  </si>
  <si>
    <t>Мелих Гюнеш/ Melih Gunesh</t>
  </si>
  <si>
    <t>Пономарев М.Д/ Ponomarev M. D.</t>
  </si>
  <si>
    <t>Серкан Кандемир / Serkan Kandemir +90 (552) 505-93-68</t>
  </si>
  <si>
    <t>TSM ENERJI (Sintek)</t>
  </si>
  <si>
    <t>Армирование и установка опалубки балки в осях J/1-5 с отм. +10,600 до +11,300 согласно исполнительной схеме AKU.0179.00UKU.0.KM.TB0006-SINTEK-ABD # Reinforcement and installation of beam formwork in axes J / 1-5 with elev. +10.600 to +11.300 according to execution diagram AKU.0179.00UKU.0.KM.TB0006-SINTEK-ABD</t>
  </si>
  <si>
    <t>Лузан М.С. / Luzan M.S.</t>
  </si>
  <si>
    <t>Кульбяцкий Н. А./  Kulbyatskiy N. A.</t>
  </si>
  <si>
    <t>Новопашина Я. / Novopashina Y.</t>
  </si>
  <si>
    <t>00UEJ</t>
  </si>
  <si>
    <t>AKU.1309.00UEJ.KZ.LB0001</t>
  </si>
  <si>
    <t>Склад дизельного топлива (00UEJ) Diesel fuel storage (00UEJ )</t>
  </si>
  <si>
    <t>Бетонирование монолитных стен от отм. -0,980 до -0,680 # Concreting of monolithic walls from elev. -0.980 to -0.680</t>
  </si>
  <si>
    <t>AKU.2008.0.0.CS.QA0001_С02</t>
  </si>
  <si>
    <t>Басалгин А.В/ Basalgin A. V.</t>
  </si>
  <si>
    <t>Установка опалубки монолитных стен от отм. -0,980 до -0,680 соглaсно исполнительной схемы AKU.1309.00UEJ.0.KZ.LB0001-SINTEK-ABD # Installation of formwork of monolithic walls from elev. -0.980 to -0.680 according to executive scheme AKU.1309.00UEJ.0.KZ.LB0001-SINTEK-ABD</t>
  </si>
  <si>
    <t>Галичкин А.Н/ Galichkın A</t>
  </si>
  <si>
    <t>Черноскулов В.С/ Chrnoskulov V</t>
  </si>
  <si>
    <t>Армирование монолитных стен от отм. -0,980 до -0,680 соглaсно исполнительной схемы AKU.1309.00UEJ.0.KZ.LB0001-SINTEK-ABD # Reinforcement of monolithic walls from elev. -0.980 to -0.680 according to executive scheme AKU.1309.00UEJ.0.KZ.LB0001-SINTEK-ABD</t>
  </si>
  <si>
    <t>AKU.0179.00UKU.KZ.TB0007</t>
  </si>
  <si>
    <t>Армирование балки в осях G-J/16 с отм. +18,500 до +19,100 # Beam reinforcement in axes G-J/16 with elev. +18.500 to +19.100</t>
  </si>
  <si>
    <t>AKU.2008.00UKU.0.CS.QA0004_C01</t>
  </si>
  <si>
    <t>Установка опалубки балки в осях G-J/16 с отм. +18,500 до +19,100 согласно исполнительной схеме AKU.0179.00UKU.0.KZ.TB0007 # Installation of beam formwork in axes G-J/16 with elev. +18.500 to +19.100 according to executive scheme AKU.0179.00UKU.0.KZ.TB0007</t>
  </si>
  <si>
    <t>Бетонирование балки в осях G-J/16 с отм. +18,500 до +19,100 # Beam concreting in axes G-J/16 with elev. +18.500 to +19.100</t>
  </si>
  <si>
    <t>Демидов А.В./ Demidov A. V.</t>
  </si>
  <si>
    <t>00UNA</t>
  </si>
  <si>
    <t>AKU.1309.00UNA.KZ.LB0002</t>
  </si>
  <si>
    <t>Теплораспределительный пункт (00UNA) Heat distribution point (00UNA)</t>
  </si>
  <si>
    <t>После бетонирования колонн Km5(2 шт), Km4(2 шт) в осях F-6/1-1,1 с отм. +10,700 до +12,350  согласно исполнительной схеме AKU.1309.00UNA.0.KZ.LB0002-ABD # After concreting columns Km5 (2 pcs), Km4 (2 pcs) in axes F-6 / 1-1.1 with elev. +10.700 to +12.350 according to executive scheme AKU.1309.00UNA.0.KZ.LB0002-ABD</t>
  </si>
  <si>
    <t>AKU.2008.00UNA.0.CS.QA0002</t>
  </si>
  <si>
    <t>AKU.0179.00UKU.KZ.TB0010</t>
  </si>
  <si>
    <t>Армирование колонн Cn7-A, Cn8-A, Cn9-A и диафрагмы D8 в осях 7-9/A с отм. +14,900 до +18,100 согласно исполнительной схеме AKU.0179.00UKU.0.KZ.TB0010-SINTEK-CLC0048 # Reinforcement of formwork for columns Cn7-A, Cn8-A, Cn9-A and diaphragm D8 in axes 7-9/A with elev. +14.900 to +18.100 according to executive scheme AKU.0179.00UKU.0.KZ.TB0010-SINTEK-CLC0048</t>
  </si>
  <si>
    <t>AKU.2008.00UKU.0.CS.QA0005_C01</t>
  </si>
  <si>
    <t>Бетонирование колонн  Cn7-D, Cn8-D, Cn9-D и диафрагмы D5 в осях 7-9/D с отм. +14,900 до +15,855 # Concreting of columns Cn7-D, Cn8-D, Cn9-D and diaphragm D5 in axes 7-9/D with elev. +14.900 to +15.855</t>
  </si>
  <si>
    <t>Армирование и установка опалубки колонн  Cn7-D, Cn8-D, Cn9-D и диафрагмы D5 в осях 7-9/D с отм. +14,900 до +15,855 согласно исполнительной схеме AKU.0179.00UKU.0.KZ.TB0010-SINTEK-ABD # Reinforcement and installation of formwork for columns Cn7-D, Cn8-D, Cn9-D and diaphragm D5 in axes 7-9/D with elev. +14.900 to +15.855 according to executive scheme AKU.0179.00UKU.0.KZ.TB0010-SINTEK-ABD</t>
  </si>
  <si>
    <t>00UTH</t>
  </si>
  <si>
    <t>AKU.1309.00UTH.KM.LC0001</t>
  </si>
  <si>
    <t>Пускoрезервная котельная (00UTH) Auxiliary Boiler House  (00UTH)</t>
  </si>
  <si>
    <t>Монтаж и установка блоков паровых котлов (00QHA10AH001, 00QHA10AH002) в осях 5-6/А-С на отм. +0,000 # Installation and installation of steam boiler units (00QHA10AH001, 00QHA10AH002) in axes 5-6 / A-C at elev. +0.000</t>
  </si>
  <si>
    <t>AKU.2008.00UTH.0.CS.QA0002_С01</t>
  </si>
  <si>
    <t>Клименко / Klimenko</t>
  </si>
  <si>
    <t>Erman Aydın / Эмран Айдын</t>
  </si>
  <si>
    <t>Нефедов / Nefedov</t>
  </si>
  <si>
    <t>Шевченко А / Shevchenko A</t>
  </si>
  <si>
    <t>Устройство каркасов колодца в осях A/8 от отм. -0,800 до 0,000 # Construction of well frames in axes A/8 from elev. -0.800 to 0.000</t>
  </si>
  <si>
    <t>AKU.2008.00UTH.0.CS.QA0001</t>
  </si>
  <si>
    <t>Волков Е.В. / Volkov E. V.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</si>
  <si>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</si>
  <si>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</si>
  <si>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</si>
  <si>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</si>
  <si>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</si>
  <si>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</si>
  <si>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</si>
  <si>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</si>
  <si>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</si>
  <si>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</si>
  <si>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</si>
  <si>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</si>
  <si>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</si>
  <si>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</si>
  <si>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</si>
  <si>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</si>
  <si>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</si>
  <si>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</si>
  <si>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</si>
  <si>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</si>
  <si>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</si>
  <si>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</si>
  <si>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</si>
  <si>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</si>
  <si>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</si>
  <si>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</si>
  <si>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</si>
  <si>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</si>
  <si>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</si>
  <si>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</si>
  <si>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</si>
  <si>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</si>
  <si>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</si>
  <si>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</si>
  <si>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</si>
  <si>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</si>
  <si>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</si>
  <si>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</si>
  <si>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</si>
  <si>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</si>
  <si>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</si>
  <si>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</si>
  <si>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</si>
  <si>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</si>
  <si>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</si>
  <si>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</si>
  <si>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</si>
  <si>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</si>
  <si>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</si>
  <si>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</si>
  <si>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</si>
  <si>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</si>
  <si>
    <t>H-H-W-W</t>
  </si>
  <si>
    <t>H-H-H-H</t>
  </si>
  <si>
    <t>AKU.1309.00UTH.TM.TB0001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</si>
</sst>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37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41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42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41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4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41" xfId="0" applyFont="1" applyBorder="1" applyAlignment="1">
      <alignment horizontal="center"/>
    </xf>
    <xf numFmtId="0" fontId="15" fillId="0" borderId="41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41" xfId="0" applyFont="1" applyBorder="1" applyAlignment="1">
      <alignment horizontal="left" vertical="top" wrapText="1"/>
    </xf>
    <xf numFmtId="0" fontId="14" fillId="0" borderId="21" xfId="0" applyFont="1" applyBorder="1" applyAlignment="1">
      <alignment horizontal="right" wrapText="1"/>
    </xf>
    <xf numFmtId="14" fontId="16" fillId="0" borderId="1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39" xfId="0" applyBorder="1"/>
    <xf numFmtId="0" fontId="0" fillId="0" borderId="40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3" xfId="0" applyFont="1" applyBorder="1" applyAlignment="1">
      <alignment horizontal="center" vertical="center" wrapText="1"/>
    </xf>
    <xf numFmtId="0" fontId="13" fillId="0" borderId="41" xfId="0" applyFont="1" applyBorder="1" applyAlignment="1">
      <alignment horizontal="left" vertical="center"/>
    </xf>
    <xf numFmtId="20" fontId="16" fillId="0" borderId="41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4" fontId="25" fillId="0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0" fillId="0" borderId="28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"/>
  <sheetViews>
    <sheetView showZeros="0" tabSelected="1" zoomScale="70" zoomScaleNormal="70" workbookViewId="0">
      <selection activeCell="H8" sqref="H8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79.95" customHeight="1" x14ac:dyDescent="0.3">
      <c r="A2" s="61"/>
      <c r="B2" s="62">
        <v>45054</v>
      </c>
      <c r="C2" s="62">
        <v>45055</v>
      </c>
      <c r="D2" s="26">
        <v>0.625</v>
      </c>
      <c r="E2" s="63" t="s">
        <v>36</v>
      </c>
      <c r="F2" s="55" t="s">
        <v>37</v>
      </c>
      <c r="G2" s="55" t="s">
        <v>38</v>
      </c>
      <c r="H2" s="53" t="s">
        <v>45</v>
      </c>
      <c r="I2" s="55" t="s">
        <v>40</v>
      </c>
      <c r="J2" s="54" t="s">
        <v>127</v>
      </c>
      <c r="K2" s="50"/>
      <c r="L2" s="56"/>
      <c r="M2" s="53" t="s">
        <v>43</v>
      </c>
      <c r="N2" s="53" t="s">
        <v>28</v>
      </c>
      <c r="O2" s="53" t="s">
        <v>41</v>
      </c>
      <c r="P2" s="51" t="s">
        <v>34</v>
      </c>
      <c r="Q2" s="53"/>
      <c r="R2" s="51" t="s">
        <v>30</v>
      </c>
      <c r="S2" s="53" t="s">
        <v>44</v>
      </c>
      <c r="T2" s="57"/>
      <c r="U2" s="51"/>
      <c r="V2" s="52" t="s">
        <v>31</v>
      </c>
    </row>
    <row r="3" spans="1:22" s="58" customFormat="1" ht="79.95" customHeight="1" x14ac:dyDescent="0.3">
      <c r="A3" s="61"/>
      <c r="B3" s="62">
        <v>45054</v>
      </c>
      <c r="C3" s="62">
        <v>45055</v>
      </c>
      <c r="D3" s="26">
        <v>0.625</v>
      </c>
      <c r="E3" s="63" t="s">
        <v>36</v>
      </c>
      <c r="F3" s="55" t="s">
        <v>37</v>
      </c>
      <c r="G3" s="55" t="s">
        <v>38</v>
      </c>
      <c r="H3" s="53" t="s">
        <v>42</v>
      </c>
      <c r="I3" s="55" t="s">
        <v>40</v>
      </c>
      <c r="J3" s="54" t="s">
        <v>126</v>
      </c>
      <c r="K3" s="50"/>
      <c r="L3" s="56"/>
      <c r="M3" s="53" t="s">
        <v>43</v>
      </c>
      <c r="N3" s="53" t="s">
        <v>28</v>
      </c>
      <c r="O3" s="53" t="s">
        <v>41</v>
      </c>
      <c r="P3" s="51" t="s">
        <v>34</v>
      </c>
      <c r="Q3" s="53"/>
      <c r="R3" s="51" t="s">
        <v>30</v>
      </c>
      <c r="S3" s="53" t="s">
        <v>44</v>
      </c>
      <c r="T3" s="57"/>
      <c r="U3" s="51"/>
      <c r="V3" s="52" t="s">
        <v>31</v>
      </c>
    </row>
    <row r="4" spans="1:22" s="58" customFormat="1" ht="79.95" customHeight="1" x14ac:dyDescent="0.3">
      <c r="A4" s="61"/>
      <c r="B4" s="62">
        <v>45054</v>
      </c>
      <c r="C4" s="62">
        <v>45055</v>
      </c>
      <c r="D4" s="26">
        <v>0.625</v>
      </c>
      <c r="E4" s="63" t="s">
        <v>36</v>
      </c>
      <c r="F4" s="55" t="s">
        <v>37</v>
      </c>
      <c r="G4" s="55" t="s">
        <v>38</v>
      </c>
      <c r="H4" s="53" t="s">
        <v>39</v>
      </c>
      <c r="I4" s="55" t="s">
        <v>40</v>
      </c>
      <c r="J4" s="54" t="s">
        <v>126</v>
      </c>
      <c r="K4" s="50"/>
      <c r="L4" s="56"/>
      <c r="M4" s="53" t="s">
        <v>27</v>
      </c>
      <c r="N4" s="53" t="s">
        <v>28</v>
      </c>
      <c r="O4" s="53" t="s">
        <v>41</v>
      </c>
      <c r="P4" s="51" t="s">
        <v>27</v>
      </c>
      <c r="Q4" s="53"/>
      <c r="R4" s="51" t="s">
        <v>30</v>
      </c>
      <c r="S4" s="53" t="s">
        <v>27</v>
      </c>
      <c r="T4" s="57"/>
      <c r="U4" s="51"/>
      <c r="V4" s="52" t="s">
        <v>31</v>
      </c>
    </row>
    <row r="5" spans="1:22" s="58" customFormat="1" ht="79.95" customHeight="1" x14ac:dyDescent="0.3">
      <c r="A5" s="61"/>
      <c r="B5" s="62">
        <v>45054</v>
      </c>
      <c r="C5" s="62">
        <v>45055</v>
      </c>
      <c r="D5" s="26">
        <v>0.60416666666666663</v>
      </c>
      <c r="E5" s="63" t="s">
        <v>22</v>
      </c>
      <c r="F5" s="55" t="s">
        <v>46</v>
      </c>
      <c r="G5" s="55" t="s">
        <v>24</v>
      </c>
      <c r="H5" s="53" t="s">
        <v>49</v>
      </c>
      <c r="I5" s="55" t="s">
        <v>48</v>
      </c>
      <c r="J5" s="54" t="s">
        <v>127</v>
      </c>
      <c r="K5" s="50"/>
      <c r="L5" s="56"/>
      <c r="M5" s="53" t="s">
        <v>33</v>
      </c>
      <c r="N5" s="53" t="s">
        <v>28</v>
      </c>
      <c r="O5" s="53" t="s">
        <v>29</v>
      </c>
      <c r="P5" s="51" t="s">
        <v>34</v>
      </c>
      <c r="Q5" s="53"/>
      <c r="R5" s="51" t="s">
        <v>30</v>
      </c>
      <c r="S5" s="53" t="s">
        <v>35</v>
      </c>
      <c r="T5" s="57"/>
      <c r="U5" s="51"/>
      <c r="V5" s="52" t="s">
        <v>31</v>
      </c>
    </row>
    <row r="6" spans="1:22" s="58" customFormat="1" ht="79.95" customHeight="1" x14ac:dyDescent="0.3">
      <c r="A6" s="61"/>
      <c r="B6" s="62">
        <v>45054</v>
      </c>
      <c r="C6" s="62">
        <v>45055</v>
      </c>
      <c r="D6" s="26">
        <v>0.60416666666666663</v>
      </c>
      <c r="E6" s="63" t="s">
        <v>22</v>
      </c>
      <c r="F6" s="55" t="s">
        <v>46</v>
      </c>
      <c r="G6" s="55" t="s">
        <v>24</v>
      </c>
      <c r="H6" s="53" t="s">
        <v>47</v>
      </c>
      <c r="I6" s="55" t="s">
        <v>48</v>
      </c>
      <c r="J6" s="54" t="s">
        <v>127</v>
      </c>
      <c r="K6" s="50"/>
      <c r="L6" s="56"/>
      <c r="M6" s="53" t="s">
        <v>33</v>
      </c>
      <c r="N6" s="53" t="s">
        <v>28</v>
      </c>
      <c r="O6" s="53" t="s">
        <v>29</v>
      </c>
      <c r="P6" s="51" t="s">
        <v>34</v>
      </c>
      <c r="Q6" s="53"/>
      <c r="R6" s="51" t="s">
        <v>30</v>
      </c>
      <c r="S6" s="53" t="s">
        <v>35</v>
      </c>
      <c r="T6" s="57"/>
      <c r="U6" s="51"/>
      <c r="V6" s="52" t="s">
        <v>31</v>
      </c>
    </row>
    <row r="7" spans="1:22" s="58" customFormat="1" ht="79.95" customHeight="1" x14ac:dyDescent="0.3">
      <c r="A7" s="61"/>
      <c r="B7" s="62">
        <v>45054</v>
      </c>
      <c r="C7" s="62">
        <v>45055</v>
      </c>
      <c r="D7" s="26">
        <v>0.60416666666666663</v>
      </c>
      <c r="E7" s="63" t="s">
        <v>22</v>
      </c>
      <c r="F7" s="55" t="s">
        <v>46</v>
      </c>
      <c r="G7" s="55" t="s">
        <v>24</v>
      </c>
      <c r="H7" s="53" t="s">
        <v>50</v>
      </c>
      <c r="I7" s="55" t="s">
        <v>48</v>
      </c>
      <c r="J7" s="54" t="s">
        <v>127</v>
      </c>
      <c r="K7" s="50"/>
      <c r="L7" s="56"/>
      <c r="M7" s="53" t="s">
        <v>51</v>
      </c>
      <c r="N7" s="53" t="s">
        <v>28</v>
      </c>
      <c r="O7" s="53" t="s">
        <v>29</v>
      </c>
      <c r="P7" s="51" t="s">
        <v>27</v>
      </c>
      <c r="Q7" s="53"/>
      <c r="R7" s="51" t="s">
        <v>30</v>
      </c>
      <c r="S7" s="53" t="s">
        <v>27</v>
      </c>
      <c r="T7" s="57"/>
      <c r="U7" s="51"/>
      <c r="V7" s="52" t="s">
        <v>31</v>
      </c>
    </row>
    <row r="8" spans="1:22" s="58" customFormat="1" ht="79.95" customHeight="1" x14ac:dyDescent="0.3">
      <c r="A8" s="61"/>
      <c r="B8" s="62">
        <v>45054</v>
      </c>
      <c r="C8" s="62">
        <v>45055</v>
      </c>
      <c r="D8" s="26">
        <v>0.58333333333333337</v>
      </c>
      <c r="E8" s="63" t="s">
        <v>52</v>
      </c>
      <c r="F8" s="55" t="s">
        <v>53</v>
      </c>
      <c r="G8" s="55" t="s">
        <v>54</v>
      </c>
      <c r="H8" s="53" t="s">
        <v>55</v>
      </c>
      <c r="I8" s="55" t="s">
        <v>56</v>
      </c>
      <c r="J8" s="54" t="s">
        <v>127</v>
      </c>
      <c r="K8" s="50"/>
      <c r="L8" s="56"/>
      <c r="M8" s="53" t="s">
        <v>51</v>
      </c>
      <c r="N8" s="53" t="s">
        <v>28</v>
      </c>
      <c r="O8" s="53" t="s">
        <v>29</v>
      </c>
      <c r="P8" s="51" t="s">
        <v>34</v>
      </c>
      <c r="Q8" s="53"/>
      <c r="R8" s="51" t="s">
        <v>30</v>
      </c>
      <c r="S8" s="53" t="s">
        <v>44</v>
      </c>
      <c r="T8" s="57"/>
      <c r="U8" s="51"/>
      <c r="V8" s="52" t="s">
        <v>31</v>
      </c>
    </row>
    <row r="9" spans="1:22" s="58" customFormat="1" ht="79.95" customHeight="1" x14ac:dyDescent="0.3">
      <c r="A9" s="61"/>
      <c r="B9" s="62">
        <v>45054</v>
      </c>
      <c r="C9" s="62">
        <v>45055</v>
      </c>
      <c r="D9" s="26">
        <v>0.625</v>
      </c>
      <c r="E9" s="63" t="s">
        <v>22</v>
      </c>
      <c r="F9" s="55" t="s">
        <v>23</v>
      </c>
      <c r="G9" s="55" t="s">
        <v>24</v>
      </c>
      <c r="H9" s="53" t="s">
        <v>32</v>
      </c>
      <c r="I9" s="55" t="s">
        <v>26</v>
      </c>
      <c r="J9" s="54" t="s">
        <v>127</v>
      </c>
      <c r="K9" s="50"/>
      <c r="L9" s="56"/>
      <c r="M9" s="53" t="s">
        <v>33</v>
      </c>
      <c r="N9" s="53" t="s">
        <v>28</v>
      </c>
      <c r="O9" s="53" t="s">
        <v>29</v>
      </c>
      <c r="P9" s="51" t="s">
        <v>34</v>
      </c>
      <c r="Q9" s="53"/>
      <c r="R9" s="51" t="s">
        <v>30</v>
      </c>
      <c r="S9" s="53" t="s">
        <v>35</v>
      </c>
      <c r="T9" s="57"/>
      <c r="U9" s="51"/>
      <c r="V9" s="52" t="s">
        <v>31</v>
      </c>
    </row>
    <row r="10" spans="1:22" s="58" customFormat="1" ht="79.95" customHeight="1" x14ac:dyDescent="0.3">
      <c r="A10" s="61"/>
      <c r="B10" s="62">
        <v>45054</v>
      </c>
      <c r="C10" s="62">
        <v>45055</v>
      </c>
      <c r="D10" s="26">
        <v>0.625</v>
      </c>
      <c r="E10" s="63" t="s">
        <v>22</v>
      </c>
      <c r="F10" s="55" t="s">
        <v>23</v>
      </c>
      <c r="G10" s="55" t="s">
        <v>24</v>
      </c>
      <c r="H10" s="53" t="s">
        <v>25</v>
      </c>
      <c r="I10" s="55" t="s">
        <v>26</v>
      </c>
      <c r="J10" s="54" t="s">
        <v>127</v>
      </c>
      <c r="K10" s="50"/>
      <c r="L10" s="56"/>
      <c r="M10" s="53" t="s">
        <v>27</v>
      </c>
      <c r="N10" s="53" t="s">
        <v>28</v>
      </c>
      <c r="O10" s="53" t="s">
        <v>29</v>
      </c>
      <c r="P10" s="51" t="s">
        <v>27</v>
      </c>
      <c r="Q10" s="53"/>
      <c r="R10" s="51" t="s">
        <v>30</v>
      </c>
      <c r="S10" s="53" t="s">
        <v>27</v>
      </c>
      <c r="T10" s="57"/>
      <c r="U10" s="51"/>
      <c r="V10" s="52" t="s">
        <v>31</v>
      </c>
    </row>
    <row r="11" spans="1:22" s="58" customFormat="1" ht="79.95" customHeight="1" x14ac:dyDescent="0.3">
      <c r="A11" s="61"/>
      <c r="B11" s="62">
        <v>45054</v>
      </c>
      <c r="C11" s="62">
        <v>45055</v>
      </c>
      <c r="D11" s="26">
        <v>0.60416666666666663</v>
      </c>
      <c r="E11" s="63" t="s">
        <v>22</v>
      </c>
      <c r="F11" s="55" t="s">
        <v>57</v>
      </c>
      <c r="G11" s="55" t="s">
        <v>24</v>
      </c>
      <c r="H11" s="53" t="s">
        <v>58</v>
      </c>
      <c r="I11" s="55" t="s">
        <v>59</v>
      </c>
      <c r="J11" s="54" t="s">
        <v>127</v>
      </c>
      <c r="K11" s="50"/>
      <c r="L11" s="56"/>
      <c r="M11" s="53" t="s">
        <v>33</v>
      </c>
      <c r="N11" s="53" t="s">
        <v>28</v>
      </c>
      <c r="O11" s="53" t="s">
        <v>29</v>
      </c>
      <c r="P11" s="51" t="s">
        <v>34</v>
      </c>
      <c r="Q11" s="53"/>
      <c r="R11" s="51" t="s">
        <v>30</v>
      </c>
      <c r="S11" s="53" t="s">
        <v>35</v>
      </c>
      <c r="T11" s="57"/>
      <c r="U11" s="51"/>
      <c r="V11" s="52" t="s">
        <v>31</v>
      </c>
    </row>
    <row r="12" spans="1:22" s="58" customFormat="1" ht="79.95" customHeight="1" x14ac:dyDescent="0.3">
      <c r="A12" s="61"/>
      <c r="B12" s="62">
        <v>45054</v>
      </c>
      <c r="C12" s="62">
        <v>45055</v>
      </c>
      <c r="D12" s="26">
        <v>0.58333333333333337</v>
      </c>
      <c r="E12" s="63" t="s">
        <v>22</v>
      </c>
      <c r="F12" s="55" t="s">
        <v>57</v>
      </c>
      <c r="G12" s="55" t="s">
        <v>24</v>
      </c>
      <c r="H12" s="53" t="s">
        <v>61</v>
      </c>
      <c r="I12" s="55" t="s">
        <v>59</v>
      </c>
      <c r="J12" s="54" t="s">
        <v>127</v>
      </c>
      <c r="K12" s="50"/>
      <c r="L12" s="56"/>
      <c r="M12" s="53" t="s">
        <v>33</v>
      </c>
      <c r="N12" s="53" t="s">
        <v>28</v>
      </c>
      <c r="O12" s="53" t="s">
        <v>29</v>
      </c>
      <c r="P12" s="51" t="s">
        <v>34</v>
      </c>
      <c r="Q12" s="53"/>
      <c r="R12" s="51" t="s">
        <v>30</v>
      </c>
      <c r="S12" s="53" t="s">
        <v>35</v>
      </c>
      <c r="T12" s="57"/>
      <c r="U12" s="51"/>
      <c r="V12" s="52" t="s">
        <v>31</v>
      </c>
    </row>
    <row r="13" spans="1:22" s="58" customFormat="1" ht="79.95" customHeight="1" x14ac:dyDescent="0.3">
      <c r="A13" s="61"/>
      <c r="B13" s="62">
        <v>45054</v>
      </c>
      <c r="C13" s="62">
        <v>45055</v>
      </c>
      <c r="D13" s="26">
        <v>0.58333333333333337</v>
      </c>
      <c r="E13" s="63" t="s">
        <v>22</v>
      </c>
      <c r="F13" s="55" t="s">
        <v>57</v>
      </c>
      <c r="G13" s="55" t="s">
        <v>24</v>
      </c>
      <c r="H13" s="53" t="s">
        <v>60</v>
      </c>
      <c r="I13" s="55" t="s">
        <v>59</v>
      </c>
      <c r="J13" s="54" t="s">
        <v>127</v>
      </c>
      <c r="K13" s="50"/>
      <c r="L13" s="56"/>
      <c r="M13" s="53" t="s">
        <v>27</v>
      </c>
      <c r="N13" s="53" t="s">
        <v>28</v>
      </c>
      <c r="O13" s="53" t="s">
        <v>29</v>
      </c>
      <c r="P13" s="51" t="s">
        <v>27</v>
      </c>
      <c r="Q13" s="53"/>
      <c r="R13" s="51" t="s">
        <v>30</v>
      </c>
      <c r="S13" s="53" t="s">
        <v>27</v>
      </c>
      <c r="T13" s="57"/>
      <c r="U13" s="51"/>
      <c r="V13" s="52" t="s">
        <v>31</v>
      </c>
    </row>
    <row r="14" spans="1:22" s="58" customFormat="1" ht="79.95" customHeight="1" x14ac:dyDescent="0.3">
      <c r="A14" s="61"/>
      <c r="B14" s="62">
        <v>45054</v>
      </c>
      <c r="C14" s="62">
        <v>45055</v>
      </c>
      <c r="D14" s="26">
        <v>0.63194444444444442</v>
      </c>
      <c r="E14" s="63" t="s">
        <v>62</v>
      </c>
      <c r="F14" s="55" t="s">
        <v>63</v>
      </c>
      <c r="G14" s="55" t="s">
        <v>64</v>
      </c>
      <c r="H14" s="53" t="s">
        <v>65</v>
      </c>
      <c r="I14" s="55" t="s">
        <v>66</v>
      </c>
      <c r="J14" s="54" t="s">
        <v>127</v>
      </c>
      <c r="K14" s="50"/>
      <c r="L14" s="56"/>
      <c r="M14" s="53" t="s">
        <v>67</v>
      </c>
      <c r="N14" s="53" t="s">
        <v>68</v>
      </c>
      <c r="O14" s="53" t="s">
        <v>69</v>
      </c>
      <c r="P14" s="51" t="s">
        <v>70</v>
      </c>
      <c r="Q14" s="53"/>
      <c r="R14" s="51" t="s">
        <v>30</v>
      </c>
      <c r="S14" s="53" t="s">
        <v>44</v>
      </c>
      <c r="T14" s="57"/>
      <c r="U14" s="51"/>
      <c r="V14" s="52" t="s">
        <v>31</v>
      </c>
    </row>
    <row r="15" spans="1:22" s="58" customFormat="1" ht="79.95" customHeight="1" x14ac:dyDescent="0.3">
      <c r="A15" s="61"/>
      <c r="B15" s="62">
        <v>45054</v>
      </c>
      <c r="C15" s="62">
        <v>45055</v>
      </c>
      <c r="D15" s="26">
        <v>0.64236111111111116</v>
      </c>
      <c r="E15" s="63" t="s">
        <v>62</v>
      </c>
      <c r="F15" s="55" t="s">
        <v>128</v>
      </c>
      <c r="G15" s="55" t="s">
        <v>64</v>
      </c>
      <c r="H15" s="53" t="s">
        <v>71</v>
      </c>
      <c r="I15" s="55" t="s">
        <v>72</v>
      </c>
      <c r="J15" s="54" t="s">
        <v>127</v>
      </c>
      <c r="K15" s="50"/>
      <c r="L15" s="56"/>
      <c r="M15" s="53" t="s">
        <v>43</v>
      </c>
      <c r="N15" s="53" t="s">
        <v>28</v>
      </c>
      <c r="O15" s="53" t="s">
        <v>73</v>
      </c>
      <c r="P15" s="51" t="s">
        <v>34</v>
      </c>
      <c r="Q15" s="53"/>
      <c r="R15" s="51" t="s">
        <v>30</v>
      </c>
      <c r="S15" s="53" t="s">
        <v>44</v>
      </c>
      <c r="T15" s="57"/>
      <c r="U15" s="51"/>
      <c r="V15" s="52" t="s">
        <v>31</v>
      </c>
    </row>
    <row r="20" spans="1:22" s="145" customFormat="1" ht="79.95" customHeight="1" x14ac:dyDescent="0.3">
      <c r="A20" s="136"/>
      <c r="B20" s="137"/>
      <c r="C20" s="137"/>
      <c r="D20" s="138"/>
      <c r="E20" s="139"/>
      <c r="F20" s="140"/>
      <c r="G20" s="140"/>
      <c r="H20" s="141"/>
      <c r="I20" s="140"/>
      <c r="J20" s="142"/>
      <c r="K20" s="141"/>
      <c r="L20" s="143"/>
      <c r="M20" s="141"/>
      <c r="N20" s="141"/>
      <c r="O20" s="141"/>
      <c r="P20" s="139"/>
      <c r="Q20" s="141"/>
      <c r="R20" s="139"/>
      <c r="S20" s="141"/>
      <c r="T20" s="144"/>
      <c r="U20" s="139"/>
      <c r="V20" s="139"/>
    </row>
    <row r="21" spans="1:22" s="145" customFormat="1" ht="79.95" customHeight="1" x14ac:dyDescent="0.3">
      <c r="A21" s="136"/>
      <c r="B21" s="137"/>
      <c r="C21" s="137"/>
      <c r="D21" s="138"/>
      <c r="E21" s="139"/>
      <c r="F21" s="140"/>
      <c r="G21" s="140"/>
      <c r="H21" s="141"/>
      <c r="I21" s="140"/>
      <c r="J21" s="142"/>
      <c r="K21" s="141"/>
      <c r="L21" s="143"/>
      <c r="M21" s="141"/>
      <c r="N21" s="141"/>
      <c r="O21" s="141"/>
      <c r="P21" s="139"/>
      <c r="Q21" s="141"/>
      <c r="R21" s="139"/>
      <c r="S21" s="141"/>
      <c r="T21" s="144"/>
      <c r="U21" s="139"/>
      <c r="V21" s="139"/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3" t="s">
        <v>74</v>
      </c>
      <c r="D1" s="65"/>
      <c r="E1" s="65"/>
      <c r="F1" s="65"/>
      <c r="G1" s="102" t="e">
        <f>+VLOOKUP(G9,Лист1!A2:T538,6,FALSE)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75</v>
      </c>
      <c r="D3" s="83"/>
      <c r="E3" s="83"/>
      <c r="F3" s="83"/>
      <c r="G3" s="108" t="e">
        <f>+VLOOKUP(G9,Лист1!A2:T538,6,FALSE)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76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77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78</v>
      </c>
      <c r="B9" s="73"/>
      <c r="C9" s="67"/>
      <c r="D9" s="84"/>
      <c r="E9" s="73"/>
      <c r="F9" s="67"/>
      <c r="G9" s="84" t="s">
        <v>79</v>
      </c>
      <c r="H9" s="73"/>
      <c r="I9" s="73"/>
      <c r="J9" s="67"/>
      <c r="K9" s="91" t="s">
        <v>80</v>
      </c>
      <c r="L9" s="73"/>
      <c r="M9" s="67"/>
      <c r="N9" s="110" t="e">
        <f>+VLOOKUP(G9,Лист1!A2:T538,2,FALSE)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81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82</v>
      </c>
      <c r="B13" s="65"/>
      <c r="C13" s="90"/>
      <c r="D13" s="77" t="e">
        <f>+VLOOKUP(G9,Лист1!A2:T538,7,FALSE)</f>
        <v>#N/A</v>
      </c>
      <c r="E13" s="73"/>
      <c r="F13" s="67"/>
      <c r="G13" s="72" t="s">
        <v>83</v>
      </c>
      <c r="H13" s="73"/>
      <c r="I13" s="73"/>
      <c r="J13" s="67"/>
      <c r="K13" s="114" t="e">
        <f>+VLOOKUP(G9,Лист1!A2:T538,3,FALSE)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84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85</v>
      </c>
      <c r="B17" s="65"/>
      <c r="C17" s="90"/>
      <c r="D17" s="85"/>
      <c r="E17" s="73"/>
      <c r="F17" s="67"/>
      <c r="G17" s="89" t="s">
        <v>86</v>
      </c>
      <c r="H17" s="65"/>
      <c r="I17" s="65"/>
      <c r="J17" s="90"/>
      <c r="K17" s="124" t="e">
        <f>+VLOOKUP(G9,Лист1!A2:T538,4,FALSE)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87</v>
      </c>
      <c r="B21" s="83"/>
      <c r="C21" s="83"/>
      <c r="D21" s="83"/>
      <c r="E21" s="83"/>
      <c r="F21" s="83"/>
      <c r="G21" s="34"/>
      <c r="H21" s="64" t="s">
        <v>88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89</v>
      </c>
      <c r="B22" s="83"/>
      <c r="C22" s="83"/>
      <c r="D22" s="83"/>
      <c r="E22" s="83"/>
      <c r="F22" s="83"/>
      <c r="G22" s="36"/>
      <c r="H22" s="94" t="s">
        <v>90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91</v>
      </c>
      <c r="B23" s="83"/>
      <c r="C23" s="83"/>
      <c r="D23" s="83"/>
      <c r="E23" s="83"/>
      <c r="F23" s="83"/>
      <c r="G23" s="36"/>
      <c r="H23" s="94" t="s">
        <v>92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93</v>
      </c>
      <c r="B24" s="83"/>
      <c r="C24" s="83"/>
      <c r="D24" s="83"/>
      <c r="E24" s="83"/>
      <c r="F24" s="83"/>
      <c r="G24" s="36"/>
      <c r="H24" s="94" t="s">
        <v>94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95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96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+VLOOKUP(G9,Лист1!A2:T538,8,FALSE)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97</v>
      </c>
      <c r="B32" s="65"/>
      <c r="C32" s="65"/>
      <c r="D32" s="65"/>
      <c r="E32" s="90"/>
      <c r="F32" s="117" t="s">
        <v>98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99</v>
      </c>
      <c r="G33" s="67"/>
      <c r="H33" s="66" t="s">
        <v>100</v>
      </c>
      <c r="I33" s="67"/>
      <c r="J33" s="66" t="s">
        <v>101</v>
      </c>
      <c r="K33" s="67"/>
      <c r="L33" s="95" t="s">
        <v>102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+VLOOKUP(G9,Лист1!A2:T538,9,FALSE)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103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104</v>
      </c>
      <c r="B42" s="76"/>
      <c r="C42" s="79"/>
      <c r="D42" s="92" t="s">
        <v>105</v>
      </c>
      <c r="E42" s="76"/>
      <c r="F42" s="76"/>
      <c r="G42" s="76"/>
      <c r="H42" s="40"/>
      <c r="I42" s="40"/>
      <c r="J42" s="75" t="s">
        <v>106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107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108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109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110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111</v>
      </c>
      <c r="D56" s="67"/>
      <c r="E56" s="80" t="s">
        <v>112</v>
      </c>
      <c r="F56" s="67"/>
      <c r="G56" s="80" t="s">
        <v>18</v>
      </c>
      <c r="H56" s="67"/>
      <c r="I56" s="80" t="s">
        <v>113</v>
      </c>
      <c r="J56" s="67"/>
      <c r="K56" s="80" t="s">
        <v>114</v>
      </c>
      <c r="L56" s="67"/>
      <c r="M56" s="80" t="s">
        <v>115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116</v>
      </c>
      <c r="B60" s="67"/>
      <c r="C60" s="77" t="e">
        <f>+VLOOKUP(G9,Лист1!A2:T538,13,FALSE)</f>
        <v>#N/A</v>
      </c>
      <c r="D60" s="67"/>
      <c r="E60" s="77" t="e">
        <f>+VLOOKUP(G9,Лист1!A2:T538,14,FALSE)</f>
        <v>#N/A</v>
      </c>
      <c r="F60" s="67"/>
      <c r="G60" s="77" t="e">
        <f>+VLOOKUP(G9,Лист1!A2:T538,19,FALSE)</f>
        <v>#N/A</v>
      </c>
      <c r="H60" s="67"/>
      <c r="I60" s="77" t="e">
        <f>+VLOOKUP(G9,Лист1!A2:T538,15,FALSE)</f>
        <v>#N/A</v>
      </c>
      <c r="J60" s="67"/>
      <c r="K60" s="77" t="e">
        <f>+VLOOKUP(G9,Лист1!A2:T538,16,FALSE)</f>
        <v>#N/A</v>
      </c>
      <c r="L60" s="67"/>
      <c r="M60" s="77" t="e">
        <f>+VLOOKUP(G9,Лист1!A2:T538,18,FALSE)</f>
        <v>#N/A</v>
      </c>
      <c r="N60" s="67"/>
      <c r="O60" s="77" t="e">
        <f>+VLOOKUP(G9,Лист1!A2:T538,20,FALSE)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117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K11:M12"/>
    <mergeCell ref="H23:M23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118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119</v>
      </c>
      <c r="B6" s="127"/>
      <c r="C6" s="129" t="s">
        <v>105</v>
      </c>
      <c r="D6" s="128"/>
      <c r="E6" s="19"/>
      <c r="F6" s="28" t="s">
        <v>120</v>
      </c>
      <c r="G6" s="19"/>
      <c r="H6" s="20"/>
    </row>
    <row r="7" spans="1:9" s="1" customFormat="1" ht="409.6" customHeight="1" thickBot="1" x14ac:dyDescent="0.35">
      <c r="A7" s="130" t="s">
        <v>121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122</v>
      </c>
      <c r="E8" s="18" t="s">
        <v>15</v>
      </c>
      <c r="F8" s="18" t="s">
        <v>123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124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125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2023-05-08T12:32:02Z</dcterms:modified>
</cp:coreProperties>
</file>