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6-05-2023\"/>
    </mc:Choice>
  </mc:AlternateContent>
  <xr:revisionPtr revIDLastSave="0" documentId="13_ncr:1_{A4C21721-A168-4A21-B07C-A5F4B309A617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<sst xmlns="http://schemas.openxmlformats.org/spreadsheetml/2006/main" count="107" uniqueCount="87">
  <si>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</si>
  <si>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</si>
  <si>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</si>
  <si>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</si>
  <si>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</si>
  <si>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</si>
  <si>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</si>
  <si>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</si>
  <si>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</si>
  <si>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</si>
  <si>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</si>
  <si>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</si>
  <si>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</si>
  <si>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</si>
  <si>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</si>
  <si>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</si>
  <si>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</si>
  <si>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</si>
  <si>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</si>
  <si>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</si>
  <si>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</si>
  <si>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</si>
  <si>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</si>
  <si>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</si>
  <si>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00UTH</t>
  </si>
  <si>
    <t>AKU.1309.00UTH.KM.LC0001</t>
  </si>
  <si>
    <t>Пускoрезервная котельная (00UTH) Auxiliary Boiler House  (00UTH)</t>
  </si>
  <si>
    <t>AKU.2008.00UTH.0.CS.QA0002_С01</t>
  </si>
  <si>
    <t>H-H-W-R</t>
  </si>
  <si>
    <t>Erman Aydın / Эмран Айдын</t>
  </si>
  <si>
    <t>Черноскулов В.С/ Chrnoskulov V</t>
  </si>
  <si>
    <t>Монтаж и установка блоков паровых котлов (00QHA10AH003, 00QHA10AH004) в осях 9-11/А-С на отм. +0,000 # Installation and installation of steam boiler units (00QHA10AH003, 00QHA10AH004) in axes 9-11 / A-C at elev. +0.000</t>
  </si>
  <si>
    <t>Клименко / Klimenko</t>
  </si>
  <si>
    <t>Нефедов / Nefedov</t>
  </si>
  <si>
    <t>Шевченко А / Shevchenko A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</si>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</sst>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S12" sqref="S12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45062</v>
      </c>
      <c r="C2" s="65">
        <v>45063</v>
      </c>
      <c r="D2" s="26">
        <v>0.625</v>
      </c>
      <c r="E2" s="66" t="s">
        <v>24</v>
      </c>
      <c r="F2" s="58" t="s">
        <v>25</v>
      </c>
      <c r="G2" s="58" t="s">
        <v>26</v>
      </c>
      <c r="H2" s="55" t="s">
        <v>31</v>
      </c>
      <c r="I2" s="58" t="s">
        <v>27</v>
      </c>
      <c r="J2" s="56" t="s">
        <v>28</v>
      </c>
      <c r="K2" s="51"/>
      <c r="L2" s="59"/>
      <c r="M2" s="55" t="s">
        <v>32</v>
      </c>
      <c r="N2" s="55" t="s">
        <v>29</v>
      </c>
      <c r="O2" s="55" t="s">
        <v>33</v>
      </c>
      <c r="P2" s="53" t="s">
        <v>34</v>
      </c>
      <c r="Q2" s="55"/>
      <c r="R2" s="53" t="s">
        <v>22</v>
      </c>
      <c r="S2" s="55" t="s">
        <v>30</v>
      </c>
      <c r="T2" s="60"/>
      <c r="U2" s="53"/>
      <c r="V2" s="54" t="s">
        <v>23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23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23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23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35</v>
      </c>
      <c r="D1" s="68"/>
      <c r="E1" s="68"/>
      <c r="F1" s="68"/>
      <c r="G1" s="105" t="e">
        <f>+VLOOKUP(G9,Лист1!A3:T538,6,FALSE)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36</v>
      </c>
      <c r="D3" s="86"/>
      <c r="E3" s="86"/>
      <c r="F3" s="86"/>
      <c r="G3" s="111" t="e">
        <f>+VLOOKUP(G9,Лист1!A3:T538,6,FALSE)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39</v>
      </c>
      <c r="B9" s="76"/>
      <c r="C9" s="70"/>
      <c r="D9" s="87"/>
      <c r="E9" s="76"/>
      <c r="F9" s="70"/>
      <c r="G9" s="87" t="s">
        <v>40</v>
      </c>
      <c r="H9" s="76"/>
      <c r="I9" s="76"/>
      <c r="J9" s="70"/>
      <c r="K9" s="94" t="s">
        <v>41</v>
      </c>
      <c r="L9" s="76"/>
      <c r="M9" s="70"/>
      <c r="N9" s="113" t="e">
        <f>+VLOOKUP(G9,Лист1!A3:T538,2,FALSE)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43</v>
      </c>
      <c r="B13" s="68"/>
      <c r="C13" s="93"/>
      <c r="D13" s="80" t="e">
        <f>+VLOOKUP(G9,Лист1!A3:T538,7,FALSE)</f>
        <v>#N/A</v>
      </c>
      <c r="E13" s="76"/>
      <c r="F13" s="70"/>
      <c r="G13" s="75" t="s">
        <v>44</v>
      </c>
      <c r="H13" s="76"/>
      <c r="I13" s="76"/>
      <c r="J13" s="70"/>
      <c r="K13" s="117" t="e">
        <f>+VLOOKUP(G9,Лист1!A3:T538,3,FALSE)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46</v>
      </c>
      <c r="B17" s="68"/>
      <c r="C17" s="93"/>
      <c r="D17" s="88"/>
      <c r="E17" s="76"/>
      <c r="F17" s="70"/>
      <c r="G17" s="92" t="s">
        <v>47</v>
      </c>
      <c r="H17" s="68"/>
      <c r="I17" s="68"/>
      <c r="J17" s="93"/>
      <c r="K17" s="127" t="e">
        <f>+VLOOKUP(G9,Лист1!A3:T538,4,FALSE)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48</v>
      </c>
      <c r="B21" s="86"/>
      <c r="C21" s="86"/>
      <c r="D21" s="86"/>
      <c r="E21" s="86"/>
      <c r="F21" s="86"/>
      <c r="G21" s="34"/>
      <c r="H21" s="67" t="s">
        <v>49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50</v>
      </c>
      <c r="B22" s="86"/>
      <c r="C22" s="86"/>
      <c r="D22" s="86"/>
      <c r="E22" s="86"/>
      <c r="F22" s="86"/>
      <c r="G22" s="36"/>
      <c r="H22" s="97" t="s">
        <v>51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52</v>
      </c>
      <c r="B23" s="86"/>
      <c r="C23" s="86"/>
      <c r="D23" s="86"/>
      <c r="E23" s="86"/>
      <c r="F23" s="86"/>
      <c r="G23" s="36"/>
      <c r="H23" s="97" t="s">
        <v>53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54</v>
      </c>
      <c r="B24" s="86"/>
      <c r="C24" s="86"/>
      <c r="D24" s="86"/>
      <c r="E24" s="86"/>
      <c r="F24" s="86"/>
      <c r="G24" s="36"/>
      <c r="H24" s="97" t="s">
        <v>55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+VLOOKUP(G9,Лист1!A3:T538,8,FALSE)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58</v>
      </c>
      <c r="B32" s="68"/>
      <c r="C32" s="68"/>
      <c r="D32" s="68"/>
      <c r="E32" s="93"/>
      <c r="F32" s="120" t="s">
        <v>59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60</v>
      </c>
      <c r="G33" s="70"/>
      <c r="H33" s="69" t="s">
        <v>61</v>
      </c>
      <c r="I33" s="70"/>
      <c r="J33" s="69" t="s">
        <v>62</v>
      </c>
      <c r="K33" s="70"/>
      <c r="L33" s="98" t="s">
        <v>63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+VLOOKUP(G9,Лист1!A3:T538,9,FALSE)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65</v>
      </c>
      <c r="B42" s="79"/>
      <c r="C42" s="82"/>
      <c r="D42" s="95" t="s">
        <v>66</v>
      </c>
      <c r="E42" s="79"/>
      <c r="F42" s="79"/>
      <c r="G42" s="79"/>
      <c r="H42" s="40"/>
      <c r="I42" s="40"/>
      <c r="J42" s="7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72</v>
      </c>
      <c r="D56" s="70"/>
      <c r="E56" s="83" t="s">
        <v>73</v>
      </c>
      <c r="F56" s="70"/>
      <c r="G56" s="83" t="s">
        <v>18</v>
      </c>
      <c r="H56" s="70"/>
      <c r="I56" s="83" t="s">
        <v>74</v>
      </c>
      <c r="J56" s="70"/>
      <c r="K56" s="83" t="s">
        <v>75</v>
      </c>
      <c r="L56" s="70"/>
      <c r="M56" s="83" t="s">
        <v>76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77</v>
      </c>
      <c r="B60" s="70"/>
      <c r="C60" s="80" t="e">
        <f>+VLOOKUP(G9,Лист1!A3:T538,13,FALSE)</f>
        <v>#N/A</v>
      </c>
      <c r="D60" s="70"/>
      <c r="E60" s="80" t="e">
        <f>+VLOOKUP(G9,Лист1!A3:T538,14,FALSE)</f>
        <v>#N/A</v>
      </c>
      <c r="F60" s="70"/>
      <c r="G60" s="80" t="e">
        <f>+VLOOKUP(G9,Лист1!A3:T538,19,FALSE)</f>
        <v>#N/A</v>
      </c>
      <c r="H60" s="70"/>
      <c r="I60" s="80" t="e">
        <f>+VLOOKUP(G9,Лист1!A3:T538,15,FALSE)</f>
        <v>#N/A</v>
      </c>
      <c r="J60" s="70"/>
      <c r="K60" s="80" t="e">
        <f>+VLOOKUP(G9,Лист1!A3:T538,16,FALSE)</f>
        <v>#N/A</v>
      </c>
      <c r="L60" s="70"/>
      <c r="M60" s="80" t="e">
        <f>+VLOOKUP(G9,Лист1!A3:T538,18,FALSE)</f>
        <v>#N/A</v>
      </c>
      <c r="N60" s="70"/>
      <c r="O60" s="80" t="e">
        <f>+VLOOKUP(G9,Лист1!A3:T538,20,FALSE)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2023-05-16T12:42:19Z</dcterms:modified>
</cp:coreProperties>
</file>