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6-06-2023\"/>
    </mc:Choice>
  </mc:AlternateContent>
  <xr:revisionPtr revIDLastSave="0" documentId="13_ncr:1_{F182E4FB-2A21-47DC-BBCC-E0750C389A79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<sst xmlns="http://schemas.openxmlformats.org/spreadsheetml/2006/main" count="160" uniqueCount="94">
  <si>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</si>
  <si>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</si>
  <si>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</si>
  <si>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</si>
  <si>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</si>
  <si>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</si>
  <si>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</si>
  <si>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</si>
  <si>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</si>
  <si>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</si>
  <si>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</si>
  <si>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</si>
  <si>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</si>
  <si>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</si>
  <si>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</si>
  <si>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</si>
  <si>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</si>
  <si>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</si>
  <si>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</si>
  <si>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</si>
  <si>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</si>
  <si>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</si>
  <si>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</si>
  <si>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AKU.0130.00UKU.KZ.TB0001</t>
  </si>
  <si>
    <t>Мастерские зоны контролируемого доступа (00UKU) Workshops controlled access area (00UKU)</t>
  </si>
  <si>
    <t>Нанесение обмазочной гидроизоляции "Технониколь №21" в два слоя в осях А/1-8 от отм. -2,140 до -0,100 # Application of coating waterproofing "Technonikol No. 21" in two layers in axes A / 1-8 from elev. -2.140 to -0.100</t>
  </si>
  <si>
    <t>AKU.2008.00UKU.0.CS.QA0001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</si>
  <si>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</si>
  <si>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</si>
  <si>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</si>
  <si>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</si>
  <si>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</si>
  <si>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</si>
  <si>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</si>
  <si>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</si>
  <si>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AKU.0179.00UKU.KZ.TB0010</t>
  </si>
  <si>
    <t>Установка опалубки Fragment 5 в осях 3-4/C-D с отм. +14,900 до отм. +18,300 согласно исполнительной схеме AKU.0179.00UKU.0.KZ.TB0010-SINTEK-ABD # Fragment 5 formwork installation in axes 3-4/C-D with elev. +14,900 to el. +18.300 according to executive scheme AKU.0179.00UKU.0.KZ.TB0010-SINTEK-ABD</t>
  </si>
  <si>
    <t>AKU.2008.00UKU.0.CS.QA0005_C01</t>
  </si>
  <si>
    <t>Бетонирование колонны Cn1-D в осях 1/D с отм. +11,300 до отм. +14,900 # Concreting of column Cn1-D in axes 1/D with elev. +11,300 to el. +14,900</t>
  </si>
  <si>
    <t>-</t>
  </si>
  <si>
    <t>Установка опалубки колонны Cn1-D  в осях 1/D с отм. +11,300 до отм. +14,900 согласно исполнительной схеме AKU.0179.00UKU.0.KZ.TB0010-SINTEK-ABD # Installation of column formwork Cn1-D in axes 1/D with elev. +11,300 to el. +14.900 according to executive scheme AKU.0179.00UKU.0.KZ.TB0010-SINTEK-ABD</t>
  </si>
  <si>
    <t>Бетонирование Fragment 5 в осях 3-4/C-D с отм. +14,900 до отм. +18,300 # Fragment 5 pouring in axes 3-4/C-D with elev. +14,900 to el. +18,300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</si>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</sst>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2" customHeight="1" x14ac:dyDescent="0.3">
      <c r="A2" s="64"/>
      <c r="B2" s="65">
        <v>45093</v>
      </c>
      <c r="C2" s="65">
        <v>45094</v>
      </c>
      <c r="D2" s="26">
        <v>0.63888888888888895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84" customHeight="1" x14ac:dyDescent="0.3">
      <c r="A3" s="64"/>
      <c r="B3" s="65">
        <v>45093</v>
      </c>
      <c r="C3" s="65">
        <v>45094</v>
      </c>
      <c r="D3" s="26">
        <v>0.58333333333333337</v>
      </c>
      <c r="E3" s="66" t="s">
        <v>22</v>
      </c>
      <c r="F3" s="58" t="s">
        <v>35</v>
      </c>
      <c r="G3" s="58" t="s">
        <v>24</v>
      </c>
      <c r="H3" s="55" t="s">
        <v>36</v>
      </c>
      <c r="I3" s="58" t="s">
        <v>37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72" customHeight="1" x14ac:dyDescent="0.3">
      <c r="A4" s="64"/>
      <c r="B4" s="65">
        <v>45093</v>
      </c>
      <c r="C4" s="65">
        <v>45094</v>
      </c>
      <c r="D4" s="26">
        <v>0.625</v>
      </c>
      <c r="E4" s="66" t="s">
        <v>22</v>
      </c>
      <c r="F4" s="58" t="s">
        <v>35</v>
      </c>
      <c r="G4" s="58" t="s">
        <v>24</v>
      </c>
      <c r="H4" s="55" t="s">
        <v>38</v>
      </c>
      <c r="I4" s="58" t="s">
        <v>37</v>
      </c>
      <c r="J4" s="56" t="s">
        <v>27</v>
      </c>
      <c r="K4" s="51"/>
      <c r="L4" s="59"/>
      <c r="M4" s="55" t="s">
        <v>39</v>
      </c>
      <c r="N4" s="55" t="s">
        <v>29</v>
      </c>
      <c r="O4" s="55" t="s">
        <v>30</v>
      </c>
      <c r="P4" s="53" t="s">
        <v>39</v>
      </c>
      <c r="Q4" s="55"/>
      <c r="R4" s="53" t="s">
        <v>32</v>
      </c>
      <c r="S4" s="55" t="s">
        <v>39</v>
      </c>
      <c r="T4" s="60"/>
      <c r="U4" s="53"/>
      <c r="V4" s="54" t="s">
        <v>34</v>
      </c>
    </row>
    <row r="5" spans="1:22" s="61" customFormat="1" ht="84" customHeight="1" x14ac:dyDescent="0.3">
      <c r="A5" s="64"/>
      <c r="B5" s="65">
        <v>45093</v>
      </c>
      <c r="C5" s="65">
        <v>45094</v>
      </c>
      <c r="D5" s="26">
        <v>0.625</v>
      </c>
      <c r="E5" s="66" t="s">
        <v>22</v>
      </c>
      <c r="F5" s="58" t="s">
        <v>35</v>
      </c>
      <c r="G5" s="58" t="s">
        <v>24</v>
      </c>
      <c r="H5" s="55" t="s">
        <v>40</v>
      </c>
      <c r="I5" s="58" t="s">
        <v>37</v>
      </c>
      <c r="J5" s="56" t="s">
        <v>27</v>
      </c>
      <c r="K5" s="51"/>
      <c r="L5" s="59"/>
      <c r="M5" s="55" t="s">
        <v>28</v>
      </c>
      <c r="N5" s="55" t="s">
        <v>29</v>
      </c>
      <c r="O5" s="55" t="s">
        <v>30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72" customHeight="1" x14ac:dyDescent="0.3">
      <c r="A6" s="64"/>
      <c r="B6" s="65">
        <v>45093</v>
      </c>
      <c r="C6" s="65">
        <v>45094</v>
      </c>
      <c r="D6" s="26">
        <v>0.58333333333333337</v>
      </c>
      <c r="E6" s="66" t="s">
        <v>22</v>
      </c>
      <c r="F6" s="58" t="s">
        <v>35</v>
      </c>
      <c r="G6" s="58" t="s">
        <v>24</v>
      </c>
      <c r="H6" s="55" t="s">
        <v>41</v>
      </c>
      <c r="I6" s="58" t="s">
        <v>37</v>
      </c>
      <c r="J6" s="56" t="s">
        <v>27</v>
      </c>
      <c r="K6" s="51"/>
      <c r="L6" s="59"/>
      <c r="M6" s="55" t="s">
        <v>39</v>
      </c>
      <c r="N6" s="55" t="s">
        <v>29</v>
      </c>
      <c r="O6" s="55" t="s">
        <v>30</v>
      </c>
      <c r="P6" s="53" t="s">
        <v>39</v>
      </c>
      <c r="Q6" s="55"/>
      <c r="R6" s="53" t="s">
        <v>32</v>
      </c>
      <c r="S6" s="55" t="s">
        <v>39</v>
      </c>
      <c r="T6" s="60"/>
      <c r="U6" s="53"/>
      <c r="V6" s="54" t="s">
        <v>34</v>
      </c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42</v>
      </c>
      <c r="D1" s="71"/>
      <c r="E1" s="71"/>
      <c r="F1" s="71"/>
      <c r="G1" s="102" t="e">
        <f>+VLOOKUP(G9,Лист1!A2:T538,6,FALSE)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43</v>
      </c>
      <c r="D3" s="68"/>
      <c r="E3" s="68"/>
      <c r="F3" s="68"/>
      <c r="G3" s="111" t="e">
        <f>+VLOOKUP(G9,Лист1!A2:T538,6,FALSE)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44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45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46</v>
      </c>
      <c r="B9" s="92"/>
      <c r="C9" s="84"/>
      <c r="D9" s="98"/>
      <c r="E9" s="92"/>
      <c r="F9" s="84"/>
      <c r="G9" s="98" t="s">
        <v>47</v>
      </c>
      <c r="H9" s="92"/>
      <c r="I9" s="92"/>
      <c r="J9" s="84"/>
      <c r="K9" s="109" t="s">
        <v>48</v>
      </c>
      <c r="L9" s="92"/>
      <c r="M9" s="84"/>
      <c r="N9" s="91" t="e">
        <f>+VLOOKUP(G9,Лист1!A2:T538,2,FALSE)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49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50</v>
      </c>
      <c r="B13" s="71"/>
      <c r="C13" s="72"/>
      <c r="D13" s="83" t="e">
        <f>+VLOOKUP(G9,Лист1!A2:T538,7,FALSE)</f>
        <v>#N/A</v>
      </c>
      <c r="E13" s="92"/>
      <c r="F13" s="84"/>
      <c r="G13" s="127" t="s">
        <v>51</v>
      </c>
      <c r="H13" s="92"/>
      <c r="I13" s="92"/>
      <c r="J13" s="84"/>
      <c r="K13" s="100" t="e">
        <f>+VLOOKUP(G9,Лист1!A2:T538,3,FALSE)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52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53</v>
      </c>
      <c r="B17" s="71"/>
      <c r="C17" s="72"/>
      <c r="D17" s="108"/>
      <c r="E17" s="92"/>
      <c r="F17" s="84"/>
      <c r="G17" s="119" t="s">
        <v>54</v>
      </c>
      <c r="H17" s="71"/>
      <c r="I17" s="71"/>
      <c r="J17" s="72"/>
      <c r="K17" s="81" t="e">
        <f>+VLOOKUP(G9,Лист1!A2:T538,4,FALSE)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55</v>
      </c>
      <c r="B21" s="68"/>
      <c r="C21" s="68"/>
      <c r="D21" s="68"/>
      <c r="E21" s="68"/>
      <c r="F21" s="68"/>
      <c r="G21" s="34"/>
      <c r="H21" s="126" t="s">
        <v>56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57</v>
      </c>
      <c r="B22" s="68"/>
      <c r="C22" s="68"/>
      <c r="D22" s="68"/>
      <c r="E22" s="68"/>
      <c r="F22" s="68"/>
      <c r="G22" s="36"/>
      <c r="H22" s="110" t="s">
        <v>58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59</v>
      </c>
      <c r="B23" s="68"/>
      <c r="C23" s="68"/>
      <c r="D23" s="68"/>
      <c r="E23" s="68"/>
      <c r="F23" s="68"/>
      <c r="G23" s="36"/>
      <c r="H23" s="110" t="s">
        <v>60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61</v>
      </c>
      <c r="B24" s="68"/>
      <c r="C24" s="68"/>
      <c r="D24" s="68"/>
      <c r="E24" s="68"/>
      <c r="F24" s="68"/>
      <c r="G24" s="36"/>
      <c r="H24" s="110" t="s">
        <v>62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63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64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+VLOOKUP(G9,Лист1!A2:T538,8,FALSE)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65</v>
      </c>
      <c r="B32" s="71"/>
      <c r="C32" s="71"/>
      <c r="D32" s="71"/>
      <c r="E32" s="72"/>
      <c r="F32" s="122" t="s">
        <v>66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67</v>
      </c>
      <c r="G33" s="84"/>
      <c r="H33" s="96" t="s">
        <v>68</v>
      </c>
      <c r="I33" s="84"/>
      <c r="J33" s="96" t="s">
        <v>69</v>
      </c>
      <c r="K33" s="84"/>
      <c r="L33" s="114" t="s">
        <v>70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+VLOOKUP(G9,Лист1!A2:T538,9,FALSE)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71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72</v>
      </c>
      <c r="B42" s="79"/>
      <c r="C42" s="80"/>
      <c r="D42" s="120" t="s">
        <v>73</v>
      </c>
      <c r="E42" s="79"/>
      <c r="F42" s="79"/>
      <c r="G42" s="79"/>
      <c r="H42" s="40"/>
      <c r="I42" s="40"/>
      <c r="J42" s="128" t="s">
        <v>74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75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76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77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78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79</v>
      </c>
      <c r="D56" s="84"/>
      <c r="E56" s="94" t="s">
        <v>80</v>
      </c>
      <c r="F56" s="84"/>
      <c r="G56" s="94" t="s">
        <v>18</v>
      </c>
      <c r="H56" s="84"/>
      <c r="I56" s="94" t="s">
        <v>81</v>
      </c>
      <c r="J56" s="84"/>
      <c r="K56" s="94" t="s">
        <v>82</v>
      </c>
      <c r="L56" s="84"/>
      <c r="M56" s="94" t="s">
        <v>83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84</v>
      </c>
      <c r="B60" s="84"/>
      <c r="C60" s="83" t="e">
        <f>+VLOOKUP(G9,Лист1!A2:T538,13,FALSE)</f>
        <v>#N/A</v>
      </c>
      <c r="D60" s="84"/>
      <c r="E60" s="83" t="e">
        <f>+VLOOKUP(G9,Лист1!A2:T538,14,FALSE)</f>
        <v>#N/A</v>
      </c>
      <c r="F60" s="84"/>
      <c r="G60" s="83" t="e">
        <f>+VLOOKUP(G9,Лист1!A2:T538,19,FALSE)</f>
        <v>#N/A</v>
      </c>
      <c r="H60" s="84"/>
      <c r="I60" s="83" t="e">
        <f>+VLOOKUP(G9,Лист1!A2:T538,15,FALSE)</f>
        <v>#N/A</v>
      </c>
      <c r="J60" s="84"/>
      <c r="K60" s="83" t="e">
        <f>+VLOOKUP(G9,Лист1!A2:T538,16,FALSE)</f>
        <v>#N/A</v>
      </c>
      <c r="L60" s="84"/>
      <c r="M60" s="83" t="e">
        <f>+VLOOKUP(G9,Лист1!A2:T538,18,FALSE)</f>
        <v>#N/A</v>
      </c>
      <c r="N60" s="84"/>
      <c r="O60" s="83" t="e">
        <f>+VLOOKUP(G9,Лист1!A2:T538,20,FALSE)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85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86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87</v>
      </c>
      <c r="B6" s="130"/>
      <c r="C6" s="132" t="s">
        <v>73</v>
      </c>
      <c r="D6" s="131"/>
      <c r="E6" s="19"/>
      <c r="F6" s="28" t="s">
        <v>88</v>
      </c>
      <c r="G6" s="19"/>
      <c r="H6" s="20"/>
    </row>
    <row r="7" spans="1:9" s="1" customFormat="1" ht="409.6" customHeight="1" thickBot="1" x14ac:dyDescent="0.35">
      <c r="A7" s="133" t="s">
        <v>89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90</v>
      </c>
      <c r="E8" s="18" t="s">
        <v>15</v>
      </c>
      <c r="F8" s="18" t="s">
        <v>91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2023-06-16T10:39:06Z</dcterms:modified>
</cp:coreProperties>
</file>