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20-07-2023\"/>
    </mc:Choice>
  </mc:AlternateContent>
  <xr:revisionPtr revIDLastSave="0" documentId="13_ncr:1_{5D682C16-E840-4EE1-BFF7-3C89CD60CB7F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<sst xmlns="http://schemas.openxmlformats.org/spreadsheetml/2006/main" count="169" uniqueCount="94">
  <si>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</si>
  <si>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</si>
  <si>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</si>
  <si>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</si>
  <si>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</si>
  <si>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</si>
  <si>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</si>
  <si>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</si>
  <si>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</si>
  <si>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</si>
  <si>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</si>
  <si>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</si>
  <si>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</si>
  <si>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</si>
  <si>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</si>
  <si>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</si>
  <si>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</si>
  <si>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</si>
  <si>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</si>
  <si>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</si>
  <si>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</si>
  <si>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</si>
  <si>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</si>
  <si>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AKU.0179.00UKU.KZ.TB0010</t>
  </si>
  <si>
    <t>Мастерские зоны контролируемого доступа (00UKU) Workshops controlled access area (00UKU)</t>
  </si>
  <si>
    <t>Установка опалубки и закладных изделий колонн Cn14-D, Cn15-D, Cn16-D и монолитной стены в осях D/14-16 с отм. +22,100 до отм. +25,200 согласно исполнительной схеме AKU.0179.00UKU.0.KZ.TB0010-SINTEK-ABD # Installation of formwork and embedded products of columns Cn14-D, Cn15-D, Cn16-D and a monolithic wall in axes D / 14-16 with elev. +22,100 to el. +25.200 according to executive scheme AKU.0179.00UKU.0.KZ.TB0010-SINTEK-ABD</t>
  </si>
  <si>
    <t>AKU.2008.00UKU.0.CS.QA0005_C01</t>
  </si>
  <si>
    <t>H-H-H-H</t>
  </si>
  <si>
    <t>Лузан М.С. / Luzan M.S.</t>
  </si>
  <si>
    <t>Kemal Doğan / Кемаль Доан</t>
  </si>
  <si>
    <t>Пономарев М.Д/ Ponomarev M. D.</t>
  </si>
  <si>
    <t>Кульбяцкий Н. А./  Kulbyatskiy N. A.</t>
  </si>
  <si>
    <t>Серкан Кандемир / Serkan Kandemir +90 (552) 505-93-68</t>
  </si>
  <si>
    <t>Савицкий В.В. / Savitsky V.V.</t>
  </si>
  <si>
    <t>TSM ENERJI (Sintek)</t>
  </si>
  <si>
    <t>Бетонирование колонн Cn14-D, Cn15-D, Cn16-D и монолитной стены в осях D/14-16 с отм. +22,100 до отм. +25,200 # Concreting of columns Cn14-D, Cn15-D, Cn16-D and a monolithic wall in axes D/14-16 with elev. +22,100 to el. +25,200</t>
  </si>
  <si>
    <t>-</t>
  </si>
  <si>
    <t>Бетонирование колонны Cn1-D в осях 1/D с отм. +14,100 + 14,900 # Concreting of column Cn1-D in axes 1/D with elev. +14.100 + 14.900</t>
  </si>
  <si>
    <t>Установка опалубки колонны Cn1-D в осях 1/D с отм. +14,100 + 14,900 согласно исполнительной схеме AKU.0179.00UKU.0.KZ.TB0010-SINTEK-ABD # Column Cn1-D in axes 1/D with elev. +14.100 + 14.900 according to executive scheme AKU.0179.00UKU.0.KZ.TB0010-SINTEK-ABD</t>
  </si>
  <si>
    <t>AKU.0179.00UKU.KZ.TB0012</t>
  </si>
  <si>
    <t>Установка опалубки перекрытия FS1 в осях 1-2/D с отм. +14,100 + 14,900 согласно исполнительной схеме AKU.0179.00UKU.0.KZ.TB0012-SINTEK-ABD # Installation of floor formwork FS1 in axes 1-2/D with elev. +14.100 + 14.900 according to executive scheme AKU.0179.00UKU.0.KZ.TB0012-SINTEK-ABD</t>
  </si>
  <si>
    <t>Бетонирование перекрытия FS1 в осях 1-2/D с отм. +14,100 + 14,900 # Concreting of floor FS1 in axes 1-2/D with elev. +14.100 + 14.900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</si>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</sst>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"/>
  <sheetViews>
    <sheetView showZeros="0" tabSelected="1" zoomScale="70" zoomScaleNormal="70" workbookViewId="0">
      <selection activeCell="H4" sqref="H4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100.8" x14ac:dyDescent="0.3">
      <c r="A2" s="61"/>
      <c r="B2" s="62">
        <v>45127</v>
      </c>
      <c r="C2" s="62">
        <v>45128</v>
      </c>
      <c r="D2" s="26">
        <v>0.58333333333333337</v>
      </c>
      <c r="E2" s="63" t="s">
        <v>22</v>
      </c>
      <c r="F2" s="55" t="s">
        <v>23</v>
      </c>
      <c r="G2" s="55" t="s">
        <v>24</v>
      </c>
      <c r="H2" s="53" t="s">
        <v>25</v>
      </c>
      <c r="I2" s="55" t="s">
        <v>26</v>
      </c>
      <c r="J2" s="54" t="s">
        <v>27</v>
      </c>
      <c r="K2" s="50"/>
      <c r="L2" s="56"/>
      <c r="M2" s="53" t="s">
        <v>28</v>
      </c>
      <c r="N2" s="53" t="s">
        <v>29</v>
      </c>
      <c r="O2" s="53" t="s">
        <v>30</v>
      </c>
      <c r="P2" s="51" t="s">
        <v>31</v>
      </c>
      <c r="Q2" s="53"/>
      <c r="R2" s="51" t="s">
        <v>32</v>
      </c>
      <c r="S2" s="53" t="s">
        <v>33</v>
      </c>
      <c r="T2" s="57"/>
      <c r="U2" s="51"/>
      <c r="V2" s="52" t="s">
        <v>34</v>
      </c>
    </row>
    <row r="3" spans="1:22" s="58" customFormat="1" ht="72" x14ac:dyDescent="0.3">
      <c r="A3" s="61"/>
      <c r="B3" s="62">
        <v>45127</v>
      </c>
      <c r="C3" s="62">
        <v>45128</v>
      </c>
      <c r="D3" s="26">
        <v>0.58333333333333337</v>
      </c>
      <c r="E3" s="63" t="s">
        <v>22</v>
      </c>
      <c r="F3" s="55" t="s">
        <v>23</v>
      </c>
      <c r="G3" s="55" t="s">
        <v>24</v>
      </c>
      <c r="H3" s="53" t="s">
        <v>35</v>
      </c>
      <c r="I3" s="55" t="s">
        <v>26</v>
      </c>
      <c r="J3" s="54" t="s">
        <v>27</v>
      </c>
      <c r="K3" s="50"/>
      <c r="L3" s="56"/>
      <c r="M3" s="53" t="s">
        <v>36</v>
      </c>
      <c r="N3" s="53" t="s">
        <v>29</v>
      </c>
      <c r="O3" s="53" t="s">
        <v>30</v>
      </c>
      <c r="P3" s="51" t="s">
        <v>36</v>
      </c>
      <c r="Q3" s="53"/>
      <c r="R3" s="51" t="s">
        <v>32</v>
      </c>
      <c r="S3" s="53" t="s">
        <v>36</v>
      </c>
      <c r="T3" s="57"/>
      <c r="U3" s="51"/>
      <c r="V3" s="52" t="s">
        <v>34</v>
      </c>
    </row>
    <row r="4" spans="1:22" s="58" customFormat="1" ht="72" x14ac:dyDescent="0.3">
      <c r="A4" s="61"/>
      <c r="B4" s="62">
        <v>45127</v>
      </c>
      <c r="C4" s="62">
        <v>45128</v>
      </c>
      <c r="D4" s="26">
        <v>0.625</v>
      </c>
      <c r="E4" s="63" t="s">
        <v>22</v>
      </c>
      <c r="F4" s="55" t="s">
        <v>23</v>
      </c>
      <c r="G4" s="55" t="s">
        <v>24</v>
      </c>
      <c r="H4" s="53" t="s">
        <v>37</v>
      </c>
      <c r="I4" s="55" t="s">
        <v>26</v>
      </c>
      <c r="J4" s="54" t="s">
        <v>27</v>
      </c>
      <c r="K4" s="50"/>
      <c r="L4" s="56"/>
      <c r="M4" s="53" t="s">
        <v>36</v>
      </c>
      <c r="N4" s="53" t="s">
        <v>29</v>
      </c>
      <c r="O4" s="53" t="s">
        <v>30</v>
      </c>
      <c r="P4" s="51" t="s">
        <v>36</v>
      </c>
      <c r="Q4" s="53"/>
      <c r="R4" s="51" t="s">
        <v>32</v>
      </c>
      <c r="S4" s="53" t="s">
        <v>36</v>
      </c>
      <c r="T4" s="57"/>
      <c r="U4" s="51"/>
      <c r="V4" s="52" t="s">
        <v>34</v>
      </c>
    </row>
    <row r="5" spans="1:22" s="58" customFormat="1" ht="72" x14ac:dyDescent="0.3">
      <c r="A5" s="61"/>
      <c r="B5" s="62">
        <v>45127</v>
      </c>
      <c r="C5" s="62">
        <v>45128</v>
      </c>
      <c r="D5" s="26">
        <v>0.625</v>
      </c>
      <c r="E5" s="63" t="s">
        <v>22</v>
      </c>
      <c r="F5" s="55" t="s">
        <v>23</v>
      </c>
      <c r="G5" s="55" t="s">
        <v>24</v>
      </c>
      <c r="H5" s="53" t="s">
        <v>38</v>
      </c>
      <c r="I5" s="55" t="s">
        <v>26</v>
      </c>
      <c r="J5" s="54" t="s">
        <v>27</v>
      </c>
      <c r="K5" s="50"/>
      <c r="L5" s="56"/>
      <c r="M5" s="53" t="s">
        <v>28</v>
      </c>
      <c r="N5" s="53" t="s">
        <v>29</v>
      </c>
      <c r="O5" s="53" t="s">
        <v>30</v>
      </c>
      <c r="P5" s="51" t="s">
        <v>31</v>
      </c>
      <c r="Q5" s="53"/>
      <c r="R5" s="51" t="s">
        <v>32</v>
      </c>
      <c r="S5" s="53" t="s">
        <v>33</v>
      </c>
      <c r="T5" s="57"/>
      <c r="U5" s="51"/>
      <c r="V5" s="52" t="s">
        <v>34</v>
      </c>
    </row>
    <row r="6" spans="1:22" s="58" customFormat="1" ht="72" x14ac:dyDescent="0.3">
      <c r="A6" s="61"/>
      <c r="B6" s="62">
        <v>45127</v>
      </c>
      <c r="C6" s="62">
        <v>45128</v>
      </c>
      <c r="D6" s="26">
        <v>0.625</v>
      </c>
      <c r="E6" s="63" t="s">
        <v>22</v>
      </c>
      <c r="F6" s="55" t="s">
        <v>39</v>
      </c>
      <c r="G6" s="55" t="s">
        <v>24</v>
      </c>
      <c r="H6" s="53" t="s">
        <v>40</v>
      </c>
      <c r="I6" s="55" t="s">
        <v>26</v>
      </c>
      <c r="J6" s="54" t="s">
        <v>27</v>
      </c>
      <c r="K6" s="50"/>
      <c r="L6" s="56"/>
      <c r="M6" s="53" t="s">
        <v>28</v>
      </c>
      <c r="N6" s="53" t="s">
        <v>29</v>
      </c>
      <c r="O6" s="53" t="s">
        <v>30</v>
      </c>
      <c r="P6" s="51" t="s">
        <v>31</v>
      </c>
      <c r="Q6" s="53"/>
      <c r="R6" s="51" t="s">
        <v>32</v>
      </c>
      <c r="S6" s="53" t="s">
        <v>33</v>
      </c>
      <c r="T6" s="57"/>
      <c r="U6" s="51"/>
      <c r="V6" s="52" t="s">
        <v>34</v>
      </c>
    </row>
    <row r="7" spans="1:22" s="58" customFormat="1" ht="72" x14ac:dyDescent="0.3">
      <c r="A7" s="61"/>
      <c r="B7" s="62">
        <v>45127</v>
      </c>
      <c r="C7" s="62">
        <v>45128</v>
      </c>
      <c r="D7" s="26">
        <v>0.625</v>
      </c>
      <c r="E7" s="63" t="s">
        <v>22</v>
      </c>
      <c r="F7" s="55" t="s">
        <v>39</v>
      </c>
      <c r="G7" s="55" t="s">
        <v>24</v>
      </c>
      <c r="H7" s="53" t="s">
        <v>41</v>
      </c>
      <c r="I7" s="55" t="s">
        <v>26</v>
      </c>
      <c r="J7" s="54" t="s">
        <v>27</v>
      </c>
      <c r="K7" s="50"/>
      <c r="L7" s="56"/>
      <c r="M7" s="53" t="s">
        <v>36</v>
      </c>
      <c r="N7" s="53" t="s">
        <v>29</v>
      </c>
      <c r="O7" s="53" t="s">
        <v>30</v>
      </c>
      <c r="P7" s="51" t="s">
        <v>36</v>
      </c>
      <c r="Q7" s="53"/>
      <c r="R7" s="51" t="s">
        <v>32</v>
      </c>
      <c r="S7" s="53" t="s">
        <v>36</v>
      </c>
      <c r="T7" s="57"/>
      <c r="U7" s="51"/>
      <c r="V7" s="52" t="s">
        <v>34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42</v>
      </c>
      <c r="D1" s="65"/>
      <c r="E1" s="65"/>
      <c r="F1" s="65"/>
      <c r="G1" s="102" t="e">
        <f>+VLOOKUP(G9,Лист1!A2:T524,6,FALSE)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43</v>
      </c>
      <c r="D3" s="83"/>
      <c r="E3" s="83"/>
      <c r="F3" s="83"/>
      <c r="G3" s="108" t="e">
        <f>+VLOOKUP(G9,Лист1!A2:T524,6,FALSE)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44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45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46</v>
      </c>
      <c r="B9" s="73"/>
      <c r="C9" s="67"/>
      <c r="D9" s="84"/>
      <c r="E9" s="73"/>
      <c r="F9" s="67"/>
      <c r="G9" s="84" t="s">
        <v>47</v>
      </c>
      <c r="H9" s="73"/>
      <c r="I9" s="73"/>
      <c r="J9" s="67"/>
      <c r="K9" s="91" t="s">
        <v>48</v>
      </c>
      <c r="L9" s="73"/>
      <c r="M9" s="67"/>
      <c r="N9" s="110" t="e">
        <f>+VLOOKUP(G9,Лист1!A2:T524,2,FALSE)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49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50</v>
      </c>
      <c r="B13" s="65"/>
      <c r="C13" s="90"/>
      <c r="D13" s="77" t="e">
        <f>+VLOOKUP(G9,Лист1!A2:T524,7,FALSE)</f>
        <v>#N/A</v>
      </c>
      <c r="E13" s="73"/>
      <c r="F13" s="67"/>
      <c r="G13" s="72" t="s">
        <v>51</v>
      </c>
      <c r="H13" s="73"/>
      <c r="I13" s="73"/>
      <c r="J13" s="67"/>
      <c r="K13" s="113" t="e">
        <f>+VLOOKUP(G9,Лист1!A2:T524,3,FALSE)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52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53</v>
      </c>
      <c r="B17" s="65"/>
      <c r="C17" s="90"/>
      <c r="D17" s="85"/>
      <c r="E17" s="73"/>
      <c r="F17" s="67"/>
      <c r="G17" s="89" t="s">
        <v>54</v>
      </c>
      <c r="H17" s="65"/>
      <c r="I17" s="65"/>
      <c r="J17" s="90"/>
      <c r="K17" s="124" t="e">
        <f>+VLOOKUP(G9,Лист1!A2:T524,4,FALSE)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55</v>
      </c>
      <c r="B21" s="83"/>
      <c r="C21" s="83"/>
      <c r="D21" s="83"/>
      <c r="E21" s="83"/>
      <c r="F21" s="83"/>
      <c r="G21" s="34"/>
      <c r="H21" s="64" t="s">
        <v>56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57</v>
      </c>
      <c r="B22" s="83"/>
      <c r="C22" s="83"/>
      <c r="D22" s="83"/>
      <c r="E22" s="83"/>
      <c r="F22" s="83"/>
      <c r="G22" s="36"/>
      <c r="H22" s="94" t="s">
        <v>58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59</v>
      </c>
      <c r="B23" s="83"/>
      <c r="C23" s="83"/>
      <c r="D23" s="83"/>
      <c r="E23" s="83"/>
      <c r="F23" s="83"/>
      <c r="G23" s="36"/>
      <c r="H23" s="94" t="s">
        <v>60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61</v>
      </c>
      <c r="B24" s="83"/>
      <c r="C24" s="83"/>
      <c r="D24" s="83"/>
      <c r="E24" s="83"/>
      <c r="F24" s="83"/>
      <c r="G24" s="36"/>
      <c r="H24" s="94" t="s">
        <v>62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63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64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+VLOOKUP(G9,Лист1!A2:T524,8,FALSE)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65</v>
      </c>
      <c r="B32" s="65"/>
      <c r="C32" s="65"/>
      <c r="D32" s="65"/>
      <c r="E32" s="90"/>
      <c r="F32" s="117" t="s">
        <v>66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67</v>
      </c>
      <c r="G33" s="67"/>
      <c r="H33" s="66" t="s">
        <v>68</v>
      </c>
      <c r="I33" s="67"/>
      <c r="J33" s="66" t="s">
        <v>69</v>
      </c>
      <c r="K33" s="67"/>
      <c r="L33" s="95" t="s">
        <v>70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+VLOOKUP(G9,Лист1!A2:T524,9,FALSE)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71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72</v>
      </c>
      <c r="B42" s="76"/>
      <c r="C42" s="79"/>
      <c r="D42" s="92" t="s">
        <v>73</v>
      </c>
      <c r="E42" s="76"/>
      <c r="F42" s="76"/>
      <c r="G42" s="76"/>
      <c r="H42" s="40"/>
      <c r="I42" s="40"/>
      <c r="J42" s="75" t="s">
        <v>74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75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76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77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78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79</v>
      </c>
      <c r="D56" s="67"/>
      <c r="E56" s="80" t="s">
        <v>80</v>
      </c>
      <c r="F56" s="67"/>
      <c r="G56" s="80" t="s">
        <v>18</v>
      </c>
      <c r="H56" s="67"/>
      <c r="I56" s="80" t="s">
        <v>81</v>
      </c>
      <c r="J56" s="67"/>
      <c r="K56" s="80" t="s">
        <v>82</v>
      </c>
      <c r="L56" s="67"/>
      <c r="M56" s="80" t="s">
        <v>83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84</v>
      </c>
      <c r="B60" s="67"/>
      <c r="C60" s="77" t="e">
        <f>+VLOOKUP(G9,Лист1!A2:T524,13,FALSE)</f>
        <v>#N/A</v>
      </c>
      <c r="D60" s="67"/>
      <c r="E60" s="77" t="e">
        <f>+VLOOKUP(G9,Лист1!A2:T524,14,FALSE)</f>
        <v>#N/A</v>
      </c>
      <c r="F60" s="67"/>
      <c r="G60" s="77" t="e">
        <f>+VLOOKUP(G9,Лист1!A2:T524,19,FALSE)</f>
        <v>#N/A</v>
      </c>
      <c r="H60" s="67"/>
      <c r="I60" s="77" t="e">
        <f>+VLOOKUP(G9,Лист1!A2:T524,15,FALSE)</f>
        <v>#N/A</v>
      </c>
      <c r="J60" s="67"/>
      <c r="K60" s="77" t="e">
        <f>+VLOOKUP(G9,Лист1!A2:T524,16,FALSE)</f>
        <v>#N/A</v>
      </c>
      <c r="L60" s="67"/>
      <c r="M60" s="77" t="e">
        <f>+VLOOKUP(G9,Лист1!A2:T524,18,FALSE)</f>
        <v>#N/A</v>
      </c>
      <c r="N60" s="67"/>
      <c r="O60" s="77" t="e">
        <f>+VLOOKUP(G9,Лист1!A2:T524,20,FALSE)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85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86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87</v>
      </c>
      <c r="B6" s="127"/>
      <c r="C6" s="129" t="s">
        <v>73</v>
      </c>
      <c r="D6" s="128"/>
      <c r="E6" s="19"/>
      <c r="F6" s="28" t="s">
        <v>88</v>
      </c>
      <c r="G6" s="19"/>
      <c r="H6" s="20"/>
    </row>
    <row r="7" spans="1:9" s="1" customFormat="1" ht="409.6" customHeight="1" thickBot="1" x14ac:dyDescent="0.35">
      <c r="A7" s="130" t="s">
        <v>89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90</v>
      </c>
      <c r="E8" s="18" t="s">
        <v>15</v>
      </c>
      <c r="F8" s="18" t="s">
        <v>91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92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93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2023-07-20T11:45:47Z</dcterms:modified>
</cp:coreProperties>
</file>