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8595" windowHeight="7950" activeTab="2"/>
  </bookViews>
  <sheets>
    <sheet name="Iterasi 1" sheetId="1" r:id="rId1"/>
    <sheet name="Iterasi 2" sheetId="2" r:id="rId2"/>
    <sheet name="Iterasi 3" sheetId="3" r:id="rId3"/>
  </sheets>
  <calcPr calcId="144525"/>
</workbook>
</file>

<file path=xl/calcChain.xml><?xml version="1.0" encoding="utf-8"?>
<calcChain xmlns="http://schemas.openxmlformats.org/spreadsheetml/2006/main">
  <c r="G44" i="1" l="1"/>
  <c r="E44" i="1"/>
  <c r="C44" i="1"/>
  <c r="G43" i="1"/>
  <c r="E43" i="1"/>
  <c r="C43" i="1"/>
  <c r="G42" i="1"/>
  <c r="E42" i="1"/>
  <c r="C42" i="1"/>
  <c r="E37" i="1"/>
  <c r="D37" i="1"/>
  <c r="C37" i="1"/>
  <c r="E36" i="1"/>
  <c r="D36" i="1"/>
  <c r="C36" i="1"/>
  <c r="E35" i="1"/>
  <c r="D35" i="1"/>
  <c r="C35" i="1"/>
  <c r="H10" i="2" l="1"/>
  <c r="C10" i="2"/>
  <c r="D11" i="2"/>
  <c r="I11" i="2"/>
  <c r="E12" i="2"/>
  <c r="J12" i="2"/>
  <c r="I10" i="2"/>
  <c r="D10" i="2"/>
  <c r="J11" i="2"/>
  <c r="E11" i="2"/>
  <c r="J10" i="2"/>
  <c r="E10" i="2"/>
  <c r="H12" i="2"/>
  <c r="C12" i="2"/>
  <c r="H11" i="2"/>
  <c r="C11" i="2"/>
  <c r="I12" i="2"/>
  <c r="D12" i="2"/>
  <c r="I42" i="1"/>
  <c r="I43" i="1"/>
  <c r="I44" i="1"/>
  <c r="G22" i="2" l="1"/>
  <c r="E22" i="2"/>
  <c r="E15" i="2"/>
  <c r="C22" i="2"/>
  <c r="D15" i="2"/>
  <c r="C15" i="2"/>
  <c r="C16" i="2"/>
  <c r="G23" i="2"/>
  <c r="E23" i="2"/>
  <c r="E16" i="2"/>
  <c r="C23" i="2"/>
  <c r="D16" i="2"/>
  <c r="C14" i="2"/>
  <c r="E21" i="2"/>
  <c r="E14" i="2"/>
  <c r="C21" i="2"/>
  <c r="D14" i="2"/>
  <c r="G21" i="2"/>
  <c r="I46" i="1"/>
  <c r="I21" i="2" l="1"/>
  <c r="I12" i="3"/>
  <c r="D12" i="3"/>
  <c r="I22" i="2"/>
  <c r="E10" i="3"/>
  <c r="J10" i="3"/>
  <c r="I23" i="2"/>
  <c r="C12" i="3"/>
  <c r="H12" i="3"/>
  <c r="J11" i="3"/>
  <c r="E11" i="3"/>
  <c r="J12" i="3"/>
  <c r="E12" i="3"/>
  <c r="H11" i="3"/>
  <c r="C11" i="3"/>
  <c r="I10" i="3"/>
  <c r="D10" i="3"/>
  <c r="H10" i="3"/>
  <c r="C10" i="3"/>
  <c r="I11" i="3"/>
  <c r="D11" i="3"/>
  <c r="K44" i="1"/>
  <c r="D4" i="2" s="1"/>
  <c r="K43" i="1"/>
  <c r="D3" i="2" s="1"/>
  <c r="K42" i="1"/>
  <c r="D2" i="2" s="1"/>
  <c r="E23" i="3" l="1"/>
  <c r="E16" i="3"/>
  <c r="C23" i="3"/>
  <c r="G23" i="3"/>
  <c r="D16" i="3"/>
  <c r="C16" i="3"/>
  <c r="C14" i="3"/>
  <c r="G21" i="3"/>
  <c r="D14" i="3"/>
  <c r="E14" i="3"/>
  <c r="C21" i="3"/>
  <c r="E21" i="3"/>
  <c r="C22" i="3"/>
  <c r="D15" i="3"/>
  <c r="E15" i="3"/>
  <c r="G22" i="3"/>
  <c r="E22" i="3"/>
  <c r="C15" i="3"/>
  <c r="I25" i="2"/>
  <c r="K22" i="2" s="1"/>
  <c r="D3" i="3" s="1"/>
  <c r="K46" i="1"/>
  <c r="K23" i="2" l="1"/>
  <c r="D4" i="3" s="1"/>
  <c r="C43" i="3" s="1"/>
  <c r="I21" i="3"/>
  <c r="C32" i="3"/>
  <c r="C42" i="3"/>
  <c r="C31" i="3"/>
  <c r="I23" i="3"/>
  <c r="E30" i="2"/>
  <c r="G30" i="2" s="1"/>
  <c r="K21" i="2"/>
  <c r="E31" i="2"/>
  <c r="G31" i="2" s="1"/>
  <c r="I22" i="3"/>
  <c r="E32" i="2"/>
  <c r="G32" i="2" s="1"/>
  <c r="I25" i="3" l="1"/>
  <c r="E31" i="3" s="1"/>
  <c r="G31" i="3" s="1"/>
  <c r="D2" i="3"/>
  <c r="K25" i="2"/>
  <c r="K23" i="3" l="1"/>
  <c r="E32" i="3"/>
  <c r="G32" i="3" s="1"/>
  <c r="C30" i="3"/>
  <c r="C41" i="3"/>
  <c r="K21" i="3"/>
  <c r="E30" i="3"/>
  <c r="K22" i="3"/>
  <c r="G30" i="3" l="1"/>
  <c r="K25" i="3"/>
</calcChain>
</file>

<file path=xl/sharedStrings.xml><?xml version="1.0" encoding="utf-8"?>
<sst xmlns="http://schemas.openxmlformats.org/spreadsheetml/2006/main" count="121" uniqueCount="47">
  <si>
    <t>Analytical Hierarchy Process</t>
  </si>
  <si>
    <t>Kandidat / alternatif solusi smartphone yang tersedia</t>
  </si>
  <si>
    <t>1. Galaxy Note 3</t>
  </si>
  <si>
    <t>2. Galaxy S5</t>
  </si>
  <si>
    <t>3. Galaxy Fit</t>
  </si>
  <si>
    <t>n = 3</t>
  </si>
  <si>
    <t xml:space="preserve">Kombinasi : C(3,2) = </t>
  </si>
  <si>
    <t xml:space="preserve">3! / (2! * (3-2)!) = </t>
  </si>
  <si>
    <t>6 / 2 =</t>
  </si>
  <si>
    <t>B. Matriks Pairwise Comparison</t>
  </si>
  <si>
    <t>1/1</t>
  </si>
  <si>
    <t>2/1</t>
  </si>
  <si>
    <t>5/1</t>
  </si>
  <si>
    <t>1/2</t>
  </si>
  <si>
    <t>4/1</t>
  </si>
  <si>
    <t>1/5</t>
  </si>
  <si>
    <t>1/4</t>
  </si>
  <si>
    <t>C. Iterasi ke-1 (Kuadratkan Matriks Pairwise Comparison)</t>
  </si>
  <si>
    <t>X</t>
  </si>
  <si>
    <t xml:space="preserve">Hasil = </t>
  </si>
  <si>
    <t>D. Normalisasi berdasarkan jumlah data per baris</t>
  </si>
  <si>
    <t>+</t>
  </si>
  <si>
    <t>=</t>
  </si>
  <si>
    <t>C. Iterasi ke-2 (Kuadratkan Matriks Pairwise Comparison)</t>
  </si>
  <si>
    <t>-</t>
  </si>
  <si>
    <t>Hasil Iterasi ke-2</t>
  </si>
  <si>
    <t>Hasil Iterasi ke-1</t>
  </si>
  <si>
    <t>C. Iterasi ke-3 (Kuadratkan Matriks Pairwise Comparison)</t>
  </si>
  <si>
    <t>Dikarenakan nilai selisih dari iterasi ke-1 dan ke-2 belum &lt;= 0.00001 maka akan dilakukan iterasi ke-3 (Tanda (-) tidak berpengaruh).</t>
  </si>
  <si>
    <t>E. Menghitung selisih setiap pasangan nilai eigen dari hasil iterasi-2 dan iterasi-3</t>
  </si>
  <si>
    <t>Dikarenakan nilai selisih dari iterasi ke-2 dan ke-3 sudah &lt;= 0.00001 maka berhenti pada iterasi ke-3.</t>
  </si>
  <si>
    <t>F. Iterasi berhenti ketika selisih setiap pasangan nilai eigen sudah mencapai &lt;= 0.00001</t>
  </si>
  <si>
    <t>F. Iterasi berhenti karena selisih salah satu/setiap pasangan nilai eigen sudah mencapai &lt;= 0.00001</t>
  </si>
  <si>
    <t>E. Menghitung selisih salah satu/setiap pasangan nilai eigen dari hasil iterasi-1 dan iterasi-2</t>
  </si>
  <si>
    <t>Kriteria pertimbangan :</t>
  </si>
  <si>
    <t xml:space="preserve">1. Harga </t>
  </si>
  <si>
    <t>2. Kamera</t>
  </si>
  <si>
    <t>3. Kapasitas Baterai</t>
  </si>
  <si>
    <t>A. Membandingkan per pasangan kriteria</t>
  </si>
  <si>
    <t>Jadi ada 3 kombinasi perbandingan kriteria, yaitu :</t>
  </si>
  <si>
    <t>Harga</t>
  </si>
  <si>
    <t>Kamera</t>
  </si>
  <si>
    <t>Kapasitas Baterai</t>
  </si>
  <si>
    <t>1. Harga 2 kali lebih penting dibanding kamera.</t>
  </si>
  <si>
    <t>2. Kamera 4 kali lebih penting dibanding Kapasitas Baterai.</t>
  </si>
  <si>
    <t>3. Harga 5 kali lebih penting dibanding Kapasitas Baterai.</t>
  </si>
  <si>
    <t>Matriks nilai eigen 3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</si>
</sst>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1"/>
  <sheetViews>
    <sheetView topLeftCell="A31" workbookViewId="0">
      <selection activeCell="N39" sqref="N39"/>
    </sheetView>
  </sheetViews>
  <sheetFormatPr defaultRowHeight="15" x14ac:dyDescent="0.25"/>
  <cols>
    <col min="1" max="1" width="9.140625" style="1"/>
    <col min="2" max="2" width="18.42578125" style="1" customWidth="1"/>
    <col min="3" max="3" width="16.28515625" style="1" bestFit="1" customWidth="1"/>
    <col min="4" max="5" width="12" style="1" customWidth="1"/>
    <col min="6" max="6" width="8" style="1" bestFit="1" customWidth="1"/>
    <col min="7" max="8" width="13.28515625" style="1" bestFit="1" customWidth="1"/>
    <col min="9" max="9" width="9.28515625" style="1" bestFit="1" customWidth="1"/>
    <col min="10" max="10" width="9.5703125" style="1" bestFit="1" customWidth="1"/>
    <col min="11" max="11" width="12" style="1" bestFit="1" customWidth="1"/>
    <col min="12" max="12" width="9.140625" style="1" hidden="1" customWidth="1"/>
    <col min="13" max="13" width="15" style="1" customWidth="1"/>
    <col min="14" max="16384" width="9.140625" style="1"/>
  </cols>
  <sheetData>
    <row r="2" spans="2:11" ht="26.25" x14ac:dyDescent="0.25">
      <c r="B2" s="5" t="s">
        <v>0</v>
      </c>
      <c r="C2" s="5"/>
      <c r="D2" s="5"/>
    </row>
    <row r="4" spans="2:11" x14ac:dyDescent="0.25">
      <c r="B4" s="38" t="s">
        <v>34</v>
      </c>
      <c r="C4" s="38"/>
      <c r="D4" s="38"/>
      <c r="E4" s="38"/>
      <c r="F4" s="34" t="s">
        <v>1</v>
      </c>
      <c r="G4" s="34"/>
      <c r="H4" s="34"/>
      <c r="I4" s="34"/>
      <c r="J4" s="22"/>
      <c r="K4" s="22"/>
    </row>
    <row r="5" spans="2:11" x14ac:dyDescent="0.25">
      <c r="B5" s="1" t="s">
        <v>35</v>
      </c>
      <c r="F5" s="22" t="s">
        <v>2</v>
      </c>
      <c r="G5" s="21"/>
      <c r="H5" s="21"/>
      <c r="I5" s="21"/>
    </row>
    <row r="6" spans="2:11" x14ac:dyDescent="0.25">
      <c r="B6" s="1" t="s">
        <v>36</v>
      </c>
      <c r="F6" s="22" t="s">
        <v>3</v>
      </c>
      <c r="G6" s="21"/>
      <c r="H6" s="21"/>
      <c r="I6" s="21"/>
    </row>
    <row r="7" spans="2:11" x14ac:dyDescent="0.25">
      <c r="B7" s="1" t="s">
        <v>37</v>
      </c>
      <c r="F7" s="22" t="s">
        <v>4</v>
      </c>
      <c r="G7" s="21"/>
      <c r="H7" s="21"/>
      <c r="I7" s="21"/>
    </row>
    <row r="10" spans="2:11" x14ac:dyDescent="0.25">
      <c r="B10" s="38" t="s">
        <v>38</v>
      </c>
      <c r="C10" s="38"/>
      <c r="D10" s="38"/>
      <c r="E10" s="38"/>
    </row>
    <row r="11" spans="2:11" x14ac:dyDescent="0.25">
      <c r="B11" s="1" t="s">
        <v>5</v>
      </c>
    </row>
    <row r="12" spans="2:11" x14ac:dyDescent="0.25">
      <c r="B12" s="1" t="s">
        <v>6</v>
      </c>
      <c r="C12" s="1" t="s">
        <v>7</v>
      </c>
      <c r="D12" s="1" t="s">
        <v>8</v>
      </c>
      <c r="E12" s="6">
        <v>3</v>
      </c>
    </row>
    <row r="14" spans="2:11" x14ac:dyDescent="0.25">
      <c r="B14" s="1" t="s">
        <v>39</v>
      </c>
    </row>
    <row r="15" spans="2:11" x14ac:dyDescent="0.25">
      <c r="B15" s="1" t="s">
        <v>43</v>
      </c>
    </row>
    <row r="16" spans="2:11" x14ac:dyDescent="0.25">
      <c r="B16" s="1" t="s">
        <v>44</v>
      </c>
    </row>
    <row r="17" spans="2:10" x14ac:dyDescent="0.25">
      <c r="B17" s="1" t="s">
        <v>45</v>
      </c>
    </row>
    <row r="20" spans="2:10" x14ac:dyDescent="0.25">
      <c r="B20" s="38" t="s">
        <v>9</v>
      </c>
      <c r="C20" s="38"/>
      <c r="D20" s="38"/>
      <c r="E20" s="38"/>
    </row>
    <row r="21" spans="2:10" x14ac:dyDescent="0.25">
      <c r="E21" s="35"/>
    </row>
    <row r="22" spans="2:10" ht="30" x14ac:dyDescent="0.25">
      <c r="C22" s="4" t="s">
        <v>40</v>
      </c>
      <c r="D22" s="4" t="s">
        <v>41</v>
      </c>
      <c r="E22" s="36" t="s">
        <v>42</v>
      </c>
      <c r="H22" s="23" t="s">
        <v>40</v>
      </c>
      <c r="I22" s="23" t="s">
        <v>41</v>
      </c>
      <c r="J22" s="36" t="s">
        <v>42</v>
      </c>
    </row>
    <row r="23" spans="2:10" x14ac:dyDescent="0.25">
      <c r="B23" s="1" t="s">
        <v>40</v>
      </c>
      <c r="C23" s="24" t="s">
        <v>10</v>
      </c>
      <c r="D23" s="25" t="s">
        <v>11</v>
      </c>
      <c r="E23" s="26" t="s">
        <v>12</v>
      </c>
      <c r="G23" s="22" t="s">
        <v>40</v>
      </c>
      <c r="H23" s="27">
        <v>1</v>
      </c>
      <c r="I23" s="28">
        <v>2</v>
      </c>
      <c r="J23" s="29">
        <v>5</v>
      </c>
    </row>
    <row r="24" spans="2:10" x14ac:dyDescent="0.25">
      <c r="B24" s="1" t="s">
        <v>41</v>
      </c>
      <c r="C24" s="24" t="s">
        <v>13</v>
      </c>
      <c r="D24" s="25" t="s">
        <v>10</v>
      </c>
      <c r="E24" s="26" t="s">
        <v>14</v>
      </c>
      <c r="G24" s="22" t="s">
        <v>41</v>
      </c>
      <c r="H24" s="27">
        <v>0.5</v>
      </c>
      <c r="I24" s="28">
        <v>1</v>
      </c>
      <c r="J24" s="29">
        <v>4</v>
      </c>
    </row>
    <row r="25" spans="2:10" x14ac:dyDescent="0.25">
      <c r="B25" s="1" t="s">
        <v>42</v>
      </c>
      <c r="C25" s="24" t="s">
        <v>15</v>
      </c>
      <c r="D25" s="25" t="s">
        <v>16</v>
      </c>
      <c r="E25" s="26" t="s">
        <v>10</v>
      </c>
      <c r="G25" s="22" t="s">
        <v>42</v>
      </c>
      <c r="H25" s="27">
        <v>0.2</v>
      </c>
      <c r="I25" s="28">
        <v>0.25</v>
      </c>
      <c r="J25" s="29">
        <v>1</v>
      </c>
    </row>
    <row r="28" spans="2:10" x14ac:dyDescent="0.25">
      <c r="B28" s="38" t="s">
        <v>17</v>
      </c>
      <c r="C28" s="38"/>
      <c r="D28" s="38"/>
      <c r="E28" s="38"/>
    </row>
    <row r="30" spans="2:10" ht="30" x14ac:dyDescent="0.25">
      <c r="C30" s="23" t="s">
        <v>40</v>
      </c>
      <c r="D30" s="23" t="s">
        <v>41</v>
      </c>
      <c r="E30" s="36" t="s">
        <v>42</v>
      </c>
    </row>
    <row r="31" spans="2:10" x14ac:dyDescent="0.25">
      <c r="B31" s="22" t="s">
        <v>40</v>
      </c>
      <c r="C31" s="27">
        <v>1</v>
      </c>
      <c r="D31" s="28">
        <v>2</v>
      </c>
      <c r="E31" s="29">
        <v>5</v>
      </c>
      <c r="F31" s="39" t="s">
        <v>18</v>
      </c>
      <c r="G31" s="40"/>
      <c r="H31" s="27">
        <v>1</v>
      </c>
      <c r="I31" s="28">
        <v>2</v>
      </c>
      <c r="J31" s="29">
        <v>5</v>
      </c>
    </row>
    <row r="32" spans="2:10" x14ac:dyDescent="0.25">
      <c r="B32" s="22" t="s">
        <v>41</v>
      </c>
      <c r="C32" s="27">
        <v>0.5</v>
      </c>
      <c r="D32" s="28">
        <v>1</v>
      </c>
      <c r="E32" s="29">
        <v>4</v>
      </c>
      <c r="F32" s="39"/>
      <c r="G32" s="40"/>
      <c r="H32" s="27">
        <v>0.5</v>
      </c>
      <c r="I32" s="28">
        <v>1</v>
      </c>
      <c r="J32" s="29">
        <v>4</v>
      </c>
    </row>
    <row r="33" spans="2:12" x14ac:dyDescent="0.25">
      <c r="B33" s="22" t="s">
        <v>42</v>
      </c>
      <c r="C33" s="27">
        <v>0.2</v>
      </c>
      <c r="D33" s="28">
        <v>0.25</v>
      </c>
      <c r="E33" s="29">
        <v>1</v>
      </c>
      <c r="F33" s="39"/>
      <c r="G33" s="40"/>
      <c r="H33" s="27">
        <v>0.2</v>
      </c>
      <c r="I33" s="28">
        <v>0.25</v>
      </c>
      <c r="J33" s="29">
        <v>1</v>
      </c>
    </row>
    <row r="35" spans="2:12" x14ac:dyDescent="0.25">
      <c r="C35" s="10">
        <f>$C$31*H$31+$D$31*H$32+$E$31*H$33</f>
        <v>3</v>
      </c>
      <c r="D35" s="11">
        <f>$C$31*I$31+$D$31*I$32+$E$31*I$33</f>
        <v>5.25</v>
      </c>
      <c r="E35" s="12">
        <f>$C$31*J$31+$D$31*J$32+$E$31*J$33</f>
        <v>18</v>
      </c>
    </row>
    <row r="36" spans="2:12" x14ac:dyDescent="0.25">
      <c r="B36" s="1" t="s">
        <v>19</v>
      </c>
      <c r="C36" s="10">
        <f>$C$32*H$31+$D$32*H$32+$E$32*H$33</f>
        <v>1.8</v>
      </c>
      <c r="D36" s="11">
        <f>$C32*I$31+$D32*I$32+$E32*I$33</f>
        <v>3</v>
      </c>
      <c r="E36" s="12">
        <f>$C32*J$31+$D32*J$32+$E32*J$33</f>
        <v>10.5</v>
      </c>
    </row>
    <row r="37" spans="2:12" x14ac:dyDescent="0.25">
      <c r="C37" s="10">
        <f>$C$33*H$31+$D$33*H$32+$E$33*H$33</f>
        <v>0.52500000000000002</v>
      </c>
      <c r="D37" s="11">
        <f>$C33*I$31+$D33*I$32+$E33*I$33</f>
        <v>0.9</v>
      </c>
      <c r="E37" s="12">
        <f>$C33*J$31+$D33*J$32+$E33*J$33</f>
        <v>3</v>
      </c>
    </row>
    <row r="40" spans="2:12" x14ac:dyDescent="0.25">
      <c r="B40" s="38" t="s">
        <v>20</v>
      </c>
      <c r="C40" s="38"/>
      <c r="D40" s="38"/>
      <c r="E40" s="38"/>
    </row>
    <row r="42" spans="2:12" x14ac:dyDescent="0.25">
      <c r="C42" s="7">
        <f>$C$31*H$31+$D$31*H$32+$E$31*H$33</f>
        <v>3</v>
      </c>
      <c r="D42" s="8" t="s">
        <v>21</v>
      </c>
      <c r="E42" s="8">
        <f>$C$31*I$31+$D$31*I$32+$E$31*I$33</f>
        <v>5.25</v>
      </c>
      <c r="F42" s="8" t="s">
        <v>21</v>
      </c>
      <c r="G42" s="9">
        <f>$C$31*J$31+$D$31*J$32+$E$31*J$33</f>
        <v>18</v>
      </c>
      <c r="H42" s="4" t="s">
        <v>22</v>
      </c>
      <c r="I42" s="4">
        <f>C42+E42+G42</f>
        <v>26.25</v>
      </c>
      <c r="J42" s="46"/>
      <c r="K42" s="13">
        <f>I42/$I$46</f>
        <v>0.5709624796084829</v>
      </c>
      <c r="L42" s="46"/>
    </row>
    <row r="43" spans="2:12" x14ac:dyDescent="0.25">
      <c r="C43" s="7">
        <f>$C$32*H$31+$D$32*H$32+$E$32*H$33</f>
        <v>1.8</v>
      </c>
      <c r="D43" s="8" t="s">
        <v>21</v>
      </c>
      <c r="E43" s="8">
        <f>$C$32*I$31+$D$32*I$32+$E$32*I$33</f>
        <v>3</v>
      </c>
      <c r="F43" s="8" t="s">
        <v>21</v>
      </c>
      <c r="G43" s="9">
        <f>$C$32*J$31+$D$32*J$32+$E$32*J$33</f>
        <v>10.5</v>
      </c>
      <c r="H43" s="4" t="s">
        <v>22</v>
      </c>
      <c r="I43" s="4">
        <f>C43+E43+G43</f>
        <v>15.3</v>
      </c>
      <c r="J43" s="46"/>
      <c r="K43" s="13">
        <f>I43/$I$46</f>
        <v>0.33278955954323008</v>
      </c>
      <c r="L43" s="46"/>
    </row>
    <row r="44" spans="2:12" x14ac:dyDescent="0.25">
      <c r="C44" s="7">
        <f>$C$33*H$31+$D$33*H$32+$E$33*H$33</f>
        <v>0.52500000000000002</v>
      </c>
      <c r="D44" s="8" t="s">
        <v>21</v>
      </c>
      <c r="E44" s="8">
        <f>$C$33*I$31+$D$33*I$32+$E$33*I$33</f>
        <v>0.9</v>
      </c>
      <c r="F44" s="8" t="s">
        <v>21</v>
      </c>
      <c r="G44" s="9">
        <f>$C$33*J$31+$D$33*J$32+$E$33*J$33</f>
        <v>3</v>
      </c>
      <c r="H44" s="4" t="s">
        <v>22</v>
      </c>
      <c r="I44" s="4">
        <f>C44+E44+G44</f>
        <v>4.4249999999999998</v>
      </c>
      <c r="J44" s="46"/>
      <c r="K44" s="13">
        <f>I44/$I$46</f>
        <v>9.6247960848287115E-2</v>
      </c>
      <c r="L44" s="46"/>
    </row>
    <row r="45" spans="2:12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x14ac:dyDescent="0.25">
      <c r="C46" s="4"/>
      <c r="D46" s="4"/>
      <c r="E46" s="4"/>
      <c r="F46" s="4"/>
      <c r="G46" s="4"/>
      <c r="H46" s="4"/>
      <c r="I46" s="13">
        <f>$I$42+$I$43+$I$44</f>
        <v>45.974999999999994</v>
      </c>
      <c r="J46" s="4"/>
      <c r="K46" s="13">
        <f>$K$42+K43+K44</f>
        <v>1</v>
      </c>
      <c r="L46" s="4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25"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</row>
    <row r="60" spans="2:1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3"/>
      <c r="M63" s="2"/>
    </row>
    <row r="64" spans="2:13" x14ac:dyDescent="0.25">
      <c r="B64" s="2"/>
      <c r="C64" s="2"/>
      <c r="D64" s="2"/>
      <c r="E64" s="2"/>
      <c r="F64" s="2"/>
      <c r="G64" s="2"/>
      <c r="H64" s="2"/>
      <c r="I64" s="3"/>
      <c r="J64" s="2"/>
      <c r="K64" s="2"/>
      <c r="L64" s="3"/>
      <c r="M64" s="2"/>
    </row>
    <row r="65" spans="2:13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3"/>
      <c r="M65" s="2"/>
    </row>
    <row r="66" spans="2:13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3"/>
      <c r="M66" s="2"/>
    </row>
    <row r="67" spans="2:13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x14ac:dyDescent="0.25">
      <c r="B69" s="2"/>
      <c r="C69" s="2"/>
      <c r="D69" s="2"/>
      <c r="E69" s="2"/>
      <c r="F69" s="2"/>
      <c r="G69" s="2"/>
      <c r="H69" s="3"/>
      <c r="I69" s="3"/>
      <c r="J69" s="2"/>
      <c r="K69" s="2"/>
      <c r="L69" s="2"/>
      <c r="M69" s="2"/>
    </row>
    <row r="70" spans="2:13" x14ac:dyDescent="0.25">
      <c r="B70" s="2"/>
      <c r="C70" s="2"/>
      <c r="D70" s="2"/>
      <c r="E70" s="2"/>
      <c r="F70" s="2"/>
      <c r="G70" s="2"/>
      <c r="H70" s="3"/>
      <c r="I70" s="3"/>
      <c r="J70" s="2"/>
      <c r="K70" s="2"/>
      <c r="L70" s="2"/>
      <c r="M70" s="2"/>
    </row>
    <row r="71" spans="2:13" x14ac:dyDescent="0.25">
      <c r="B71" s="2"/>
      <c r="C71" s="2"/>
      <c r="D71" s="2"/>
      <c r="E71" s="2"/>
      <c r="F71" s="2"/>
      <c r="G71" s="2"/>
      <c r="H71" s="3"/>
      <c r="I71" s="3"/>
      <c r="J71" s="2"/>
      <c r="K71" s="2"/>
      <c r="L71" s="2"/>
      <c r="M71" s="2"/>
    </row>
  </sheetData>
  <mergeCells count="6">
    <mergeCell ref="B4:E4"/>
    <mergeCell ref="B10:E10"/>
    <mergeCell ref="B20:E20"/>
    <mergeCell ref="B28:E28"/>
    <mergeCell ref="B40:E40"/>
    <mergeCell ref="F31:G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opLeftCell="A10" workbookViewId="0">
      <selection activeCell="N20" sqref="N20"/>
    </sheetView>
  </sheetViews>
  <sheetFormatPr defaultRowHeight="15" x14ac:dyDescent="0.25"/>
  <cols>
    <col min="2" max="2" width="14" customWidth="1"/>
    <col min="3" max="3" width="13.28515625" bestFit="1" customWidth="1"/>
    <col min="4" max="5" width="12" bestFit="1" customWidth="1"/>
    <col min="11" max="11" width="12" bestFit="1" customWidth="1"/>
    <col min="12" max="12" width="9.140625" customWidth="1"/>
    <col min="13" max="13" width="12" bestFit="1" customWidth="1"/>
  </cols>
  <sheetData>
    <row r="2" spans="2:10" x14ac:dyDescent="0.25">
      <c r="B2" s="41" t="s">
        <v>26</v>
      </c>
      <c r="C2" s="41"/>
      <c r="D2" s="13">
        <f>'Iterasi 1'!K42</f>
        <v>0.5709624796084829</v>
      </c>
    </row>
    <row r="3" spans="2:10" x14ac:dyDescent="0.25">
      <c r="D3" s="30">
        <f>'Iterasi 1'!K43</f>
        <v>0.33278955954323008</v>
      </c>
    </row>
    <row r="4" spans="2:10" x14ac:dyDescent="0.25">
      <c r="D4" s="30">
        <f>'Iterasi 1'!K44</f>
        <v>9.6247960848287115E-2</v>
      </c>
    </row>
    <row r="7" spans="2:10" x14ac:dyDescent="0.25">
      <c r="B7" s="41" t="s">
        <v>23</v>
      </c>
      <c r="C7" s="41"/>
      <c r="D7" s="41"/>
      <c r="E7" s="41"/>
      <c r="F7" s="41"/>
      <c r="G7" s="41"/>
    </row>
    <row r="9" spans="2:10" ht="30" x14ac:dyDescent="0.25">
      <c r="C9" s="23" t="s">
        <v>40</v>
      </c>
      <c r="D9" s="23" t="s">
        <v>41</v>
      </c>
      <c r="E9" s="36" t="s">
        <v>42</v>
      </c>
    </row>
    <row r="10" spans="2:10" x14ac:dyDescent="0.25">
      <c r="B10" s="22" t="s">
        <v>40</v>
      </c>
      <c r="C10" s="15">
        <f>'Iterasi 1'!C35</f>
        <v>3</v>
      </c>
      <c r="D10" s="31">
        <f>'Iterasi 1'!D35</f>
        <v>5.25</v>
      </c>
      <c r="E10" s="31">
        <f>'Iterasi 1'!E35</f>
        <v>18</v>
      </c>
      <c r="F10" s="43" t="s">
        <v>18</v>
      </c>
      <c r="G10" s="44"/>
      <c r="H10" s="31">
        <f>'Iterasi 1'!C35</f>
        <v>3</v>
      </c>
      <c r="I10" s="32">
        <f>'Iterasi 1'!D35</f>
        <v>5.25</v>
      </c>
      <c r="J10" s="33">
        <f>'Iterasi 1'!E35</f>
        <v>18</v>
      </c>
    </row>
    <row r="11" spans="2:10" x14ac:dyDescent="0.25">
      <c r="B11" s="22" t="s">
        <v>41</v>
      </c>
      <c r="C11" s="31">
        <f>'Iterasi 1'!C36</f>
        <v>1.8</v>
      </c>
      <c r="D11" s="31">
        <f>'Iterasi 1'!D36</f>
        <v>3</v>
      </c>
      <c r="E11" s="31">
        <f>'Iterasi 1'!E36</f>
        <v>10.5</v>
      </c>
      <c r="F11" s="43"/>
      <c r="G11" s="44"/>
      <c r="H11" s="31">
        <f>'Iterasi 1'!C36</f>
        <v>1.8</v>
      </c>
      <c r="I11" s="32">
        <f>'Iterasi 1'!D36</f>
        <v>3</v>
      </c>
      <c r="J11" s="33">
        <f>'Iterasi 1'!E36</f>
        <v>10.5</v>
      </c>
    </row>
    <row r="12" spans="2:10" x14ac:dyDescent="0.25">
      <c r="B12" s="22" t="s">
        <v>42</v>
      </c>
      <c r="C12" s="31">
        <f>'Iterasi 1'!C37</f>
        <v>0.52500000000000002</v>
      </c>
      <c r="D12" s="31">
        <f>'Iterasi 1'!D37</f>
        <v>0.9</v>
      </c>
      <c r="E12" s="31">
        <f>'Iterasi 1'!E37</f>
        <v>3</v>
      </c>
      <c r="F12" s="43"/>
      <c r="G12" s="44"/>
      <c r="H12" s="31">
        <f>'Iterasi 1'!C37</f>
        <v>0.52500000000000002</v>
      </c>
      <c r="I12" s="32">
        <f>'Iterasi 1'!D37</f>
        <v>0.9</v>
      </c>
      <c r="J12" s="33">
        <f>'Iterasi 1'!E37</f>
        <v>3</v>
      </c>
    </row>
    <row r="14" spans="2:10" x14ac:dyDescent="0.25">
      <c r="C14" s="10">
        <f>C10*$H$10+D10*$H$11+E10*$H$12</f>
        <v>27.900000000000006</v>
      </c>
      <c r="D14" s="11">
        <f>$C$10*I10+$D$10*I11+$E$10*I12</f>
        <v>47.7</v>
      </c>
      <c r="E14" s="12">
        <f>$C$10*J10+$D$10*J11+$E$10*J12</f>
        <v>163.125</v>
      </c>
    </row>
    <row r="15" spans="2:10" x14ac:dyDescent="0.25">
      <c r="B15" s="1" t="s">
        <v>19</v>
      </c>
      <c r="C15" s="10">
        <f>C11*$H$10+D11*$H$11+E11*$H$12</f>
        <v>16.3125</v>
      </c>
      <c r="D15" s="11">
        <f>$C11*I$10+$D11*I$11+$E11*I$12</f>
        <v>27.900000000000006</v>
      </c>
      <c r="E15" s="12">
        <f>$C11*J$10+$D11*J$11+$E11*J$12</f>
        <v>95.4</v>
      </c>
    </row>
    <row r="16" spans="2:10" x14ac:dyDescent="0.25">
      <c r="C16" s="10">
        <f>C12*$H$10+D12*$H$11+E12*$H$12</f>
        <v>4.7700000000000005</v>
      </c>
      <c r="D16" s="11">
        <f>$C12*I$10+$D12*I$11+$E12*I$12</f>
        <v>8.15625</v>
      </c>
      <c r="E16" s="12">
        <f>$C12*J$10+$D12*J$11+$E12*J$12</f>
        <v>27.900000000000002</v>
      </c>
    </row>
    <row r="19" spans="2:12" x14ac:dyDescent="0.25">
      <c r="B19" s="38" t="s">
        <v>20</v>
      </c>
      <c r="C19" s="38"/>
      <c r="D19" s="38"/>
      <c r="E19" s="38"/>
    </row>
    <row r="21" spans="2:12" x14ac:dyDescent="0.25">
      <c r="C21" s="7">
        <f>$C$10*$H$10+$D$10*$H$11+$E$10*$H$12</f>
        <v>27.900000000000006</v>
      </c>
      <c r="D21" s="8" t="s">
        <v>21</v>
      </c>
      <c r="E21" s="8">
        <f>$C$10*$I$10+$D$10*$I$11+$E$10*$I$12</f>
        <v>47.7</v>
      </c>
      <c r="F21" s="8" t="s">
        <v>21</v>
      </c>
      <c r="G21" s="9">
        <f>$C$10*$J$10+$D$10*$J$11+$E$10*$J$12</f>
        <v>163.125</v>
      </c>
      <c r="H21" s="4" t="s">
        <v>22</v>
      </c>
      <c r="I21" s="4">
        <f>C21+E21+G21</f>
        <v>238.72500000000002</v>
      </c>
      <c r="J21" s="46"/>
      <c r="K21" s="13">
        <f>$I$21/$I$25</f>
        <v>0.56952682573337987</v>
      </c>
      <c r="L21" s="46"/>
    </row>
    <row r="22" spans="2:12" x14ac:dyDescent="0.25">
      <c r="C22" s="7">
        <f>$C$11*$H$10+$D$11*$H$11+$E$11*$H$12</f>
        <v>16.3125</v>
      </c>
      <c r="D22" s="8" t="s">
        <v>21</v>
      </c>
      <c r="E22" s="8">
        <f>$C$11*$I$10+$D$11*$I$11+$E$11*$I$12</f>
        <v>27.900000000000006</v>
      </c>
      <c r="F22" s="8" t="s">
        <v>21</v>
      </c>
      <c r="G22" s="9">
        <f>$C$11*$J$10+$D$11*$J$11+$E$11*$J$12</f>
        <v>95.4</v>
      </c>
      <c r="H22" s="4" t="s">
        <v>22</v>
      </c>
      <c r="I22" s="4">
        <f t="shared" ref="I22:I23" si="0">C22+E22+G22</f>
        <v>139.61250000000001</v>
      </c>
      <c r="J22" s="46"/>
      <c r="K22" s="13">
        <f>$I$22/$I$25</f>
        <v>0.33307388818808875</v>
      </c>
      <c r="L22" s="46"/>
    </row>
    <row r="23" spans="2:12" x14ac:dyDescent="0.25">
      <c r="C23" s="7">
        <f>$C$12*$H$10+$D$12*$H$11+$E$12*$H$12</f>
        <v>4.7700000000000005</v>
      </c>
      <c r="D23" s="8" t="s">
        <v>21</v>
      </c>
      <c r="E23" s="8">
        <f>$C$12*$I$10+$D$12*$I$11+$E$12*$I$12</f>
        <v>8.15625</v>
      </c>
      <c r="F23" s="8" t="s">
        <v>21</v>
      </c>
      <c r="G23" s="9">
        <f>$C$12*$J$10+$D$12*$J$11+$E$12*$J$12</f>
        <v>27.900000000000002</v>
      </c>
      <c r="H23" s="4" t="s">
        <v>22</v>
      </c>
      <c r="I23" s="4">
        <f t="shared" si="0"/>
        <v>40.826250000000002</v>
      </c>
      <c r="J23" s="46"/>
      <c r="K23" s="13">
        <f>$I$23/$I$25</f>
        <v>9.739928607853135E-2</v>
      </c>
      <c r="L23" s="46"/>
    </row>
    <row r="24" spans="2:12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2" x14ac:dyDescent="0.25">
      <c r="C25" s="4"/>
      <c r="D25" s="4"/>
      <c r="E25" s="4"/>
      <c r="F25" s="4"/>
      <c r="G25" s="4"/>
      <c r="H25" s="4"/>
      <c r="I25" s="13">
        <f>I21+I22+I23</f>
        <v>419.16375000000005</v>
      </c>
      <c r="J25" s="4"/>
      <c r="K25" s="13">
        <f>K21+K22+K23</f>
        <v>1</v>
      </c>
      <c r="L25" s="4"/>
    </row>
    <row r="28" spans="2:12" x14ac:dyDescent="0.25">
      <c r="B28" s="37" t="s">
        <v>33</v>
      </c>
      <c r="C28" s="37"/>
      <c r="D28" s="37"/>
      <c r="E28" s="37"/>
      <c r="F28" s="37"/>
      <c r="G28" s="37"/>
      <c r="H28" s="37"/>
      <c r="I28" s="21"/>
    </row>
    <row r="30" spans="2:12" x14ac:dyDescent="0.25">
      <c r="C30" s="4">
        <v>0.57096248000000005</v>
      </c>
      <c r="D30" s="14" t="s">
        <v>24</v>
      </c>
      <c r="E30" s="14">
        <f>$I$21/$I$25</f>
        <v>0.56952682573337987</v>
      </c>
      <c r="F30" s="14" t="s">
        <v>22</v>
      </c>
      <c r="G30" s="18">
        <f>C30-E30</f>
        <v>1.4356542666201788E-3</v>
      </c>
    </row>
    <row r="31" spans="2:12" x14ac:dyDescent="0.25">
      <c r="C31" s="4">
        <v>0.33278955999999998</v>
      </c>
      <c r="D31" s="14" t="s">
        <v>24</v>
      </c>
      <c r="E31" s="14">
        <f>$I$22/$I$25</f>
        <v>0.33307388818808875</v>
      </c>
      <c r="F31" s="14" t="s">
        <v>22</v>
      </c>
      <c r="G31" s="18">
        <f t="shared" ref="G31:G32" si="1">C31-E31</f>
        <v>-2.8432818808876714E-4</v>
      </c>
    </row>
    <row r="32" spans="2:12" x14ac:dyDescent="0.25">
      <c r="C32" s="4">
        <v>9.6247961000000007E-2</v>
      </c>
      <c r="D32" s="14" t="s">
        <v>24</v>
      </c>
      <c r="E32" s="14">
        <f>$I$23/$I$25</f>
        <v>9.739928607853135E-2</v>
      </c>
      <c r="F32" s="14" t="s">
        <v>22</v>
      </c>
      <c r="G32" s="18">
        <f t="shared" si="1"/>
        <v>-1.1513250785313428E-3</v>
      </c>
    </row>
    <row r="35" spans="2:13" x14ac:dyDescent="0.25">
      <c r="B35" s="41" t="s">
        <v>31</v>
      </c>
      <c r="C35" s="41"/>
      <c r="D35" s="41"/>
      <c r="E35" s="41"/>
      <c r="F35" s="41"/>
      <c r="G35" s="41"/>
      <c r="H35" s="41"/>
      <c r="I35" s="41"/>
    </row>
    <row r="37" spans="2:13" x14ac:dyDescent="0.25">
      <c r="B37" s="42" t="s">
        <v>28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</sheetData>
  <mergeCells count="6">
    <mergeCell ref="B35:I35"/>
    <mergeCell ref="B37:M37"/>
    <mergeCell ref="B2:C2"/>
    <mergeCell ref="B7:G7"/>
    <mergeCell ref="F10:G12"/>
    <mergeCell ref="B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tabSelected="1" topLeftCell="A19" zoomScaleNormal="100" zoomScalePageLayoutView="70" workbookViewId="0">
      <selection activeCell="L28" sqref="L28"/>
    </sheetView>
  </sheetViews>
  <sheetFormatPr defaultRowHeight="15" x14ac:dyDescent="0.25"/>
  <cols>
    <col min="2" max="2" width="16.140625" bestFit="1" customWidth="1"/>
    <col min="3" max="3" width="13.28515625" bestFit="1" customWidth="1"/>
    <col min="4" max="5" width="12" bestFit="1" customWidth="1"/>
    <col min="7" max="7" width="12" bestFit="1" customWidth="1"/>
    <col min="11" max="11" width="12" bestFit="1" customWidth="1"/>
  </cols>
  <sheetData>
    <row r="2" spans="2:10" x14ac:dyDescent="0.25">
      <c r="B2" s="41" t="s">
        <v>25</v>
      </c>
      <c r="C2" s="41"/>
      <c r="D2" s="13">
        <f>'Iterasi 2'!K21</f>
        <v>0.56952682573337987</v>
      </c>
    </row>
    <row r="3" spans="2:10" x14ac:dyDescent="0.25">
      <c r="D3" s="30">
        <f>'Iterasi 2'!K22</f>
        <v>0.33307388818808875</v>
      </c>
    </row>
    <row r="4" spans="2:10" x14ac:dyDescent="0.25">
      <c r="D4" s="30">
        <f>'Iterasi 2'!K23</f>
        <v>9.739928607853135E-2</v>
      </c>
    </row>
    <row r="7" spans="2:10" x14ac:dyDescent="0.25">
      <c r="B7" s="41" t="s">
        <v>27</v>
      </c>
      <c r="C7" s="41"/>
      <c r="D7" s="41"/>
      <c r="E7" s="41"/>
      <c r="F7" s="41"/>
      <c r="G7" s="41"/>
      <c r="H7" s="41"/>
    </row>
    <row r="9" spans="2:10" ht="30" x14ac:dyDescent="0.25">
      <c r="C9" s="23" t="s">
        <v>40</v>
      </c>
      <c r="D9" s="23" t="s">
        <v>41</v>
      </c>
      <c r="E9" s="36" t="s">
        <v>42</v>
      </c>
    </row>
    <row r="10" spans="2:10" x14ac:dyDescent="0.25">
      <c r="B10" s="22" t="s">
        <v>40</v>
      </c>
      <c r="C10" s="15">
        <f>'Iterasi 2'!C14</f>
        <v>27.900000000000006</v>
      </c>
      <c r="D10" s="31">
        <f>'Iterasi 2'!D14</f>
        <v>47.7</v>
      </c>
      <c r="E10" s="31">
        <f>'Iterasi 2'!E14</f>
        <v>163.125</v>
      </c>
      <c r="F10" s="43" t="s">
        <v>18</v>
      </c>
      <c r="G10" s="44"/>
      <c r="H10" s="31">
        <f>'Iterasi 2'!C14</f>
        <v>27.900000000000006</v>
      </c>
      <c r="I10" s="32">
        <f>'Iterasi 2'!D14</f>
        <v>47.7</v>
      </c>
      <c r="J10" s="33">
        <f>'Iterasi 2'!E14</f>
        <v>163.125</v>
      </c>
    </row>
    <row r="11" spans="2:10" x14ac:dyDescent="0.25">
      <c r="B11" s="22" t="s">
        <v>41</v>
      </c>
      <c r="C11" s="31">
        <f>'Iterasi 2'!C15</f>
        <v>16.3125</v>
      </c>
      <c r="D11" s="31">
        <f>'Iterasi 2'!D15</f>
        <v>27.900000000000006</v>
      </c>
      <c r="E11" s="31">
        <f>'Iterasi 2'!E15</f>
        <v>95.4</v>
      </c>
      <c r="F11" s="43"/>
      <c r="G11" s="44"/>
      <c r="H11" s="31">
        <f>'Iterasi 2'!C15</f>
        <v>16.3125</v>
      </c>
      <c r="I11" s="32">
        <f>'Iterasi 2'!D15</f>
        <v>27.900000000000006</v>
      </c>
      <c r="J11" s="33">
        <f>'Iterasi 2'!E15</f>
        <v>95.4</v>
      </c>
    </row>
    <row r="12" spans="2:10" x14ac:dyDescent="0.25">
      <c r="B12" s="22" t="s">
        <v>42</v>
      </c>
      <c r="C12" s="31">
        <f>'Iterasi 2'!C16</f>
        <v>4.7700000000000005</v>
      </c>
      <c r="D12" s="31">
        <f>'Iterasi 2'!D16</f>
        <v>8.15625</v>
      </c>
      <c r="E12" s="31">
        <f>'Iterasi 2'!E16</f>
        <v>27.900000000000002</v>
      </c>
      <c r="F12" s="43"/>
      <c r="G12" s="44"/>
      <c r="H12" s="31">
        <f>'Iterasi 2'!C16</f>
        <v>4.7700000000000005</v>
      </c>
      <c r="I12" s="32">
        <f>'Iterasi 2'!D16</f>
        <v>8.15625</v>
      </c>
      <c r="J12" s="33">
        <f>'Iterasi 2'!E16</f>
        <v>27.900000000000002</v>
      </c>
    </row>
    <row r="14" spans="2:10" x14ac:dyDescent="0.25">
      <c r="C14" s="13">
        <f>C10*$H$10+D10*$H$11+E10*$H$12</f>
        <v>2334.6225000000004</v>
      </c>
      <c r="D14" s="13">
        <f>$C$10*I10+$D$10*I11+$E$10*I12</f>
        <v>3992.1482812500008</v>
      </c>
      <c r="E14" s="13">
        <f>$C$10*J10+$D$10*J11+$E$10*J12</f>
        <v>13652.955000000002</v>
      </c>
    </row>
    <row r="15" spans="2:10" x14ac:dyDescent="0.25">
      <c r="B15" s="1" t="s">
        <v>19</v>
      </c>
      <c r="C15" s="13">
        <f>C11*$H$10+D11*$H$11+E11*$H$12</f>
        <v>1365.2955000000002</v>
      </c>
      <c r="D15" s="13">
        <f>$C11*I$10+$D11*I$11+$E11*I$12</f>
        <v>2334.6225000000004</v>
      </c>
      <c r="E15" s="13">
        <f>$C11*J$10+$D11*J$11+$E11*J$12</f>
        <v>7984.2965625000015</v>
      </c>
    </row>
    <row r="16" spans="2:10" x14ac:dyDescent="0.25">
      <c r="C16" s="13">
        <f>C12*$H$10+D12*$H$11+E12*$H$12</f>
        <v>399.21482812500005</v>
      </c>
      <c r="D16" s="13">
        <f>$C12*I$10+$D12*I$11+$E12*I$12</f>
        <v>682.64775000000009</v>
      </c>
      <c r="E16" s="13">
        <f>$C12*J$10+$D12*J$11+$E12*J$12</f>
        <v>2334.6225000000004</v>
      </c>
    </row>
    <row r="19" spans="2:12" x14ac:dyDescent="0.25">
      <c r="B19" s="38" t="s">
        <v>20</v>
      </c>
      <c r="C19" s="38"/>
      <c r="D19" s="38"/>
      <c r="E19" s="38"/>
      <c r="F19" s="38"/>
    </row>
    <row r="21" spans="2:12" x14ac:dyDescent="0.25">
      <c r="C21" s="15">
        <f>$C$10*$H$10+$D$10*$H$11+$E$10*$H$12</f>
        <v>2334.6225000000004</v>
      </c>
      <c r="D21" s="16" t="s">
        <v>21</v>
      </c>
      <c r="E21" s="16">
        <f>$C$10*$I$10+$D$10*$I$11+$E$10*$I$12</f>
        <v>3992.1482812500008</v>
      </c>
      <c r="F21" s="16" t="s">
        <v>21</v>
      </c>
      <c r="G21" s="17">
        <f>$C$10*$J$10+$D$10*$J$11+$E$10*$J$12</f>
        <v>13652.955000000002</v>
      </c>
      <c r="H21" s="14" t="s">
        <v>22</v>
      </c>
      <c r="I21" s="14">
        <f>C21+E21+G21</f>
        <v>19979.725781250003</v>
      </c>
      <c r="J21" s="47"/>
      <c r="K21" s="18">
        <f>$I$21/$I$25</f>
        <v>0.56954057828475757</v>
      </c>
      <c r="L21" s="47"/>
    </row>
    <row r="22" spans="2:12" x14ac:dyDescent="0.25">
      <c r="C22" s="15">
        <f>$C$11*$H$10+$D$11*$H$11+$E$11*$H$12</f>
        <v>1365.2955000000002</v>
      </c>
      <c r="D22" s="16" t="s">
        <v>21</v>
      </c>
      <c r="E22" s="16">
        <f>$C$11*$I$10+$D$11*$I$11+$E$11*$I$12</f>
        <v>2334.6225000000004</v>
      </c>
      <c r="F22" s="16" t="s">
        <v>21</v>
      </c>
      <c r="G22" s="17">
        <f>$C$11*$J$10+$D$11*$J$11+$E$11*$J$12</f>
        <v>7984.2965625000015</v>
      </c>
      <c r="H22" s="14" t="s">
        <v>22</v>
      </c>
      <c r="I22" s="14">
        <f>C22+E22+G22</f>
        <v>11684.214562500001</v>
      </c>
      <c r="J22" s="47"/>
      <c r="K22" s="18">
        <f>$I$22/$I$25</f>
        <v>0.33306935198152149</v>
      </c>
      <c r="L22" s="47"/>
    </row>
    <row r="23" spans="2:12" x14ac:dyDescent="0.25">
      <c r="C23" s="15">
        <f>$C$12*$H$10+$D$12*$H$11+$E$12*$H$12</f>
        <v>399.21482812500005</v>
      </c>
      <c r="D23" s="16" t="s">
        <v>21</v>
      </c>
      <c r="E23" s="16">
        <f>$C$12*$I$10+$D$12*$I$11+$E$12*$I$12</f>
        <v>682.64775000000009</v>
      </c>
      <c r="F23" s="16" t="s">
        <v>21</v>
      </c>
      <c r="G23" s="17">
        <f>$C$12*$J$10+$D$12*$J$11+$E$12*$J$12</f>
        <v>2334.6225000000004</v>
      </c>
      <c r="H23" s="14" t="s">
        <v>22</v>
      </c>
      <c r="I23" s="14">
        <f>C23+E23+G23</f>
        <v>3416.4850781250007</v>
      </c>
      <c r="J23" s="47"/>
      <c r="K23" s="18">
        <f>$I$23/$I$25</f>
        <v>9.7390069733720858E-2</v>
      </c>
      <c r="L23" s="47"/>
    </row>
    <row r="24" spans="2:12" x14ac:dyDescent="0.25"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2:12" x14ac:dyDescent="0.25">
      <c r="C25" s="14"/>
      <c r="D25" s="14"/>
      <c r="E25" s="14"/>
      <c r="F25" s="14"/>
      <c r="G25" s="14"/>
      <c r="H25" s="14"/>
      <c r="I25" s="18">
        <f>I21+I22+I23</f>
        <v>35080.425421875007</v>
      </c>
      <c r="J25" s="14"/>
      <c r="K25" s="18">
        <f>K21+K22+K23</f>
        <v>1</v>
      </c>
      <c r="L25" s="14"/>
    </row>
    <row r="28" spans="2:12" x14ac:dyDescent="0.25">
      <c r="B28" s="41" t="s">
        <v>29</v>
      </c>
      <c r="C28" s="41"/>
      <c r="D28" s="41"/>
      <c r="E28" s="41"/>
      <c r="F28" s="41"/>
      <c r="G28" s="41"/>
      <c r="H28" s="41"/>
    </row>
    <row r="30" spans="2:12" x14ac:dyDescent="0.25">
      <c r="C30" s="4">
        <f>$D$2</f>
        <v>0.56952682573337987</v>
      </c>
      <c r="D30" s="14" t="s">
        <v>24</v>
      </c>
      <c r="E30" s="14">
        <f>$I$21/$I$25</f>
        <v>0.56954057828475757</v>
      </c>
      <c r="F30" s="14" t="s">
        <v>22</v>
      </c>
      <c r="G30" s="19">
        <f>C30-E30</f>
        <v>-1.3752551377699263E-5</v>
      </c>
    </row>
    <row r="31" spans="2:12" x14ac:dyDescent="0.25">
      <c r="C31" s="4">
        <f>$D$3</f>
        <v>0.33307388818808875</v>
      </c>
      <c r="D31" s="14" t="s">
        <v>24</v>
      </c>
      <c r="E31" s="14">
        <f>$I$22/$I$25</f>
        <v>0.33306935198152149</v>
      </c>
      <c r="F31" s="14" t="s">
        <v>22</v>
      </c>
      <c r="G31" s="19">
        <f>C31-E31</f>
        <v>4.5362065672627239E-6</v>
      </c>
    </row>
    <row r="32" spans="2:12" x14ac:dyDescent="0.25">
      <c r="C32" s="4">
        <f>$D$4</f>
        <v>9.739928607853135E-2</v>
      </c>
      <c r="D32" s="14" t="s">
        <v>24</v>
      </c>
      <c r="E32" s="14">
        <f>$I$23/$I$25</f>
        <v>9.7390069733720858E-2</v>
      </c>
      <c r="F32" s="14" t="s">
        <v>22</v>
      </c>
      <c r="G32" s="19">
        <f>C32-E32</f>
        <v>9.2163448104920498E-6</v>
      </c>
    </row>
    <row r="35" spans="2:10" x14ac:dyDescent="0.25">
      <c r="B35" s="41" t="s">
        <v>32</v>
      </c>
      <c r="C35" s="41"/>
      <c r="D35" s="41"/>
      <c r="E35" s="41"/>
      <c r="F35" s="41"/>
      <c r="G35" s="41"/>
      <c r="H35" s="41"/>
    </row>
    <row r="37" spans="2:10" x14ac:dyDescent="0.25">
      <c r="B37" s="45" t="s">
        <v>30</v>
      </c>
      <c r="C37" s="45"/>
      <c r="D37" s="45"/>
      <c r="E37" s="45"/>
      <c r="F37" s="45"/>
      <c r="G37" s="45"/>
      <c r="H37" s="45"/>
      <c r="I37" s="45"/>
      <c r="J37" s="45"/>
    </row>
    <row r="39" spans="2:10" x14ac:dyDescent="0.25">
      <c r="B39" s="45" t="s">
        <v>46</v>
      </c>
      <c r="C39" s="45"/>
      <c r="D39" s="45"/>
      <c r="E39" s="45"/>
    </row>
    <row r="41" spans="2:10" x14ac:dyDescent="0.25">
      <c r="B41" s="22" t="s">
        <v>40</v>
      </c>
      <c r="C41" s="20">
        <f>$D$2</f>
        <v>0.56952682573337987</v>
      </c>
      <c r="E41" s="18">
        <v>1</v>
      </c>
    </row>
    <row r="42" spans="2:10" x14ac:dyDescent="0.25">
      <c r="B42" s="22" t="s">
        <v>41</v>
      </c>
      <c r="C42" s="20">
        <f>$D$3</f>
        <v>0.33307388818808875</v>
      </c>
      <c r="E42" s="18">
        <v>2</v>
      </c>
    </row>
    <row r="43" spans="2:10" x14ac:dyDescent="0.25">
      <c r="B43" s="22" t="s">
        <v>42</v>
      </c>
      <c r="C43" s="20">
        <f>$D$4</f>
        <v>9.739928607853135E-2</v>
      </c>
      <c r="E43" s="18">
        <v>3</v>
      </c>
    </row>
    <row r="45" spans="2:10" x14ac:dyDescent="0.25">
      <c r="B45" s="45"/>
      <c r="C45" s="45"/>
      <c r="D45" s="45"/>
      <c r="E45" s="45"/>
      <c r="F45" s="45"/>
      <c r="G45" s="45"/>
      <c r="H45" s="45"/>
      <c r="I45" s="45"/>
    </row>
  </sheetData>
  <mergeCells count="9">
    <mergeCell ref="B45:I45"/>
    <mergeCell ref="B2:C2"/>
    <mergeCell ref="B7:H7"/>
    <mergeCell ref="F10:G12"/>
    <mergeCell ref="B19:F19"/>
    <mergeCell ref="B28:H28"/>
    <mergeCell ref="B35:H35"/>
    <mergeCell ref="B37:J37"/>
    <mergeCell ref="B39:E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Iterasi 1</vt:lpstr>
      <vt:lpstr>Iterasi 2</vt:lpstr>
      <vt:lpstr>Iterasi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Schyte</cp:lastModifiedBy>
  <dcterms:created xsi:type="dcterms:W3CDTF">2014-11-21T05:59:41Z</dcterms:created>
  <dcterms:modified xsi:type="dcterms:W3CDTF">2014-11-24T06:11:42Z</dcterms:modified>
</cp:coreProperties>
</file>