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finition" sheetId="1" state="visible" r:id="rId2"/>
    <sheet name="With Example For Precision" sheetId="2" state="visible" r:id="rId3"/>
    <sheet name="With Example For Recal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<sst xmlns="http://schemas.openxmlformats.org/spreadsheetml/2006/main" count="111" uniqueCount="64">
  <si>
    <t xml:space="preserve">Precision </t>
  </si>
  <si>
    <t xml:space="preserve">:- Precision works on Predicted Part i.e . Here Column represent Predicted </t>
  </si>
  <si>
    <r>
      <rPr>
        <b val="true"/>
        <sz val="10"/>
        <rFont val="Arial"/>
        <family val="2"/>
        <charset val="1"/>
      </rPr>
      <t xml:space="preserve">Over All Precision</t>
    </r>
    <r>
      <rPr>
        <sz val="10"/>
        <rFont val="Arial"/>
        <family val="2"/>
        <charset val="1"/>
      </rPr>
      <t xml:space="preserve">:- </t>
    </r>
    <r>
      <rPr>
        <b val="true"/>
        <sz val="10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((Total No of Prediction of First Label )*Preciion(First Label))+((</t>
    </r>
    <r>
      <rPr>
        <sz val="10"/>
        <rFont val="Arial"/>
        <family val="2"/>
      </rPr>
      <t xml:space="preserve">Total No of Prediction of Second Label</t>
    </r>
    <r>
      <rPr>
        <sz val="10"/>
        <rFont val="Arial"/>
        <family val="2"/>
        <charset val="1"/>
      </rPr>
      <t xml:space="preserve">)*Preciion(Second Label))+...</t>
    </r>
    <r>
      <rPr>
        <b val="true"/>
        <sz val="10"/>
        <rFont val="Arial"/>
        <family val="2"/>
        <charset val="1"/>
      </rPr>
      <t xml:space="preserve">]</t>
    </r>
    <r>
      <rPr>
        <b val="true"/>
        <sz val="15"/>
        <rFont val="Arial"/>
        <family val="2"/>
        <charset val="1"/>
      </rPr>
      <t xml:space="preserve">/</t>
    </r>
    <r>
      <rPr>
        <b val="true"/>
        <sz val="10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(Total No of Prediction of First Label)+(Total No of Prediction of Second Label)+...</t>
    </r>
    <r>
      <rPr>
        <b val="true"/>
        <sz val="10"/>
        <rFont val="Arial"/>
        <family val="2"/>
        <charset val="1"/>
      </rPr>
      <t xml:space="preserve">]</t>
    </r>
  </si>
  <si>
    <t xml:space="preserve">Recall</t>
  </si>
  <si>
    <t xml:space="preserve">:- Recall works on Actual Part i.e . Here Row represent Actual</t>
  </si>
  <si>
    <t xml:space="preserve">P for Precision  and Predicted</t>
  </si>
  <si>
    <t xml:space="preserve">Confuion Matri</t>
  </si>
  <si>
    <t xml:space="preserve">Predicted</t>
  </si>
  <si>
    <t xml:space="preserve">Positive(1) </t>
  </si>
  <si>
    <t xml:space="preserve">Negative(0)</t>
  </si>
  <si>
    <t xml:space="preserve">Actual</t>
  </si>
  <si>
    <t xml:space="preserve">TP</t>
  </si>
  <si>
    <t xml:space="preserve">FN</t>
  </si>
  <si>
    <t xml:space="preserve">FP</t>
  </si>
  <si>
    <t xml:space="preserve">TN</t>
  </si>
  <si>
    <t xml:space="preserve">Precision is Column wise</t>
  </si>
  <si>
    <t xml:space="preserve">Precision(1) =</t>
  </si>
  <si>
    <t xml:space="preserve">Precision(0) =</t>
  </si>
  <si>
    <t xml:space="preserve">-----------------</t>
  </si>
  <si>
    <r>
      <rPr>
        <b val="true"/>
        <sz val="10"/>
        <rFont val="Arial"/>
        <family val="2"/>
        <charset val="1"/>
      </rPr>
      <t xml:space="preserve">Over All Recall</t>
    </r>
    <r>
      <rPr>
        <sz val="10"/>
        <rFont val="Arial"/>
        <family val="2"/>
        <charset val="1"/>
      </rPr>
      <t xml:space="preserve">:- </t>
    </r>
    <r>
      <rPr>
        <b val="true"/>
        <sz val="10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((Total No of Actual of First Label )*Recall(First Label))+((</t>
    </r>
    <r>
      <rPr>
        <sz val="10"/>
        <rFont val="Arial"/>
        <family val="2"/>
      </rPr>
      <t xml:space="preserve">Total No of Actual of Second Label</t>
    </r>
    <r>
      <rPr>
        <sz val="10"/>
        <rFont val="Arial"/>
        <family val="2"/>
        <charset val="1"/>
      </rPr>
      <t xml:space="preserve">)*Recall(Second Label))+...</t>
    </r>
    <r>
      <rPr>
        <b val="true"/>
        <sz val="10"/>
        <rFont val="Arial"/>
        <family val="2"/>
        <charset val="1"/>
      </rPr>
      <t xml:space="preserve">]</t>
    </r>
    <r>
      <rPr>
        <b val="true"/>
        <sz val="15"/>
        <rFont val="Arial"/>
        <family val="2"/>
        <charset val="1"/>
      </rPr>
      <t xml:space="preserve">/</t>
    </r>
    <r>
      <rPr>
        <b val="true"/>
        <sz val="10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(Total No of Actual of First Label)+(Total No of Actual of Second Label)+...</t>
    </r>
    <r>
      <rPr>
        <b val="true"/>
        <sz val="10"/>
        <rFont val="Arial"/>
        <family val="2"/>
        <charset val="1"/>
      </rPr>
      <t xml:space="preserve">]</t>
    </r>
  </si>
  <si>
    <t xml:space="preserve">(TP+FP)</t>
  </si>
  <si>
    <t xml:space="preserve">(TN+FN)</t>
  </si>
  <si>
    <t xml:space="preserve">Recall on Actual i.e on Row</t>
  </si>
  <si>
    <t xml:space="preserve">Recall(1)=</t>
  </si>
  <si>
    <t xml:space="preserve">Recall(0)=</t>
  </si>
  <si>
    <t xml:space="preserve">--------------------</t>
  </si>
  <si>
    <t xml:space="preserve">TP+FN</t>
  </si>
  <si>
    <t xml:space="preserve">TN+FP</t>
  </si>
  <si>
    <t xml:space="preserve">Products</t>
  </si>
  <si>
    <t xml:space="preserve">Organization</t>
  </si>
  <si>
    <t xml:space="preserve">LineofBusiness</t>
  </si>
  <si>
    <t xml:space="preserve">Sub_Products</t>
  </si>
  <si>
    <t xml:space="preserve">Non_entity</t>
  </si>
  <si>
    <t xml:space="preserve">Evaluate Command Output</t>
  </si>
  <si>
    <t xml:space="preserve">NER P </t>
  </si>
  <si>
    <t xml:space="preserve">NER R </t>
  </si>
  <si>
    <t xml:space="preserve">NER F </t>
  </si>
  <si>
    <t xml:space="preserve">Note:- Non_entity is discarded as label</t>
  </si>
  <si>
    <t xml:space="preserve">P(Prod)=</t>
  </si>
  <si>
    <r>
      <rPr>
        <b val="true"/>
        <sz val="10"/>
        <rFont val="Arial"/>
        <family val="2"/>
        <charset val="1"/>
      </rPr>
      <t xml:space="preserve">Over All Precision</t>
    </r>
    <r>
      <rPr>
        <sz val="10"/>
        <rFont val="Arial"/>
        <family val="2"/>
        <charset val="1"/>
      </rPr>
      <t xml:space="preserve">:- </t>
    </r>
    <r>
      <rPr>
        <b val="true"/>
        <sz val="10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((Total No of Prediction of Prod Label )*P(Prod))+((</t>
    </r>
    <r>
      <rPr>
        <sz val="10"/>
        <rFont val="Arial"/>
        <family val="2"/>
      </rPr>
      <t xml:space="preserve">Total No of Prediction of Org Label</t>
    </r>
    <r>
      <rPr>
        <sz val="10"/>
        <rFont val="Arial"/>
        <family val="2"/>
        <charset val="1"/>
      </rPr>
      <t xml:space="preserve">)*P(</t>
    </r>
    <r>
      <rPr>
        <sz val="10"/>
        <rFont val="Arial"/>
        <family val="2"/>
      </rPr>
      <t xml:space="preserve">Org</t>
    </r>
    <r>
      <rPr>
        <sz val="10"/>
        <rFont val="Arial"/>
        <family val="2"/>
        <charset val="1"/>
      </rPr>
      <t xml:space="preserve">))+</t>
    </r>
    <r>
      <rPr>
        <sz val="10"/>
        <rFont val="Arial"/>
        <family val="2"/>
      </rPr>
      <t xml:space="preserve">((Total No of Prediction of LineofBuiness Label )*P(LineofBuiness))+((Total No of Prediction of Sub_Prod )*P(Sub_Prod))</t>
    </r>
    <r>
      <rPr>
        <b val="true"/>
        <sz val="10"/>
        <rFont val="Arial"/>
        <family val="2"/>
        <charset val="1"/>
      </rPr>
      <t xml:space="preserve">]</t>
    </r>
    <r>
      <rPr>
        <b val="true"/>
        <sz val="15"/>
        <rFont val="Arial"/>
        <family val="2"/>
        <charset val="1"/>
      </rPr>
      <t xml:space="preserve">/ </t>
    </r>
    <r>
      <rPr>
        <b val="true"/>
        <sz val="10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(</t>
    </r>
    <r>
      <rPr>
        <sz val="10"/>
        <rFont val="Arial"/>
        <family val="2"/>
      </rPr>
      <t xml:space="preserve">Total No of Prediction of Prod Label</t>
    </r>
    <r>
      <rPr>
        <sz val="10"/>
        <rFont val="Arial"/>
        <family val="2"/>
        <charset val="1"/>
      </rPr>
      <t xml:space="preserve">)+</t>
    </r>
    <r>
      <rPr>
        <sz val="10"/>
        <rFont val="Arial"/>
        <family val="2"/>
      </rPr>
      <t xml:space="preserve">(Total No of Prediction of Org Label)+</t>
    </r>
    <r>
      <rPr>
        <sz val="10"/>
        <rFont val="Arial"/>
        <family val="2"/>
        <charset val="1"/>
      </rPr>
      <t xml:space="preserve">(</t>
    </r>
    <r>
      <rPr>
        <sz val="10"/>
        <rFont val="Arial"/>
        <family val="2"/>
      </rPr>
      <t xml:space="preserve">Total No of Prediction of LineofBuiness Label </t>
    </r>
    <r>
      <rPr>
        <sz val="10"/>
        <rFont val="Arial"/>
        <family val="2"/>
        <charset val="1"/>
      </rPr>
      <t xml:space="preserve">)+</t>
    </r>
    <r>
      <rPr>
        <sz val="10"/>
        <rFont val="Arial"/>
        <family val="2"/>
      </rPr>
      <t xml:space="preserve">(Total No of Prediction of Sub_Prod )</t>
    </r>
    <r>
      <rPr>
        <b val="true"/>
        <sz val="10"/>
        <rFont val="Arial"/>
        <family val="2"/>
        <charset val="1"/>
      </rPr>
      <t xml:space="preserve">]</t>
    </r>
  </si>
  <si>
    <t xml:space="preserve">199+6+67</t>
  </si>
  <si>
    <t xml:space="preserve">P(Org)=</t>
  </si>
  <si>
    <t xml:space="preserve">------------------</t>
  </si>
  <si>
    <t xml:space="preserve">348+11</t>
  </si>
  <si>
    <r>
      <rPr>
        <b val="true"/>
        <sz val="10"/>
        <rFont val="Arial"/>
        <family val="2"/>
        <charset val="1"/>
      </rPr>
      <t xml:space="preserve">P(</t>
    </r>
    <r>
      <rPr>
        <b val="true"/>
        <sz val="10"/>
        <rFont val="Arial"/>
        <family val="2"/>
      </rPr>
      <t xml:space="preserve">LineofBusiness)</t>
    </r>
  </si>
  <si>
    <t xml:space="preserve">114+57</t>
  </si>
  <si>
    <t xml:space="preserve">Over All Precision:-[(272*0.731617647058823)+(359*0.969359331476323)+(171*0.666666666666667)+(264*0.78030303030303 )]/[199+0+0+6+67+0+384+0+0+11+0+0+114+0+57+4+0+0+206+54]</t>
  </si>
  <si>
    <r>
      <rPr>
        <b val="true"/>
        <sz val="10"/>
        <rFont val="Arial"/>
        <family val="2"/>
        <charset val="1"/>
      </rPr>
      <t xml:space="preserve">P(</t>
    </r>
    <r>
      <rPr>
        <b val="true"/>
        <sz val="10"/>
        <rFont val="Arial"/>
        <family val="2"/>
      </rPr>
      <t xml:space="preserve">Sub_Products</t>
    </r>
    <r>
      <rPr>
        <b val="true"/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</si>
  <si>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4+</t>
    </r>
    <r>
      <rPr>
        <sz val="10"/>
        <rFont val="Arial"/>
        <family val="2"/>
      </rPr>
      <t xml:space="preserve">206+54</t>
    </r>
  </si>
  <si>
    <t xml:space="preserve">Over All Precision</t>
  </si>
  <si>
    <t xml:space="preserve">R(Prod)=</t>
  </si>
  <si>
    <r>
      <rPr>
        <b val="true"/>
        <sz val="10"/>
        <rFont val="Arial"/>
        <family val="2"/>
        <charset val="1"/>
      </rPr>
      <t xml:space="preserve">Over All Recall</t>
    </r>
    <r>
      <rPr>
        <sz val="10"/>
        <rFont val="Arial"/>
        <family val="2"/>
        <charset val="1"/>
      </rPr>
      <t xml:space="preserve">:- </t>
    </r>
    <r>
      <rPr>
        <b val="true"/>
        <sz val="10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((Total No of Actual of Prod Label )*R(Prod))+((</t>
    </r>
    <r>
      <rPr>
        <sz val="10"/>
        <rFont val="Arial"/>
        <family val="2"/>
      </rPr>
      <t xml:space="preserve">Total No of Actual of Org Label</t>
    </r>
    <r>
      <rPr>
        <sz val="10"/>
        <rFont val="Arial"/>
        <family val="2"/>
        <charset val="1"/>
      </rPr>
      <t xml:space="preserve">)*R(</t>
    </r>
    <r>
      <rPr>
        <sz val="10"/>
        <rFont val="Arial"/>
        <family val="2"/>
      </rPr>
      <t xml:space="preserve">Org</t>
    </r>
    <r>
      <rPr>
        <sz val="10"/>
        <rFont val="Arial"/>
        <family val="2"/>
        <charset val="1"/>
      </rPr>
      <t xml:space="preserve">))+</t>
    </r>
    <r>
      <rPr>
        <sz val="10"/>
        <rFont val="Arial"/>
        <family val="2"/>
      </rPr>
      <t xml:space="preserve">((Total No of Actual of LineofBuiness Label )*R(LineofBuiness))+((Total No of Actual of Sub_Prod )*R(Sub_Prod))</t>
    </r>
    <r>
      <rPr>
        <b val="true"/>
        <sz val="10"/>
        <rFont val="Arial"/>
        <family val="2"/>
        <charset val="1"/>
      </rPr>
      <t xml:space="preserve">]</t>
    </r>
    <r>
      <rPr>
        <b val="true"/>
        <sz val="15"/>
        <rFont val="Arial"/>
        <family val="2"/>
        <charset val="1"/>
      </rPr>
      <t xml:space="preserve">/ </t>
    </r>
    <r>
      <rPr>
        <b val="true"/>
        <sz val="10"/>
        <rFont val="Arial"/>
        <family val="2"/>
        <charset val="1"/>
      </rPr>
      <t xml:space="preserve">[</t>
    </r>
    <r>
      <rPr>
        <sz val="10"/>
        <rFont val="Arial"/>
        <family val="2"/>
        <charset val="1"/>
      </rPr>
      <t xml:space="preserve">(</t>
    </r>
    <r>
      <rPr>
        <sz val="10"/>
        <rFont val="Arial"/>
        <family val="2"/>
      </rPr>
      <t xml:space="preserve">Total No of Actual of Prod Label</t>
    </r>
    <r>
      <rPr>
        <sz val="10"/>
        <rFont val="Arial"/>
        <family val="2"/>
        <charset val="1"/>
      </rPr>
      <t xml:space="preserve">)+</t>
    </r>
    <r>
      <rPr>
        <sz val="10"/>
        <rFont val="Arial"/>
        <family val="2"/>
      </rPr>
      <t xml:space="preserve">(Total No of Actual of Org Label)+</t>
    </r>
    <r>
      <rPr>
        <sz val="10"/>
        <rFont val="Arial"/>
        <family val="2"/>
        <charset val="1"/>
      </rPr>
      <t xml:space="preserve">(</t>
    </r>
    <r>
      <rPr>
        <sz val="10"/>
        <rFont val="Arial"/>
        <family val="2"/>
      </rPr>
      <t xml:space="preserve">Total No of Actual of LineofBuiness Label </t>
    </r>
    <r>
      <rPr>
        <sz val="10"/>
        <rFont val="Arial"/>
        <family val="2"/>
        <charset val="1"/>
      </rPr>
      <t xml:space="preserve">)+</t>
    </r>
    <r>
      <rPr>
        <sz val="10"/>
        <rFont val="Arial"/>
        <family val="2"/>
      </rPr>
      <t xml:space="preserve">(Total No of Actual of Sub_Prod )</t>
    </r>
    <r>
      <rPr>
        <b val="true"/>
        <sz val="10"/>
        <rFont val="Arial"/>
        <family val="2"/>
        <charset val="1"/>
      </rPr>
      <t xml:space="preserve">]</t>
    </r>
  </si>
  <si>
    <t xml:space="preserve">199+4+62</t>
  </si>
  <si>
    <t xml:space="preserve">R(Org)=</t>
  </si>
  <si>
    <t xml:space="preserve">348+10</t>
  </si>
  <si>
    <r>
      <rPr>
        <b val="true"/>
        <sz val="10"/>
        <rFont val="Arial"/>
        <family val="2"/>
        <charset val="1"/>
      </rPr>
      <t xml:space="preserve">R(</t>
    </r>
    <r>
      <rPr>
        <b val="true"/>
        <sz val="10"/>
        <rFont val="Arial"/>
        <family val="2"/>
      </rPr>
      <t xml:space="preserve">LineofBusiness)</t>
    </r>
  </si>
  <si>
    <t xml:space="preserve">114+44</t>
  </si>
  <si>
    <t xml:space="preserve">Total No of Actual of Prod Label </t>
  </si>
  <si>
    <t xml:space="preserve">Total No of Actual of Org Label</t>
  </si>
  <si>
    <r>
      <rPr>
        <b val="true"/>
        <sz val="10"/>
        <rFont val="Arial"/>
        <family val="2"/>
        <charset val="1"/>
      </rPr>
      <t xml:space="preserve">R(</t>
    </r>
    <r>
      <rPr>
        <b val="true"/>
        <sz val="10"/>
        <rFont val="Arial"/>
        <family val="2"/>
      </rPr>
      <t xml:space="preserve">Sub_Products</t>
    </r>
    <r>
      <rPr>
        <b val="true"/>
        <sz val="10"/>
        <rFont val="Arial"/>
        <family val="2"/>
        <charset val="1"/>
      </rPr>
      <t xml:space="preserve">)</t>
    </r>
  </si>
  <si>
    <t xml:space="preserve">Total No of Actual of Line of Business</t>
  </si>
  <si>
    <t xml:space="preserve">Total No of Actual of Sub Product</t>
  </si>
  <si>
    <t xml:space="preserve">6+206+152</t>
  </si>
  <si>
    <t xml:space="preserve">Over All Recall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</si>
</sst>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5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E28:F28 H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3" min="3" style="0" width="10"/>
    <col collapsed="false" customWidth="true" hidden="false" outlineLevel="0" max="4" min="4" style="0" width="12.91"/>
  </cols>
  <sheetData>
    <row r="2" customFormat="false" ht="12.8" hidden="false" customHeight="true" outlineLevel="0" collapsed="false">
      <c r="A2" s="1" t="s">
        <v>0</v>
      </c>
      <c r="B2" s="0" t="s">
        <v>1</v>
      </c>
      <c r="H2" s="2" t="s">
        <v>2</v>
      </c>
      <c r="I2" s="2"/>
      <c r="J2" s="2"/>
      <c r="K2" s="2"/>
      <c r="L2" s="2"/>
      <c r="M2" s="2"/>
    </row>
    <row r="3" customFormat="false" ht="12.8" hidden="false" customHeight="false" outlineLevel="0" collapsed="false">
      <c r="A3" s="3" t="s">
        <v>3</v>
      </c>
      <c r="B3" s="0" t="s">
        <v>4</v>
      </c>
      <c r="H3" s="2"/>
      <c r="I3" s="2"/>
      <c r="J3" s="2"/>
      <c r="K3" s="2"/>
      <c r="L3" s="2"/>
      <c r="M3" s="2"/>
    </row>
    <row r="4" customFormat="false" ht="12.8" hidden="false" customHeight="false" outlineLevel="0" collapsed="false">
      <c r="A4" s="3" t="s">
        <v>5</v>
      </c>
      <c r="H4" s="2"/>
      <c r="I4" s="2"/>
      <c r="J4" s="2"/>
      <c r="K4" s="2"/>
      <c r="L4" s="2"/>
      <c r="M4" s="2"/>
    </row>
    <row r="5" customFormat="false" ht="12.8" hidden="false" customHeight="false" outlineLevel="0" collapsed="false">
      <c r="B5" s="0" t="s">
        <v>6</v>
      </c>
      <c r="H5" s="2"/>
      <c r="I5" s="2"/>
      <c r="J5" s="2"/>
      <c r="K5" s="2"/>
      <c r="L5" s="2"/>
      <c r="M5" s="2"/>
    </row>
    <row r="6" customFormat="false" ht="12.8" hidden="false" customHeight="false" outlineLevel="0" collapsed="false">
      <c r="B6" s="4"/>
      <c r="C6" s="4"/>
      <c r="D6" s="5" t="s">
        <v>7</v>
      </c>
      <c r="E6" s="5"/>
      <c r="H6" s="2"/>
      <c r="I6" s="2"/>
      <c r="J6" s="2"/>
      <c r="K6" s="2"/>
      <c r="L6" s="2"/>
      <c r="M6" s="2"/>
    </row>
    <row r="7" customFormat="false" ht="12.8" hidden="false" customHeight="false" outlineLevel="0" collapsed="false">
      <c r="B7" s="4"/>
      <c r="C7" s="4"/>
      <c r="D7" s="6" t="s">
        <v>8</v>
      </c>
      <c r="E7" s="4" t="s">
        <v>9</v>
      </c>
      <c r="H7" s="2"/>
      <c r="I7" s="2"/>
      <c r="J7" s="2"/>
      <c r="K7" s="2"/>
      <c r="L7" s="2"/>
      <c r="M7" s="2"/>
    </row>
    <row r="8" customFormat="false" ht="12.8" hidden="false" customHeight="false" outlineLevel="0" collapsed="false">
      <c r="B8" s="5" t="s">
        <v>10</v>
      </c>
      <c r="C8" s="6" t="s">
        <v>8</v>
      </c>
      <c r="D8" s="4" t="s">
        <v>11</v>
      </c>
      <c r="E8" s="4" t="s">
        <v>12</v>
      </c>
      <c r="H8" s="2"/>
      <c r="I8" s="2"/>
      <c r="J8" s="2"/>
      <c r="K8" s="2"/>
      <c r="L8" s="2"/>
      <c r="M8" s="2"/>
    </row>
    <row r="9" customFormat="false" ht="12.8" hidden="false" customHeight="false" outlineLevel="0" collapsed="false">
      <c r="B9" s="5"/>
      <c r="C9" s="4" t="s">
        <v>9</v>
      </c>
      <c r="D9" s="4" t="s">
        <v>13</v>
      </c>
      <c r="E9" s="4" t="s">
        <v>14</v>
      </c>
      <c r="H9" s="2"/>
      <c r="I9" s="2"/>
      <c r="J9" s="2"/>
      <c r="K9" s="2"/>
      <c r="L9" s="2"/>
      <c r="M9" s="2"/>
    </row>
    <row r="10" customFormat="false" ht="14.15" hidden="false" customHeight="true" outlineLevel="0" collapsed="false">
      <c r="H10" s="2"/>
      <c r="I10" s="2"/>
      <c r="J10" s="2"/>
      <c r="K10" s="2"/>
      <c r="L10" s="2"/>
      <c r="M10" s="2"/>
    </row>
    <row r="11" customFormat="false" ht="25.35" hidden="false" customHeight="true" outlineLevel="0" collapsed="false">
      <c r="A11" s="1" t="s">
        <v>15</v>
      </c>
    </row>
    <row r="12" customFormat="false" ht="12.8" hidden="false" customHeight="false" outlineLevel="0" collapsed="false">
      <c r="A12" s="7" t="s">
        <v>16</v>
      </c>
      <c r="B12" s="7" t="s">
        <v>11</v>
      </c>
      <c r="D12" s="7" t="s">
        <v>17</v>
      </c>
      <c r="E12" s="7" t="s">
        <v>14</v>
      </c>
    </row>
    <row r="13" customFormat="false" ht="12.8" hidden="false" customHeight="true" outlineLevel="0" collapsed="false">
      <c r="A13" s="7"/>
      <c r="B13" s="8" t="s">
        <v>18</v>
      </c>
      <c r="D13" s="7"/>
      <c r="E13" s="8" t="s">
        <v>18</v>
      </c>
      <c r="H13" s="2" t="s">
        <v>19</v>
      </c>
      <c r="I13" s="2"/>
      <c r="J13" s="2"/>
      <c r="K13" s="2"/>
      <c r="L13" s="2"/>
      <c r="M13" s="2"/>
    </row>
    <row r="14" customFormat="false" ht="12.8" hidden="false" customHeight="false" outlineLevel="0" collapsed="false">
      <c r="A14" s="7"/>
      <c r="B14" s="9" t="s">
        <v>20</v>
      </c>
      <c r="D14" s="7"/>
      <c r="E14" s="9" t="s">
        <v>21</v>
      </c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3" t="s">
        <v>22</v>
      </c>
      <c r="H16" s="2"/>
      <c r="I16" s="2"/>
      <c r="J16" s="2"/>
      <c r="K16" s="2"/>
      <c r="L16" s="2"/>
      <c r="M16" s="2"/>
    </row>
    <row r="17" customFormat="false" ht="12.8" hidden="false" customHeight="false" outlineLevel="0" collapsed="false">
      <c r="H17" s="2"/>
      <c r="I17" s="2"/>
      <c r="J17" s="2"/>
      <c r="K17" s="2"/>
      <c r="L17" s="2"/>
      <c r="M17" s="2"/>
    </row>
    <row r="18" customFormat="false" ht="12.8" hidden="false" customHeight="false" outlineLevel="0" collapsed="false">
      <c r="A18" s="7" t="s">
        <v>23</v>
      </c>
      <c r="B18" s="8" t="s">
        <v>11</v>
      </c>
      <c r="D18" s="7" t="s">
        <v>24</v>
      </c>
      <c r="E18" s="8" t="s">
        <v>14</v>
      </c>
      <c r="H18" s="2"/>
      <c r="I18" s="2"/>
      <c r="J18" s="2"/>
      <c r="K18" s="2"/>
      <c r="L18" s="2"/>
      <c r="M18" s="2"/>
    </row>
    <row r="19" customFormat="false" ht="12.8" hidden="false" customHeight="false" outlineLevel="0" collapsed="false">
      <c r="A19" s="7"/>
      <c r="B19" s="8" t="s">
        <v>25</v>
      </c>
      <c r="D19" s="7"/>
      <c r="E19" s="8" t="s">
        <v>25</v>
      </c>
      <c r="H19" s="2"/>
      <c r="I19" s="2"/>
      <c r="J19" s="2"/>
      <c r="K19" s="2"/>
      <c r="L19" s="2"/>
      <c r="M19" s="2"/>
    </row>
    <row r="20" customFormat="false" ht="12.8" hidden="false" customHeight="false" outlineLevel="0" collapsed="false">
      <c r="A20" s="7"/>
      <c r="B20" s="8" t="s">
        <v>26</v>
      </c>
      <c r="D20" s="7"/>
      <c r="E20" s="8" t="s">
        <v>27</v>
      </c>
      <c r="H20" s="2"/>
      <c r="I20" s="2"/>
      <c r="J20" s="2"/>
      <c r="K20" s="2"/>
      <c r="L20" s="2"/>
      <c r="M20" s="2"/>
    </row>
    <row r="21" customFormat="false" ht="12.8" hidden="false" customHeight="false" outlineLevel="0" collapsed="false">
      <c r="H21" s="2"/>
      <c r="I21" s="2"/>
      <c r="J21" s="2"/>
      <c r="K21" s="2"/>
      <c r="L21" s="2"/>
      <c r="M21" s="2"/>
    </row>
  </sheetData>
  <mergeCells count="8">
    <mergeCell ref="H2:M10"/>
    <mergeCell ref="D6:E6"/>
    <mergeCell ref="B8:B9"/>
    <mergeCell ref="A12:A14"/>
    <mergeCell ref="D12:D14"/>
    <mergeCell ref="H13:M21"/>
    <mergeCell ref="A18:A20"/>
    <mergeCell ref="D18:D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28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E30" activeCellId="1" sqref="E28:F28 E30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D3" s="7" t="s">
        <v>7</v>
      </c>
      <c r="E3" s="7"/>
      <c r="F3" s="7"/>
      <c r="G3" s="7"/>
      <c r="H3" s="7"/>
    </row>
    <row r="4" customFormat="false" ht="12.8" hidden="false" customHeight="false" outlineLevel="0" collapsed="false">
      <c r="C4" s="4"/>
      <c r="D4" s="10" t="s">
        <v>28</v>
      </c>
      <c r="E4" s="10" t="s">
        <v>29</v>
      </c>
      <c r="F4" s="10" t="s">
        <v>30</v>
      </c>
      <c r="G4" s="10" t="s">
        <v>31</v>
      </c>
      <c r="H4" s="10" t="s">
        <v>32</v>
      </c>
      <c r="L4" s="3" t="s">
        <v>33</v>
      </c>
    </row>
    <row r="5" customFormat="false" ht="12.8" hidden="false" customHeight="false" outlineLevel="0" collapsed="false">
      <c r="B5" s="7" t="s">
        <v>10</v>
      </c>
      <c r="C5" s="10" t="s">
        <v>28</v>
      </c>
      <c r="D5" s="11" t="n">
        <v>199</v>
      </c>
      <c r="E5" s="11" t="n">
        <v>0</v>
      </c>
      <c r="F5" s="11" t="n">
        <v>0</v>
      </c>
      <c r="G5" s="11" t="n">
        <v>4</v>
      </c>
      <c r="H5" s="11" t="n">
        <v>62</v>
      </c>
      <c r="L5" s="10" t="s">
        <v>34</v>
      </c>
      <c r="M5" s="4" t="n">
        <v>81.33</v>
      </c>
    </row>
    <row r="6" customFormat="false" ht="12.8" hidden="false" customHeight="false" outlineLevel="0" collapsed="false">
      <c r="B6" s="7"/>
      <c r="C6" s="10" t="s">
        <v>29</v>
      </c>
      <c r="D6" s="11" t="n">
        <v>0</v>
      </c>
      <c r="E6" s="11" t="n">
        <v>348</v>
      </c>
      <c r="F6" s="11" t="n">
        <v>0</v>
      </c>
      <c r="G6" s="11" t="n">
        <v>0</v>
      </c>
      <c r="H6" s="11" t="n">
        <v>10</v>
      </c>
      <c r="L6" s="10" t="s">
        <v>35</v>
      </c>
      <c r="M6" s="4" t="n">
        <v>75.72</v>
      </c>
      <c r="N6" s="12"/>
    </row>
    <row r="7" customFormat="false" ht="12.8" hidden="false" customHeight="false" outlineLevel="0" collapsed="false">
      <c r="B7" s="7"/>
      <c r="C7" s="10" t="s">
        <v>30</v>
      </c>
      <c r="D7" s="11" t="n">
        <v>0</v>
      </c>
      <c r="E7" s="11" t="n">
        <v>0</v>
      </c>
      <c r="F7" s="11" t="n">
        <v>114</v>
      </c>
      <c r="G7" s="11" t="n">
        <v>0</v>
      </c>
      <c r="H7" s="11" t="n">
        <v>44</v>
      </c>
      <c r="L7" s="10" t="s">
        <v>36</v>
      </c>
      <c r="M7" s="4" t="n">
        <v>78.43</v>
      </c>
    </row>
    <row r="8" customFormat="false" ht="12.8" hidden="false" customHeight="false" outlineLevel="0" collapsed="false">
      <c r="B8" s="7"/>
      <c r="C8" s="10" t="s">
        <v>31</v>
      </c>
      <c r="D8" s="11" t="n">
        <v>6</v>
      </c>
      <c r="E8" s="11" t="n">
        <v>0</v>
      </c>
      <c r="F8" s="11" t="n">
        <v>0</v>
      </c>
      <c r="G8" s="11" t="n">
        <v>206</v>
      </c>
      <c r="H8" s="11" t="n">
        <v>152</v>
      </c>
    </row>
    <row r="9" customFormat="false" ht="12.8" hidden="false" customHeight="false" outlineLevel="0" collapsed="false">
      <c r="B9" s="7"/>
      <c r="C9" s="10" t="s">
        <v>32</v>
      </c>
      <c r="D9" s="11" t="n">
        <v>67</v>
      </c>
      <c r="E9" s="11" t="n">
        <v>11</v>
      </c>
      <c r="F9" s="11" t="n">
        <v>57</v>
      </c>
      <c r="G9" s="11" t="n">
        <v>54</v>
      </c>
      <c r="H9" s="11" t="n">
        <v>0</v>
      </c>
    </row>
    <row r="11" customFormat="false" ht="12.8" hidden="false" customHeight="false" outlineLevel="0" collapsed="false">
      <c r="A11" s="3" t="s">
        <v>37</v>
      </c>
    </row>
    <row r="12" customFormat="false" ht="12.8" hidden="false" customHeight="true" outlineLevel="0" collapsed="false">
      <c r="A12" s="7" t="s">
        <v>38</v>
      </c>
      <c r="B12" s="8" t="n">
        <v>199</v>
      </c>
      <c r="C12" s="8" t="n">
        <v>199</v>
      </c>
      <c r="F12" s="2" t="s">
        <v>39</v>
      </c>
      <c r="G12" s="2"/>
      <c r="H12" s="2"/>
      <c r="I12" s="2"/>
      <c r="J12" s="2"/>
      <c r="K12" s="2"/>
      <c r="M12" s="2"/>
      <c r="N12" s="2"/>
      <c r="O12" s="2"/>
      <c r="P12" s="2"/>
      <c r="Q12" s="2"/>
      <c r="R12" s="2"/>
    </row>
    <row r="13" customFormat="false" ht="12.8" hidden="false" customHeight="false" outlineLevel="0" collapsed="false">
      <c r="A13" s="7"/>
      <c r="B13" s="8" t="s">
        <v>18</v>
      </c>
      <c r="C13" s="8" t="s">
        <v>18</v>
      </c>
      <c r="D13" s="3" t="n">
        <f aca="false">C12/C14</f>
        <v>0.731617647058823</v>
      </c>
      <c r="F13" s="2"/>
      <c r="G13" s="2"/>
      <c r="H13" s="2"/>
      <c r="I13" s="2"/>
      <c r="J13" s="2"/>
      <c r="K13" s="2"/>
      <c r="M13" s="2"/>
      <c r="N13" s="2"/>
      <c r="O13" s="2"/>
      <c r="P13" s="2"/>
      <c r="Q13" s="2"/>
      <c r="R13" s="2"/>
    </row>
    <row r="14" customFormat="false" ht="12.8" hidden="false" customHeight="false" outlineLevel="0" collapsed="false">
      <c r="A14" s="7"/>
      <c r="B14" s="8" t="s">
        <v>40</v>
      </c>
      <c r="C14" s="8" t="n">
        <f aca="false">SUM(199+6+67)</f>
        <v>272</v>
      </c>
      <c r="D14" s="3"/>
      <c r="F14" s="2"/>
      <c r="G14" s="2"/>
      <c r="H14" s="2"/>
      <c r="I14" s="2"/>
      <c r="J14" s="2"/>
      <c r="K14" s="2"/>
      <c r="M14" s="2"/>
      <c r="N14" s="2"/>
      <c r="O14" s="2"/>
      <c r="P14" s="2"/>
      <c r="Q14" s="2"/>
      <c r="R14" s="2"/>
    </row>
    <row r="15" customFormat="false" ht="12.8" hidden="false" customHeight="false" outlineLevel="0" collapsed="false">
      <c r="A15" s="3"/>
      <c r="B15" s="3"/>
      <c r="C15" s="8"/>
      <c r="D15" s="3"/>
      <c r="F15" s="2"/>
      <c r="G15" s="2"/>
      <c r="H15" s="2"/>
      <c r="I15" s="2"/>
      <c r="J15" s="2"/>
      <c r="K15" s="2"/>
      <c r="M15" s="2"/>
      <c r="N15" s="2"/>
      <c r="O15" s="2"/>
      <c r="P15" s="2"/>
      <c r="Q15" s="2"/>
      <c r="R15" s="2"/>
    </row>
    <row r="16" customFormat="false" ht="12.8" hidden="false" customHeight="false" outlineLevel="0" collapsed="false">
      <c r="A16" s="7" t="s">
        <v>41</v>
      </c>
      <c r="B16" s="8" t="n">
        <v>348</v>
      </c>
      <c r="C16" s="8" t="n">
        <v>348</v>
      </c>
      <c r="D16" s="3"/>
      <c r="F16" s="2"/>
      <c r="G16" s="2"/>
      <c r="H16" s="2"/>
      <c r="I16" s="2"/>
      <c r="J16" s="2"/>
      <c r="K16" s="2"/>
      <c r="M16" s="2"/>
      <c r="N16" s="2"/>
      <c r="O16" s="2"/>
      <c r="P16" s="2"/>
      <c r="Q16" s="2"/>
      <c r="R16" s="2"/>
    </row>
    <row r="17" customFormat="false" ht="12.8" hidden="false" customHeight="false" outlineLevel="0" collapsed="false">
      <c r="A17" s="7"/>
      <c r="B17" s="8" t="s">
        <v>42</v>
      </c>
      <c r="C17" s="8" t="s">
        <v>42</v>
      </c>
      <c r="D17" s="3" t="n">
        <f aca="false">C16/C18</f>
        <v>0.969359331476323</v>
      </c>
      <c r="F17" s="2"/>
      <c r="G17" s="2"/>
      <c r="H17" s="2"/>
      <c r="I17" s="2"/>
      <c r="J17" s="2"/>
      <c r="K17" s="2"/>
      <c r="M17" s="2"/>
      <c r="N17" s="2"/>
      <c r="O17" s="2"/>
      <c r="P17" s="2"/>
      <c r="Q17" s="2"/>
      <c r="R17" s="2"/>
    </row>
    <row r="18" customFormat="false" ht="12.8" hidden="false" customHeight="false" outlineLevel="0" collapsed="false">
      <c r="A18" s="7"/>
      <c r="B18" s="8" t="s">
        <v>43</v>
      </c>
      <c r="C18" s="8" t="n">
        <f aca="false">SUM(348+11 )</f>
        <v>359</v>
      </c>
      <c r="D18" s="3"/>
      <c r="F18" s="2"/>
      <c r="G18" s="2"/>
      <c r="H18" s="2"/>
      <c r="I18" s="2"/>
      <c r="J18" s="2"/>
      <c r="K18" s="2"/>
      <c r="M18" s="2"/>
      <c r="N18" s="2"/>
      <c r="O18" s="2"/>
      <c r="P18" s="2"/>
      <c r="Q18" s="2"/>
      <c r="R18" s="2"/>
    </row>
    <row r="19" customFormat="false" ht="12.8" hidden="false" customHeight="false" outlineLevel="0" collapsed="false">
      <c r="A19" s="3"/>
      <c r="B19" s="3"/>
      <c r="C19" s="8"/>
      <c r="D19" s="3"/>
      <c r="F19" s="2"/>
      <c r="G19" s="2"/>
      <c r="H19" s="2"/>
      <c r="I19" s="2"/>
      <c r="J19" s="2"/>
      <c r="K19" s="2"/>
      <c r="M19" s="2"/>
      <c r="N19" s="2"/>
      <c r="O19" s="2"/>
      <c r="P19" s="2"/>
      <c r="Q19" s="2"/>
      <c r="R19" s="2"/>
    </row>
    <row r="20" customFormat="false" ht="12.8" hidden="false" customHeight="true" outlineLevel="0" collapsed="false">
      <c r="A20" s="13" t="s">
        <v>44</v>
      </c>
      <c r="B20" s="8" t="n">
        <v>114</v>
      </c>
      <c r="C20" s="8" t="n">
        <v>114</v>
      </c>
      <c r="D20" s="3"/>
      <c r="F20" s="2"/>
      <c r="G20" s="2"/>
      <c r="H20" s="2"/>
      <c r="I20" s="2"/>
      <c r="J20" s="2"/>
      <c r="K20" s="2"/>
      <c r="M20" s="2"/>
      <c r="N20" s="2"/>
      <c r="O20" s="2"/>
      <c r="P20" s="2"/>
      <c r="Q20" s="2"/>
      <c r="R20" s="2"/>
    </row>
    <row r="21" customFormat="false" ht="12.8" hidden="false" customHeight="false" outlineLevel="0" collapsed="false">
      <c r="A21" s="13"/>
      <c r="B21" s="8" t="s">
        <v>42</v>
      </c>
      <c r="C21" s="8" t="s">
        <v>42</v>
      </c>
      <c r="D21" s="3" t="n">
        <f aca="false">C20/C22</f>
        <v>0.666666666666667</v>
      </c>
    </row>
    <row r="22" customFormat="false" ht="12.8" hidden="false" customHeight="true" outlineLevel="0" collapsed="false">
      <c r="A22" s="13"/>
      <c r="B22" s="8" t="s">
        <v>45</v>
      </c>
      <c r="C22" s="8" t="n">
        <f aca="false">SUM(114+57 )</f>
        <v>171</v>
      </c>
      <c r="D22" s="3"/>
      <c r="F22" s="14" t="s">
        <v>46</v>
      </c>
      <c r="G22" s="14"/>
      <c r="H22" s="14"/>
      <c r="I22" s="14"/>
      <c r="J22" s="14"/>
      <c r="K22" s="14"/>
    </row>
    <row r="23" customFormat="false" ht="12.8" hidden="false" customHeight="false" outlineLevel="0" collapsed="false">
      <c r="A23" s="3"/>
      <c r="B23" s="3"/>
      <c r="C23" s="8"/>
      <c r="D23" s="3"/>
      <c r="F23" s="14"/>
      <c r="G23" s="14"/>
      <c r="H23" s="14"/>
      <c r="I23" s="14"/>
      <c r="J23" s="14"/>
      <c r="K23" s="14"/>
    </row>
    <row r="24" customFormat="false" ht="13.25" hidden="false" customHeight="false" outlineLevel="0" collapsed="false">
      <c r="A24" s="3" t="s">
        <v>47</v>
      </c>
      <c r="B24" s="9" t="n">
        <v>206</v>
      </c>
      <c r="C24" s="9" t="n">
        <v>206</v>
      </c>
      <c r="D24" s="3"/>
      <c r="F24" s="14"/>
      <c r="G24" s="14"/>
      <c r="H24" s="14"/>
      <c r="I24" s="14"/>
      <c r="J24" s="14"/>
      <c r="K24" s="14"/>
    </row>
    <row r="25" customFormat="false" ht="12.8" hidden="false" customHeight="false" outlineLevel="0" collapsed="false">
      <c r="A25" s="3"/>
      <c r="B25" s="8" t="s">
        <v>42</v>
      </c>
      <c r="C25" s="8" t="s">
        <v>42</v>
      </c>
      <c r="D25" s="3" t="n">
        <f aca="false">C24/C26</f>
        <v>0.78030303030303</v>
      </c>
      <c r="F25" s="14"/>
      <c r="G25" s="14"/>
      <c r="H25" s="14"/>
      <c r="I25" s="14"/>
      <c r="J25" s="14"/>
      <c r="K25" s="14"/>
    </row>
    <row r="26" customFormat="false" ht="12.8" hidden="false" customHeight="false" outlineLevel="0" collapsed="false">
      <c r="A26" s="3"/>
      <c r="B26" s="15" t="s">
        <v>48</v>
      </c>
      <c r="C26" s="15" t="n">
        <f aca="false">SUM(4+206+54 )</f>
        <v>264</v>
      </c>
      <c r="F26" s="14"/>
      <c r="G26" s="14"/>
      <c r="H26" s="14"/>
      <c r="I26" s="14"/>
      <c r="J26" s="14"/>
      <c r="K26" s="14"/>
    </row>
    <row r="28" customFormat="false" ht="12.8" hidden="false" customHeight="false" outlineLevel="0" collapsed="false">
      <c r="D28" s="16" t="s">
        <v>49</v>
      </c>
      <c r="F28" s="0" t="n">
        <f aca="false">867/1066</f>
        <v>0.813320825515947</v>
      </c>
    </row>
  </sheetData>
  <mergeCells count="8">
    <mergeCell ref="D3:H3"/>
    <mergeCell ref="B5:B9"/>
    <mergeCell ref="A12:A14"/>
    <mergeCell ref="F12:K20"/>
    <mergeCell ref="M12:R20"/>
    <mergeCell ref="A16:A18"/>
    <mergeCell ref="A20:A22"/>
    <mergeCell ref="F22:K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28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E28" activeCellId="0" sqref="E28:F28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D3" s="7" t="s">
        <v>7</v>
      </c>
      <c r="E3" s="7"/>
      <c r="F3" s="7"/>
      <c r="G3" s="7"/>
      <c r="H3" s="7"/>
    </row>
    <row r="4" customFormat="false" ht="12.8" hidden="false" customHeight="false" outlineLevel="0" collapsed="false">
      <c r="C4" s="4"/>
      <c r="D4" s="10" t="s">
        <v>28</v>
      </c>
      <c r="E4" s="10" t="s">
        <v>29</v>
      </c>
      <c r="F4" s="10" t="s">
        <v>30</v>
      </c>
      <c r="G4" s="10" t="s">
        <v>31</v>
      </c>
      <c r="H4" s="10" t="s">
        <v>32</v>
      </c>
      <c r="L4" s="3" t="s">
        <v>33</v>
      </c>
    </row>
    <row r="5" customFormat="false" ht="12.8" hidden="false" customHeight="false" outlineLevel="0" collapsed="false">
      <c r="B5" s="7" t="s">
        <v>10</v>
      </c>
      <c r="C5" s="10" t="s">
        <v>28</v>
      </c>
      <c r="D5" s="11" t="n">
        <v>199</v>
      </c>
      <c r="E5" s="11" t="n">
        <v>0</v>
      </c>
      <c r="F5" s="11" t="n">
        <v>0</v>
      </c>
      <c r="G5" s="11" t="n">
        <v>4</v>
      </c>
      <c r="H5" s="11" t="n">
        <v>62</v>
      </c>
      <c r="L5" s="10" t="s">
        <v>34</v>
      </c>
      <c r="M5" s="4" t="n">
        <v>81.33</v>
      </c>
    </row>
    <row r="6" customFormat="false" ht="12.8" hidden="false" customHeight="false" outlineLevel="0" collapsed="false">
      <c r="B6" s="7"/>
      <c r="C6" s="10" t="s">
        <v>29</v>
      </c>
      <c r="D6" s="11" t="n">
        <v>0</v>
      </c>
      <c r="E6" s="11" t="n">
        <v>348</v>
      </c>
      <c r="F6" s="11" t="n">
        <v>0</v>
      </c>
      <c r="G6" s="11" t="n">
        <v>0</v>
      </c>
      <c r="H6" s="17" t="n">
        <v>10</v>
      </c>
      <c r="L6" s="10" t="s">
        <v>35</v>
      </c>
      <c r="M6" s="4" t="n">
        <v>75.72</v>
      </c>
      <c r="N6" s="12"/>
    </row>
    <row r="7" customFormat="false" ht="12.8" hidden="false" customHeight="false" outlineLevel="0" collapsed="false">
      <c r="B7" s="7"/>
      <c r="C7" s="10" t="s">
        <v>30</v>
      </c>
      <c r="D7" s="11" t="n">
        <v>0</v>
      </c>
      <c r="E7" s="11" t="n">
        <v>0</v>
      </c>
      <c r="F7" s="11" t="n">
        <v>114</v>
      </c>
      <c r="G7" s="11" t="n">
        <v>0</v>
      </c>
      <c r="H7" s="11" t="n">
        <v>44</v>
      </c>
      <c r="L7" s="10" t="s">
        <v>36</v>
      </c>
      <c r="M7" s="4" t="n">
        <v>78.43</v>
      </c>
    </row>
    <row r="8" customFormat="false" ht="12.8" hidden="false" customHeight="false" outlineLevel="0" collapsed="false">
      <c r="B8" s="7"/>
      <c r="C8" s="10" t="s">
        <v>31</v>
      </c>
      <c r="D8" s="11" t="n">
        <v>6</v>
      </c>
      <c r="E8" s="11" t="n">
        <v>0</v>
      </c>
      <c r="F8" s="11" t="n">
        <v>0</v>
      </c>
      <c r="G8" s="11" t="n">
        <v>206</v>
      </c>
      <c r="H8" s="11" t="n">
        <v>152</v>
      </c>
    </row>
    <row r="9" customFormat="false" ht="12.8" hidden="false" customHeight="false" outlineLevel="0" collapsed="false">
      <c r="B9" s="7"/>
      <c r="C9" s="10" t="s">
        <v>32</v>
      </c>
      <c r="D9" s="11" t="n">
        <v>67</v>
      </c>
      <c r="E9" s="11" t="n">
        <v>11</v>
      </c>
      <c r="F9" s="11" t="n">
        <v>57</v>
      </c>
      <c r="G9" s="11" t="n">
        <v>54</v>
      </c>
      <c r="H9" s="11" t="n">
        <v>0</v>
      </c>
    </row>
    <row r="11" customFormat="false" ht="12.8" hidden="false" customHeight="false" outlineLevel="0" collapsed="false">
      <c r="A11" s="3" t="s">
        <v>37</v>
      </c>
    </row>
    <row r="12" customFormat="false" ht="12.8" hidden="false" customHeight="true" outlineLevel="0" collapsed="false">
      <c r="A12" s="7" t="s">
        <v>50</v>
      </c>
      <c r="B12" s="15" t="n">
        <v>199</v>
      </c>
      <c r="C12" s="15" t="n">
        <v>199</v>
      </c>
      <c r="F12" s="2" t="s">
        <v>51</v>
      </c>
      <c r="G12" s="2"/>
      <c r="H12" s="2"/>
      <c r="I12" s="2"/>
      <c r="J12" s="2"/>
      <c r="K12" s="2"/>
      <c r="M12" s="18"/>
    </row>
    <row r="13" customFormat="false" ht="12.8" hidden="false" customHeight="false" outlineLevel="0" collapsed="false">
      <c r="A13" s="7"/>
      <c r="B13" s="8" t="s">
        <v>18</v>
      </c>
      <c r="C13" s="8" t="s">
        <v>18</v>
      </c>
      <c r="D13" s="3" t="n">
        <f aca="false">C12/C14</f>
        <v>0.750943396226415</v>
      </c>
      <c r="F13" s="2"/>
      <c r="G13" s="2"/>
      <c r="H13" s="2"/>
      <c r="I13" s="2"/>
      <c r="J13" s="2"/>
      <c r="K13" s="2"/>
    </row>
    <row r="14" customFormat="false" ht="12.8" hidden="false" customHeight="false" outlineLevel="0" collapsed="false">
      <c r="A14" s="7"/>
      <c r="B14" s="8" t="s">
        <v>52</v>
      </c>
      <c r="C14" s="15" t="n">
        <f aca="false">SUM(199+4+62 )</f>
        <v>265</v>
      </c>
      <c r="D14" s="3"/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A15" s="3"/>
      <c r="B15" s="3"/>
      <c r="C15" s="15"/>
      <c r="D15" s="3"/>
      <c r="F15" s="2"/>
      <c r="G15" s="2"/>
      <c r="H15" s="2"/>
      <c r="I15" s="2"/>
      <c r="J15" s="2"/>
      <c r="K15" s="2"/>
    </row>
    <row r="16" customFormat="false" ht="12.8" hidden="false" customHeight="false" outlineLevel="0" collapsed="false">
      <c r="A16" s="7" t="s">
        <v>53</v>
      </c>
      <c r="B16" s="15" t="n">
        <v>348</v>
      </c>
      <c r="C16" s="15" t="n">
        <v>348</v>
      </c>
      <c r="D16" s="3"/>
      <c r="F16" s="2"/>
      <c r="G16" s="2"/>
      <c r="H16" s="2"/>
      <c r="I16" s="2"/>
      <c r="J16" s="2"/>
      <c r="K16" s="2"/>
    </row>
    <row r="17" customFormat="false" ht="12.8" hidden="false" customHeight="false" outlineLevel="0" collapsed="false">
      <c r="A17" s="7"/>
      <c r="B17" s="8" t="s">
        <v>42</v>
      </c>
      <c r="C17" s="8" t="s">
        <v>42</v>
      </c>
      <c r="D17" s="3" t="n">
        <f aca="false">C16/C18</f>
        <v>0.972067039106145</v>
      </c>
      <c r="F17" s="2"/>
      <c r="G17" s="2"/>
      <c r="H17" s="2"/>
      <c r="I17" s="2"/>
      <c r="J17" s="2"/>
      <c r="K17" s="2"/>
    </row>
    <row r="18" customFormat="false" ht="12.8" hidden="false" customHeight="false" outlineLevel="0" collapsed="false">
      <c r="A18" s="7"/>
      <c r="B18" s="8" t="s">
        <v>54</v>
      </c>
      <c r="C18" s="15" t="n">
        <f aca="false">SUM(348+10  )</f>
        <v>358</v>
      </c>
      <c r="D18" s="3"/>
      <c r="F18" s="2"/>
      <c r="G18" s="2"/>
      <c r="H18" s="2"/>
      <c r="I18" s="2"/>
      <c r="J18" s="2"/>
      <c r="K18" s="2"/>
    </row>
    <row r="19" customFormat="false" ht="12.8" hidden="false" customHeight="false" outlineLevel="0" collapsed="false">
      <c r="A19" s="3"/>
      <c r="B19" s="3"/>
      <c r="C19" s="15"/>
      <c r="D19" s="3"/>
      <c r="F19" s="2"/>
      <c r="G19" s="2"/>
      <c r="H19" s="2"/>
      <c r="I19" s="2"/>
      <c r="J19" s="2"/>
      <c r="K19" s="2"/>
    </row>
    <row r="20" customFormat="false" ht="12.8" hidden="false" customHeight="true" outlineLevel="0" collapsed="false">
      <c r="A20" s="13" t="s">
        <v>55</v>
      </c>
      <c r="B20" s="15" t="n">
        <v>114</v>
      </c>
      <c r="C20" s="15" t="n">
        <v>114</v>
      </c>
      <c r="D20" s="3"/>
      <c r="F20" s="2"/>
      <c r="G20" s="2"/>
      <c r="H20" s="2"/>
      <c r="I20" s="2"/>
      <c r="J20" s="2"/>
      <c r="K20" s="2"/>
    </row>
    <row r="21" customFormat="false" ht="12.8" hidden="false" customHeight="false" outlineLevel="0" collapsed="false">
      <c r="A21" s="13"/>
      <c r="B21" s="8" t="s">
        <v>42</v>
      </c>
      <c r="C21" s="8" t="s">
        <v>42</v>
      </c>
      <c r="D21" s="3" t="n">
        <f aca="false">C20/C22</f>
        <v>0.721518987341772</v>
      </c>
    </row>
    <row r="22" customFormat="false" ht="12.8" hidden="false" customHeight="false" outlineLevel="0" collapsed="false">
      <c r="A22" s="13"/>
      <c r="B22" s="8" t="s">
        <v>56</v>
      </c>
      <c r="C22" s="15" t="n">
        <f aca="false">SUM(114+44  )</f>
        <v>158</v>
      </c>
      <c r="D22" s="3"/>
      <c r="F22" s="19" t="s">
        <v>57</v>
      </c>
      <c r="I22" s="0" t="n">
        <f aca="false">199+0+0+4+62</f>
        <v>265</v>
      </c>
    </row>
    <row r="23" customFormat="false" ht="12.8" hidden="false" customHeight="false" outlineLevel="0" collapsed="false">
      <c r="A23" s="3"/>
      <c r="B23" s="3"/>
      <c r="C23" s="15"/>
      <c r="D23" s="3"/>
      <c r="F23" s="16" t="s">
        <v>58</v>
      </c>
      <c r="I23" s="0" t="n">
        <f aca="false">SUM(D6:H6)</f>
        <v>358</v>
      </c>
    </row>
    <row r="24" customFormat="false" ht="13.25" hidden="false" customHeight="false" outlineLevel="0" collapsed="false">
      <c r="A24" s="3" t="s">
        <v>59</v>
      </c>
      <c r="B24" s="9" t="n">
        <v>206</v>
      </c>
      <c r="C24" s="9" t="n">
        <v>206</v>
      </c>
      <c r="D24" s="3"/>
      <c r="F24" s="16" t="s">
        <v>60</v>
      </c>
      <c r="I24" s="0" t="n">
        <f aca="false">SUM(D7:H7)</f>
        <v>158</v>
      </c>
    </row>
    <row r="25" customFormat="false" ht="12.8" hidden="false" customHeight="false" outlineLevel="0" collapsed="false">
      <c r="A25" s="3"/>
      <c r="B25" s="8" t="s">
        <v>42</v>
      </c>
      <c r="C25" s="8" t="s">
        <v>42</v>
      </c>
      <c r="D25" s="3" t="n">
        <f aca="false">C24/C26</f>
        <v>0.565934065934066</v>
      </c>
      <c r="F25" s="16" t="s">
        <v>61</v>
      </c>
      <c r="I25" s="0" t="n">
        <f aca="false">SUM(D8:H8)</f>
        <v>364</v>
      </c>
    </row>
    <row r="26" customFormat="false" ht="12.8" hidden="false" customHeight="false" outlineLevel="0" collapsed="false">
      <c r="A26" s="3"/>
      <c r="B26" s="15" t="s">
        <v>62</v>
      </c>
      <c r="C26" s="15" t="n">
        <f aca="false">SUM(6+206+152  )</f>
        <v>364</v>
      </c>
    </row>
    <row r="28" customFormat="false" ht="12.8" hidden="false" customHeight="false" outlineLevel="0" collapsed="false">
      <c r="E28" s="20" t="s">
        <v>63</v>
      </c>
      <c r="F28" s="3" t="n">
        <v>0.7572</v>
      </c>
    </row>
  </sheetData>
  <mergeCells count="6">
    <mergeCell ref="D3:H3"/>
    <mergeCell ref="B5:B9"/>
    <mergeCell ref="A12:A14"/>
    <mergeCell ref="F12:K20"/>
    <mergeCell ref="A16:A18"/>
    <mergeCell ref="A20:A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en-IN</dc:language>
  <cp:lastModifiedBy/>
  <dcterms:modified xsi:type="dcterms:W3CDTF">2020-06-19T21:28:49Z</dcterms:modified>
  <cp:revision>27</cp:revision>
  <dc:subject/>
  <dc:title/>
</cp:coreProperties>
</file>