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M2" i="1" l="1"/>
  <c r="N2" i="1"/>
  <c r="O2" i="1"/>
  <c r="O6" i="1"/>
  <c r="O5" i="1"/>
  <c r="O4" i="1"/>
  <c r="O3" i="1"/>
  <c r="N6" i="1"/>
  <c r="N5" i="1"/>
  <c r="N4" i="1"/>
  <c r="N3" i="1"/>
  <c r="M3" i="1"/>
  <c r="M6" i="1"/>
  <c r="M5" i="1"/>
  <c r="M4" i="1"/>
  <c r="L2" i="1"/>
  <c r="L6" i="1"/>
  <c r="K6" i="1"/>
  <c r="J6" i="1"/>
  <c r="L4" i="1"/>
  <c r="K4" i="1"/>
  <c r="J4" i="1"/>
  <c r="L3" i="1"/>
  <c r="K3" i="1"/>
  <c r="J3" i="1"/>
  <c r="K2" i="1"/>
  <c r="J2" i="1"/>
  <c r="L5" i="1"/>
  <c r="K5" i="1"/>
  <c r="J5" i="1"/>
</calcChain>
</file>

<file path=xl/sharedStrings.xml><?xml version="1.0" encoding="utf-8"?>
<sst xmlns="http://schemas.openxmlformats.org/spreadsheetml/2006/main" count="26" uniqueCount="20">
  <si>
    <t>ATL</t>
  </si>
  <si>
    <t>No</t>
  </si>
  <si>
    <t>UC1</t>
  </si>
  <si>
    <t>UC2</t>
  </si>
  <si>
    <t>UC3</t>
  </si>
  <si>
    <t>UC4</t>
  </si>
  <si>
    <t>UC5</t>
  </si>
  <si>
    <t>NT</t>
  </si>
  <si>
    <t>BV</t>
  </si>
  <si>
    <t>BV/NT</t>
  </si>
  <si>
    <t>Est. Effort(NT)</t>
  </si>
  <si>
    <t>ATC</t>
  </si>
  <si>
    <t>ATD</t>
  </si>
  <si>
    <t>ATC-ATD</t>
  </si>
  <si>
    <t>SWT-I</t>
  </si>
  <si>
    <t>SWT-II</t>
  </si>
  <si>
    <t>BV/SWT-I</t>
  </si>
  <si>
    <t>BV/SWT-II</t>
  </si>
  <si>
    <t>Est. Effort(SWT-II)</t>
  </si>
  <si>
    <t>Est. Effort (SWT-II)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</si>
</sst>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(a) Evaluation of Architectural Difficulty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ATC-ATD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21</c:v>
                </c:pt>
                <c:pt idx="1">
                  <c:v>54</c:v>
                </c:pt>
                <c:pt idx="2">
                  <c:v>45</c:v>
                </c:pt>
                <c:pt idx="3">
                  <c:v>120</c:v>
                </c:pt>
                <c:pt idx="4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342744"/>
        <c:axId val="302045936"/>
      </c:barChart>
      <c:catAx>
        <c:axId val="25434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5936"/>
        <c:crosses val="autoZero"/>
        <c:auto val="1"/>
        <c:lblAlgn val="ctr"/>
        <c:lblOffset val="100"/>
        <c:noMultiLvlLbl val="0"/>
      </c:catAx>
      <c:valAx>
        <c:axId val="3020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4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(b) Evaluation of Use Case Complexity (UCC)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12</c:v>
                </c:pt>
                <c:pt idx="3">
                  <c:v>21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SWT-I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22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SWT-II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11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47504"/>
        <c:axId val="302044760"/>
      </c:barChart>
      <c:catAx>
        <c:axId val="3020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4760"/>
        <c:crosses val="autoZero"/>
        <c:auto val="1"/>
        <c:lblAlgn val="ctr"/>
        <c:lblOffset val="100"/>
        <c:noMultiLvlLbl val="0"/>
      </c:catAx>
      <c:valAx>
        <c:axId val="3020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(c) Prioritizing Use Cases by</a:t>
            </a:r>
            <a:r>
              <a:rPr lang="en-US" sz="1000" baseline="0"/>
              <a:t> BV/UCC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BV/NT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Sheet1!$P$2:$P$6</c:f>
              <c:numCache>
                <c:formatCode>General</c:formatCode>
                <c:ptCount val="5"/>
                <c:pt idx="0">
                  <c:v>8.75</c:v>
                </c:pt>
                <c:pt idx="1">
                  <c:v>25</c:v>
                </c:pt>
                <c:pt idx="2">
                  <c:v>6.666666666666667</c:v>
                </c:pt>
                <c:pt idx="3">
                  <c:v>4.2857142857142856</c:v>
                </c:pt>
                <c:pt idx="4">
                  <c:v>1.7391304347826086</c:v>
                </c:pt>
              </c:numCache>
            </c:numRef>
          </c:val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BV/SWT-I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Sheet1!$Q$2:$Q$6</c:f>
              <c:numCache>
                <c:formatCode>General</c:formatCode>
                <c:ptCount val="5"/>
                <c:pt idx="0">
                  <c:v>7</c:v>
                </c:pt>
                <c:pt idx="1">
                  <c:v>12.5</c:v>
                </c:pt>
                <c:pt idx="2">
                  <c:v>3.6363636363636362</c:v>
                </c:pt>
                <c:pt idx="3">
                  <c:v>3.75</c:v>
                </c:pt>
                <c:pt idx="4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BV/SWT-II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Sheet1!$R$2:$R$6</c:f>
              <c:numCache>
                <c:formatCode>General</c:formatCode>
                <c:ptCount val="5"/>
                <c:pt idx="0">
                  <c:v>11.666666666666666</c:v>
                </c:pt>
                <c:pt idx="1">
                  <c:v>25</c:v>
                </c:pt>
                <c:pt idx="2">
                  <c:v>7.2727272727272725</c:v>
                </c:pt>
                <c:pt idx="3">
                  <c:v>2.8125</c:v>
                </c:pt>
                <c:pt idx="4">
                  <c:v>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41624"/>
        <c:axId val="302048680"/>
      </c:barChart>
      <c:catAx>
        <c:axId val="30204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8680"/>
        <c:crosses val="autoZero"/>
        <c:auto val="1"/>
        <c:lblAlgn val="ctr"/>
        <c:lblOffset val="100"/>
        <c:noMultiLvlLbl val="0"/>
      </c:catAx>
      <c:valAx>
        <c:axId val="302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(d) Effort Distribution</a:t>
            </a:r>
            <a:r>
              <a:rPr lang="en-US" sz="1000" baseline="0"/>
              <a:t> over Use Cases</a:t>
            </a:r>
            <a:r>
              <a:rPr lang="en-US" sz="10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Est. Effort(NT)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Sheet1!$S$2:$S$6</c:f>
              <c:numCache>
                <c:formatCode>General</c:formatCode>
                <c:ptCount val="5"/>
                <c:pt idx="0">
                  <c:v>24.8</c:v>
                </c:pt>
                <c:pt idx="1">
                  <c:v>18.399999999999999</c:v>
                </c:pt>
                <c:pt idx="2">
                  <c:v>50.400000000000006</c:v>
                </c:pt>
                <c:pt idx="3">
                  <c:v>79.2</c:v>
                </c:pt>
                <c:pt idx="4">
                  <c:v>85.600000000000009</c:v>
                </c:pt>
              </c:numCache>
            </c:numRef>
          </c:val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Est. Effort(SWT-II)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Sheet1!$T$2:$T$6</c:f>
              <c:numCache>
                <c:formatCode>General</c:formatCode>
                <c:ptCount val="5"/>
                <c:pt idx="0">
                  <c:v>32</c:v>
                </c:pt>
                <c:pt idx="1">
                  <c:v>28.6</c:v>
                </c:pt>
                <c:pt idx="2">
                  <c:v>89.8</c:v>
                </c:pt>
                <c:pt idx="3">
                  <c:v>96.6</c:v>
                </c:pt>
                <c:pt idx="4">
                  <c:v>123.8</c:v>
                </c:pt>
              </c:numCache>
            </c:numRef>
          </c:val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Est. Effort (SWT-II)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UC1</c:v>
                </c:pt>
                <c:pt idx="1">
                  <c:v>UC2</c:v>
                </c:pt>
                <c:pt idx="2">
                  <c:v>UC3</c:v>
                </c:pt>
                <c:pt idx="3">
                  <c:v>UC4</c:v>
                </c:pt>
                <c:pt idx="4">
                  <c:v>UC5</c:v>
                </c:pt>
              </c:strCache>
            </c:strRef>
          </c:cat>
          <c:val>
            <c:numRef>
              <c:f>Sheet1!$U$2:$U$6</c:f>
              <c:numCache>
                <c:formatCode>General</c:formatCode>
                <c:ptCount val="5"/>
                <c:pt idx="0">
                  <c:v>24.4</c:v>
                </c:pt>
                <c:pt idx="1">
                  <c:v>20.6</c:v>
                </c:pt>
                <c:pt idx="2">
                  <c:v>54.8</c:v>
                </c:pt>
                <c:pt idx="3">
                  <c:v>134.6</c:v>
                </c:pt>
                <c:pt idx="4">
                  <c:v>134.6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41232"/>
        <c:axId val="302047896"/>
      </c:barChart>
      <c:catAx>
        <c:axId val="3020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7896"/>
        <c:crosses val="autoZero"/>
        <c:auto val="1"/>
        <c:lblAlgn val="ctr"/>
        <c:lblOffset val="100"/>
        <c:noMultiLvlLbl val="0"/>
      </c:catAx>
      <c:valAx>
        <c:axId val="3020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9042379767868698E-2"/>
          <c:y val="0.83655666447838373"/>
          <c:w val="0.86930375504570301"/>
          <c:h val="0.12671488601166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161831</xdr:colOff>
      <xdr:row>6</xdr:row>
      <xdr:rowOff>115072</xdr:rowOff>
    </xdr:from>
    <xdr:to>
      <xdr:col>5</xdr:col>
      <xdr:colOff>143070</xdr:colOff>
      <xdr:row>15</xdr:row>
      <xdr:rowOff>94353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129502</xdr:colOff>
      <xdr:row>6</xdr:row>
      <xdr:rowOff>116434</xdr:rowOff>
    </xdr:from>
    <xdr:to>
      <xdr:col>10</xdr:col>
      <xdr:colOff>109138</xdr:colOff>
      <xdr:row>15</xdr:row>
      <xdr:rowOff>93814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162648</xdr:colOff>
      <xdr:row>15</xdr:row>
      <xdr:rowOff>92622</xdr:rowOff>
    </xdr:from>
    <xdr:to>
      <xdr:col>5</xdr:col>
      <xdr:colOff>143887</xdr:colOff>
      <xdr:row>24</xdr:row>
      <xdr:rowOff>69762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128789</xdr:colOff>
      <xdr:row>15</xdr:row>
      <xdr:rowOff>92315</xdr:rowOff>
    </xdr:from>
    <xdr:to>
      <xdr:col>10</xdr:col>
      <xdr:colOff>110834</xdr:colOff>
      <xdr:row>24</xdr:row>
      <xdr:rowOff>69455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A7" zoomScale="175" zoomScaleNormal="175" workbookViewId="0">
      <selection activeCell="K16" sqref="K16"/>
    </sheetView>
  </sheetViews>
  <sheetFormatPr defaultRowHeight="15" x14ac:dyDescent="0.25"/>
  <sheetData>
    <row r="1" spans="1:21" x14ac:dyDescent="0.25">
      <c r="A1" t="s">
        <v>1</v>
      </c>
      <c r="B1" t="s">
        <v>0</v>
      </c>
      <c r="C1" t="s">
        <v>11</v>
      </c>
      <c r="D1" t="s">
        <v>12</v>
      </c>
      <c r="E1" t="s">
        <v>13</v>
      </c>
      <c r="F1" t="s">
        <v>7</v>
      </c>
      <c r="G1" t="s">
        <v>14</v>
      </c>
      <c r="H1" t="s">
        <v>15</v>
      </c>
      <c r="I1" t="s">
        <v>8</v>
      </c>
      <c r="J1" t="s">
        <v>9</v>
      </c>
      <c r="K1" t="s">
        <v>16</v>
      </c>
      <c r="L1" t="s">
        <v>17</v>
      </c>
      <c r="M1" t="s">
        <v>10</v>
      </c>
      <c r="N1" t="s">
        <v>18</v>
      </c>
      <c r="O1" t="s">
        <v>19</v>
      </c>
      <c r="P1" t="s">
        <v>9</v>
      </c>
      <c r="Q1" t="s">
        <v>16</v>
      </c>
      <c r="R1" t="s">
        <v>17</v>
      </c>
      <c r="S1" t="s">
        <v>10</v>
      </c>
      <c r="T1" t="s">
        <v>18</v>
      </c>
      <c r="U1" t="s">
        <v>19</v>
      </c>
    </row>
    <row r="2" spans="1:21" x14ac:dyDescent="0.25">
      <c r="A2" t="s">
        <v>2</v>
      </c>
      <c r="B2">
        <v>5</v>
      </c>
      <c r="C2">
        <v>3</v>
      </c>
      <c r="D2">
        <v>7</v>
      </c>
      <c r="E2">
        <f>C2*D2</f>
        <v>21</v>
      </c>
      <c r="F2">
        <v>4</v>
      </c>
      <c r="G2">
        <v>5</v>
      </c>
      <c r="H2">
        <v>3</v>
      </c>
      <c r="I2">
        <v>35</v>
      </c>
      <c r="J2">
        <f t="shared" ref="J2:J4" si="0">$I2/F2</f>
        <v>8.75</v>
      </c>
      <c r="K2">
        <f t="shared" ref="K2:K4" si="1">$I2/G2</f>
        <v>7</v>
      </c>
      <c r="L2">
        <f>$I2/H2</f>
        <v>11.666666666666666</v>
      </c>
      <c r="M2">
        <f>3.2*F2+12</f>
        <v>24.8</v>
      </c>
      <c r="N2">
        <f>3.4*G2+15</f>
        <v>32</v>
      </c>
      <c r="O2">
        <f>3.8*H2+13</f>
        <v>24.4</v>
      </c>
      <c r="P2">
        <v>8.75</v>
      </c>
      <c r="Q2">
        <v>7</v>
      </c>
      <c r="R2">
        <v>11.666666666666666</v>
      </c>
      <c r="S2">
        <v>24.8</v>
      </c>
      <c r="T2">
        <v>32</v>
      </c>
      <c r="U2">
        <v>24.4</v>
      </c>
    </row>
    <row r="3" spans="1:21" x14ac:dyDescent="0.25">
      <c r="A3" t="s">
        <v>3</v>
      </c>
      <c r="B3">
        <v>8</v>
      </c>
      <c r="C3">
        <v>6</v>
      </c>
      <c r="D3">
        <v>9</v>
      </c>
      <c r="E3">
        <f t="shared" ref="E3:E6" si="2">C3*D3</f>
        <v>54</v>
      </c>
      <c r="F3">
        <v>2</v>
      </c>
      <c r="G3">
        <v>4</v>
      </c>
      <c r="H3">
        <v>2</v>
      </c>
      <c r="I3">
        <v>50</v>
      </c>
      <c r="J3">
        <f t="shared" si="0"/>
        <v>25</v>
      </c>
      <c r="K3">
        <f t="shared" si="1"/>
        <v>12.5</v>
      </c>
      <c r="L3">
        <f t="shared" ref="L3:L4" si="3">$I3/H3</f>
        <v>25</v>
      </c>
      <c r="M3">
        <f>3.2*F3+12</f>
        <v>18.399999999999999</v>
      </c>
      <c r="N3">
        <f t="shared" ref="N3:N6" si="4">3.4*G3+15</f>
        <v>28.6</v>
      </c>
      <c r="O3">
        <f t="shared" ref="O3:O6" si="5">3.8*H3+13</f>
        <v>20.6</v>
      </c>
      <c r="P3">
        <v>25</v>
      </c>
      <c r="Q3">
        <v>12.5</v>
      </c>
      <c r="R3">
        <v>25</v>
      </c>
      <c r="S3">
        <v>18.399999999999999</v>
      </c>
      <c r="T3">
        <v>28.6</v>
      </c>
      <c r="U3">
        <v>20.6</v>
      </c>
    </row>
    <row r="4" spans="1:21" x14ac:dyDescent="0.25">
      <c r="A4" t="s">
        <v>4</v>
      </c>
      <c r="B4">
        <v>10</v>
      </c>
      <c r="C4">
        <v>9</v>
      </c>
      <c r="D4">
        <v>5</v>
      </c>
      <c r="E4">
        <f t="shared" si="2"/>
        <v>45</v>
      </c>
      <c r="F4">
        <v>12</v>
      </c>
      <c r="G4">
        <v>22</v>
      </c>
      <c r="H4">
        <v>11</v>
      </c>
      <c r="I4">
        <v>80</v>
      </c>
      <c r="J4">
        <f t="shared" si="0"/>
        <v>6.666666666666667</v>
      </c>
      <c r="K4">
        <f t="shared" si="1"/>
        <v>3.6363636363636362</v>
      </c>
      <c r="L4">
        <f t="shared" si="3"/>
        <v>7.2727272727272725</v>
      </c>
      <c r="M4">
        <f t="shared" ref="M4:M6" si="6">3.2*F4+12</f>
        <v>50.400000000000006</v>
      </c>
      <c r="N4">
        <f t="shared" si="4"/>
        <v>89.8</v>
      </c>
      <c r="O4">
        <f t="shared" si="5"/>
        <v>54.8</v>
      </c>
      <c r="P4">
        <v>6.666666666666667</v>
      </c>
      <c r="Q4">
        <v>3.6363636363636362</v>
      </c>
      <c r="R4">
        <v>7.2727272727272725</v>
      </c>
      <c r="S4">
        <v>50.400000000000006</v>
      </c>
      <c r="T4">
        <v>89.8</v>
      </c>
      <c r="U4">
        <v>54.8</v>
      </c>
    </row>
    <row r="5" spans="1:21" x14ac:dyDescent="0.25">
      <c r="A5" t="s">
        <v>5</v>
      </c>
      <c r="B5">
        <v>15</v>
      </c>
      <c r="C5">
        <v>12</v>
      </c>
      <c r="D5">
        <v>10</v>
      </c>
      <c r="E5">
        <f t="shared" si="2"/>
        <v>120</v>
      </c>
      <c r="F5">
        <v>21</v>
      </c>
      <c r="G5">
        <v>24</v>
      </c>
      <c r="H5">
        <v>32</v>
      </c>
      <c r="I5">
        <v>90</v>
      </c>
      <c r="J5">
        <f>$I5/F5</f>
        <v>4.2857142857142856</v>
      </c>
      <c r="K5">
        <f>$I5/G5</f>
        <v>3.75</v>
      </c>
      <c r="L5">
        <f>$I5/H5</f>
        <v>2.8125</v>
      </c>
      <c r="M5">
        <f t="shared" si="6"/>
        <v>79.2</v>
      </c>
      <c r="N5">
        <f t="shared" si="4"/>
        <v>96.6</v>
      </c>
      <c r="O5">
        <f t="shared" si="5"/>
        <v>134.6</v>
      </c>
      <c r="P5">
        <v>4.2857142857142856</v>
      </c>
      <c r="Q5">
        <v>3.75</v>
      </c>
      <c r="R5">
        <v>2.8125</v>
      </c>
      <c r="S5">
        <v>79.2</v>
      </c>
      <c r="T5">
        <v>96.6</v>
      </c>
      <c r="U5">
        <v>134.6</v>
      </c>
    </row>
    <row r="6" spans="1:21" x14ac:dyDescent="0.25">
      <c r="A6" t="s">
        <v>6</v>
      </c>
      <c r="B6">
        <v>13</v>
      </c>
      <c r="C6">
        <v>11</v>
      </c>
      <c r="D6">
        <v>7</v>
      </c>
      <c r="E6">
        <f t="shared" si="2"/>
        <v>77</v>
      </c>
      <c r="F6">
        <v>23</v>
      </c>
      <c r="G6">
        <v>32</v>
      </c>
      <c r="H6">
        <v>32</v>
      </c>
      <c r="I6">
        <v>40</v>
      </c>
      <c r="J6">
        <f t="shared" ref="J6:L6" si="7">$I6/F6</f>
        <v>1.7391304347826086</v>
      </c>
      <c r="K6">
        <f t="shared" si="7"/>
        <v>1.25</v>
      </c>
      <c r="L6">
        <f t="shared" si="7"/>
        <v>1.25</v>
      </c>
      <c r="M6">
        <f t="shared" si="6"/>
        <v>85.600000000000009</v>
      </c>
      <c r="N6">
        <f t="shared" si="4"/>
        <v>123.8</v>
      </c>
      <c r="O6">
        <f t="shared" si="5"/>
        <v>134.6</v>
      </c>
      <c r="P6">
        <v>1.7391304347826086</v>
      </c>
      <c r="Q6">
        <v>1.25</v>
      </c>
      <c r="R6">
        <v>1.25</v>
      </c>
      <c r="S6">
        <v>85.600000000000009</v>
      </c>
      <c r="T6">
        <v>123.8</v>
      </c>
      <c r="U6">
        <v>134.6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2018-01-24T17:28:05Z</dcterms:modified>
</cp:coreProperties>
</file>