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050"/>
  </bookViews>
  <sheets>
    <sheet name="Cocomo Effort Estimation" sheetId="1" r:id="rId1"/>
    <sheet name="Estimation Model Comparison" sheetId="2" r:id="rId2"/>
  </sheets>
  <calcPr calcId="152511"/>
</workbook>
</file>

<file path=xl/calcChain.xml><?xml version="1.0" encoding="utf-8"?>
<calcChain xmlns="http://schemas.openxmlformats.org/spreadsheetml/2006/main">
  <c r="E12" i="1" l="1"/>
  <c r="E43" i="1"/>
  <c r="E25" i="1"/>
  <c r="E18" i="1"/>
  <c r="E3" i="2" l="1"/>
</calcChain>
</file>

<file path=xl/sharedStrings.xml><?xml version="1.0" encoding="utf-8"?>
<sst xmlns="http://schemas.openxmlformats.org/spreadsheetml/2006/main" count="124" uniqueCount="94">
  <si>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</si>
  <si>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</si>
  <si>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</si>
  <si>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</si>
  <si>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</si>
  <si>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</si>
  <si>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</si>
  <si>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</si>
  <si>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</si>
  <si>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</si>
  <si>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</si>
  <si>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</si>
  <si>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</si>
  <si>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</si>
  <si>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</si>
  <si>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</si>
  <si>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</si>
  <si>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</si>
  <si>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</si>
  <si>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</si>
  <si>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</si>
  <si>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</si>
  <si>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</si>
  <si>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</si>
  <si>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</si>
  <si>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</si>
  <si>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</si>
  <si>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</si>
  <si>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</si>
  <si>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</si>
  <si>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</si>
  <si>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</si>
  <si>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</si>
  <si>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</si>
  <si>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</si>
  <si>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</si>
  <si>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</si>
  <si>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</si>
  <si>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</si>
  <si>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</si>
  <si>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</si>
  <si>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User Profile and CV Module</t>
  </si>
  <si>
    <t>Search Module</t>
  </si>
  <si>
    <t>Collaboration List Module</t>
  </si>
  <si>
    <t>Pubmed Pulling Module</t>
  </si>
  <si>
    <t>Discussion Board and Messaging Module</t>
  </si>
  <si>
    <t>Payyment</t>
  </si>
  <si>
    <t>rank and review</t>
  </si>
  <si>
    <t>order manage</t>
  </si>
  <si>
    <t>searching</t>
  </si>
  <si>
    <t>user manage</t>
  </si>
  <si>
    <t>product manage</t>
  </si>
  <si>
    <t>Database</t>
  </si>
  <si>
    <t>Const Procs</t>
  </si>
  <si>
    <t>StudyPlan Cons</t>
  </si>
  <si>
    <t>Deg Req Cons</t>
  </si>
  <si>
    <t>View Control</t>
  </si>
  <si>
    <t>Authentication</t>
  </si>
  <si>
    <t>Solver</t>
  </si>
  <si>
    <t>Input Model</t>
  </si>
  <si>
    <t>Budget report</t>
  </si>
  <si>
    <t>Cash Flow rep</t>
  </si>
  <si>
    <t>Excel populate</t>
  </si>
  <si>
    <t>fall2012/wpring2013</t>
  </si>
  <si>
    <t>fall2012</t>
  </si>
  <si>
    <t>fall2012/spring2013</t>
  </si>
  <si>
    <t>~\577 projects\spring2013\team01b\team01\Development</t>
  </si>
  <si>
    <t>~\577 projects\spring2013\team05b\team05\Development</t>
  </si>
  <si>
    <t>~\577 projects\spring2013\team06b\team06\Development</t>
  </si>
  <si>
    <t>~\577 projects\spring2013\team09b\team09\Development</t>
  </si>
  <si>
    <t>~\577 projects\fall2012\team02a\team02\ARB\TRR</t>
  </si>
  <si>
    <t>~\577 projects\fall2012\team04a\team04\ARB\DCR</t>
  </si>
  <si>
    <t>~\577 projects\fall2012\team07a\Development</t>
  </si>
  <si>
    <t>~\577 projects\fall2012\team08a\Development</t>
  </si>
  <si>
    <t>~\577 projects\fall2012\team10a\Development</t>
  </si>
  <si>
    <t>Project</t>
  </si>
  <si>
    <t>Pediatric_Trauma_Society_Research_Investigator_Databank _PTS_RID</t>
  </si>
  <si>
    <t>FlowerSeeker</t>
  </si>
  <si>
    <t>Student_Scheduling_System</t>
  </si>
  <si>
    <t>United_Direct_Marketing</t>
  </si>
  <si>
    <t>Mission_Science_Information_and_Data_Management_System_2.0</t>
  </si>
  <si>
    <t>Art_Crafts_Website</t>
  </si>
  <si>
    <t>Web_Media_Modernization_2012</t>
  </si>
  <si>
    <t>Improvementon_on_VITA_website</t>
  </si>
  <si>
    <t>XL_2</t>
  </si>
  <si>
    <t>Web_based_product_configurator_and_data_service_system</t>
  </si>
  <si>
    <t>~\577 projects\spring2013\team03b\team03\Development</t>
  </si>
  <si>
    <t>Effort (PM)</t>
  </si>
  <si>
    <t>6&amp;4</t>
  </si>
  <si>
    <t>NA</t>
  </si>
  <si>
    <t>Method</t>
  </si>
  <si>
    <t>Application Point</t>
  </si>
  <si>
    <t>Effort (PH)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</si>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</sst>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="85" zoomScaleNormal="85" workbookViewId="0">
      <pane ySplit="1" topLeftCell="A20" activePane="bottomLeft" state="frozen"/>
      <selection pane="bottomLeft" activeCell="I45" sqref="I45"/>
    </sheetView>
  </sheetViews>
  <sheetFormatPr defaultRowHeight="15" x14ac:dyDescent="0.25"/>
  <cols>
    <col min="2" max="2" width="34.28515625" customWidth="1"/>
    <col min="3" max="3" width="8.7109375" hidden="1" customWidth="1"/>
    <col min="4" max="7" width="8.7109375" style="12" customWidth="1"/>
    <col min="8" max="8" width="16.5703125" style="12" customWidth="1"/>
    <col min="9" max="9" width="8.7109375" style="12" customWidth="1"/>
    <col min="10" max="10" width="126.42578125" bestFit="1" customWidth="1"/>
    <col min="11" max="11" width="36.42578125" hidden="1" customWidth="1"/>
    <col min="12" max="13" width="5.140625" hidden="1" customWidth="1"/>
    <col min="14" max="14" width="15.140625" hidden="1" customWidth="1"/>
    <col min="15" max="15" width="13.7109375" hidden="1" customWidth="1"/>
    <col min="16" max="16" width="7.140625" hidden="1" customWidth="1"/>
    <col min="17" max="17" width="5.28515625" hidden="1" customWidth="1"/>
    <col min="18" max="18" width="22.5703125" hidden="1" customWidth="1"/>
    <col min="19" max="20" width="22" hidden="1" customWidth="1"/>
    <col min="21" max="21" width="21.7109375" hidden="1" customWidth="1"/>
    <col min="22" max="22" width="24.85546875" customWidth="1"/>
    <col min="23" max="23" width="19.28515625" customWidth="1"/>
    <col min="25" max="25" width="18.7109375" customWidth="1"/>
    <col min="26" max="26" width="18.85546875" customWidth="1"/>
    <col min="27" max="27" width="24.140625" customWidth="1"/>
    <col min="28" max="28" width="18.5703125" customWidth="1"/>
    <col min="29" max="29" width="11" customWidth="1"/>
  </cols>
  <sheetData>
    <row r="1" spans="1:29" x14ac:dyDescent="0.25">
      <c r="A1" s="1" t="s">
        <v>3</v>
      </c>
      <c r="B1" s="1" t="s">
        <v>4</v>
      </c>
      <c r="C1" s="1" t="s">
        <v>0</v>
      </c>
      <c r="D1" s="1" t="s">
        <v>87</v>
      </c>
      <c r="E1" s="1" t="s">
        <v>92</v>
      </c>
      <c r="F1" s="1" t="s">
        <v>15</v>
      </c>
      <c r="G1" s="1" t="s">
        <v>93</v>
      </c>
      <c r="H1" s="1" t="s">
        <v>75</v>
      </c>
      <c r="I1" s="1" t="s">
        <v>90</v>
      </c>
      <c r="J1" s="3" t="s">
        <v>6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29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2">
        <v>1</v>
      </c>
      <c r="B2" s="2" t="s">
        <v>5</v>
      </c>
      <c r="C2" s="2" t="s">
        <v>1</v>
      </c>
      <c r="D2" s="2"/>
      <c r="E2" s="2"/>
      <c r="F2" s="2"/>
      <c r="G2" s="2"/>
      <c r="H2" s="2"/>
      <c r="I2" s="2"/>
      <c r="J2" t="s">
        <v>7</v>
      </c>
      <c r="K2" s="2" t="s">
        <v>10</v>
      </c>
    </row>
    <row r="3" spans="1:29" x14ac:dyDescent="0.25">
      <c r="A3">
        <v>2</v>
      </c>
      <c r="B3" t="s">
        <v>5</v>
      </c>
      <c r="C3" t="s">
        <v>2</v>
      </c>
      <c r="J3" t="s">
        <v>8</v>
      </c>
      <c r="K3" t="s">
        <v>28</v>
      </c>
      <c r="L3">
        <v>2468</v>
      </c>
      <c r="M3">
        <v>0.56999999999999995</v>
      </c>
      <c r="N3">
        <v>8.07</v>
      </c>
      <c r="O3">
        <v>4.6100000000000003</v>
      </c>
      <c r="P3" t="s">
        <v>30</v>
      </c>
      <c r="Q3">
        <v>0.6</v>
      </c>
      <c r="R3">
        <v>7.16</v>
      </c>
      <c r="S3">
        <v>6.77</v>
      </c>
      <c r="T3">
        <v>704.28</v>
      </c>
      <c r="U3">
        <v>1.1000000000000001</v>
      </c>
      <c r="V3">
        <v>8.9499999999999993</v>
      </c>
      <c r="W3">
        <v>7.26</v>
      </c>
      <c r="X3">
        <v>563.41999999999996</v>
      </c>
      <c r="Y3">
        <v>1.2</v>
      </c>
      <c r="Z3">
        <v>11.18</v>
      </c>
      <c r="AA3">
        <v>7.78</v>
      </c>
      <c r="AB3">
        <v>450.74</v>
      </c>
      <c r="AC3">
        <v>1.4</v>
      </c>
    </row>
    <row r="4" spans="1:29" x14ac:dyDescent="0.25">
      <c r="K4" t="s">
        <v>31</v>
      </c>
      <c r="L4">
        <v>220</v>
      </c>
      <c r="M4">
        <v>0.55000000000000004</v>
      </c>
      <c r="N4">
        <v>0.73</v>
      </c>
      <c r="O4">
        <v>0.4</v>
      </c>
      <c r="P4">
        <v>543.41</v>
      </c>
      <c r="Q4">
        <v>0.1</v>
      </c>
    </row>
    <row r="5" spans="1:29" x14ac:dyDescent="0.25">
      <c r="K5" t="s">
        <v>32</v>
      </c>
      <c r="L5">
        <v>880</v>
      </c>
      <c r="M5">
        <v>0.6</v>
      </c>
      <c r="N5">
        <v>2.94</v>
      </c>
      <c r="O5">
        <v>1.76</v>
      </c>
      <c r="P5">
        <v>499.44</v>
      </c>
      <c r="Q5">
        <v>0.3</v>
      </c>
    </row>
    <row r="6" spans="1:29" x14ac:dyDescent="0.25">
      <c r="K6" t="s">
        <v>33</v>
      </c>
      <c r="L6">
        <v>440</v>
      </c>
      <c r="M6">
        <v>0.7</v>
      </c>
      <c r="N6">
        <v>1.47</v>
      </c>
      <c r="O6">
        <v>1.02</v>
      </c>
      <c r="P6">
        <v>431.33</v>
      </c>
      <c r="Q6">
        <v>0.1</v>
      </c>
    </row>
    <row r="7" spans="1:29" x14ac:dyDescent="0.25">
      <c r="K7" t="s">
        <v>34</v>
      </c>
      <c r="L7">
        <v>840</v>
      </c>
      <c r="M7">
        <v>0.42</v>
      </c>
      <c r="N7">
        <v>2.8</v>
      </c>
      <c r="O7">
        <v>1.18</v>
      </c>
      <c r="P7">
        <v>713.31</v>
      </c>
      <c r="Q7">
        <v>0.2</v>
      </c>
    </row>
    <row r="10" spans="1:29" ht="60" x14ac:dyDescent="0.25">
      <c r="A10">
        <v>3</v>
      </c>
      <c r="B10" t="s">
        <v>63</v>
      </c>
      <c r="D10" s="12">
        <v>0.48</v>
      </c>
      <c r="E10" s="12">
        <v>73</v>
      </c>
      <c r="F10" s="12">
        <v>6</v>
      </c>
      <c r="H10" s="13" t="s">
        <v>85</v>
      </c>
      <c r="I10" s="13"/>
      <c r="J10" s="12" t="s">
        <v>86</v>
      </c>
      <c r="K10" t="s">
        <v>10</v>
      </c>
    </row>
    <row r="12" spans="1:29" ht="40.15" customHeight="1" x14ac:dyDescent="0.25">
      <c r="A12">
        <v>1</v>
      </c>
      <c r="B12" t="s">
        <v>64</v>
      </c>
      <c r="D12" s="12">
        <v>7.05</v>
      </c>
      <c r="E12" s="12">
        <f>7.05*156</f>
        <v>1099.8</v>
      </c>
      <c r="F12" s="12">
        <v>5</v>
      </c>
      <c r="H12" s="13" t="s">
        <v>76</v>
      </c>
      <c r="I12" s="13"/>
      <c r="J12" s="4" t="s">
        <v>66</v>
      </c>
      <c r="K12" t="s">
        <v>41</v>
      </c>
      <c r="L12">
        <v>1500</v>
      </c>
      <c r="M12">
        <v>0.73</v>
      </c>
    </row>
    <row r="13" spans="1:29" x14ac:dyDescent="0.25">
      <c r="K13" t="s">
        <v>42</v>
      </c>
      <c r="L13">
        <v>2000</v>
      </c>
      <c r="M13">
        <v>1.1399999999999999</v>
      </c>
    </row>
    <row r="14" spans="1:29" x14ac:dyDescent="0.25">
      <c r="K14" t="s">
        <v>43</v>
      </c>
      <c r="L14">
        <v>500</v>
      </c>
      <c r="M14">
        <v>0.48</v>
      </c>
    </row>
    <row r="15" spans="1:29" x14ac:dyDescent="0.25">
      <c r="K15" t="s">
        <v>44</v>
      </c>
      <c r="L15">
        <v>1200</v>
      </c>
      <c r="M15">
        <v>1.56</v>
      </c>
    </row>
    <row r="16" spans="1:29" x14ac:dyDescent="0.25">
      <c r="K16" t="s">
        <v>45</v>
      </c>
      <c r="L16">
        <v>200</v>
      </c>
      <c r="M16">
        <v>0.56999999999999995</v>
      </c>
    </row>
    <row r="18" spans="1:29" x14ac:dyDescent="0.25">
      <c r="A18">
        <v>5</v>
      </c>
      <c r="B18" t="s">
        <v>65</v>
      </c>
      <c r="D18" s="12">
        <v>4.8</v>
      </c>
      <c r="E18" s="12">
        <f>4.8*156</f>
        <v>748.8</v>
      </c>
      <c r="H18" s="14" t="s">
        <v>77</v>
      </c>
      <c r="I18" s="14"/>
      <c r="J18" s="5" t="s">
        <v>67</v>
      </c>
      <c r="K18" t="s">
        <v>46</v>
      </c>
      <c r="L18">
        <v>100</v>
      </c>
      <c r="M18">
        <v>0.75</v>
      </c>
      <c r="N18">
        <v>0.3</v>
      </c>
      <c r="O18">
        <v>0.2</v>
      </c>
      <c r="P18">
        <v>439.3</v>
      </c>
      <c r="Q18">
        <v>0</v>
      </c>
      <c r="R18">
        <v>3.8</v>
      </c>
      <c r="S18">
        <v>4.5</v>
      </c>
      <c r="T18">
        <v>465.9</v>
      </c>
      <c r="U18">
        <v>0.8</v>
      </c>
      <c r="V18">
        <v>4.8</v>
      </c>
      <c r="W18">
        <v>4.9000000000000004</v>
      </c>
      <c r="X18">
        <v>372.8</v>
      </c>
      <c r="Y18">
        <v>1</v>
      </c>
      <c r="Z18">
        <v>6</v>
      </c>
      <c r="AA18">
        <v>5.2</v>
      </c>
      <c r="AB18">
        <v>298.2</v>
      </c>
      <c r="AC18">
        <v>1.1000000000000001</v>
      </c>
    </row>
    <row r="19" spans="1:29" x14ac:dyDescent="0.25">
      <c r="K19" t="s">
        <v>47</v>
      </c>
      <c r="L19">
        <v>100</v>
      </c>
      <c r="M19">
        <v>0.63</v>
      </c>
      <c r="N19">
        <v>0.3</v>
      </c>
      <c r="O19">
        <v>0.2</v>
      </c>
      <c r="P19">
        <v>525.29999999999995</v>
      </c>
      <c r="Q19">
        <v>0</v>
      </c>
    </row>
    <row r="20" spans="1:29" x14ac:dyDescent="0.25">
      <c r="K20" t="s">
        <v>48</v>
      </c>
      <c r="L20">
        <v>315</v>
      </c>
      <c r="M20">
        <v>0.68</v>
      </c>
      <c r="N20">
        <v>1</v>
      </c>
      <c r="O20">
        <v>0.7</v>
      </c>
      <c r="P20">
        <v>483.3</v>
      </c>
      <c r="Q20">
        <v>0.1</v>
      </c>
    </row>
    <row r="21" spans="1:29" x14ac:dyDescent="0.25">
      <c r="K21" t="s">
        <v>49</v>
      </c>
      <c r="L21">
        <v>420</v>
      </c>
      <c r="M21">
        <v>0.78</v>
      </c>
      <c r="N21">
        <v>1.3</v>
      </c>
      <c r="O21">
        <v>1</v>
      </c>
      <c r="P21">
        <v>420.4</v>
      </c>
      <c r="Q21">
        <v>0.2</v>
      </c>
    </row>
    <row r="22" spans="1:29" x14ac:dyDescent="0.25">
      <c r="K22" t="s">
        <v>50</v>
      </c>
      <c r="L22">
        <v>420</v>
      </c>
      <c r="M22">
        <v>0.99</v>
      </c>
      <c r="N22">
        <v>1.3</v>
      </c>
      <c r="O22">
        <v>1.3</v>
      </c>
      <c r="P22">
        <v>331.9</v>
      </c>
      <c r="Q22">
        <v>0.3</v>
      </c>
    </row>
    <row r="23" spans="1:29" x14ac:dyDescent="0.25">
      <c r="K23" t="s">
        <v>51</v>
      </c>
      <c r="L23">
        <v>420</v>
      </c>
      <c r="M23">
        <v>1.1200000000000001</v>
      </c>
      <c r="N23">
        <v>1.3</v>
      </c>
      <c r="O23">
        <v>1.4</v>
      </c>
      <c r="P23">
        <v>294.2</v>
      </c>
      <c r="Q23">
        <v>0.3</v>
      </c>
    </row>
    <row r="25" spans="1:29" ht="30" x14ac:dyDescent="0.25">
      <c r="A25">
        <v>6</v>
      </c>
      <c r="B25" t="s">
        <v>65</v>
      </c>
      <c r="D25" s="12">
        <v>7.5</v>
      </c>
      <c r="E25" s="12">
        <f>7.5*156</f>
        <v>1170</v>
      </c>
      <c r="H25" s="14" t="s">
        <v>78</v>
      </c>
      <c r="I25" s="14"/>
      <c r="J25" s="6" t="s">
        <v>68</v>
      </c>
      <c r="K25" t="s">
        <v>52</v>
      </c>
      <c r="L25">
        <v>630</v>
      </c>
      <c r="M25">
        <v>0.42</v>
      </c>
      <c r="N25">
        <v>2.1</v>
      </c>
      <c r="O25">
        <v>0.9</v>
      </c>
      <c r="P25">
        <v>730.4</v>
      </c>
      <c r="Q25">
        <v>0.1</v>
      </c>
      <c r="R25">
        <v>6</v>
      </c>
      <c r="S25">
        <v>6.4</v>
      </c>
      <c r="T25">
        <v>823.3</v>
      </c>
      <c r="U25">
        <v>0.9</v>
      </c>
      <c r="V25">
        <v>7.5</v>
      </c>
      <c r="W25">
        <v>6.9</v>
      </c>
      <c r="X25">
        <v>658.7</v>
      </c>
      <c r="Y25">
        <v>1.1000000000000001</v>
      </c>
      <c r="Z25">
        <v>9.4</v>
      </c>
      <c r="AA25">
        <v>7.4</v>
      </c>
      <c r="AB25">
        <v>526.9</v>
      </c>
      <c r="AC25">
        <v>1.3</v>
      </c>
    </row>
    <row r="26" spans="1:29" x14ac:dyDescent="0.25">
      <c r="K26" t="s">
        <v>53</v>
      </c>
      <c r="L26">
        <v>840</v>
      </c>
      <c r="M26">
        <v>0.35</v>
      </c>
      <c r="N26">
        <v>2.7</v>
      </c>
      <c r="O26">
        <v>1</v>
      </c>
      <c r="P26">
        <v>880.9</v>
      </c>
      <c r="Q26">
        <v>0.1</v>
      </c>
    </row>
    <row r="27" spans="1:29" x14ac:dyDescent="0.25">
      <c r="K27" t="s">
        <v>54</v>
      </c>
      <c r="L27">
        <v>550</v>
      </c>
      <c r="M27">
        <v>0.57999999999999996</v>
      </c>
      <c r="N27">
        <v>1.8</v>
      </c>
      <c r="O27">
        <v>1</v>
      </c>
      <c r="P27">
        <v>524.6</v>
      </c>
      <c r="Q27">
        <v>0.2</v>
      </c>
    </row>
    <row r="28" spans="1:29" x14ac:dyDescent="0.25">
      <c r="K28" t="s">
        <v>55</v>
      </c>
      <c r="L28">
        <v>525</v>
      </c>
      <c r="M28">
        <v>0.47</v>
      </c>
      <c r="N28">
        <v>1.7</v>
      </c>
      <c r="O28">
        <v>0.8</v>
      </c>
      <c r="P28">
        <v>655.1</v>
      </c>
      <c r="Q28">
        <v>0.1</v>
      </c>
    </row>
    <row r="29" spans="1:29" x14ac:dyDescent="0.25">
      <c r="K29" t="s">
        <v>56</v>
      </c>
      <c r="L29">
        <v>1050</v>
      </c>
      <c r="M29">
        <v>0.28999999999999998</v>
      </c>
      <c r="N29">
        <v>3.4</v>
      </c>
      <c r="O29">
        <v>1</v>
      </c>
      <c r="P29">
        <v>1049.9000000000001</v>
      </c>
      <c r="Q29">
        <v>0.1</v>
      </c>
    </row>
    <row r="30" spans="1:29" x14ac:dyDescent="0.25">
      <c r="K30" t="s">
        <v>57</v>
      </c>
      <c r="L30">
        <v>330</v>
      </c>
      <c r="M30">
        <v>0.35</v>
      </c>
      <c r="N30">
        <v>1.1000000000000001</v>
      </c>
      <c r="O30">
        <v>0.4</v>
      </c>
      <c r="P30">
        <v>880.9</v>
      </c>
      <c r="Q30">
        <v>0.1</v>
      </c>
    </row>
    <row r="31" spans="1:29" x14ac:dyDescent="0.25">
      <c r="K31" t="s">
        <v>58</v>
      </c>
      <c r="L31">
        <v>1040</v>
      </c>
      <c r="M31">
        <v>0.73</v>
      </c>
      <c r="N31">
        <v>3.4</v>
      </c>
      <c r="O31">
        <v>2.5</v>
      </c>
      <c r="P31">
        <v>416.4</v>
      </c>
      <c r="Q31">
        <v>0.4</v>
      </c>
    </row>
    <row r="33" spans="1:29" ht="30" x14ac:dyDescent="0.25">
      <c r="A33">
        <v>9</v>
      </c>
      <c r="B33" t="s">
        <v>65</v>
      </c>
      <c r="D33" s="12">
        <v>1</v>
      </c>
      <c r="E33" s="12">
        <v>100</v>
      </c>
      <c r="F33" s="15" t="s">
        <v>88</v>
      </c>
      <c r="G33" s="15"/>
      <c r="H33" s="14" t="s">
        <v>79</v>
      </c>
      <c r="I33" s="14"/>
      <c r="J33" s="7" t="s">
        <v>69</v>
      </c>
      <c r="K33" t="s">
        <v>10</v>
      </c>
    </row>
    <row r="35" spans="1:29" ht="75" x14ac:dyDescent="0.25">
      <c r="A35">
        <v>2</v>
      </c>
      <c r="B35" t="s">
        <v>64</v>
      </c>
      <c r="D35" s="12" t="s">
        <v>89</v>
      </c>
      <c r="E35" s="12" t="s">
        <v>89</v>
      </c>
      <c r="F35" s="12" t="s">
        <v>89</v>
      </c>
      <c r="H35" s="13" t="s">
        <v>80</v>
      </c>
      <c r="I35" s="13"/>
      <c r="J35" s="8" t="s">
        <v>70</v>
      </c>
      <c r="K35" t="s">
        <v>10</v>
      </c>
    </row>
    <row r="37" spans="1:29" ht="45" x14ac:dyDescent="0.25">
      <c r="A37">
        <v>4</v>
      </c>
      <c r="B37" t="s">
        <v>64</v>
      </c>
      <c r="D37" s="12" t="s">
        <v>89</v>
      </c>
      <c r="E37" s="12">
        <v>137</v>
      </c>
      <c r="F37" s="12">
        <v>6</v>
      </c>
      <c r="H37" s="13" t="s">
        <v>81</v>
      </c>
      <c r="I37" s="13" t="s">
        <v>91</v>
      </c>
      <c r="J37" s="9" t="s">
        <v>71</v>
      </c>
      <c r="K37" t="s">
        <v>10</v>
      </c>
    </row>
    <row r="39" spans="1:29" ht="30" x14ac:dyDescent="0.25">
      <c r="A39">
        <v>7</v>
      </c>
      <c r="B39" t="s">
        <v>64</v>
      </c>
      <c r="D39" s="12" t="s">
        <v>89</v>
      </c>
      <c r="E39" s="12" t="s">
        <v>89</v>
      </c>
      <c r="F39" s="12">
        <v>6</v>
      </c>
      <c r="G39" s="12">
        <v>920</v>
      </c>
      <c r="H39" s="13" t="s">
        <v>82</v>
      </c>
      <c r="I39" s="13"/>
      <c r="J39" s="10" t="s">
        <v>72</v>
      </c>
      <c r="K39" t="s">
        <v>10</v>
      </c>
    </row>
    <row r="41" spans="1:29" ht="45" x14ac:dyDescent="0.25">
      <c r="A41">
        <v>8</v>
      </c>
      <c r="B41" t="s">
        <v>64</v>
      </c>
      <c r="D41" s="12">
        <v>2.21</v>
      </c>
      <c r="E41" s="12">
        <v>336</v>
      </c>
      <c r="F41" s="12">
        <v>6</v>
      </c>
      <c r="H41" s="13" t="s">
        <v>83</v>
      </c>
      <c r="I41" s="13"/>
      <c r="J41" s="11" t="s">
        <v>73</v>
      </c>
      <c r="K41" t="s">
        <v>10</v>
      </c>
    </row>
    <row r="43" spans="1:29" x14ac:dyDescent="0.25">
      <c r="A43">
        <v>10</v>
      </c>
      <c r="B43" t="s">
        <v>64</v>
      </c>
      <c r="D43" s="12">
        <v>3.2</v>
      </c>
      <c r="E43" s="12">
        <f>3.2*156</f>
        <v>499.20000000000005</v>
      </c>
      <c r="H43" s="13" t="s">
        <v>84</v>
      </c>
      <c r="I43" s="13"/>
      <c r="J43" s="12" t="s">
        <v>74</v>
      </c>
      <c r="K43" t="s">
        <v>59</v>
      </c>
      <c r="L43">
        <v>1632</v>
      </c>
      <c r="M43">
        <v>0.42</v>
      </c>
      <c r="N43">
        <v>4.9000000000000004</v>
      </c>
      <c r="O43">
        <v>2.1</v>
      </c>
      <c r="P43">
        <v>788.6</v>
      </c>
      <c r="Q43">
        <v>0.3</v>
      </c>
      <c r="R43">
        <v>2.6</v>
      </c>
      <c r="S43">
        <v>6.4</v>
      </c>
      <c r="T43">
        <v>798.2</v>
      </c>
      <c r="U43">
        <v>0.4</v>
      </c>
      <c r="V43">
        <v>3.2</v>
      </c>
      <c r="W43">
        <v>6.8</v>
      </c>
      <c r="X43">
        <v>638.6</v>
      </c>
      <c r="Y43">
        <v>0.5</v>
      </c>
      <c r="Z43">
        <v>4</v>
      </c>
      <c r="AA43">
        <v>7.3</v>
      </c>
      <c r="AB43">
        <v>510.9</v>
      </c>
      <c r="AC43">
        <v>0.5</v>
      </c>
    </row>
    <row r="44" spans="1:29" x14ac:dyDescent="0.25">
      <c r="K44" t="s">
        <v>60</v>
      </c>
      <c r="L44">
        <v>100</v>
      </c>
      <c r="M44">
        <v>0.57999999999999996</v>
      </c>
      <c r="N44">
        <v>0.3</v>
      </c>
      <c r="O44">
        <v>0.2</v>
      </c>
      <c r="P44">
        <v>575.70000000000005</v>
      </c>
      <c r="Q44">
        <v>0</v>
      </c>
    </row>
    <row r="45" spans="1:29" x14ac:dyDescent="0.25">
      <c r="K45" t="s">
        <v>61</v>
      </c>
      <c r="L45">
        <v>204</v>
      </c>
      <c r="M45">
        <v>0.98</v>
      </c>
      <c r="N45">
        <v>0.6</v>
      </c>
      <c r="O45">
        <v>0.6</v>
      </c>
      <c r="P45">
        <v>338.7</v>
      </c>
      <c r="Q45">
        <v>0.1</v>
      </c>
    </row>
    <row r="46" spans="1:29" x14ac:dyDescent="0.25">
      <c r="K46" t="s">
        <v>62</v>
      </c>
      <c r="L46">
        <v>100</v>
      </c>
      <c r="M46">
        <v>1.1299999999999999</v>
      </c>
      <c r="N46">
        <v>0.3</v>
      </c>
      <c r="O46">
        <v>0.3</v>
      </c>
      <c r="P46">
        <v>291.8</v>
      </c>
      <c r="Q4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5" x14ac:dyDescent="0.25"/>
  <cols>
    <col min="4" max="4" width="15.28515625" customWidth="1"/>
    <col min="5" max="5" width="15.140625" customWidth="1"/>
    <col min="6" max="6" width="22.5703125" customWidth="1"/>
    <col min="7" max="7" width="24.85546875" customWidth="1"/>
    <col min="8" max="8" width="18.85546875" customWidth="1"/>
    <col min="9" max="9" width="19.28515625" customWidth="1"/>
  </cols>
  <sheetData>
    <row r="1" spans="1:11" x14ac:dyDescent="0.25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25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25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25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2018-08-15T01:24:12Z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