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60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D22" i="1" l="1"/>
  <c r="E56" i="1" l="1"/>
  <c r="E50" i="1"/>
  <c r="E44" i="1"/>
  <c r="E33" i="1"/>
  <c r="E29" i="1"/>
  <c r="E24" i="1"/>
  <c r="E16" i="1"/>
  <c r="E10" i="1"/>
  <c r="E3" i="2" l="1"/>
</calcChain>
</file>

<file path=xl/sharedStrings.xml><?xml version="1.0" encoding="utf-8"?>
<sst xmlns="http://schemas.openxmlformats.org/spreadsheetml/2006/main" count="126" uniqueCount="103">
  <si>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</si>
  <si>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</si>
  <si>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</si>
  <si>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</si>
  <si>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</si>
  <si>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</si>
  <si>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</si>
  <si>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</si>
  <si>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</si>
  <si>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</si>
  <si>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</si>
  <si>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</si>
  <si>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</si>
  <si>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</si>
  <si>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</si>
  <si>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</si>
  <si>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</si>
  <si>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</si>
  <si>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</si>
  <si>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</si>
  <si>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</si>
  <si>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</si>
  <si>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</si>
  <si>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</si>
  <si>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</si>
  <si>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</si>
  <si>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</si>
  <si>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</si>
  <si>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</si>
  <si>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</si>
  <si>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</si>
  <si>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</si>
  <si>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</si>
  <si>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</si>
  <si>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</si>
  <si>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</si>
  <si>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</si>
  <si>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</si>
  <si>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</si>
  <si>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</si>
  <si>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</si>
  <si>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fall2016</t>
  </si>
  <si>
    <t>fall2016/spring2017</t>
  </si>
  <si>
    <t>~577projects\fall2016\projects\f16team01\FD\As Built Package</t>
  </si>
  <si>
    <t>~577projects\fall2016\projects\f16team02\FD</t>
  </si>
  <si>
    <t>~577projects\fall2016\projects\f16team03\Project_docs\FD (Final Deliverables)\As Built Package</t>
  </si>
  <si>
    <t>~577projects\fall2016\projects\f16team04\Development\As_Built_Package</t>
  </si>
  <si>
    <t>~577projects\fall2016\projects\f16team05\teamwebsite\FinalDeliverables</t>
  </si>
  <si>
    <t>~577projects\fall2016\projects\f16team06\FD</t>
  </si>
  <si>
    <t>~577projects\fall2016\projects\f16team07\project\FD</t>
  </si>
  <si>
    <t>~577projects\fall2016\projects\f16team08\FD</t>
  </si>
  <si>
    <t>~577projects\fall2016\projects\f16team09\AsBuilt</t>
  </si>
  <si>
    <t>~577projects\fall2016\projects\f16team10\FD\2017Spring</t>
  </si>
  <si>
    <t>Similar ..</t>
  </si>
  <si>
    <t>Lower P..</t>
  </si>
  <si>
    <t>Same Be..</t>
  </si>
  <si>
    <t>shop widget</t>
  </si>
  <si>
    <t>Clothing Tag</t>
  </si>
  <si>
    <t>Registration</t>
  </si>
  <si>
    <t>Payment System</t>
  </si>
  <si>
    <t>Migration</t>
  </si>
  <si>
    <t>Announcements</t>
  </si>
  <si>
    <t>Event Calander</t>
  </si>
  <si>
    <t>Sys:BackEnd</t>
  </si>
  <si>
    <t>Alg: Train</t>
  </si>
  <si>
    <t>Alg: Test</t>
  </si>
  <si>
    <t>Sys: FrontEnd</t>
  </si>
  <si>
    <t>Event Module</t>
  </si>
  <si>
    <t>User Module</t>
  </si>
  <si>
    <t>Login Page</t>
  </si>
  <si>
    <t>Register Page</t>
  </si>
  <si>
    <t>Game Page</t>
  </si>
  <si>
    <t>Profile Page</t>
  </si>
  <si>
    <t>Leader Board</t>
  </si>
  <si>
    <t>User Authentication</t>
  </si>
  <si>
    <t>Detonate</t>
  </si>
  <si>
    <t>Unit Tests</t>
  </si>
  <si>
    <t>Game Creation</t>
  </si>
  <si>
    <t>Loading Page</t>
  </si>
  <si>
    <t>Authentication</t>
  </si>
  <si>
    <t>Search</t>
  </si>
  <si>
    <t>Appointment</t>
  </si>
  <si>
    <t>User Profile</t>
  </si>
  <si>
    <t>Notification</t>
  </si>
  <si>
    <t>Education</t>
  </si>
  <si>
    <t>Weather</t>
  </si>
  <si>
    <t>Farm</t>
  </si>
  <si>
    <t>Case Management</t>
  </si>
  <si>
    <t>User Management</t>
  </si>
  <si>
    <t>Activity Management</t>
  </si>
  <si>
    <t>System Functions</t>
  </si>
  <si>
    <t>f16a_frenzy</t>
  </si>
  <si>
    <t>f16a_vyma</t>
  </si>
  <si>
    <t>f16a_GoGrrrlsApp</t>
  </si>
  <si>
    <t>f16a_ImageProcessing_Platform</t>
  </si>
  <si>
    <t>f16a_ShareWeb</t>
  </si>
  <si>
    <t>f16a_Newlette_Coins</t>
  </si>
  <si>
    <t>f16a_Fuppy</t>
  </si>
  <si>
    <t>s17b_Fokcus</t>
  </si>
  <si>
    <t>s17b_FarmWorkers_SafetyApp</t>
  </si>
  <si>
    <t>s17b_eLockbox</t>
  </si>
  <si>
    <t>Effort (PM)</t>
  </si>
  <si>
    <t>Effort 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</si>
</sst>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zoomScale="85" zoomScaleNormal="85" workbookViewId="0">
      <pane ySplit="1" topLeftCell="A8" activePane="bottomLeft" state="frozen"/>
      <selection pane="bottomLeft" activeCell="F19" sqref="F19"/>
    </sheetView>
  </sheetViews>
  <sheetFormatPr defaultRowHeight="14.4" x14ac:dyDescent="0.3"/>
  <cols>
    <col min="2" max="2" width="18.33203125" bestFit="1" customWidth="1"/>
    <col min="3" max="3" width="22.5546875" customWidth="1"/>
    <col min="4" max="6" width="22.5546875" style="10" customWidth="1"/>
    <col min="7" max="7" width="126.44140625" bestFit="1" customWidth="1"/>
    <col min="8" max="8" width="36.44140625" hidden="1" customWidth="1"/>
    <col min="9" max="10" width="5.109375" hidden="1" customWidth="1"/>
    <col min="11" max="11" width="15.109375" hidden="1" customWidth="1"/>
    <col min="12" max="12" width="13.6640625" hidden="1" customWidth="1"/>
    <col min="13" max="13" width="7.109375" hidden="1" customWidth="1"/>
    <col min="14" max="14" width="5.33203125" hidden="1" customWidth="1"/>
    <col min="15" max="15" width="22.5546875" hidden="1" customWidth="1"/>
    <col min="16" max="17" width="22" hidden="1" customWidth="1"/>
    <col min="18" max="18" width="21.6640625" hidden="1" customWidth="1"/>
    <col min="19" max="19" width="24.88671875" customWidth="1"/>
    <col min="20" max="20" width="19.33203125" customWidth="1"/>
    <col min="22" max="22" width="18.6640625" customWidth="1"/>
    <col min="23" max="23" width="18.88671875" customWidth="1"/>
    <col min="24" max="24" width="24.109375" customWidth="1"/>
    <col min="25" max="25" width="18.5546875" customWidth="1"/>
    <col min="26" max="26" width="11" customWidth="1"/>
  </cols>
  <sheetData>
    <row r="1" spans="1:26" x14ac:dyDescent="0.3">
      <c r="A1" s="1" t="s">
        <v>3</v>
      </c>
      <c r="B1" s="1" t="s">
        <v>4</v>
      </c>
      <c r="C1" s="1" t="s">
        <v>0</v>
      </c>
      <c r="D1" s="1" t="s">
        <v>101</v>
      </c>
      <c r="E1" s="1" t="s">
        <v>102</v>
      </c>
      <c r="F1" s="1" t="s">
        <v>15</v>
      </c>
      <c r="G1" s="3" t="s">
        <v>6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29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3">
      <c r="A2" s="2">
        <v>1</v>
      </c>
      <c r="B2" s="2" t="s">
        <v>5</v>
      </c>
      <c r="C2" s="2" t="s">
        <v>1</v>
      </c>
      <c r="D2" s="2"/>
      <c r="E2" s="2"/>
      <c r="F2" s="2"/>
      <c r="G2" t="s">
        <v>7</v>
      </c>
      <c r="H2" s="2" t="s">
        <v>10</v>
      </c>
    </row>
    <row r="3" spans="1:26" x14ac:dyDescent="0.3">
      <c r="A3">
        <v>2</v>
      </c>
      <c r="B3" t="s">
        <v>5</v>
      </c>
      <c r="C3" t="s">
        <v>2</v>
      </c>
      <c r="G3" t="s">
        <v>8</v>
      </c>
      <c r="H3" t="s">
        <v>28</v>
      </c>
      <c r="I3">
        <v>2468</v>
      </c>
      <c r="J3">
        <v>0.56999999999999995</v>
      </c>
      <c r="K3">
        <v>8.07</v>
      </c>
      <c r="L3">
        <v>4.6100000000000003</v>
      </c>
      <c r="M3" t="s">
        <v>30</v>
      </c>
      <c r="N3">
        <v>0.6</v>
      </c>
      <c r="O3">
        <v>7.16</v>
      </c>
      <c r="P3">
        <v>6.77</v>
      </c>
      <c r="Q3">
        <v>704.28</v>
      </c>
      <c r="R3">
        <v>1.1000000000000001</v>
      </c>
      <c r="S3">
        <v>8.9499999999999993</v>
      </c>
      <c r="T3">
        <v>7.26</v>
      </c>
      <c r="U3">
        <v>563.41999999999996</v>
      </c>
      <c r="V3">
        <v>1.2</v>
      </c>
      <c r="W3">
        <v>11.18</v>
      </c>
      <c r="X3">
        <v>7.78</v>
      </c>
      <c r="Y3">
        <v>450.74</v>
      </c>
      <c r="Z3">
        <v>1.4</v>
      </c>
    </row>
    <row r="4" spans="1:26" x14ac:dyDescent="0.3">
      <c r="H4" t="s">
        <v>31</v>
      </c>
      <c r="I4">
        <v>220</v>
      </c>
      <c r="J4">
        <v>0.55000000000000004</v>
      </c>
      <c r="K4">
        <v>0.73</v>
      </c>
      <c r="L4">
        <v>0.4</v>
      </c>
      <c r="M4">
        <v>543.41</v>
      </c>
      <c r="N4">
        <v>0.1</v>
      </c>
    </row>
    <row r="5" spans="1:26" x14ac:dyDescent="0.3">
      <c r="H5" t="s">
        <v>32</v>
      </c>
      <c r="I5">
        <v>880</v>
      </c>
      <c r="J5">
        <v>0.6</v>
      </c>
      <c r="K5">
        <v>2.94</v>
      </c>
      <c r="L5">
        <v>1.76</v>
      </c>
      <c r="M5">
        <v>499.44</v>
      </c>
      <c r="N5">
        <v>0.3</v>
      </c>
    </row>
    <row r="6" spans="1:26" x14ac:dyDescent="0.3">
      <c r="H6" t="s">
        <v>33</v>
      </c>
      <c r="I6">
        <v>440</v>
      </c>
      <c r="J6">
        <v>0.7</v>
      </c>
      <c r="K6">
        <v>1.47</v>
      </c>
      <c r="L6">
        <v>1.02</v>
      </c>
      <c r="M6">
        <v>431.33</v>
      </c>
      <c r="N6">
        <v>0.1</v>
      </c>
    </row>
    <row r="7" spans="1:26" x14ac:dyDescent="0.3">
      <c r="H7" t="s">
        <v>34</v>
      </c>
      <c r="I7">
        <v>840</v>
      </c>
      <c r="J7">
        <v>0.42</v>
      </c>
      <c r="K7">
        <v>2.8</v>
      </c>
      <c r="L7">
        <v>1.18</v>
      </c>
      <c r="M7">
        <v>713.31</v>
      </c>
      <c r="N7">
        <v>0.2</v>
      </c>
    </row>
    <row r="10" spans="1:26" x14ac:dyDescent="0.3">
      <c r="A10" s="10">
        <v>1</v>
      </c>
      <c r="B10" s="10" t="s">
        <v>41</v>
      </c>
      <c r="C10" s="10" t="s">
        <v>91</v>
      </c>
      <c r="D10" s="10">
        <v>7.13</v>
      </c>
      <c r="E10" s="10">
        <f>7.13*156</f>
        <v>1112.28</v>
      </c>
      <c r="G10" s="10" t="s">
        <v>43</v>
      </c>
      <c r="H10" t="s">
        <v>53</v>
      </c>
      <c r="I10">
        <v>400</v>
      </c>
      <c r="J10">
        <v>0.51</v>
      </c>
      <c r="K10">
        <v>1.28</v>
      </c>
      <c r="L10">
        <v>0.66</v>
      </c>
      <c r="M10">
        <v>607</v>
      </c>
      <c r="N10">
        <v>0.1</v>
      </c>
      <c r="O10">
        <v>5.7</v>
      </c>
      <c r="P10">
        <v>6.33</v>
      </c>
      <c r="Q10">
        <v>569.11</v>
      </c>
      <c r="R10">
        <v>0.9</v>
      </c>
      <c r="S10">
        <v>7.13</v>
      </c>
      <c r="T10">
        <v>6.79</v>
      </c>
      <c r="U10">
        <v>455.28</v>
      </c>
      <c r="V10">
        <v>1.1000000000000001</v>
      </c>
      <c r="W10">
        <v>8.91</v>
      </c>
      <c r="X10">
        <v>7.28</v>
      </c>
      <c r="Y10">
        <v>364.23</v>
      </c>
      <c r="Z10">
        <v>1.2</v>
      </c>
    </row>
    <row r="11" spans="1:26" s="10" customFormat="1" x14ac:dyDescent="0.3">
      <c r="H11" s="10" t="s">
        <v>54</v>
      </c>
      <c r="I11" s="10">
        <v>367</v>
      </c>
      <c r="J11" s="10">
        <v>0.89</v>
      </c>
      <c r="K11" s="10">
        <v>1.18</v>
      </c>
      <c r="L11" s="10">
        <v>1.05</v>
      </c>
      <c r="M11" s="10">
        <v>350</v>
      </c>
      <c r="N11" s="10">
        <v>0.2</v>
      </c>
    </row>
    <row r="12" spans="1:26" s="10" customFormat="1" x14ac:dyDescent="0.3">
      <c r="H12" s="10" t="s">
        <v>55</v>
      </c>
      <c r="I12" s="10">
        <v>567</v>
      </c>
      <c r="J12" s="10">
        <v>0.68</v>
      </c>
      <c r="K12" s="10">
        <v>1.82</v>
      </c>
      <c r="L12" s="10">
        <v>1.24</v>
      </c>
      <c r="M12" s="10">
        <v>455</v>
      </c>
      <c r="N12" s="10">
        <v>0.2</v>
      </c>
    </row>
    <row r="13" spans="1:26" s="10" customFormat="1" x14ac:dyDescent="0.3">
      <c r="H13" s="10" t="s">
        <v>56</v>
      </c>
      <c r="I13" s="10">
        <v>1068</v>
      </c>
      <c r="J13" s="10">
        <v>0.77</v>
      </c>
      <c r="K13" s="10">
        <v>3.43</v>
      </c>
      <c r="L13" s="10">
        <v>2.65</v>
      </c>
      <c r="M13" s="10">
        <v>403</v>
      </c>
      <c r="N13" s="10">
        <v>0.4</v>
      </c>
    </row>
    <row r="14" spans="1:26" s="10" customFormat="1" x14ac:dyDescent="0.3">
      <c r="H14" s="10" t="s">
        <v>57</v>
      </c>
      <c r="I14" s="10">
        <v>844</v>
      </c>
      <c r="J14" s="10">
        <v>0.56999999999999995</v>
      </c>
      <c r="K14" s="10">
        <v>2.71</v>
      </c>
      <c r="L14" s="10">
        <v>1.53</v>
      </c>
      <c r="M14" s="10">
        <v>550</v>
      </c>
      <c r="N14" s="10">
        <v>0.2</v>
      </c>
    </row>
    <row r="15" spans="1:26" s="10" customFormat="1" x14ac:dyDescent="0.3"/>
    <row r="16" spans="1:26" x14ac:dyDescent="0.3">
      <c r="A16" s="10">
        <v>2</v>
      </c>
      <c r="B16" s="10" t="s">
        <v>41</v>
      </c>
      <c r="C16" s="10" t="s">
        <v>92</v>
      </c>
      <c r="D16" s="10">
        <v>7.9</v>
      </c>
      <c r="E16" s="10">
        <f>7.9*156</f>
        <v>1232.4000000000001</v>
      </c>
      <c r="G16" s="10" t="s">
        <v>44</v>
      </c>
      <c r="H16" t="s">
        <v>58</v>
      </c>
      <c r="I16">
        <v>900</v>
      </c>
      <c r="J16">
        <v>0.78</v>
      </c>
      <c r="K16">
        <v>2.9</v>
      </c>
      <c r="L16">
        <v>2.2999999999999998</v>
      </c>
      <c r="M16">
        <v>394.6</v>
      </c>
      <c r="N16">
        <v>0.3</v>
      </c>
      <c r="O16">
        <v>6.3</v>
      </c>
      <c r="P16">
        <v>6.5</v>
      </c>
      <c r="Q16">
        <v>595.4</v>
      </c>
      <c r="R16">
        <v>1</v>
      </c>
      <c r="S16">
        <v>7.9</v>
      </c>
      <c r="T16">
        <v>7</v>
      </c>
      <c r="U16">
        <v>476.3</v>
      </c>
      <c r="V16">
        <v>1.1000000000000001</v>
      </c>
      <c r="W16">
        <v>9.8000000000000007</v>
      </c>
      <c r="X16">
        <v>7.5</v>
      </c>
      <c r="Y16">
        <v>381.1</v>
      </c>
      <c r="Z16">
        <v>1.3</v>
      </c>
    </row>
    <row r="17" spans="1:26" s="10" customFormat="1" x14ac:dyDescent="0.3">
      <c r="H17" s="10" t="s">
        <v>59</v>
      </c>
      <c r="I17" s="10">
        <v>750</v>
      </c>
      <c r="J17" s="10">
        <v>0.87</v>
      </c>
      <c r="K17" s="10">
        <v>2.4</v>
      </c>
      <c r="L17" s="10">
        <v>2.1</v>
      </c>
      <c r="M17" s="10">
        <v>353.4</v>
      </c>
      <c r="N17" s="10">
        <v>0.3</v>
      </c>
    </row>
    <row r="18" spans="1:26" s="10" customFormat="1" x14ac:dyDescent="0.3">
      <c r="H18" s="10" t="s">
        <v>60</v>
      </c>
      <c r="I18" s="10">
        <v>1200</v>
      </c>
      <c r="J18" s="10">
        <v>0.53</v>
      </c>
      <c r="K18" s="10">
        <v>3.9</v>
      </c>
      <c r="L18" s="10">
        <v>2.1</v>
      </c>
      <c r="M18" s="10">
        <v>575.1</v>
      </c>
      <c r="N18" s="10">
        <v>0.3</v>
      </c>
    </row>
    <row r="19" spans="1:26" s="10" customFormat="1" x14ac:dyDescent="0.3">
      <c r="H19" s="10" t="s">
        <v>61</v>
      </c>
      <c r="I19" s="10">
        <v>550</v>
      </c>
      <c r="J19" s="10">
        <v>0.55000000000000004</v>
      </c>
      <c r="K19" s="10">
        <v>1.8</v>
      </c>
      <c r="L19" s="10">
        <v>1</v>
      </c>
      <c r="M19" s="10">
        <v>556.5</v>
      </c>
      <c r="N19" s="10">
        <v>0.1</v>
      </c>
    </row>
    <row r="20" spans="1:26" s="10" customFormat="1" x14ac:dyDescent="0.3">
      <c r="H20" s="10" t="s">
        <v>62</v>
      </c>
      <c r="I20" s="10">
        <v>350</v>
      </c>
      <c r="J20" s="10">
        <v>0.35</v>
      </c>
      <c r="K20" s="10">
        <v>1.1000000000000001</v>
      </c>
      <c r="L20" s="10">
        <v>0.4</v>
      </c>
      <c r="M20" s="10">
        <v>889.7</v>
      </c>
      <c r="N20" s="10">
        <v>0.1</v>
      </c>
    </row>
    <row r="21" spans="1:26" s="10" customFormat="1" x14ac:dyDescent="0.3"/>
    <row r="22" spans="1:26" s="11" customFormat="1" x14ac:dyDescent="0.3">
      <c r="A22" s="11">
        <v>3</v>
      </c>
      <c r="B22" s="11" t="s">
        <v>41</v>
      </c>
      <c r="C22" s="11" t="s">
        <v>93</v>
      </c>
      <c r="D22" s="11">
        <f>7*20*4*3.5</f>
        <v>1960</v>
      </c>
      <c r="F22" s="11">
        <v>7</v>
      </c>
      <c r="G22" s="11" t="s">
        <v>45</v>
      </c>
      <c r="H22" s="11" t="s">
        <v>10</v>
      </c>
    </row>
    <row r="23" spans="1:26" s="10" customFormat="1" x14ac:dyDescent="0.3"/>
    <row r="24" spans="1:26" x14ac:dyDescent="0.3">
      <c r="A24" s="10">
        <v>4</v>
      </c>
      <c r="B24" s="10" t="s">
        <v>41</v>
      </c>
      <c r="C24" s="10" t="s">
        <v>94</v>
      </c>
      <c r="D24" s="10">
        <v>8.3000000000000007</v>
      </c>
      <c r="E24" s="10">
        <f>8.3*156</f>
        <v>1294.8000000000002</v>
      </c>
      <c r="G24" s="10" t="s">
        <v>46</v>
      </c>
      <c r="H24" t="s">
        <v>63</v>
      </c>
      <c r="I24">
        <v>1224</v>
      </c>
      <c r="J24">
        <v>0.68</v>
      </c>
      <c r="K24">
        <v>4</v>
      </c>
      <c r="L24">
        <v>2.7</v>
      </c>
      <c r="M24">
        <v>449.9</v>
      </c>
      <c r="N24">
        <v>0.4</v>
      </c>
      <c r="O24">
        <v>6.7</v>
      </c>
      <c r="P24">
        <v>6.7</v>
      </c>
      <c r="Q24">
        <v>439.7</v>
      </c>
      <c r="R24">
        <v>1</v>
      </c>
      <c r="S24">
        <v>8.3000000000000007</v>
      </c>
      <c r="T24">
        <v>7.2</v>
      </c>
      <c r="U24">
        <v>351.7</v>
      </c>
      <c r="V24">
        <v>1.2</v>
      </c>
      <c r="W24">
        <v>10.4</v>
      </c>
      <c r="X24">
        <v>7.7</v>
      </c>
      <c r="Y24">
        <v>281.39999999999998</v>
      </c>
      <c r="Z24">
        <v>1.3</v>
      </c>
    </row>
    <row r="25" spans="1:26" s="10" customFormat="1" x14ac:dyDescent="0.3">
      <c r="H25" s="10" t="s">
        <v>64</v>
      </c>
      <c r="I25" s="10">
        <v>976</v>
      </c>
      <c r="J25" s="10">
        <v>1.37</v>
      </c>
      <c r="K25" s="10">
        <v>3.2</v>
      </c>
      <c r="L25" s="10">
        <v>4.4000000000000004</v>
      </c>
      <c r="M25" s="10">
        <v>224</v>
      </c>
      <c r="N25" s="10">
        <v>0.6</v>
      </c>
    </row>
    <row r="26" spans="1:26" s="10" customFormat="1" x14ac:dyDescent="0.3">
      <c r="H26" s="10" t="s">
        <v>65</v>
      </c>
      <c r="I26" s="10">
        <v>231</v>
      </c>
      <c r="J26" s="10">
        <v>0.56000000000000005</v>
      </c>
      <c r="K26" s="10">
        <v>0.8</v>
      </c>
      <c r="L26" s="10">
        <v>0.4</v>
      </c>
      <c r="M26" s="10">
        <v>550.5</v>
      </c>
      <c r="N26" s="10">
        <v>0.1</v>
      </c>
    </row>
    <row r="27" spans="1:26" s="10" customFormat="1" x14ac:dyDescent="0.3">
      <c r="H27" s="10" t="s">
        <v>66</v>
      </c>
      <c r="I27" s="10">
        <v>500</v>
      </c>
      <c r="J27" s="10">
        <v>0.51</v>
      </c>
      <c r="K27" s="10">
        <v>1.6</v>
      </c>
      <c r="L27" s="10">
        <v>0.8</v>
      </c>
      <c r="M27" s="10">
        <v>597.79999999999995</v>
      </c>
      <c r="N27" s="10">
        <v>0.1</v>
      </c>
    </row>
    <row r="28" spans="1:26" s="10" customFormat="1" x14ac:dyDescent="0.3"/>
    <row r="29" spans="1:26" x14ac:dyDescent="0.3">
      <c r="A29" s="10">
        <v>5</v>
      </c>
      <c r="B29" s="10" t="s">
        <v>41</v>
      </c>
      <c r="C29" s="10" t="s">
        <v>95</v>
      </c>
      <c r="D29" s="10">
        <v>8.6999999999999993</v>
      </c>
      <c r="E29" s="10">
        <f>8.7*156</f>
        <v>1357.1999999999998</v>
      </c>
      <c r="G29" s="10" t="s">
        <v>47</v>
      </c>
      <c r="H29" t="s">
        <v>28</v>
      </c>
      <c r="I29">
        <v>2200</v>
      </c>
      <c r="J29">
        <v>0.62</v>
      </c>
      <c r="K29">
        <v>7</v>
      </c>
      <c r="L29">
        <v>4.37</v>
      </c>
      <c r="M29">
        <v>503</v>
      </c>
      <c r="N29">
        <v>0.6</v>
      </c>
      <c r="O29">
        <v>6.96</v>
      </c>
      <c r="P29">
        <v>6.68</v>
      </c>
      <c r="Q29">
        <v>632.36</v>
      </c>
      <c r="R29">
        <v>1</v>
      </c>
      <c r="S29">
        <v>8.6999999999999993</v>
      </c>
      <c r="T29">
        <v>7.16</v>
      </c>
      <c r="U29">
        <v>505.89</v>
      </c>
      <c r="V29">
        <v>1.2</v>
      </c>
      <c r="W29">
        <v>10.87</v>
      </c>
      <c r="X29">
        <v>7.67</v>
      </c>
      <c r="Y29">
        <v>404.71</v>
      </c>
      <c r="Z29">
        <v>1.4</v>
      </c>
    </row>
    <row r="30" spans="1:26" s="10" customFormat="1" x14ac:dyDescent="0.3">
      <c r="H30" s="10" t="s">
        <v>67</v>
      </c>
      <c r="I30" s="10">
        <v>1650</v>
      </c>
      <c r="J30" s="10">
        <v>0.62</v>
      </c>
      <c r="K30" s="10">
        <v>5.25</v>
      </c>
      <c r="L30" s="10">
        <v>3.28</v>
      </c>
      <c r="M30" s="10">
        <v>503</v>
      </c>
      <c r="N30" s="10">
        <v>0.5</v>
      </c>
    </row>
    <row r="31" spans="1:26" s="10" customFormat="1" x14ac:dyDescent="0.3">
      <c r="H31" s="10" t="s">
        <v>68</v>
      </c>
      <c r="I31" s="10">
        <v>550</v>
      </c>
      <c r="J31" s="10">
        <v>0.6</v>
      </c>
      <c r="K31" s="10">
        <v>1.75</v>
      </c>
      <c r="L31" s="10">
        <v>1.04</v>
      </c>
      <c r="M31" s="10">
        <v>527.08000000000004</v>
      </c>
      <c r="N31" s="10">
        <v>0.1</v>
      </c>
    </row>
    <row r="32" spans="1:26" s="10" customFormat="1" x14ac:dyDescent="0.3"/>
    <row r="33" spans="1:26" x14ac:dyDescent="0.3">
      <c r="A33" s="10">
        <v>6</v>
      </c>
      <c r="B33" s="10" t="s">
        <v>41</v>
      </c>
      <c r="C33" s="10" t="s">
        <v>96</v>
      </c>
      <c r="D33" s="10">
        <v>9.02</v>
      </c>
      <c r="E33" s="10">
        <f>D33*156</f>
        <v>1407.12</v>
      </c>
      <c r="G33" s="10" t="s">
        <v>48</v>
      </c>
      <c r="H33" t="s">
        <v>69</v>
      </c>
      <c r="I33">
        <v>168</v>
      </c>
      <c r="J33">
        <v>0.48</v>
      </c>
      <c r="K33">
        <v>0.55000000000000004</v>
      </c>
      <c r="L33">
        <v>0.26</v>
      </c>
      <c r="M33">
        <v>637.19000000000005</v>
      </c>
      <c r="N33">
        <v>0</v>
      </c>
      <c r="O33">
        <v>7.22</v>
      </c>
      <c r="P33">
        <v>6.83</v>
      </c>
      <c r="Q33">
        <v>507.71</v>
      </c>
      <c r="R33">
        <v>1.1000000000000001</v>
      </c>
      <c r="S33">
        <v>9.02</v>
      </c>
      <c r="T33">
        <v>7.32</v>
      </c>
      <c r="U33">
        <v>406.17</v>
      </c>
      <c r="V33">
        <v>1.2</v>
      </c>
      <c r="W33">
        <v>11.28</v>
      </c>
      <c r="X33">
        <v>7.85</v>
      </c>
      <c r="Y33">
        <v>324.93</v>
      </c>
      <c r="Z33">
        <v>1.4</v>
      </c>
    </row>
    <row r="34" spans="1:26" s="10" customFormat="1" x14ac:dyDescent="0.3">
      <c r="H34" s="10" t="s">
        <v>70</v>
      </c>
      <c r="I34" s="10">
        <v>273</v>
      </c>
      <c r="J34" s="10">
        <v>0.48</v>
      </c>
      <c r="K34" s="10">
        <v>0.89</v>
      </c>
      <c r="L34" s="10">
        <v>0.43</v>
      </c>
      <c r="M34" s="10">
        <v>637.19000000000005</v>
      </c>
      <c r="N34" s="10">
        <v>0.1</v>
      </c>
    </row>
    <row r="35" spans="1:26" s="10" customFormat="1" x14ac:dyDescent="0.3">
      <c r="H35" s="10" t="s">
        <v>71</v>
      </c>
      <c r="I35" s="10">
        <v>1122</v>
      </c>
      <c r="J35" s="10">
        <v>1.27</v>
      </c>
      <c r="K35" s="10">
        <v>3.66</v>
      </c>
      <c r="L35" s="10">
        <v>4.67</v>
      </c>
      <c r="M35" s="10">
        <v>240.43</v>
      </c>
      <c r="N35" s="10">
        <v>0.6</v>
      </c>
    </row>
    <row r="36" spans="1:26" s="10" customFormat="1" x14ac:dyDescent="0.3">
      <c r="H36" s="10" t="s">
        <v>78</v>
      </c>
      <c r="I36" s="10">
        <v>100</v>
      </c>
      <c r="J36" s="10">
        <v>0.22</v>
      </c>
      <c r="K36" s="10">
        <v>0.33</v>
      </c>
      <c r="L36" s="10">
        <v>7.0000000000000007E-2</v>
      </c>
      <c r="M36" s="10">
        <v>1373.93</v>
      </c>
      <c r="N36" s="10">
        <v>0</v>
      </c>
    </row>
    <row r="37" spans="1:26" s="10" customFormat="1" x14ac:dyDescent="0.3">
      <c r="H37" s="10" t="s">
        <v>72</v>
      </c>
      <c r="I37" s="10">
        <v>200</v>
      </c>
      <c r="J37" s="10">
        <v>0.36</v>
      </c>
      <c r="K37" s="10">
        <v>0.65</v>
      </c>
      <c r="L37" s="10">
        <v>0.23</v>
      </c>
      <c r="M37" s="10">
        <v>860.5</v>
      </c>
      <c r="N37" s="10">
        <v>0</v>
      </c>
    </row>
    <row r="38" spans="1:26" s="10" customFormat="1" x14ac:dyDescent="0.3">
      <c r="H38" s="10" t="s">
        <v>73</v>
      </c>
      <c r="I38" s="10">
        <v>160</v>
      </c>
      <c r="J38" s="10">
        <v>0.36</v>
      </c>
      <c r="K38" s="10">
        <v>0.52</v>
      </c>
      <c r="L38" s="10">
        <v>0.19</v>
      </c>
      <c r="M38" s="10">
        <v>853.44</v>
      </c>
      <c r="N38" s="10">
        <v>0</v>
      </c>
    </row>
    <row r="39" spans="1:26" s="10" customFormat="1" x14ac:dyDescent="0.3">
      <c r="H39" s="10" t="s">
        <v>74</v>
      </c>
      <c r="I39" s="10">
        <v>310</v>
      </c>
      <c r="J39" s="10">
        <v>0.71</v>
      </c>
      <c r="K39" s="10">
        <v>1.01</v>
      </c>
      <c r="L39" s="10">
        <v>0.72</v>
      </c>
      <c r="M39" s="10">
        <v>430.74</v>
      </c>
      <c r="N39" s="10">
        <v>0.1</v>
      </c>
    </row>
    <row r="40" spans="1:26" s="10" customFormat="1" x14ac:dyDescent="0.3">
      <c r="H40" s="10" t="s">
        <v>75</v>
      </c>
      <c r="I40" s="10">
        <v>462</v>
      </c>
      <c r="J40" s="10">
        <v>0.69</v>
      </c>
      <c r="K40" s="10">
        <v>1.51</v>
      </c>
      <c r="L40" s="10">
        <v>1.03</v>
      </c>
      <c r="M40" s="10">
        <v>447.43</v>
      </c>
      <c r="N40" s="10">
        <v>0.1</v>
      </c>
    </row>
    <row r="41" spans="1:26" s="10" customFormat="1" x14ac:dyDescent="0.3">
      <c r="H41" s="10" t="s">
        <v>76</v>
      </c>
      <c r="I41" s="10">
        <v>450</v>
      </c>
      <c r="J41" s="10">
        <v>0.56000000000000005</v>
      </c>
      <c r="K41" s="10">
        <v>1.47</v>
      </c>
      <c r="L41" s="10">
        <v>0.82</v>
      </c>
      <c r="M41" s="10">
        <v>546.30999999999995</v>
      </c>
      <c r="N41" s="10">
        <v>0.1</v>
      </c>
    </row>
    <row r="42" spans="1:26" s="10" customFormat="1" x14ac:dyDescent="0.3">
      <c r="H42" s="10" t="s">
        <v>77</v>
      </c>
      <c r="I42" s="10">
        <v>420</v>
      </c>
      <c r="J42" s="10">
        <v>0.43</v>
      </c>
      <c r="K42" s="10">
        <v>1.37</v>
      </c>
      <c r="L42" s="10">
        <v>0.6</v>
      </c>
      <c r="M42" s="10">
        <v>704.75</v>
      </c>
      <c r="N42" s="10">
        <v>0.1</v>
      </c>
    </row>
    <row r="43" spans="1:26" s="10" customFormat="1" x14ac:dyDescent="0.3"/>
    <row r="44" spans="1:26" x14ac:dyDescent="0.3">
      <c r="A44" s="10">
        <v>7</v>
      </c>
      <c r="B44" s="10" t="s">
        <v>41</v>
      </c>
      <c r="C44" s="10" t="s">
        <v>97</v>
      </c>
      <c r="D44" s="10">
        <v>26.2</v>
      </c>
      <c r="E44" s="10">
        <f>D44*156</f>
        <v>4087.2</v>
      </c>
      <c r="G44" s="10" t="s">
        <v>49</v>
      </c>
      <c r="H44" t="s">
        <v>79</v>
      </c>
      <c r="I44">
        <v>1219</v>
      </c>
      <c r="J44">
        <v>1.0900000000000001</v>
      </c>
      <c r="K44">
        <v>5.5</v>
      </c>
      <c r="L44">
        <v>6</v>
      </c>
      <c r="M44">
        <v>202.2</v>
      </c>
      <c r="N44">
        <v>0.6</v>
      </c>
      <c r="O44">
        <v>20.9</v>
      </c>
      <c r="P44">
        <v>9.9</v>
      </c>
      <c r="Q44">
        <v>194.8</v>
      </c>
      <c r="R44">
        <v>2.1</v>
      </c>
      <c r="S44">
        <v>26.2</v>
      </c>
      <c r="T44">
        <v>10.7</v>
      </c>
      <c r="U44">
        <v>155.9</v>
      </c>
      <c r="V44">
        <v>2.5</v>
      </c>
      <c r="W44">
        <v>32.700000000000003</v>
      </c>
      <c r="X44">
        <v>11.5</v>
      </c>
      <c r="Y44">
        <v>124.7</v>
      </c>
      <c r="Z44">
        <v>2.9</v>
      </c>
    </row>
    <row r="45" spans="1:26" s="10" customFormat="1" x14ac:dyDescent="0.3">
      <c r="H45" s="10" t="s">
        <v>80</v>
      </c>
      <c r="I45" s="10">
        <v>1484</v>
      </c>
      <c r="J45" s="10">
        <v>1.69</v>
      </c>
      <c r="K45" s="10">
        <v>6.8</v>
      </c>
      <c r="L45" s="10">
        <v>11.4</v>
      </c>
      <c r="M45" s="10">
        <v>129.6</v>
      </c>
      <c r="N45" s="10">
        <v>1.1000000000000001</v>
      </c>
    </row>
    <row r="46" spans="1:26" s="10" customFormat="1" x14ac:dyDescent="0.3">
      <c r="H46" s="10" t="s">
        <v>81</v>
      </c>
      <c r="I46" s="10">
        <v>1378</v>
      </c>
      <c r="J46" s="10">
        <v>1.39</v>
      </c>
      <c r="K46" s="10">
        <v>6.3</v>
      </c>
      <c r="L46" s="10">
        <v>8.6999999999999993</v>
      </c>
      <c r="M46" s="10">
        <v>158.30000000000001</v>
      </c>
      <c r="N46" s="10">
        <v>0.8</v>
      </c>
    </row>
    <row r="47" spans="1:26" s="10" customFormat="1" x14ac:dyDescent="0.3"/>
    <row r="48" spans="1:26" x14ac:dyDescent="0.3">
      <c r="A48" s="10">
        <v>8</v>
      </c>
      <c r="B48" s="10" t="s">
        <v>42</v>
      </c>
      <c r="C48" s="10" t="s">
        <v>98</v>
      </c>
      <c r="G48" s="10" t="s">
        <v>50</v>
      </c>
      <c r="H48" t="s">
        <v>10</v>
      </c>
    </row>
    <row r="49" spans="1:26" s="10" customFormat="1" x14ac:dyDescent="0.3"/>
    <row r="50" spans="1:26" x14ac:dyDescent="0.3">
      <c r="A50" s="10">
        <v>9</v>
      </c>
      <c r="B50" s="10" t="s">
        <v>42</v>
      </c>
      <c r="C50" s="10" t="s">
        <v>99</v>
      </c>
      <c r="D50" s="10">
        <v>17.5</v>
      </c>
      <c r="E50" s="10">
        <f>D50*156</f>
        <v>2730</v>
      </c>
      <c r="G50" s="10" t="s">
        <v>51</v>
      </c>
      <c r="H50" t="s">
        <v>82</v>
      </c>
      <c r="I50">
        <v>1100</v>
      </c>
      <c r="J50">
        <v>0.63</v>
      </c>
      <c r="K50">
        <v>3.8</v>
      </c>
      <c r="L50">
        <v>2.4</v>
      </c>
      <c r="M50">
        <v>460</v>
      </c>
      <c r="N50">
        <v>0.3</v>
      </c>
      <c r="O50">
        <v>14</v>
      </c>
      <c r="P50">
        <v>8.5</v>
      </c>
      <c r="Q50">
        <v>356.8</v>
      </c>
      <c r="R50">
        <v>1.6</v>
      </c>
      <c r="S50">
        <v>17.5</v>
      </c>
      <c r="T50">
        <v>9.1</v>
      </c>
      <c r="U50">
        <v>285.39999999999998</v>
      </c>
      <c r="V50">
        <v>1.9</v>
      </c>
      <c r="W50">
        <v>21.9</v>
      </c>
      <c r="X50">
        <v>9.8000000000000007</v>
      </c>
      <c r="Y50">
        <v>228.3</v>
      </c>
      <c r="Z50">
        <v>2.2000000000000002</v>
      </c>
    </row>
    <row r="51" spans="1:26" s="10" customFormat="1" x14ac:dyDescent="0.3">
      <c r="H51" s="10" t="s">
        <v>83</v>
      </c>
      <c r="I51" s="10">
        <v>700</v>
      </c>
      <c r="J51" s="10">
        <v>0.88</v>
      </c>
      <c r="K51" s="10">
        <v>2.4</v>
      </c>
      <c r="L51" s="10">
        <v>2.1</v>
      </c>
      <c r="M51" s="10">
        <v>331</v>
      </c>
      <c r="N51" s="10">
        <v>0.2</v>
      </c>
    </row>
    <row r="52" spans="1:26" s="10" customFormat="1" x14ac:dyDescent="0.3">
      <c r="H52" s="10" t="s">
        <v>84</v>
      </c>
      <c r="I52" s="10">
        <v>2700</v>
      </c>
      <c r="J52" s="10">
        <v>1.25</v>
      </c>
      <c r="K52" s="10">
        <v>9.3000000000000007</v>
      </c>
      <c r="L52" s="10">
        <v>11.7</v>
      </c>
      <c r="M52" s="10">
        <v>231</v>
      </c>
      <c r="N52" s="10">
        <v>1.3</v>
      </c>
    </row>
    <row r="53" spans="1:26" s="10" customFormat="1" x14ac:dyDescent="0.3">
      <c r="H53" s="10" t="s">
        <v>85</v>
      </c>
      <c r="I53" s="10">
        <v>200</v>
      </c>
      <c r="J53" s="10">
        <v>1.02</v>
      </c>
      <c r="K53" s="10">
        <v>0.7</v>
      </c>
      <c r="L53" s="10">
        <v>0.7</v>
      </c>
      <c r="M53" s="10">
        <v>283.8</v>
      </c>
      <c r="N53" s="10">
        <v>0.1</v>
      </c>
    </row>
    <row r="54" spans="1:26" s="10" customFormat="1" x14ac:dyDescent="0.3">
      <c r="H54" s="10" t="s">
        <v>86</v>
      </c>
      <c r="I54" s="10">
        <v>300</v>
      </c>
      <c r="J54" s="10">
        <v>0.6</v>
      </c>
      <c r="K54" s="10">
        <v>1</v>
      </c>
      <c r="L54" s="10">
        <v>0.6</v>
      </c>
      <c r="M54" s="10">
        <v>484.6</v>
      </c>
      <c r="N54" s="10">
        <v>0.1</v>
      </c>
    </row>
    <row r="55" spans="1:26" s="10" customFormat="1" x14ac:dyDescent="0.3"/>
    <row r="56" spans="1:26" x14ac:dyDescent="0.3">
      <c r="A56" s="10">
        <v>10</v>
      </c>
      <c r="B56" s="10" t="s">
        <v>42</v>
      </c>
      <c r="C56" s="10" t="s">
        <v>100</v>
      </c>
      <c r="D56" s="10">
        <v>6</v>
      </c>
      <c r="E56" s="10">
        <f>D56*156</f>
        <v>936</v>
      </c>
      <c r="G56" s="10" t="s">
        <v>52</v>
      </c>
      <c r="H56" t="s">
        <v>87</v>
      </c>
      <c r="I56">
        <v>1272</v>
      </c>
      <c r="J56">
        <v>0.86</v>
      </c>
      <c r="K56">
        <v>3.98</v>
      </c>
      <c r="L56">
        <v>3.43</v>
      </c>
      <c r="M56">
        <v>370</v>
      </c>
      <c r="N56">
        <v>0.5</v>
      </c>
      <c r="O56">
        <v>4.8</v>
      </c>
      <c r="P56">
        <v>6</v>
      </c>
      <c r="Q56">
        <v>463.88</v>
      </c>
      <c r="R56">
        <v>0.8</v>
      </c>
      <c r="S56">
        <v>6</v>
      </c>
      <c r="T56">
        <v>6.43</v>
      </c>
      <c r="U56">
        <v>371.1</v>
      </c>
      <c r="V56">
        <v>0.9</v>
      </c>
      <c r="W56">
        <v>7.5</v>
      </c>
      <c r="X56">
        <v>6.9</v>
      </c>
      <c r="Y56">
        <v>296.88</v>
      </c>
      <c r="Z56">
        <v>1.1000000000000001</v>
      </c>
    </row>
    <row r="57" spans="1:26" x14ac:dyDescent="0.3">
      <c r="C57" s="10"/>
      <c r="H57" t="s">
        <v>88</v>
      </c>
      <c r="I57">
        <v>328</v>
      </c>
      <c r="J57">
        <v>0.82</v>
      </c>
      <c r="K57">
        <v>1.03</v>
      </c>
      <c r="L57">
        <v>1.03</v>
      </c>
      <c r="M57">
        <v>389</v>
      </c>
      <c r="N57">
        <v>0.1</v>
      </c>
    </row>
    <row r="58" spans="1:26" x14ac:dyDescent="0.3">
      <c r="H58" t="s">
        <v>89</v>
      </c>
      <c r="I58">
        <v>300</v>
      </c>
      <c r="J58">
        <v>0.95</v>
      </c>
      <c r="K58">
        <v>0.94</v>
      </c>
      <c r="L58">
        <v>0.94</v>
      </c>
      <c r="M58">
        <v>338</v>
      </c>
      <c r="N58">
        <v>0.1</v>
      </c>
    </row>
    <row r="59" spans="1:26" x14ac:dyDescent="0.3">
      <c r="H59" t="s">
        <v>90</v>
      </c>
      <c r="I59">
        <v>328</v>
      </c>
      <c r="J59">
        <v>0.82</v>
      </c>
      <c r="K59">
        <v>1.03</v>
      </c>
      <c r="L59">
        <v>1.03</v>
      </c>
      <c r="M59">
        <v>389</v>
      </c>
      <c r="N59">
        <v>0.1</v>
      </c>
    </row>
    <row r="62" spans="1:26" x14ac:dyDescent="0.3">
      <c r="G62" s="4"/>
    </row>
    <row r="70" spans="7:7" x14ac:dyDescent="0.3">
      <c r="G70" s="5"/>
    </row>
    <row r="72" spans="7:7" x14ac:dyDescent="0.3">
      <c r="G72" s="6"/>
    </row>
    <row r="74" spans="7:7" x14ac:dyDescent="0.3">
      <c r="G74" s="7"/>
    </row>
    <row r="76" spans="7:7" x14ac:dyDescent="0.3">
      <c r="G76" s="8"/>
    </row>
    <row r="78" spans="7:7" x14ac:dyDescent="0.3">
      <c r="G78" s="9"/>
    </row>
    <row r="80" spans="7:7" x14ac:dyDescent="0.3">
      <c r="G8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2018-08-15T07:50:56Z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