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UseCaseWeighting\"/>
    </mc:Choice>
  </mc:AlternateContent>
  <bookViews>
    <workbookView xWindow="0" yWindow="0" windowWidth="20430" windowHeight="7650"/>
  </bookViews>
  <sheets>
    <sheet name="UCP_DatasetV1.2" sheetId="1" r:id="rId1"/>
    <sheet name="UCC Data Points" sheetId="2" r:id="rId2"/>
  </sheets>
  <calcPr calcId="152511"/>
</workbook>
</file>

<file path=xl/calcChain.xml><?xml version="1.0" encoding="utf-8"?>
<calcChain xmlns="http://schemas.openxmlformats.org/spreadsheetml/2006/main">
  <c r="N35" i="1" l="1"/>
  <c r="N34" i="1"/>
  <c r="N33" i="1"/>
  <c r="N32" i="1"/>
  <c r="N31" i="1"/>
  <c r="N30" i="1"/>
  <c r="N29" i="1"/>
  <c r="N28" i="1"/>
  <c r="N27" i="1"/>
  <c r="K35" i="1"/>
  <c r="K34" i="1"/>
  <c r="K33" i="1"/>
  <c r="K32" i="1"/>
  <c r="K31" i="1"/>
  <c r="K30" i="1"/>
  <c r="K29" i="1"/>
  <c r="K28" i="1"/>
  <c r="K27" i="1"/>
  <c r="K26" i="1"/>
  <c r="J29" i="1"/>
  <c r="J28" i="1"/>
  <c r="J27" i="1"/>
  <c r="F35" i="1"/>
  <c r="F34" i="1"/>
  <c r="F33" i="1"/>
  <c r="F32" i="1"/>
  <c r="F31" i="1"/>
  <c r="F30" i="1"/>
  <c r="F29" i="1"/>
  <c r="F28" i="1"/>
  <c r="F27" i="1"/>
  <c r="J35" i="1" l="1"/>
  <c r="J34" i="1"/>
  <c r="J33" i="1"/>
  <c r="J32" i="1"/>
  <c r="J31" i="1"/>
  <c r="J30" i="1"/>
  <c r="J2" i="1"/>
  <c r="J17" i="1" l="1"/>
  <c r="K17" i="1" s="1"/>
  <c r="N17" i="1" s="1"/>
  <c r="N26" i="1"/>
  <c r="K8" i="1"/>
  <c r="N8" i="1" s="1"/>
  <c r="J26" i="1"/>
  <c r="J25" i="1"/>
  <c r="K25" i="1" s="1"/>
  <c r="N25" i="1" s="1"/>
  <c r="J24" i="1"/>
  <c r="K24" i="1" s="1"/>
  <c r="N24" i="1" s="1"/>
  <c r="J23" i="1"/>
  <c r="K23" i="1" s="1"/>
  <c r="N23" i="1" s="1"/>
  <c r="J22" i="1"/>
  <c r="K22" i="1" s="1"/>
  <c r="N22" i="1" s="1"/>
  <c r="J21" i="1"/>
  <c r="K21" i="1" s="1"/>
  <c r="N21" i="1" s="1"/>
  <c r="J20" i="1"/>
  <c r="K20" i="1" s="1"/>
  <c r="N20" i="1" s="1"/>
  <c r="J19" i="1"/>
  <c r="K19" i="1" s="1"/>
  <c r="N19" i="1" s="1"/>
  <c r="J18" i="1"/>
  <c r="K18" i="1" s="1"/>
  <c r="N18" i="1" s="1"/>
  <c r="J16" i="1"/>
  <c r="K16" i="1" s="1"/>
  <c r="N16" i="1" s="1"/>
  <c r="J15" i="1"/>
  <c r="K15" i="1" s="1"/>
  <c r="N15" i="1" s="1"/>
  <c r="J14" i="1"/>
  <c r="K14" i="1" s="1"/>
  <c r="N14" i="1" s="1"/>
  <c r="J13" i="1"/>
  <c r="K13" i="1" s="1"/>
  <c r="N13" i="1" s="1"/>
  <c r="J12" i="1"/>
  <c r="K12" i="1" s="1"/>
  <c r="N12" i="1" s="1"/>
  <c r="J11" i="1"/>
  <c r="K11" i="1" s="1"/>
  <c r="N11" i="1" s="1"/>
  <c r="J10" i="1"/>
  <c r="K10" i="1" s="1"/>
  <c r="N10" i="1" s="1"/>
  <c r="J9" i="1"/>
  <c r="K9" i="1" s="1"/>
  <c r="N9" i="1" s="1"/>
  <c r="J8" i="1"/>
  <c r="J7" i="1"/>
  <c r="K7" i="1" s="1"/>
  <c r="N7" i="1" s="1"/>
  <c r="J6" i="1"/>
  <c r="K6" i="1" s="1"/>
  <c r="N6" i="1" s="1"/>
  <c r="J5" i="1"/>
  <c r="K5" i="1" s="1"/>
  <c r="N5" i="1" s="1"/>
  <c r="J4" i="1"/>
  <c r="K4" i="1" s="1"/>
  <c r="N4" i="1" s="1"/>
  <c r="J3" i="1"/>
  <c r="K3" i="1" s="1"/>
  <c r="N3" i="1" s="1"/>
  <c r="K2" i="1"/>
  <c r="N2" i="1" s="1"/>
</calcChain>
</file>

<file path=xl/sharedStrings.xml><?xml version="1.0" encoding="utf-8"?>
<sst xmlns="http://schemas.openxmlformats.org/spreadsheetml/2006/main" count="58" uniqueCount="54">
  <si>
    <t>Project_No</t>
  </si>
  <si>
    <t>Project_Name</t>
  </si>
  <si>
    <t>Simple_Actors</t>
  </si>
  <si>
    <t>Average_Actors</t>
  </si>
  <si>
    <t>Complex_Actors</t>
  </si>
  <si>
    <t>UAW</t>
  </si>
  <si>
    <t>Simple_UC</t>
  </si>
  <si>
    <t>Average_UC</t>
  </si>
  <si>
    <t>Complex_UC</t>
  </si>
  <si>
    <t>UUCW</t>
  </si>
  <si>
    <t>UUCP</t>
  </si>
  <si>
    <t>TCF</t>
  </si>
  <si>
    <t>ECF</t>
  </si>
  <si>
    <t>UCP</t>
  </si>
  <si>
    <t>Real_Effort_Person_Hours</t>
  </si>
  <si>
    <t>Norm_Effort_by_20</t>
  </si>
  <si>
    <t>ApplicationType</t>
  </si>
  <si>
    <t>F14a_black_professionals_net</t>
  </si>
  <si>
    <t>f14a_cash_doctor</t>
  </si>
  <si>
    <t>f14a_e_lock_box</t>
  </si>
  <si>
    <t>f14a_gotrla</t>
  </si>
  <si>
    <t>F14a_mobile_application_for_mobile_controlled_lighting</t>
  </si>
  <si>
    <t>F14a_REFERsy</t>
  </si>
  <si>
    <t>F14a_sharethetraining_com</t>
  </si>
  <si>
    <t>F14a_snapp_voice_communication_system</t>
  </si>
  <si>
    <t>F14a_soccer_data_web_crawler</t>
  </si>
  <si>
    <t>F14a_tipsure_com</t>
  </si>
  <si>
    <t>F14a_women_at_work_website_redesign</t>
  </si>
  <si>
    <t>F15a_combat_conflict</t>
  </si>
  <si>
    <t>F15a_construction_meeting_minutes_application</t>
  </si>
  <si>
    <t>F15a_linggo</t>
  </si>
  <si>
    <t>F15a_nice_ecommerse</t>
  </si>
  <si>
    <t>F15a_tour_conductor</t>
  </si>
  <si>
    <t>s14b_location_based_ad</t>
  </si>
  <si>
    <t>S15b_mission_science_irobots</t>
  </si>
  <si>
    <t>s15b_snap_valet</t>
  </si>
  <si>
    <t>S15b_we_are_trojans_network</t>
  </si>
  <si>
    <t>s16_bad_driver</t>
  </si>
  <si>
    <t>S16b_flower_seeker</t>
  </si>
  <si>
    <t>s16b_Picshare_AA</t>
  </si>
  <si>
    <t>s16b_Picshare_RA</t>
  </si>
  <si>
    <t>s17_tikiman_go</t>
  </si>
  <si>
    <t>Proj.</t>
  </si>
  <si>
    <t>Effort</t>
  </si>
  <si>
    <t>EF</t>
  </si>
  <si>
    <t>UC_1</t>
  </si>
  <si>
    <t>UC_2</t>
  </si>
  <si>
    <t>UC_3</t>
  </si>
  <si>
    <t>UC_4</t>
  </si>
  <si>
    <t>UC_5</t>
  </si>
  <si>
    <t>UC_6</t>
  </si>
  <si>
    <t>UC_7</t>
  </si>
  <si>
    <t>UC_8</t>
  </si>
  <si>
    <t>UC_9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</si>
</sst>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13" workbookViewId="0">
      <selection activeCell="H34" sqref="H34"/>
    </sheetView>
  </sheetViews>
  <sheetFormatPr defaultRowHeight="15" x14ac:dyDescent="0.25"/>
  <cols>
    <col min="2" max="2" width="15" customWidth="1"/>
    <col min="7" max="7" width="12.7109375" customWidth="1"/>
    <col min="8" max="8" width="12.28515625" customWidth="1"/>
    <col min="9" max="9" width="11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s="1" customFormat="1" x14ac:dyDescent="0.25">
      <c r="A2" s="1">
        <v>6</v>
      </c>
      <c r="B2" s="1" t="s">
        <v>17</v>
      </c>
      <c r="C2" s="1">
        <v>1</v>
      </c>
      <c r="D2" s="1">
        <v>2</v>
      </c>
      <c r="E2" s="1">
        <v>1</v>
      </c>
      <c r="F2" s="1">
        <v>8</v>
      </c>
      <c r="G2" s="1">
        <v>2</v>
      </c>
      <c r="H2" s="1">
        <v>3</v>
      </c>
      <c r="I2" s="1">
        <v>2</v>
      </c>
      <c r="J2" s="1">
        <f>G2*5+H2*10+I2*15</f>
        <v>70</v>
      </c>
      <c r="K2" s="1">
        <f>J2+F2</f>
        <v>78</v>
      </c>
      <c r="L2" s="1">
        <v>0.9</v>
      </c>
      <c r="M2" s="1">
        <v>1.03</v>
      </c>
      <c r="N2" s="1">
        <f>K2*L2*M2</f>
        <v>72.306000000000012</v>
      </c>
      <c r="O2" s="1">
        <v>146</v>
      </c>
      <c r="P2" s="1">
        <v>7.8748651560000003</v>
      </c>
    </row>
    <row r="3" spans="1:17" s="1" customFormat="1" x14ac:dyDescent="0.25">
      <c r="A3" s="1">
        <v>12</v>
      </c>
      <c r="B3" s="1" t="s">
        <v>18</v>
      </c>
      <c r="C3" s="1">
        <v>1</v>
      </c>
      <c r="D3" s="1">
        <v>2</v>
      </c>
      <c r="E3" s="1">
        <v>2</v>
      </c>
      <c r="F3" s="1">
        <v>11</v>
      </c>
      <c r="G3" s="1">
        <v>6</v>
      </c>
      <c r="H3" s="1">
        <v>4</v>
      </c>
      <c r="I3" s="1">
        <v>3</v>
      </c>
      <c r="J3" s="1">
        <f t="shared" ref="J3:J35" si="0">G3*5+H3*10+I3*15</f>
        <v>115</v>
      </c>
      <c r="K3" s="1">
        <f t="shared" ref="K3:K27" si="1">J3+F3</f>
        <v>126</v>
      </c>
      <c r="L3" s="1">
        <v>0.9</v>
      </c>
      <c r="M3" s="1">
        <v>1.0249999999999999</v>
      </c>
      <c r="N3" s="1">
        <f t="shared" ref="N3:N35" si="2">K3*L3*M3</f>
        <v>116.235</v>
      </c>
      <c r="O3" s="1">
        <v>724</v>
      </c>
      <c r="P3" s="1">
        <v>39.241192409999996</v>
      </c>
    </row>
    <row r="4" spans="1:17" s="1" customFormat="1" x14ac:dyDescent="0.25">
      <c r="A4" s="1">
        <v>8</v>
      </c>
      <c r="B4" s="1" t="s">
        <v>19</v>
      </c>
      <c r="C4" s="1">
        <v>4</v>
      </c>
      <c r="D4" s="1">
        <v>2</v>
      </c>
      <c r="E4" s="1">
        <v>1</v>
      </c>
      <c r="F4" s="1">
        <v>11</v>
      </c>
      <c r="G4" s="1">
        <v>2</v>
      </c>
      <c r="H4" s="1">
        <v>3</v>
      </c>
      <c r="I4" s="1">
        <v>2</v>
      </c>
      <c r="J4" s="1">
        <f t="shared" si="0"/>
        <v>70</v>
      </c>
      <c r="K4" s="1">
        <f t="shared" si="1"/>
        <v>81</v>
      </c>
      <c r="L4" s="1">
        <v>0.8</v>
      </c>
      <c r="M4" s="1">
        <v>1.23</v>
      </c>
      <c r="N4" s="1">
        <f t="shared" si="2"/>
        <v>79.703999999999994</v>
      </c>
      <c r="O4" s="1">
        <v>125</v>
      </c>
      <c r="P4" s="1">
        <v>7.4186991869999996</v>
      </c>
    </row>
    <row r="5" spans="1:17" x14ac:dyDescent="0.25">
      <c r="A5">
        <v>15</v>
      </c>
      <c r="B5" t="s">
        <v>20</v>
      </c>
      <c r="C5">
        <v>2</v>
      </c>
      <c r="D5">
        <v>2</v>
      </c>
      <c r="E5">
        <v>1</v>
      </c>
      <c r="F5">
        <v>9</v>
      </c>
      <c r="G5">
        <v>4</v>
      </c>
      <c r="H5">
        <v>6</v>
      </c>
      <c r="I5">
        <v>3</v>
      </c>
      <c r="J5" s="1">
        <f t="shared" si="0"/>
        <v>125</v>
      </c>
      <c r="K5" s="1">
        <f t="shared" si="1"/>
        <v>134</v>
      </c>
      <c r="L5">
        <v>0.83499999999999996</v>
      </c>
      <c r="M5">
        <v>0.995</v>
      </c>
      <c r="N5" s="1">
        <f t="shared" si="2"/>
        <v>111.33055</v>
      </c>
      <c r="O5">
        <v>482</v>
      </c>
      <c r="P5">
        <v>29.00731201</v>
      </c>
    </row>
    <row r="6" spans="1:17" s="1" customFormat="1" x14ac:dyDescent="0.25">
      <c r="A6" s="1">
        <v>13</v>
      </c>
      <c r="B6" s="1" t="s">
        <v>21</v>
      </c>
      <c r="C6" s="1">
        <v>1</v>
      </c>
      <c r="D6" s="1">
        <v>2</v>
      </c>
      <c r="E6" s="1">
        <v>1</v>
      </c>
      <c r="F6" s="1">
        <v>8</v>
      </c>
      <c r="G6" s="1">
        <v>2</v>
      </c>
      <c r="H6" s="1">
        <v>3</v>
      </c>
      <c r="I6" s="1">
        <v>3</v>
      </c>
      <c r="J6" s="1">
        <f t="shared" si="0"/>
        <v>85</v>
      </c>
      <c r="K6" s="1">
        <f t="shared" si="1"/>
        <v>93</v>
      </c>
      <c r="L6" s="1">
        <v>0.92500000000000004</v>
      </c>
      <c r="M6" s="1">
        <v>1.04</v>
      </c>
      <c r="N6" s="1">
        <f t="shared" si="2"/>
        <v>89.466000000000008</v>
      </c>
      <c r="O6" s="1">
        <v>257.5</v>
      </c>
      <c r="P6" s="1">
        <v>13.38357588</v>
      </c>
    </row>
    <row r="7" spans="1:17" x14ac:dyDescent="0.25">
      <c r="A7">
        <v>10</v>
      </c>
      <c r="B7" t="s">
        <v>22</v>
      </c>
      <c r="C7">
        <v>3</v>
      </c>
      <c r="D7">
        <v>3</v>
      </c>
      <c r="E7">
        <v>1</v>
      </c>
      <c r="F7">
        <v>12</v>
      </c>
      <c r="G7">
        <v>6</v>
      </c>
      <c r="H7">
        <v>3</v>
      </c>
      <c r="I7">
        <v>1</v>
      </c>
      <c r="J7" s="1">
        <f t="shared" si="0"/>
        <v>75</v>
      </c>
      <c r="K7" s="1">
        <f t="shared" si="1"/>
        <v>87</v>
      </c>
      <c r="L7">
        <v>0.92500000000000004</v>
      </c>
      <c r="M7">
        <v>0.995</v>
      </c>
      <c r="N7" s="1">
        <f t="shared" si="2"/>
        <v>80.072625000000002</v>
      </c>
      <c r="O7">
        <v>263</v>
      </c>
      <c r="P7">
        <v>14.28765449</v>
      </c>
    </row>
    <row r="8" spans="1:17" x14ac:dyDescent="0.25">
      <c r="A8">
        <v>11</v>
      </c>
      <c r="B8" t="s">
        <v>23</v>
      </c>
      <c r="C8">
        <v>3</v>
      </c>
      <c r="D8">
        <v>0</v>
      </c>
      <c r="E8">
        <v>2</v>
      </c>
      <c r="F8">
        <v>9</v>
      </c>
      <c r="G8">
        <v>5</v>
      </c>
      <c r="H8">
        <v>8</v>
      </c>
      <c r="I8">
        <v>0</v>
      </c>
      <c r="J8" s="1">
        <f t="shared" si="0"/>
        <v>105</v>
      </c>
      <c r="K8" s="1">
        <f t="shared" si="1"/>
        <v>114</v>
      </c>
      <c r="L8">
        <v>0.88</v>
      </c>
      <c r="M8">
        <v>1.04</v>
      </c>
      <c r="N8" s="1">
        <f t="shared" si="2"/>
        <v>104.33280000000001</v>
      </c>
      <c r="O8">
        <v>571</v>
      </c>
      <c r="P8">
        <v>31.195367130000001</v>
      </c>
    </row>
    <row r="9" spans="1:17" s="1" customFormat="1" x14ac:dyDescent="0.25">
      <c r="A9" s="1">
        <v>5</v>
      </c>
      <c r="B9" s="1" t="s">
        <v>24</v>
      </c>
      <c r="C9" s="1">
        <v>2</v>
      </c>
      <c r="D9" s="1">
        <v>2</v>
      </c>
      <c r="E9" s="1">
        <v>2</v>
      </c>
      <c r="F9" s="1">
        <v>12</v>
      </c>
      <c r="G9" s="1">
        <v>3</v>
      </c>
      <c r="H9" s="1">
        <v>4</v>
      </c>
      <c r="I9" s="1">
        <v>2</v>
      </c>
      <c r="J9" s="1">
        <f t="shared" si="0"/>
        <v>85</v>
      </c>
      <c r="K9" s="1">
        <f t="shared" si="1"/>
        <v>97</v>
      </c>
      <c r="L9" s="1">
        <v>0.96</v>
      </c>
      <c r="M9" s="1">
        <v>1.03</v>
      </c>
      <c r="N9" s="1">
        <f t="shared" si="2"/>
        <v>95.913599999999988</v>
      </c>
      <c r="O9" s="1">
        <v>147</v>
      </c>
      <c r="P9" s="1">
        <v>7.3826860840000004</v>
      </c>
    </row>
    <row r="10" spans="1:17" x14ac:dyDescent="0.25">
      <c r="A10">
        <v>19</v>
      </c>
      <c r="B10" t="s">
        <v>25</v>
      </c>
      <c r="C10">
        <v>2</v>
      </c>
      <c r="D10">
        <v>2</v>
      </c>
      <c r="E10">
        <v>3</v>
      </c>
      <c r="F10">
        <v>15</v>
      </c>
      <c r="G10">
        <v>2</v>
      </c>
      <c r="H10">
        <v>6</v>
      </c>
      <c r="I10">
        <v>2</v>
      </c>
      <c r="J10" s="1">
        <f t="shared" si="0"/>
        <v>100</v>
      </c>
      <c r="K10" s="1">
        <f t="shared" si="1"/>
        <v>115</v>
      </c>
      <c r="L10">
        <v>0.91500000000000004</v>
      </c>
      <c r="M10">
        <v>1.0249999999999999</v>
      </c>
      <c r="N10" s="1">
        <f t="shared" si="2"/>
        <v>107.855625</v>
      </c>
      <c r="O10">
        <v>268.5</v>
      </c>
      <c r="P10">
        <v>14.31427429</v>
      </c>
    </row>
    <row r="11" spans="1:17" x14ac:dyDescent="0.25">
      <c r="A11">
        <v>2</v>
      </c>
      <c r="B11" t="s">
        <v>26</v>
      </c>
      <c r="C11">
        <v>2</v>
      </c>
      <c r="D11">
        <v>2</v>
      </c>
      <c r="E11">
        <v>0</v>
      </c>
      <c r="F11">
        <v>6</v>
      </c>
      <c r="G11">
        <v>2</v>
      </c>
      <c r="H11">
        <v>1</v>
      </c>
      <c r="I11">
        <v>5</v>
      </c>
      <c r="J11" s="1">
        <f t="shared" si="0"/>
        <v>95</v>
      </c>
      <c r="K11" s="1">
        <f t="shared" si="1"/>
        <v>101</v>
      </c>
      <c r="L11">
        <v>0.85499999999999998</v>
      </c>
      <c r="M11">
        <v>1.0249999999999999</v>
      </c>
      <c r="N11" s="1">
        <f t="shared" si="2"/>
        <v>88.513874999999999</v>
      </c>
      <c r="O11">
        <v>266</v>
      </c>
      <c r="P11">
        <v>15.17615176</v>
      </c>
    </row>
    <row r="12" spans="1:17" x14ac:dyDescent="0.25">
      <c r="A12">
        <v>9</v>
      </c>
      <c r="B12" t="s">
        <v>27</v>
      </c>
      <c r="C12">
        <v>2</v>
      </c>
      <c r="D12">
        <v>1</v>
      </c>
      <c r="E12">
        <v>3</v>
      </c>
      <c r="F12">
        <v>13</v>
      </c>
      <c r="G12">
        <v>4</v>
      </c>
      <c r="H12">
        <v>3</v>
      </c>
      <c r="I12">
        <v>1</v>
      </c>
      <c r="J12" s="1">
        <f t="shared" si="0"/>
        <v>65</v>
      </c>
      <c r="K12" s="1">
        <f t="shared" si="1"/>
        <v>78</v>
      </c>
      <c r="L12">
        <v>0.85499999999999998</v>
      </c>
      <c r="M12">
        <v>1.0249999999999999</v>
      </c>
      <c r="N12" s="1">
        <f t="shared" si="2"/>
        <v>68.357249999999993</v>
      </c>
      <c r="O12">
        <v>140.5</v>
      </c>
      <c r="P12">
        <v>8.0159748969999995</v>
      </c>
    </row>
    <row r="13" spans="1:17" s="1" customFormat="1" x14ac:dyDescent="0.25">
      <c r="A13" s="1">
        <v>4</v>
      </c>
      <c r="B13" s="1" t="s">
        <v>28</v>
      </c>
      <c r="C13" s="1">
        <v>3</v>
      </c>
      <c r="D13" s="1">
        <v>0</v>
      </c>
      <c r="E13" s="1">
        <v>1</v>
      </c>
      <c r="F13" s="1">
        <v>6</v>
      </c>
      <c r="G13" s="1">
        <v>4</v>
      </c>
      <c r="H13" s="1">
        <v>6</v>
      </c>
      <c r="I13" s="1">
        <v>4</v>
      </c>
      <c r="J13" s="1">
        <f t="shared" si="0"/>
        <v>140</v>
      </c>
      <c r="K13" s="1">
        <f t="shared" si="1"/>
        <v>146</v>
      </c>
      <c r="L13" s="1">
        <v>0.79500000000000004</v>
      </c>
      <c r="M13" s="1">
        <v>0.92</v>
      </c>
      <c r="N13" s="1">
        <f t="shared" si="2"/>
        <v>106.78440000000001</v>
      </c>
      <c r="O13" s="1">
        <v>1281</v>
      </c>
      <c r="P13" s="1">
        <v>87.571780149999995</v>
      </c>
    </row>
    <row r="14" spans="1:17" x14ac:dyDescent="0.25">
      <c r="A14">
        <v>6</v>
      </c>
      <c r="B14" t="s">
        <v>29</v>
      </c>
      <c r="C14">
        <v>1</v>
      </c>
      <c r="D14">
        <v>1</v>
      </c>
      <c r="E14">
        <v>1</v>
      </c>
      <c r="F14">
        <v>6</v>
      </c>
      <c r="G14">
        <v>4</v>
      </c>
      <c r="H14">
        <v>10</v>
      </c>
      <c r="I14">
        <v>4</v>
      </c>
      <c r="J14" s="1">
        <f t="shared" si="0"/>
        <v>180</v>
      </c>
      <c r="K14" s="1">
        <f t="shared" si="1"/>
        <v>186</v>
      </c>
      <c r="L14">
        <v>0.92500000000000004</v>
      </c>
      <c r="M14">
        <v>0.95</v>
      </c>
      <c r="N14" s="1">
        <f t="shared" si="2"/>
        <v>163.44749999999999</v>
      </c>
      <c r="O14">
        <v>1482.5</v>
      </c>
      <c r="P14">
        <v>84.352773830000004</v>
      </c>
    </row>
    <row r="15" spans="1:17" x14ac:dyDescent="0.25">
      <c r="A15">
        <v>3</v>
      </c>
      <c r="B15" t="s">
        <v>30</v>
      </c>
      <c r="C15">
        <v>2</v>
      </c>
      <c r="D15">
        <v>2</v>
      </c>
      <c r="E15">
        <v>0</v>
      </c>
      <c r="F15">
        <v>6</v>
      </c>
      <c r="G15">
        <v>15</v>
      </c>
      <c r="H15">
        <v>5</v>
      </c>
      <c r="I15">
        <v>6</v>
      </c>
      <c r="J15" s="1">
        <f t="shared" si="0"/>
        <v>215</v>
      </c>
      <c r="K15" s="1">
        <f t="shared" si="1"/>
        <v>221</v>
      </c>
      <c r="L15">
        <v>1.04</v>
      </c>
      <c r="M15">
        <v>1.1200000000000001</v>
      </c>
      <c r="N15" s="1">
        <f t="shared" si="2"/>
        <v>257.42080000000004</v>
      </c>
      <c r="O15">
        <v>1142</v>
      </c>
      <c r="P15">
        <v>6.2671703299999999</v>
      </c>
    </row>
    <row r="16" spans="1:17" x14ac:dyDescent="0.25">
      <c r="A16">
        <v>7</v>
      </c>
      <c r="B16" t="s">
        <v>31</v>
      </c>
      <c r="C16">
        <v>1</v>
      </c>
      <c r="D16">
        <v>3</v>
      </c>
      <c r="E16">
        <v>3</v>
      </c>
      <c r="F16">
        <v>16</v>
      </c>
      <c r="G16">
        <v>16</v>
      </c>
      <c r="H16">
        <v>6</v>
      </c>
      <c r="I16">
        <v>2</v>
      </c>
      <c r="J16" s="1">
        <f t="shared" si="0"/>
        <v>170</v>
      </c>
      <c r="K16" s="1">
        <f t="shared" si="1"/>
        <v>186</v>
      </c>
      <c r="L16">
        <v>0.80500000000000005</v>
      </c>
      <c r="M16">
        <v>1.0249999999999999</v>
      </c>
      <c r="N16" s="1">
        <f t="shared" si="2"/>
        <v>153.47325000000001</v>
      </c>
      <c r="O16">
        <v>617</v>
      </c>
      <c r="P16">
        <v>37.388274500000001</v>
      </c>
    </row>
    <row r="17" spans="1:16" s="1" customFormat="1" x14ac:dyDescent="0.25">
      <c r="A17" s="1">
        <v>5</v>
      </c>
      <c r="B17" s="1" t="s">
        <v>32</v>
      </c>
      <c r="C17" s="1">
        <v>2</v>
      </c>
      <c r="D17" s="1">
        <v>2</v>
      </c>
      <c r="E17" s="1">
        <v>1</v>
      </c>
      <c r="F17" s="1">
        <v>9</v>
      </c>
      <c r="G17" s="1">
        <v>16</v>
      </c>
      <c r="H17" s="1">
        <v>2</v>
      </c>
      <c r="I17" s="1">
        <v>6</v>
      </c>
      <c r="J17" s="1">
        <f t="shared" si="0"/>
        <v>190</v>
      </c>
      <c r="K17" s="1">
        <f t="shared" si="1"/>
        <v>199</v>
      </c>
      <c r="L17" s="1">
        <v>0.88500000000000001</v>
      </c>
      <c r="M17" s="1">
        <v>0.89</v>
      </c>
      <c r="N17" s="1">
        <f t="shared" si="2"/>
        <v>156.74235000000002</v>
      </c>
      <c r="O17" s="1">
        <v>1347</v>
      </c>
      <c r="P17" s="1">
        <v>85.507522379999997</v>
      </c>
    </row>
    <row r="18" spans="1:16" s="1" customFormat="1" x14ac:dyDescent="0.25">
      <c r="A18" s="1">
        <v>1</v>
      </c>
      <c r="B18" s="1" t="s">
        <v>33</v>
      </c>
      <c r="C18" s="1">
        <v>3</v>
      </c>
      <c r="D18" s="1">
        <v>2</v>
      </c>
      <c r="E18" s="1">
        <v>2</v>
      </c>
      <c r="F18" s="1">
        <v>13</v>
      </c>
      <c r="G18" s="1">
        <v>28</v>
      </c>
      <c r="H18" s="1">
        <v>9</v>
      </c>
      <c r="I18" s="1">
        <v>10</v>
      </c>
      <c r="J18" s="1">
        <f t="shared" si="0"/>
        <v>380</v>
      </c>
      <c r="K18" s="1">
        <f t="shared" si="1"/>
        <v>393</v>
      </c>
      <c r="L18" s="1">
        <v>1.1200000000000001</v>
      </c>
      <c r="M18" s="1">
        <v>1.325</v>
      </c>
      <c r="N18" s="1">
        <f t="shared" si="2"/>
        <v>583.21199999999999</v>
      </c>
      <c r="O18" s="1">
        <v>3680</v>
      </c>
      <c r="P18" s="1">
        <v>123.9892183</v>
      </c>
    </row>
    <row r="19" spans="1:16" x14ac:dyDescent="0.25">
      <c r="A19">
        <v>7</v>
      </c>
      <c r="B19" t="s">
        <v>34</v>
      </c>
      <c r="C19">
        <v>2</v>
      </c>
      <c r="D19">
        <v>2</v>
      </c>
      <c r="E19">
        <v>9</v>
      </c>
      <c r="F19">
        <v>33</v>
      </c>
      <c r="G19">
        <v>13</v>
      </c>
      <c r="H19">
        <v>1</v>
      </c>
      <c r="I19">
        <v>4</v>
      </c>
      <c r="J19" s="1">
        <f t="shared" si="0"/>
        <v>135</v>
      </c>
      <c r="K19" s="1">
        <f t="shared" si="1"/>
        <v>168</v>
      </c>
      <c r="L19">
        <v>1.1399999999999999</v>
      </c>
      <c r="M19">
        <v>1.1499999999999999</v>
      </c>
      <c r="N19" s="1">
        <f t="shared" si="2"/>
        <v>220.24799999999996</v>
      </c>
      <c r="O19">
        <v>759</v>
      </c>
      <c r="P19">
        <v>5.568268497</v>
      </c>
    </row>
    <row r="20" spans="1:16" s="1" customFormat="1" x14ac:dyDescent="0.25">
      <c r="A20" s="1">
        <v>3</v>
      </c>
      <c r="B20" s="1" t="s">
        <v>35</v>
      </c>
      <c r="C20" s="1">
        <v>1</v>
      </c>
      <c r="D20" s="1">
        <v>2</v>
      </c>
      <c r="E20" s="1">
        <v>2</v>
      </c>
      <c r="F20" s="1">
        <v>11</v>
      </c>
      <c r="G20" s="1">
        <v>3</v>
      </c>
      <c r="H20" s="1">
        <v>3</v>
      </c>
      <c r="I20" s="1">
        <v>2</v>
      </c>
      <c r="J20" s="1">
        <f t="shared" si="0"/>
        <v>75</v>
      </c>
      <c r="K20" s="1">
        <f t="shared" si="1"/>
        <v>86</v>
      </c>
      <c r="L20" s="1">
        <v>0.92500000000000004</v>
      </c>
      <c r="M20" s="1">
        <v>0.96499999999999997</v>
      </c>
      <c r="N20" s="1">
        <f t="shared" si="2"/>
        <v>76.765749999999997</v>
      </c>
      <c r="O20" s="1">
        <v>302.5</v>
      </c>
      <c r="P20" s="1">
        <v>16.944405549999999</v>
      </c>
    </row>
    <row r="21" spans="1:16" x14ac:dyDescent="0.25">
      <c r="A21">
        <v>1</v>
      </c>
      <c r="B21" t="s">
        <v>36</v>
      </c>
      <c r="C21">
        <v>3</v>
      </c>
      <c r="D21">
        <v>0</v>
      </c>
      <c r="E21">
        <v>2</v>
      </c>
      <c r="F21">
        <v>9</v>
      </c>
      <c r="G21">
        <v>12</v>
      </c>
      <c r="H21">
        <v>8</v>
      </c>
      <c r="I21">
        <v>7</v>
      </c>
      <c r="J21" s="1">
        <f t="shared" si="0"/>
        <v>245</v>
      </c>
      <c r="K21" s="1">
        <f t="shared" si="1"/>
        <v>254</v>
      </c>
      <c r="L21">
        <v>0.93500000000000005</v>
      </c>
      <c r="M21">
        <v>0.93500000000000005</v>
      </c>
      <c r="N21" s="1">
        <f t="shared" si="2"/>
        <v>222.05315000000002</v>
      </c>
      <c r="O21">
        <v>1965</v>
      </c>
      <c r="P21">
        <v>112.3852555</v>
      </c>
    </row>
    <row r="22" spans="1:16" x14ac:dyDescent="0.25">
      <c r="A22">
        <v>3</v>
      </c>
      <c r="B22" t="s">
        <v>37</v>
      </c>
      <c r="C22">
        <v>2</v>
      </c>
      <c r="D22">
        <v>4</v>
      </c>
      <c r="E22">
        <v>2</v>
      </c>
      <c r="F22">
        <v>16</v>
      </c>
      <c r="G22">
        <v>11</v>
      </c>
      <c r="H22">
        <v>1</v>
      </c>
      <c r="I22">
        <v>0</v>
      </c>
      <c r="J22" s="1">
        <f t="shared" si="0"/>
        <v>65</v>
      </c>
      <c r="K22" s="1">
        <f t="shared" si="1"/>
        <v>81</v>
      </c>
      <c r="L22">
        <v>1.135</v>
      </c>
      <c r="M22">
        <v>1.25</v>
      </c>
      <c r="N22" s="1">
        <f t="shared" si="2"/>
        <v>114.91875</v>
      </c>
      <c r="O22">
        <v>1392</v>
      </c>
      <c r="P22">
        <v>49.057268720000003</v>
      </c>
    </row>
    <row r="23" spans="1:16" x14ac:dyDescent="0.25">
      <c r="A23">
        <v>4</v>
      </c>
      <c r="B23" t="s">
        <v>38</v>
      </c>
      <c r="C23">
        <v>3</v>
      </c>
      <c r="D23">
        <v>2</v>
      </c>
      <c r="E23">
        <v>1</v>
      </c>
      <c r="F23">
        <v>10</v>
      </c>
      <c r="G23">
        <v>13</v>
      </c>
      <c r="H23">
        <v>3</v>
      </c>
      <c r="I23">
        <v>3</v>
      </c>
      <c r="J23" s="1">
        <f t="shared" si="0"/>
        <v>140</v>
      </c>
      <c r="K23" s="1">
        <f t="shared" si="1"/>
        <v>150</v>
      </c>
      <c r="L23">
        <v>0.89</v>
      </c>
      <c r="M23">
        <v>1.0249999999999999</v>
      </c>
      <c r="N23" s="1">
        <f t="shared" si="2"/>
        <v>136.83749999999998</v>
      </c>
      <c r="O23">
        <v>804.5</v>
      </c>
      <c r="P23">
        <v>44.094272400000001</v>
      </c>
    </row>
    <row r="24" spans="1:16" x14ac:dyDescent="0.25">
      <c r="A24">
        <v>2</v>
      </c>
      <c r="B24" t="s">
        <v>39</v>
      </c>
      <c r="C24">
        <v>2</v>
      </c>
      <c r="D24">
        <v>2</v>
      </c>
      <c r="E24">
        <v>0</v>
      </c>
      <c r="F24">
        <v>6</v>
      </c>
      <c r="G24">
        <v>22</v>
      </c>
      <c r="H24">
        <v>2</v>
      </c>
      <c r="I24">
        <v>5</v>
      </c>
      <c r="J24" s="1">
        <f t="shared" si="0"/>
        <v>205</v>
      </c>
      <c r="K24" s="1">
        <f t="shared" si="1"/>
        <v>211</v>
      </c>
      <c r="L24">
        <v>0.94</v>
      </c>
      <c r="M24">
        <v>0.875</v>
      </c>
      <c r="N24" s="1">
        <f t="shared" si="2"/>
        <v>173.54749999999999</v>
      </c>
      <c r="O24">
        <v>1592</v>
      </c>
      <c r="P24">
        <v>96.778115499999998</v>
      </c>
    </row>
    <row r="25" spans="1:16" s="1" customFormat="1" x14ac:dyDescent="0.25">
      <c r="A25" s="1">
        <v>1</v>
      </c>
      <c r="B25" s="1" t="s">
        <v>40</v>
      </c>
      <c r="C25" s="1">
        <v>1</v>
      </c>
      <c r="D25" s="1">
        <v>2</v>
      </c>
      <c r="E25" s="1">
        <v>1</v>
      </c>
      <c r="F25" s="1">
        <v>8</v>
      </c>
      <c r="G25" s="1">
        <v>17</v>
      </c>
      <c r="H25" s="1">
        <v>5</v>
      </c>
      <c r="I25" s="1">
        <v>12</v>
      </c>
      <c r="J25" s="1">
        <f t="shared" si="0"/>
        <v>315</v>
      </c>
      <c r="K25" s="1">
        <f t="shared" si="1"/>
        <v>323</v>
      </c>
      <c r="L25" s="1">
        <v>0.94</v>
      </c>
      <c r="M25" s="1">
        <v>0.89</v>
      </c>
      <c r="N25" s="1">
        <f t="shared" si="2"/>
        <v>270.22180000000003</v>
      </c>
      <c r="O25" s="1">
        <v>3113</v>
      </c>
      <c r="P25" s="1">
        <v>186.05068130000001</v>
      </c>
    </row>
    <row r="26" spans="1:16" s="1" customFormat="1" x14ac:dyDescent="0.25">
      <c r="A26" s="1">
        <v>4</v>
      </c>
      <c r="B26" s="1" t="s">
        <v>41</v>
      </c>
      <c r="C26" s="1">
        <v>1</v>
      </c>
      <c r="D26" s="1">
        <v>1</v>
      </c>
      <c r="E26" s="1">
        <v>0</v>
      </c>
      <c r="F26" s="1">
        <v>3</v>
      </c>
      <c r="G26" s="1">
        <v>28</v>
      </c>
      <c r="H26" s="1">
        <v>0</v>
      </c>
      <c r="I26" s="1">
        <v>0</v>
      </c>
      <c r="J26" s="1">
        <f t="shared" si="0"/>
        <v>140</v>
      </c>
      <c r="K26" s="1">
        <f>J26+F26</f>
        <v>143</v>
      </c>
      <c r="L26" s="1">
        <v>1.175</v>
      </c>
      <c r="M26" s="1">
        <v>1.31</v>
      </c>
      <c r="N26" s="1">
        <f t="shared" si="2"/>
        <v>220.11275000000001</v>
      </c>
      <c r="O26" s="1">
        <v>737</v>
      </c>
      <c r="P26" s="1">
        <v>23.940230629999999</v>
      </c>
    </row>
    <row r="27" spans="1:16" x14ac:dyDescent="0.25">
      <c r="A27">
        <v>1</v>
      </c>
      <c r="B27" t="s">
        <v>45</v>
      </c>
      <c r="C27">
        <v>3</v>
      </c>
      <c r="D27">
        <v>0</v>
      </c>
      <c r="E27">
        <v>0</v>
      </c>
      <c r="F27">
        <f>1*C27+2*D27+3*E27</f>
        <v>3</v>
      </c>
      <c r="G27">
        <v>0</v>
      </c>
      <c r="H27">
        <v>2</v>
      </c>
      <c r="I27">
        <v>1</v>
      </c>
      <c r="J27" s="1">
        <f>G27*5+H27*10+I27*15</f>
        <v>35</v>
      </c>
      <c r="K27" s="1">
        <f t="shared" ref="K27:K35" si="3">J27+F27</f>
        <v>38</v>
      </c>
      <c r="L27">
        <v>1.03</v>
      </c>
      <c r="M27">
        <v>2.25</v>
      </c>
      <c r="N27" s="1">
        <f t="shared" si="2"/>
        <v>88.064999999999998</v>
      </c>
      <c r="O27">
        <v>2981.4933332999999</v>
      </c>
    </row>
    <row r="28" spans="1:16" x14ac:dyDescent="0.25">
      <c r="A28">
        <v>2</v>
      </c>
      <c r="B28" t="s">
        <v>46</v>
      </c>
      <c r="C28">
        <v>3</v>
      </c>
      <c r="D28">
        <v>0</v>
      </c>
      <c r="E28">
        <v>0</v>
      </c>
      <c r="F28">
        <f t="shared" ref="F28:F35" si="4">1*C28+2*D28+3*E28</f>
        <v>3</v>
      </c>
      <c r="G28">
        <v>2</v>
      </c>
      <c r="H28">
        <v>1</v>
      </c>
      <c r="I28">
        <v>0</v>
      </c>
      <c r="J28" s="1">
        <f>G28*5+H28*10+I28*15</f>
        <v>20</v>
      </c>
      <c r="K28" s="1">
        <f t="shared" si="3"/>
        <v>23</v>
      </c>
      <c r="L28">
        <v>1.0049999999999999</v>
      </c>
      <c r="M28">
        <v>2.4499999999999997</v>
      </c>
      <c r="N28" s="1">
        <f t="shared" si="2"/>
        <v>56.63174999999999</v>
      </c>
      <c r="O28">
        <v>58.730999999999995</v>
      </c>
    </row>
    <row r="29" spans="1:16" x14ac:dyDescent="0.25">
      <c r="A29">
        <v>3</v>
      </c>
      <c r="B29" t="s">
        <v>47</v>
      </c>
      <c r="C29">
        <v>1</v>
      </c>
      <c r="D29">
        <v>0</v>
      </c>
      <c r="E29">
        <v>0</v>
      </c>
      <c r="F29">
        <f t="shared" si="4"/>
        <v>1</v>
      </c>
      <c r="G29">
        <v>18</v>
      </c>
      <c r="H29">
        <v>0</v>
      </c>
      <c r="I29">
        <v>0</v>
      </c>
      <c r="J29" s="1">
        <f>G29*5+H29*10+I29*15</f>
        <v>90</v>
      </c>
      <c r="K29" s="1">
        <f t="shared" si="3"/>
        <v>91</v>
      </c>
      <c r="L29">
        <v>1.0160000000000002</v>
      </c>
      <c r="M29">
        <v>2.25</v>
      </c>
      <c r="N29" s="1">
        <f t="shared" si="2"/>
        <v>208.02600000000004</v>
      </c>
      <c r="O29">
        <v>285.51375000000002</v>
      </c>
    </row>
    <row r="30" spans="1:16" x14ac:dyDescent="0.25">
      <c r="A30">
        <v>4</v>
      </c>
      <c r="B30" t="s">
        <v>48</v>
      </c>
      <c r="C30">
        <v>1</v>
      </c>
      <c r="D30">
        <v>2</v>
      </c>
      <c r="E30">
        <v>3</v>
      </c>
      <c r="F30">
        <f t="shared" si="4"/>
        <v>14</v>
      </c>
      <c r="G30">
        <v>2</v>
      </c>
      <c r="H30">
        <v>1</v>
      </c>
      <c r="I30">
        <v>0</v>
      </c>
      <c r="J30" s="1">
        <f t="shared" si="0"/>
        <v>20</v>
      </c>
      <c r="K30" s="1">
        <f t="shared" si="3"/>
        <v>34</v>
      </c>
      <c r="L30">
        <v>1.0199999999999998</v>
      </c>
      <c r="M30">
        <v>2.0833333333333335</v>
      </c>
      <c r="N30" s="1">
        <f t="shared" si="2"/>
        <v>72.249999999999986</v>
      </c>
      <c r="O30">
        <v>104.1</v>
      </c>
    </row>
    <row r="31" spans="1:16" x14ac:dyDescent="0.25">
      <c r="A31">
        <v>5</v>
      </c>
      <c r="B31" t="s">
        <v>49</v>
      </c>
      <c r="C31">
        <v>2</v>
      </c>
      <c r="D31">
        <v>0</v>
      </c>
      <c r="E31">
        <v>0</v>
      </c>
      <c r="F31">
        <f t="shared" si="4"/>
        <v>2</v>
      </c>
      <c r="G31">
        <v>0</v>
      </c>
      <c r="H31">
        <v>3</v>
      </c>
      <c r="I31">
        <v>1</v>
      </c>
      <c r="J31" s="1">
        <f t="shared" si="0"/>
        <v>45</v>
      </c>
      <c r="K31" s="1">
        <f t="shared" si="3"/>
        <v>47</v>
      </c>
      <c r="L31">
        <v>1.0287500000000001</v>
      </c>
      <c r="M31">
        <v>2.25</v>
      </c>
      <c r="N31" s="1">
        <f t="shared" si="2"/>
        <v>108.7903125</v>
      </c>
      <c r="O31">
        <v>124.90875</v>
      </c>
    </row>
    <row r="32" spans="1:16" x14ac:dyDescent="0.25">
      <c r="A32">
        <v>6</v>
      </c>
      <c r="B32" t="s">
        <v>50</v>
      </c>
      <c r="C32">
        <v>2</v>
      </c>
      <c r="D32">
        <v>2</v>
      </c>
      <c r="E32">
        <v>0</v>
      </c>
      <c r="F32">
        <f t="shared" si="4"/>
        <v>6</v>
      </c>
      <c r="G32">
        <v>2</v>
      </c>
      <c r="H32">
        <v>1</v>
      </c>
      <c r="I32">
        <v>0</v>
      </c>
      <c r="J32" s="1">
        <f t="shared" si="0"/>
        <v>20</v>
      </c>
      <c r="K32" s="1">
        <f t="shared" si="3"/>
        <v>26</v>
      </c>
      <c r="L32">
        <v>1.02125</v>
      </c>
      <c r="M32">
        <v>2.4</v>
      </c>
      <c r="N32" s="1">
        <f t="shared" si="2"/>
        <v>63.725999999999992</v>
      </c>
      <c r="O32">
        <v>115.46024999999999</v>
      </c>
    </row>
    <row r="33" spans="1:15" x14ac:dyDescent="0.25">
      <c r="A33">
        <v>7</v>
      </c>
      <c r="B33" t="s">
        <v>51</v>
      </c>
      <c r="C33">
        <v>8</v>
      </c>
      <c r="D33">
        <v>0</v>
      </c>
      <c r="E33">
        <v>0</v>
      </c>
      <c r="F33">
        <f t="shared" si="4"/>
        <v>8</v>
      </c>
      <c r="G33">
        <v>1</v>
      </c>
      <c r="H33">
        <v>5</v>
      </c>
      <c r="I33">
        <v>2</v>
      </c>
      <c r="J33" s="1">
        <f t="shared" si="0"/>
        <v>85</v>
      </c>
      <c r="K33" s="1">
        <f t="shared" si="3"/>
        <v>93</v>
      </c>
      <c r="L33">
        <v>1.0306250000000001</v>
      </c>
      <c r="M33">
        <v>2.25</v>
      </c>
      <c r="N33" s="1">
        <f t="shared" si="2"/>
        <v>215.65828125000002</v>
      </c>
      <c r="O33">
        <v>9678.3333332999991</v>
      </c>
    </row>
    <row r="34" spans="1:15" ht="15.75" customHeight="1" x14ac:dyDescent="0.25">
      <c r="A34">
        <v>8</v>
      </c>
      <c r="B34" t="s">
        <v>52</v>
      </c>
      <c r="C34">
        <v>2</v>
      </c>
      <c r="D34">
        <v>0</v>
      </c>
      <c r="E34">
        <v>0</v>
      </c>
      <c r="F34">
        <f t="shared" si="4"/>
        <v>2</v>
      </c>
      <c r="G34">
        <v>22</v>
      </c>
      <c r="H34">
        <v>2</v>
      </c>
      <c r="I34">
        <v>0</v>
      </c>
      <c r="J34" s="1">
        <f t="shared" si="0"/>
        <v>130</v>
      </c>
      <c r="K34" s="1">
        <f t="shared" si="3"/>
        <v>132</v>
      </c>
      <c r="L34">
        <v>1.0156250000000002</v>
      </c>
      <c r="M34">
        <v>2.25</v>
      </c>
      <c r="N34" s="1">
        <f t="shared" si="2"/>
        <v>301.64062500000006</v>
      </c>
      <c r="O34">
        <v>9559.8866667000002</v>
      </c>
    </row>
    <row r="35" spans="1:15" x14ac:dyDescent="0.25">
      <c r="A35">
        <v>9</v>
      </c>
      <c r="B35" t="s">
        <v>53</v>
      </c>
      <c r="C35">
        <v>1</v>
      </c>
      <c r="D35">
        <v>2</v>
      </c>
      <c r="E35">
        <v>1</v>
      </c>
      <c r="F35">
        <f t="shared" si="4"/>
        <v>8</v>
      </c>
      <c r="G35">
        <v>3</v>
      </c>
      <c r="H35">
        <v>2</v>
      </c>
      <c r="I35">
        <v>0</v>
      </c>
      <c r="J35" s="1">
        <f t="shared" si="0"/>
        <v>35</v>
      </c>
      <c r="K35" s="1">
        <f t="shared" si="3"/>
        <v>43</v>
      </c>
      <c r="L35">
        <v>1.0129999999999999</v>
      </c>
      <c r="M35">
        <v>2.3899999999999997</v>
      </c>
      <c r="N35" s="1">
        <f t="shared" si="2"/>
        <v>104.10600999999998</v>
      </c>
      <c r="O35">
        <v>174.74625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23" sqref="F23"/>
    </sheetView>
  </sheetViews>
  <sheetFormatPr defaultRowHeight="15" x14ac:dyDescent="0.25"/>
  <cols>
    <col min="2" max="2" width="16" customWidth="1"/>
    <col min="3" max="3" width="15" customWidth="1"/>
  </cols>
  <sheetData>
    <row r="1" spans="1:7" x14ac:dyDescent="0.25">
      <c r="A1" t="s">
        <v>42</v>
      </c>
      <c r="B1" t="s">
        <v>6</v>
      </c>
      <c r="C1" t="s">
        <v>7</v>
      </c>
      <c r="D1" t="s">
        <v>8</v>
      </c>
      <c r="E1" t="s">
        <v>44</v>
      </c>
      <c r="F1" t="s">
        <v>11</v>
      </c>
      <c r="G1" t="s">
        <v>43</v>
      </c>
    </row>
    <row r="2" spans="1:7" x14ac:dyDescent="0.25">
      <c r="A2">
        <v>1</v>
      </c>
      <c r="B2">
        <v>0</v>
      </c>
      <c r="C2">
        <v>2</v>
      </c>
      <c r="D2">
        <v>1</v>
      </c>
      <c r="E2">
        <v>1.03</v>
      </c>
      <c r="F2">
        <v>2.25</v>
      </c>
      <c r="G2">
        <v>2981.4933332999999</v>
      </c>
    </row>
    <row r="3" spans="1:7" x14ac:dyDescent="0.25">
      <c r="A3">
        <v>2</v>
      </c>
      <c r="B3">
        <v>2</v>
      </c>
      <c r="C3">
        <v>1</v>
      </c>
      <c r="D3">
        <v>0</v>
      </c>
      <c r="E3">
        <v>1.0049999999999999</v>
      </c>
      <c r="F3">
        <v>2.4499999999999997</v>
      </c>
      <c r="G3">
        <v>58.730999999999995</v>
      </c>
    </row>
    <row r="4" spans="1:7" x14ac:dyDescent="0.25">
      <c r="A4">
        <v>3</v>
      </c>
      <c r="B4">
        <v>18</v>
      </c>
      <c r="C4">
        <v>0</v>
      </c>
      <c r="D4">
        <v>0</v>
      </c>
      <c r="E4">
        <v>1.0160000000000002</v>
      </c>
      <c r="F4">
        <v>2.25</v>
      </c>
      <c r="G4">
        <v>285.51375000000002</v>
      </c>
    </row>
    <row r="5" spans="1:7" x14ac:dyDescent="0.25">
      <c r="A5">
        <v>4</v>
      </c>
      <c r="B5">
        <v>2</v>
      </c>
      <c r="C5">
        <v>1</v>
      </c>
      <c r="D5">
        <v>0</v>
      </c>
      <c r="E5">
        <v>1.0199999999999998</v>
      </c>
      <c r="F5">
        <v>2.0833333333333335</v>
      </c>
      <c r="G5">
        <v>104.1</v>
      </c>
    </row>
    <row r="6" spans="1:7" x14ac:dyDescent="0.25">
      <c r="A6">
        <v>5</v>
      </c>
      <c r="B6">
        <v>0</v>
      </c>
      <c r="C6">
        <v>3</v>
      </c>
      <c r="D6">
        <v>1</v>
      </c>
      <c r="E6">
        <v>1.0287500000000001</v>
      </c>
      <c r="F6">
        <v>2.25</v>
      </c>
      <c r="G6">
        <v>124.90875</v>
      </c>
    </row>
    <row r="7" spans="1:7" x14ac:dyDescent="0.25">
      <c r="A7">
        <v>6</v>
      </c>
      <c r="B7">
        <v>2</v>
      </c>
      <c r="C7">
        <v>1</v>
      </c>
      <c r="D7">
        <v>0</v>
      </c>
      <c r="E7">
        <v>1.02125</v>
      </c>
      <c r="F7">
        <v>2.4</v>
      </c>
      <c r="G7">
        <v>115.46024999999999</v>
      </c>
    </row>
    <row r="8" spans="1:7" x14ac:dyDescent="0.25">
      <c r="A8">
        <v>7</v>
      </c>
      <c r="B8">
        <v>1</v>
      </c>
      <c r="C8">
        <v>5</v>
      </c>
      <c r="D8">
        <v>2</v>
      </c>
      <c r="E8">
        <v>1.0306250000000001</v>
      </c>
      <c r="F8">
        <v>2.25</v>
      </c>
      <c r="G8">
        <v>9678.3333332999991</v>
      </c>
    </row>
    <row r="9" spans="1:7" x14ac:dyDescent="0.25">
      <c r="A9">
        <v>8</v>
      </c>
      <c r="B9">
        <v>22</v>
      </c>
      <c r="C9">
        <v>2</v>
      </c>
      <c r="D9">
        <v>0</v>
      </c>
      <c r="E9">
        <v>1.0156250000000002</v>
      </c>
      <c r="F9">
        <v>2.25</v>
      </c>
      <c r="G9">
        <v>9559.8866667000002</v>
      </c>
    </row>
    <row r="10" spans="1:7" x14ac:dyDescent="0.25">
      <c r="A10">
        <v>9</v>
      </c>
      <c r="B10">
        <v>3</v>
      </c>
      <c r="C10">
        <v>2</v>
      </c>
      <c r="D10">
        <v>0</v>
      </c>
      <c r="E10">
        <v>1.0129999999999999</v>
      </c>
      <c r="F10">
        <v>2.3899999999999997</v>
      </c>
      <c r="G10">
        <v>174.74625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UCP_DatasetV1.2</vt:lpstr>
      <vt:lpstr>UCC Data Points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2017-10-06T18:33:15Z</dcterms:created>
  <dcterms:modified xsi:type="dcterms:W3CDTF">2017-10-31T18:02:23Z</dcterms:modified>
</cp:coreProperties>
</file>