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Example" sheetId="1" r:id="rId1"/>
    <sheet name="bad_driver" sheetId="3" r:id="rId2"/>
  </sheets>
  <calcPr calcId="152511"/>
</workbook>
</file>

<file path=xl/calcChain.xml><?xml version="1.0" encoding="utf-8"?>
<calcChain xmlns="http://schemas.openxmlformats.org/spreadsheetml/2006/main">
  <c r="L6" i="3" l="1"/>
  <c r="L5" i="3"/>
  <c r="L4" i="3"/>
  <c r="L3" i="3"/>
  <c r="L2" i="3"/>
  <c r="K6" i="3"/>
  <c r="K5" i="3"/>
  <c r="K4" i="3"/>
  <c r="K3" i="3"/>
  <c r="K2" i="3"/>
  <c r="J6" i="3"/>
  <c r="J5" i="3"/>
  <c r="J4" i="3"/>
  <c r="J3" i="3"/>
  <c r="J2" i="3"/>
  <c r="E6" i="1" l="1"/>
  <c r="E5" i="1"/>
  <c r="E4" i="1"/>
  <c r="E3" i="1"/>
  <c r="E2" i="1"/>
  <c r="M2" i="1" l="1"/>
  <c r="N2" i="1"/>
  <c r="O2" i="1"/>
  <c r="O6" i="1"/>
  <c r="O5" i="1"/>
  <c r="O4" i="1"/>
  <c r="O3" i="1"/>
  <c r="N6" i="1"/>
  <c r="N5" i="1"/>
  <c r="N4" i="1"/>
  <c r="N3" i="1"/>
  <c r="M3" i="1"/>
  <c r="M6" i="1"/>
  <c r="M5" i="1"/>
  <c r="M4" i="1"/>
  <c r="L2" i="1"/>
  <c r="L6" i="1"/>
  <c r="K6" i="1"/>
  <c r="J6" i="1"/>
  <c r="L4" i="1"/>
  <c r="K4" i="1"/>
  <c r="J4" i="1"/>
  <c r="L3" i="1"/>
  <c r="K3" i="1"/>
  <c r="J3" i="1"/>
  <c r="K2" i="1"/>
  <c r="J2" i="1"/>
  <c r="L5" i="1"/>
  <c r="K5" i="1"/>
  <c r="J5" i="1"/>
</calcChain>
</file>

<file path=xl/sharedStrings.xml><?xml version="1.0" encoding="utf-8"?>
<sst xmlns="http://schemas.openxmlformats.org/spreadsheetml/2006/main" count="48" uniqueCount="36">
  <si>
    <t>ATL</t>
  </si>
  <si>
    <t>No</t>
  </si>
  <si>
    <t>UC1</t>
  </si>
  <si>
    <t>UC2</t>
  </si>
  <si>
    <t>UC3</t>
  </si>
  <si>
    <t>UC4</t>
  </si>
  <si>
    <t>UC5</t>
  </si>
  <si>
    <t>NT</t>
  </si>
  <si>
    <t>BV</t>
  </si>
  <si>
    <t>BV/NT</t>
  </si>
  <si>
    <t>Est. Effort(NT)</t>
  </si>
  <si>
    <t>ATC</t>
  </si>
  <si>
    <t>ATD</t>
  </si>
  <si>
    <t>ATC-ATD</t>
  </si>
  <si>
    <t>SWT-I</t>
  </si>
  <si>
    <t>SWT-II</t>
  </si>
  <si>
    <t>BV/SWT-I</t>
  </si>
  <si>
    <t>BV/SWT-II</t>
  </si>
  <si>
    <t>Est. Effort (SWT-II)</t>
  </si>
  <si>
    <t>Est. Effort(SWT-I)</t>
  </si>
  <si>
    <t>Est. Effort (NT)</t>
  </si>
  <si>
    <t>View video clips</t>
  </si>
  <si>
    <t>Independent Review of Bad Driver Report</t>
  </si>
  <si>
    <t>Use Case</t>
  </si>
  <si>
    <t>Recording video of bad driving event</t>
  </si>
  <si>
    <t>Send Drunk Driver Alert</t>
  </si>
  <si>
    <t>Post Bad Driver Report to Insurance DB</t>
  </si>
  <si>
    <t>BV/Effort-I</t>
  </si>
  <si>
    <t>BV/Effort-II</t>
  </si>
  <si>
    <t>BV/Effort-III</t>
  </si>
  <si>
    <t>EUCW</t>
  </si>
  <si>
    <t>EXUCW</t>
  </si>
  <si>
    <t>DUCW</t>
  </si>
  <si>
    <t>Est. Effort-I (EUCP)</t>
  </si>
  <si>
    <t>Est. Effort-II (EXUCP)</t>
  </si>
  <si>
    <t>Est. Effort-III (DUCP)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</si>
</sst>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(a) Evaluation of Architectural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Example!$C$1</c:f>
              <c:strCache>
                <c:ptCount val="1"/>
                <c:pt idx="0">
                  <c:v>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Example!$C$2:$C$6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strRef>
              <c:f>Example!$E$1</c:f>
              <c:strCache>
                <c:ptCount val="1"/>
                <c:pt idx="0">
                  <c:v>ATC-ATD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Example!$A$2:$A$6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Example!$E$2:$E$6</c:f>
              <c:numCache>
                <c:formatCode>General</c:formatCode>
                <c:ptCount val="5"/>
                <c:pt idx="0">
                  <c:v>21</c:v>
                </c:pt>
                <c:pt idx="1">
                  <c:v>54</c:v>
                </c:pt>
                <c:pt idx="2">
                  <c:v>45</c:v>
                </c:pt>
                <c:pt idx="3">
                  <c:v>120</c:v>
                </c:pt>
                <c:pt idx="4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797984"/>
        <c:axId val="1324803424"/>
      </c:barChart>
      <c:catAx>
        <c:axId val="132479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03424"/>
        <c:crosses val="autoZero"/>
        <c:auto val="1"/>
        <c:lblAlgn val="ctr"/>
        <c:lblOffset val="100"/>
        <c:noMultiLvlLbl val="0"/>
      </c:catAx>
      <c:valAx>
        <c:axId val="13248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9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(a) Evaluation of Use Case Complexity (UCC)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Example!$F$1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Example!$F$2:$F$6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12</c:v>
                </c:pt>
                <c:pt idx="3">
                  <c:v>21</c:v>
                </c:pt>
                <c:pt idx="4">
                  <c:v>23</c:v>
                </c:pt>
              </c:numCache>
            </c:numRef>
          </c:val>
        </c:ser>
        <c:ser>
          <c:idx val="1"/>
          <c:order val="1"/>
          <c:tx>
            <c:strRef>
              <c:f>Example!$G$1</c:f>
              <c:strCache>
                <c:ptCount val="1"/>
                <c:pt idx="0">
                  <c:v>SWT-I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Example!$A$2:$A$6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Example!$G$2:$G$6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22</c:v>
                </c:pt>
                <c:pt idx="3">
                  <c:v>24</c:v>
                </c:pt>
                <c:pt idx="4">
                  <c:v>32</c:v>
                </c:pt>
              </c:numCache>
            </c:numRef>
          </c:val>
        </c:ser>
        <c:ser>
          <c:idx val="2"/>
          <c:order val="2"/>
          <c:tx>
            <c:strRef>
              <c:f>Example!$H$1</c:f>
              <c:strCache>
                <c:ptCount val="1"/>
                <c:pt idx="0">
                  <c:v>SWT-II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Example!$A$2:$A$6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Example!$H$2:$H$6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11</c:v>
                </c:pt>
                <c:pt idx="3">
                  <c:v>32</c:v>
                </c:pt>
                <c:pt idx="4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806144"/>
        <c:axId val="1324800160"/>
      </c:barChart>
      <c:catAx>
        <c:axId val="13248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00160"/>
        <c:crosses val="autoZero"/>
        <c:auto val="1"/>
        <c:lblAlgn val="ctr"/>
        <c:lblOffset val="100"/>
        <c:noMultiLvlLbl val="0"/>
      </c:catAx>
      <c:valAx>
        <c:axId val="13248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(d) Prioritizing Use Cases by</a:t>
            </a:r>
            <a:r>
              <a:rPr lang="en-US" sz="1000" b="1" baseline="0"/>
              <a:t> BV/UCC</a:t>
            </a:r>
            <a:endParaRPr lang="en-US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Example!$P$1</c:f>
              <c:strCache>
                <c:ptCount val="1"/>
                <c:pt idx="0">
                  <c:v>BV/NT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Example!$P$2:$P$6</c:f>
              <c:numCache>
                <c:formatCode>General</c:formatCode>
                <c:ptCount val="5"/>
                <c:pt idx="0">
                  <c:v>8.75</c:v>
                </c:pt>
                <c:pt idx="1">
                  <c:v>25</c:v>
                </c:pt>
                <c:pt idx="2">
                  <c:v>6.666666666666667</c:v>
                </c:pt>
                <c:pt idx="3">
                  <c:v>4.2857142857142856</c:v>
                </c:pt>
                <c:pt idx="4">
                  <c:v>1.7391304347826086</c:v>
                </c:pt>
              </c:numCache>
            </c:numRef>
          </c:val>
        </c:ser>
        <c:ser>
          <c:idx val="1"/>
          <c:order val="1"/>
          <c:tx>
            <c:strRef>
              <c:f>Example!$Q$1</c:f>
              <c:strCache>
                <c:ptCount val="1"/>
                <c:pt idx="0">
                  <c:v>BV/SWT-I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Example!$A$2:$A$6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Example!$Q$2:$Q$6</c:f>
              <c:numCache>
                <c:formatCode>General</c:formatCode>
                <c:ptCount val="5"/>
                <c:pt idx="0">
                  <c:v>7</c:v>
                </c:pt>
                <c:pt idx="1">
                  <c:v>12.5</c:v>
                </c:pt>
                <c:pt idx="2">
                  <c:v>3.6363636363636362</c:v>
                </c:pt>
                <c:pt idx="3">
                  <c:v>3.75</c:v>
                </c:pt>
                <c:pt idx="4">
                  <c:v>1.25</c:v>
                </c:pt>
              </c:numCache>
            </c:numRef>
          </c:val>
        </c:ser>
        <c:ser>
          <c:idx val="2"/>
          <c:order val="2"/>
          <c:tx>
            <c:strRef>
              <c:f>Example!$R$1</c:f>
              <c:strCache>
                <c:ptCount val="1"/>
                <c:pt idx="0">
                  <c:v>BV/SWT-II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Example!$A$2:$A$6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Example!$R$2:$R$6</c:f>
              <c:numCache>
                <c:formatCode>General</c:formatCode>
                <c:ptCount val="5"/>
                <c:pt idx="0">
                  <c:v>11.666666666666666</c:v>
                </c:pt>
                <c:pt idx="1">
                  <c:v>25</c:v>
                </c:pt>
                <c:pt idx="2">
                  <c:v>7.2727272727272725</c:v>
                </c:pt>
                <c:pt idx="3">
                  <c:v>2.8125</c:v>
                </c:pt>
                <c:pt idx="4">
                  <c:v>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808320"/>
        <c:axId val="1324794720"/>
      </c:barChart>
      <c:catAx>
        <c:axId val="132480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94720"/>
        <c:crosses val="autoZero"/>
        <c:auto val="1"/>
        <c:lblAlgn val="ctr"/>
        <c:lblOffset val="100"/>
        <c:noMultiLvlLbl val="0"/>
      </c:catAx>
      <c:valAx>
        <c:axId val="13247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0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(b) Effort Distribution</a:t>
            </a:r>
            <a:r>
              <a:rPr lang="en-US" sz="1000" b="1" baseline="0"/>
              <a:t> over Use Cases</a:t>
            </a:r>
            <a:r>
              <a:rPr lang="en-US" sz="10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Example!$S$1</c:f>
              <c:strCache>
                <c:ptCount val="1"/>
                <c:pt idx="0">
                  <c:v>Est. Effort(NT)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Example!$S$2:$S$6</c:f>
              <c:numCache>
                <c:formatCode>General</c:formatCode>
                <c:ptCount val="5"/>
                <c:pt idx="0">
                  <c:v>24.8</c:v>
                </c:pt>
                <c:pt idx="1">
                  <c:v>18.399999999999999</c:v>
                </c:pt>
                <c:pt idx="2">
                  <c:v>50.400000000000006</c:v>
                </c:pt>
                <c:pt idx="3">
                  <c:v>79.2</c:v>
                </c:pt>
                <c:pt idx="4">
                  <c:v>85.600000000000009</c:v>
                </c:pt>
              </c:numCache>
            </c:numRef>
          </c:val>
        </c:ser>
        <c:ser>
          <c:idx val="1"/>
          <c:order val="1"/>
          <c:tx>
            <c:strRef>
              <c:f>Example!$T$1</c:f>
              <c:strCache>
                <c:ptCount val="1"/>
                <c:pt idx="0">
                  <c:v>Est. Effort(SWT-I)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Example!$A$2:$A$6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Example!$T$2:$T$6</c:f>
              <c:numCache>
                <c:formatCode>General</c:formatCode>
                <c:ptCount val="5"/>
                <c:pt idx="0">
                  <c:v>32</c:v>
                </c:pt>
                <c:pt idx="1">
                  <c:v>28.6</c:v>
                </c:pt>
                <c:pt idx="2">
                  <c:v>89.8</c:v>
                </c:pt>
                <c:pt idx="3">
                  <c:v>96.6</c:v>
                </c:pt>
                <c:pt idx="4">
                  <c:v>123.8</c:v>
                </c:pt>
              </c:numCache>
            </c:numRef>
          </c:val>
        </c:ser>
        <c:ser>
          <c:idx val="2"/>
          <c:order val="2"/>
          <c:tx>
            <c:strRef>
              <c:f>Example!$U$1</c:f>
              <c:strCache>
                <c:ptCount val="1"/>
                <c:pt idx="0">
                  <c:v>Est. Effort (SWT-II)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Example!$A$2:$A$6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Example!$U$2:$U$6</c:f>
              <c:numCache>
                <c:formatCode>General</c:formatCode>
                <c:ptCount val="5"/>
                <c:pt idx="0">
                  <c:v>24.4</c:v>
                </c:pt>
                <c:pt idx="1">
                  <c:v>20.6</c:v>
                </c:pt>
                <c:pt idx="2">
                  <c:v>54.8</c:v>
                </c:pt>
                <c:pt idx="3">
                  <c:v>134.6</c:v>
                </c:pt>
                <c:pt idx="4">
                  <c:v>134.6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804512"/>
        <c:axId val="1324801248"/>
      </c:barChart>
      <c:catAx>
        <c:axId val="13248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01248"/>
        <c:crosses val="autoZero"/>
        <c:auto val="1"/>
        <c:lblAlgn val="ctr"/>
        <c:lblOffset val="100"/>
        <c:noMultiLvlLbl val="0"/>
      </c:catAx>
      <c:valAx>
        <c:axId val="13248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9042379767868698E-2"/>
          <c:y val="0.83655666447838373"/>
          <c:w val="0.86930375504570301"/>
          <c:h val="0.12671488601166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(c) Evaluation of Use Case Complexity (UCC)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Example!$I$1</c:f>
              <c:strCache>
                <c:ptCount val="1"/>
                <c:pt idx="0">
                  <c:v>BV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Example!$I$2:$I$6</c:f>
              <c:numCache>
                <c:formatCode>General</c:formatCode>
                <c:ptCount val="5"/>
                <c:pt idx="0">
                  <c:v>35</c:v>
                </c:pt>
                <c:pt idx="1">
                  <c:v>50</c:v>
                </c:pt>
                <c:pt idx="2">
                  <c:v>80</c:v>
                </c:pt>
                <c:pt idx="3">
                  <c:v>90</c:v>
                </c:pt>
                <c:pt idx="4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805056"/>
        <c:axId val="1324795264"/>
      </c:barChart>
      <c:catAx>
        <c:axId val="13248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95264"/>
        <c:crosses val="autoZero"/>
        <c:auto val="1"/>
        <c:lblAlgn val="ctr"/>
        <c:lblOffset val="100"/>
        <c:noMultiLvlLbl val="0"/>
      </c:catAx>
      <c:valAx>
        <c:axId val="13247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(a) Evaluation of Use Case Complexity (UCC)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bad_driver!$C$1</c:f>
              <c:strCache>
                <c:ptCount val="1"/>
                <c:pt idx="0">
                  <c:v>EUCW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bad_driver!$A$2:$A$6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bad_driver!$C$2:$C$6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32</c:v>
                </c:pt>
                <c:pt idx="3">
                  <c:v>13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bad_driver!$D$1</c:f>
              <c:strCache>
                <c:ptCount val="1"/>
                <c:pt idx="0">
                  <c:v>EXUCW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bad_driver!$A$2:$A$6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bad_driver!$D$2:$D$6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10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</c:ser>
        <c:ser>
          <c:idx val="2"/>
          <c:order val="2"/>
          <c:tx>
            <c:strRef>
              <c:f>bad_driver!$E$1</c:f>
              <c:strCache>
                <c:ptCount val="1"/>
                <c:pt idx="0">
                  <c:v>DUCW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bad_driver!$A$2:$A$6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bad_driver!$E$2:$E$6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797440"/>
        <c:axId val="1324799072"/>
      </c:barChart>
      <c:catAx>
        <c:axId val="13247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99072"/>
        <c:crosses val="autoZero"/>
        <c:auto val="1"/>
        <c:lblAlgn val="ctr"/>
        <c:lblOffset val="100"/>
        <c:noMultiLvlLbl val="0"/>
      </c:catAx>
      <c:valAx>
        <c:axId val="13247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(b) Effort Distribution over Use Cases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6637650920979111"/>
          <c:y val="4.0369159363554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bad_driver!$G$1</c:f>
              <c:strCache>
                <c:ptCount val="1"/>
                <c:pt idx="0">
                  <c:v>Est. Effort-I (EUCP)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bad_driver!$A$2:$A$6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bad_driver!$G$2:$G$6</c:f>
              <c:numCache>
                <c:formatCode>General</c:formatCode>
                <c:ptCount val="5"/>
                <c:pt idx="0">
                  <c:v>99.11</c:v>
                </c:pt>
                <c:pt idx="1">
                  <c:v>99.11</c:v>
                </c:pt>
                <c:pt idx="2">
                  <c:v>49.56</c:v>
                </c:pt>
                <c:pt idx="3">
                  <c:v>49.56</c:v>
                </c:pt>
                <c:pt idx="4">
                  <c:v>74.33</c:v>
                </c:pt>
              </c:numCache>
            </c:numRef>
          </c:val>
        </c:ser>
        <c:ser>
          <c:idx val="1"/>
          <c:order val="1"/>
          <c:tx>
            <c:strRef>
              <c:f>bad_driver!$H$1</c:f>
              <c:strCache>
                <c:ptCount val="1"/>
                <c:pt idx="0">
                  <c:v>Est. Effort-II (EXUCP)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bad_driver!$A$2:$A$6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bad_driver!$H$2:$H$6</c:f>
              <c:numCache>
                <c:formatCode>General</c:formatCode>
                <c:ptCount val="5"/>
                <c:pt idx="0">
                  <c:v>108.43</c:v>
                </c:pt>
                <c:pt idx="1">
                  <c:v>108.43</c:v>
                </c:pt>
                <c:pt idx="2">
                  <c:v>60.24</c:v>
                </c:pt>
                <c:pt idx="3">
                  <c:v>54.22</c:v>
                </c:pt>
                <c:pt idx="4">
                  <c:v>72.290000000000006</c:v>
                </c:pt>
              </c:numCache>
            </c:numRef>
          </c:val>
        </c:ser>
        <c:ser>
          <c:idx val="2"/>
          <c:order val="2"/>
          <c:tx>
            <c:strRef>
              <c:f>bad_driver!$I$1</c:f>
              <c:strCache>
                <c:ptCount val="1"/>
                <c:pt idx="0">
                  <c:v>Est. Effort-III (DUCP)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bad_driver!$A$2:$A$6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bad_driver!$I$2:$I$6</c:f>
              <c:numCache>
                <c:formatCode>General</c:formatCode>
                <c:ptCount val="5"/>
                <c:pt idx="0">
                  <c:v>96.04</c:v>
                </c:pt>
                <c:pt idx="1">
                  <c:v>96.04</c:v>
                </c:pt>
                <c:pt idx="2">
                  <c:v>61.74</c:v>
                </c:pt>
                <c:pt idx="3">
                  <c:v>48.02</c:v>
                </c:pt>
                <c:pt idx="4">
                  <c:v>61.74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801792"/>
        <c:axId val="1324799616"/>
      </c:barChart>
      <c:catAx>
        <c:axId val="13248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99616"/>
        <c:crosses val="autoZero"/>
        <c:auto val="1"/>
        <c:lblAlgn val="ctr"/>
        <c:lblOffset val="100"/>
        <c:noMultiLvlLbl val="0"/>
      </c:catAx>
      <c:valAx>
        <c:axId val="13247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(c) Evaluation of Business Value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8353271579751532"/>
          <c:y val="3.2676061654425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bad_driver!$F$1</c:f>
              <c:strCache>
                <c:ptCount val="1"/>
                <c:pt idx="0">
                  <c:v>BV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bad_driver!$A$2:$A$6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bad_driver!$F$2:$F$6</c:f>
              <c:numCache>
                <c:formatCode>General</c:formatCode>
                <c:ptCount val="5"/>
                <c:pt idx="0">
                  <c:v>80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808864"/>
        <c:axId val="1324802336"/>
      </c:barChart>
      <c:catAx>
        <c:axId val="13248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02336"/>
        <c:crosses val="autoZero"/>
        <c:auto val="1"/>
        <c:lblAlgn val="ctr"/>
        <c:lblOffset val="100"/>
        <c:noMultiLvlLbl val="0"/>
      </c:catAx>
      <c:valAx>
        <c:axId val="13248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0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 </a:t>
            </a:r>
            <a:r>
              <a:rPr lang="en-US" sz="1200" b="1" i="0" baseline="0">
                <a:effectLst/>
              </a:rPr>
              <a:t>(d) Prioritizing Use Cases by BV/UCC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bad_driver!$J$1</c:f>
              <c:strCache>
                <c:ptCount val="1"/>
                <c:pt idx="0">
                  <c:v>BV/Effort-I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bad_driver!$A$2:$A$6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bad_driver!$J$2:$J$6</c:f>
              <c:numCache>
                <c:formatCode>General</c:formatCode>
                <c:ptCount val="5"/>
                <c:pt idx="0">
                  <c:v>0.80718393703965297</c:v>
                </c:pt>
                <c:pt idx="1">
                  <c:v>0.60538795277973967</c:v>
                </c:pt>
                <c:pt idx="2">
                  <c:v>1.8159806295399514</c:v>
                </c:pt>
                <c:pt idx="3">
                  <c:v>2.0177562550443904</c:v>
                </c:pt>
                <c:pt idx="4">
                  <c:v>1.0762814475985469</c:v>
                </c:pt>
              </c:numCache>
            </c:numRef>
          </c:val>
        </c:ser>
        <c:ser>
          <c:idx val="1"/>
          <c:order val="1"/>
          <c:tx>
            <c:strRef>
              <c:f>bad_driver!$K$1</c:f>
              <c:strCache>
                <c:ptCount val="1"/>
                <c:pt idx="0">
                  <c:v>BV/Effort-II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bad_driver!$A$2:$A$6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bad_driver!$K$2:$K$6</c:f>
              <c:numCache>
                <c:formatCode>General</c:formatCode>
                <c:ptCount val="5"/>
                <c:pt idx="0">
                  <c:v>0.73780319099880098</c:v>
                </c:pt>
                <c:pt idx="1">
                  <c:v>0.55335239324910079</c:v>
                </c:pt>
                <c:pt idx="2">
                  <c:v>1.4940239043824701</c:v>
                </c:pt>
                <c:pt idx="3">
                  <c:v>1.8443378827001107</c:v>
                </c:pt>
                <c:pt idx="4">
                  <c:v>1.1066537557061833</c:v>
                </c:pt>
              </c:numCache>
            </c:numRef>
          </c:val>
        </c:ser>
        <c:ser>
          <c:idx val="2"/>
          <c:order val="2"/>
          <c:tx>
            <c:strRef>
              <c:f>bad_driver!$L$1</c:f>
              <c:strCache>
                <c:ptCount val="1"/>
                <c:pt idx="0">
                  <c:v>BV/Effort-III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bad_driver!$A$2:$A$6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bad_driver!$L$2:$L$6</c:f>
              <c:numCache>
                <c:formatCode>General</c:formatCode>
                <c:ptCount val="5"/>
                <c:pt idx="0">
                  <c:v>0.83298625572678042</c:v>
                </c:pt>
                <c:pt idx="1">
                  <c:v>0.62473969179508537</c:v>
                </c:pt>
                <c:pt idx="2">
                  <c:v>1.4577259475218658</c:v>
                </c:pt>
                <c:pt idx="3">
                  <c:v>2.0824656393169509</c:v>
                </c:pt>
                <c:pt idx="4">
                  <c:v>1.2957563977972142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809408"/>
        <c:axId val="1324794176"/>
      </c:barChart>
      <c:catAx>
        <c:axId val="132480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94176"/>
        <c:crosses val="autoZero"/>
        <c:auto val="1"/>
        <c:lblAlgn val="ctr"/>
        <c:lblOffset val="100"/>
        <c:noMultiLvlLbl val="0"/>
      </c:catAx>
      <c:valAx>
        <c:axId val="13247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161831</xdr:colOff>
      <xdr:row>6</xdr:row>
      <xdr:rowOff>115072</xdr:rowOff>
    </xdr:from>
    <xdr:to>
      <xdr:col>5</xdr:col>
      <xdr:colOff>143070</xdr:colOff>
      <xdr:row>15</xdr:row>
      <xdr:rowOff>94353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606714</xdr:colOff>
      <xdr:row>7</xdr:row>
      <xdr:rowOff>980</xdr:rowOff>
    </xdr:from>
    <xdr:to>
      <xdr:col>14</xdr:col>
      <xdr:colOff>586350</xdr:colOff>
      <xdr:row>15</xdr:row>
      <xdr:rowOff>163087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584397</xdr:colOff>
      <xdr:row>15</xdr:row>
      <xdr:rowOff>161894</xdr:rowOff>
    </xdr:from>
    <xdr:to>
      <xdr:col>19</xdr:col>
      <xdr:colOff>565636</xdr:colOff>
      <xdr:row>24</xdr:row>
      <xdr:rowOff>139034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601518</xdr:colOff>
      <xdr:row>6</xdr:row>
      <xdr:rowOff>182460</xdr:rowOff>
    </xdr:from>
    <xdr:to>
      <xdr:col>19</xdr:col>
      <xdr:colOff>583562</xdr:colOff>
      <xdr:row>15</xdr:row>
      <xdr:rowOff>160552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602899</xdr:colOff>
      <xdr:row>15</xdr:row>
      <xdr:rowOff>155886</xdr:rowOff>
    </xdr:from>
    <xdr:to>
      <xdr:col>14</xdr:col>
      <xdr:colOff>582535</xdr:colOff>
      <xdr:row>24</xdr:row>
      <xdr:rowOff>133265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8</xdr:row>
      <xdr:rowOff>16918</xdr:rowOff>
    </xdr:from>
    <xdr:to>
      <xdr:col>7</xdr:col>
      <xdr:colOff>1042306</xdr:colOff>
      <xdr:row>23</xdr:row>
      <xdr:rowOff>4671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632460</xdr:colOff>
      <xdr:row>8</xdr:row>
      <xdr:rowOff>22860</xdr:rowOff>
    </xdr:from>
    <xdr:to>
      <xdr:col>12</xdr:col>
      <xdr:colOff>729070</xdr:colOff>
      <xdr:row>23</xdr:row>
      <xdr:rowOff>10613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891539</xdr:colOff>
      <xdr:row>23</xdr:row>
      <xdr:rowOff>17112</xdr:rowOff>
    </xdr:from>
    <xdr:to>
      <xdr:col>8</xdr:col>
      <xdr:colOff>56060</xdr:colOff>
      <xdr:row>38</xdr:row>
      <xdr:rowOff>4866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632460</xdr:colOff>
      <xdr:row>22</xdr:row>
      <xdr:rowOff>177138</xdr:rowOff>
    </xdr:from>
    <xdr:to>
      <xdr:col>12</xdr:col>
      <xdr:colOff>729070</xdr:colOff>
      <xdr:row>37</xdr:row>
      <xdr:rowOff>164891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L7" zoomScale="170" zoomScaleNormal="170" workbookViewId="0">
      <selection activeCell="G14" sqref="G14"/>
    </sheetView>
  </sheetViews>
  <sheetFormatPr defaultRowHeight="14.4" x14ac:dyDescent="0.3"/>
  <sheetData>
    <row r="1" spans="1:21" x14ac:dyDescent="0.3">
      <c r="A1" t="s">
        <v>1</v>
      </c>
      <c r="B1" t="s">
        <v>0</v>
      </c>
      <c r="C1" t="s">
        <v>11</v>
      </c>
      <c r="D1" t="s">
        <v>12</v>
      </c>
      <c r="E1" t="s">
        <v>13</v>
      </c>
      <c r="F1" t="s">
        <v>7</v>
      </c>
      <c r="G1" t="s">
        <v>14</v>
      </c>
      <c r="H1" t="s">
        <v>15</v>
      </c>
      <c r="I1" t="s">
        <v>8</v>
      </c>
      <c r="J1" t="s">
        <v>9</v>
      </c>
      <c r="K1" t="s">
        <v>16</v>
      </c>
      <c r="L1" t="s">
        <v>17</v>
      </c>
      <c r="M1" t="s">
        <v>20</v>
      </c>
      <c r="N1" t="s">
        <v>18</v>
      </c>
      <c r="O1" t="s">
        <v>18</v>
      </c>
      <c r="P1" t="s">
        <v>9</v>
      </c>
      <c r="Q1" t="s">
        <v>16</v>
      </c>
      <c r="R1" t="s">
        <v>17</v>
      </c>
      <c r="S1" t="s">
        <v>10</v>
      </c>
      <c r="T1" t="s">
        <v>19</v>
      </c>
      <c r="U1" t="s">
        <v>18</v>
      </c>
    </row>
    <row r="2" spans="1:21" x14ac:dyDescent="0.3">
      <c r="A2" t="s">
        <v>2</v>
      </c>
      <c r="B2">
        <v>5</v>
      </c>
      <c r="C2">
        <v>3</v>
      </c>
      <c r="D2">
        <v>7</v>
      </c>
      <c r="E2">
        <f>C2*D2</f>
        <v>21</v>
      </c>
      <c r="F2">
        <v>4</v>
      </c>
      <c r="G2">
        <v>5</v>
      </c>
      <c r="H2">
        <v>3</v>
      </c>
      <c r="I2">
        <v>35</v>
      </c>
      <c r="J2">
        <f t="shared" ref="J2:J4" si="0">$I2/F2</f>
        <v>8.75</v>
      </c>
      <c r="K2">
        <f t="shared" ref="K2:K4" si="1">$I2/G2</f>
        <v>7</v>
      </c>
      <c r="L2">
        <f>$I2/H2</f>
        <v>11.666666666666666</v>
      </c>
      <c r="M2">
        <f>3.2*F2+12</f>
        <v>24.8</v>
      </c>
      <c r="N2">
        <f>3.4*G2+15</f>
        <v>32</v>
      </c>
      <c r="O2">
        <f>3.8*H2+13</f>
        <v>24.4</v>
      </c>
      <c r="P2">
        <v>8.75</v>
      </c>
      <c r="Q2">
        <v>7</v>
      </c>
      <c r="R2">
        <v>11.666666666666666</v>
      </c>
      <c r="S2">
        <v>24.8</v>
      </c>
      <c r="T2">
        <v>32</v>
      </c>
      <c r="U2">
        <v>24.4</v>
      </c>
    </row>
    <row r="3" spans="1:21" x14ac:dyDescent="0.3">
      <c r="A3" t="s">
        <v>3</v>
      </c>
      <c r="B3">
        <v>8</v>
      </c>
      <c r="C3">
        <v>6</v>
      </c>
      <c r="D3">
        <v>9</v>
      </c>
      <c r="E3">
        <f t="shared" ref="E3:E6" si="2">C3*D3</f>
        <v>54</v>
      </c>
      <c r="F3">
        <v>2</v>
      </c>
      <c r="G3">
        <v>4</v>
      </c>
      <c r="H3">
        <v>2</v>
      </c>
      <c r="I3">
        <v>50</v>
      </c>
      <c r="J3">
        <f t="shared" si="0"/>
        <v>25</v>
      </c>
      <c r="K3">
        <f t="shared" si="1"/>
        <v>12.5</v>
      </c>
      <c r="L3">
        <f t="shared" ref="L3:L4" si="3">$I3/H3</f>
        <v>25</v>
      </c>
      <c r="M3">
        <f>3.2*F3+12</f>
        <v>18.399999999999999</v>
      </c>
      <c r="N3">
        <f t="shared" ref="N3:N6" si="4">3.4*G3+15</f>
        <v>28.6</v>
      </c>
      <c r="O3">
        <f t="shared" ref="O3:O6" si="5">3.8*H3+13</f>
        <v>20.6</v>
      </c>
      <c r="P3">
        <v>25</v>
      </c>
      <c r="Q3">
        <v>12.5</v>
      </c>
      <c r="R3">
        <v>25</v>
      </c>
      <c r="S3">
        <v>18.399999999999999</v>
      </c>
      <c r="T3">
        <v>28.6</v>
      </c>
      <c r="U3">
        <v>20.6</v>
      </c>
    </row>
    <row r="4" spans="1:21" x14ac:dyDescent="0.3">
      <c r="A4" t="s">
        <v>4</v>
      </c>
      <c r="B4">
        <v>10</v>
      </c>
      <c r="C4">
        <v>9</v>
      </c>
      <c r="D4">
        <v>5</v>
      </c>
      <c r="E4">
        <f t="shared" si="2"/>
        <v>45</v>
      </c>
      <c r="F4">
        <v>12</v>
      </c>
      <c r="G4">
        <v>22</v>
      </c>
      <c r="H4">
        <v>11</v>
      </c>
      <c r="I4">
        <v>80</v>
      </c>
      <c r="J4">
        <f t="shared" si="0"/>
        <v>6.666666666666667</v>
      </c>
      <c r="K4">
        <f t="shared" si="1"/>
        <v>3.6363636363636362</v>
      </c>
      <c r="L4">
        <f t="shared" si="3"/>
        <v>7.2727272727272725</v>
      </c>
      <c r="M4">
        <f t="shared" ref="M4:M6" si="6">3.2*F4+12</f>
        <v>50.400000000000006</v>
      </c>
      <c r="N4">
        <f t="shared" si="4"/>
        <v>89.8</v>
      </c>
      <c r="O4">
        <f t="shared" si="5"/>
        <v>54.8</v>
      </c>
      <c r="P4">
        <v>6.666666666666667</v>
      </c>
      <c r="Q4">
        <v>3.6363636363636362</v>
      </c>
      <c r="R4">
        <v>7.2727272727272725</v>
      </c>
      <c r="S4">
        <v>50.400000000000006</v>
      </c>
      <c r="T4">
        <v>89.8</v>
      </c>
      <c r="U4">
        <v>54.8</v>
      </c>
    </row>
    <row r="5" spans="1:21" x14ac:dyDescent="0.3">
      <c r="A5" t="s">
        <v>5</v>
      </c>
      <c r="B5">
        <v>15</v>
      </c>
      <c r="C5">
        <v>12</v>
      </c>
      <c r="D5">
        <v>10</v>
      </c>
      <c r="E5">
        <f t="shared" si="2"/>
        <v>120</v>
      </c>
      <c r="F5">
        <v>21</v>
      </c>
      <c r="G5">
        <v>24</v>
      </c>
      <c r="H5">
        <v>32</v>
      </c>
      <c r="I5">
        <v>90</v>
      </c>
      <c r="J5">
        <f>$I5/F5</f>
        <v>4.2857142857142856</v>
      </c>
      <c r="K5">
        <f>$I5/G5</f>
        <v>3.75</v>
      </c>
      <c r="L5">
        <f>$I5/H5</f>
        <v>2.8125</v>
      </c>
      <c r="M5">
        <f t="shared" si="6"/>
        <v>79.2</v>
      </c>
      <c r="N5">
        <f t="shared" si="4"/>
        <v>96.6</v>
      </c>
      <c r="O5">
        <f t="shared" si="5"/>
        <v>134.6</v>
      </c>
      <c r="P5">
        <v>4.2857142857142856</v>
      </c>
      <c r="Q5">
        <v>3.75</v>
      </c>
      <c r="R5">
        <v>2.8125</v>
      </c>
      <c r="S5">
        <v>79.2</v>
      </c>
      <c r="T5">
        <v>96.6</v>
      </c>
      <c r="U5">
        <v>134.6</v>
      </c>
    </row>
    <row r="6" spans="1:21" x14ac:dyDescent="0.3">
      <c r="A6" t="s">
        <v>6</v>
      </c>
      <c r="B6">
        <v>13</v>
      </c>
      <c r="C6">
        <v>11</v>
      </c>
      <c r="D6">
        <v>7</v>
      </c>
      <c r="E6">
        <f t="shared" si="2"/>
        <v>77</v>
      </c>
      <c r="F6">
        <v>23</v>
      </c>
      <c r="G6">
        <v>32</v>
      </c>
      <c r="H6">
        <v>32</v>
      </c>
      <c r="I6">
        <v>40</v>
      </c>
      <c r="J6">
        <f t="shared" ref="J6:L6" si="7">$I6/F6</f>
        <v>1.7391304347826086</v>
      </c>
      <c r="K6">
        <f t="shared" si="7"/>
        <v>1.25</v>
      </c>
      <c r="L6">
        <f t="shared" si="7"/>
        <v>1.25</v>
      </c>
      <c r="M6">
        <f t="shared" si="6"/>
        <v>85.600000000000009</v>
      </c>
      <c r="N6">
        <f t="shared" si="4"/>
        <v>123.8</v>
      </c>
      <c r="O6">
        <f t="shared" si="5"/>
        <v>134.6</v>
      </c>
      <c r="P6">
        <v>1.7391304347826086</v>
      </c>
      <c r="Q6">
        <v>1.25</v>
      </c>
      <c r="R6">
        <v>1.25</v>
      </c>
      <c r="S6">
        <v>85.600000000000009</v>
      </c>
      <c r="T6">
        <v>123.8</v>
      </c>
      <c r="U6">
        <v>134.6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="112" zoomScaleNormal="112" workbookViewId="0">
      <selection activeCell="B12" sqref="B12"/>
    </sheetView>
  </sheetViews>
  <sheetFormatPr defaultRowHeight="14.4" x14ac:dyDescent="0.3"/>
  <cols>
    <col min="2" max="2" width="24.5546875" customWidth="1"/>
    <col min="8" max="8" width="16.21875" customWidth="1"/>
    <col min="9" max="9" width="18.33203125" customWidth="1"/>
    <col min="10" max="10" width="11.88671875" customWidth="1"/>
    <col min="11" max="11" width="12.44140625" customWidth="1"/>
    <col min="12" max="12" width="13" customWidth="1"/>
    <col min="13" max="13" width="18.109375" customWidth="1"/>
    <col min="14" max="14" width="15" customWidth="1"/>
  </cols>
  <sheetData>
    <row r="1" spans="1:12" x14ac:dyDescent="0.3">
      <c r="A1" t="s">
        <v>1</v>
      </c>
      <c r="B1" t="s">
        <v>23</v>
      </c>
      <c r="C1" t="s">
        <v>30</v>
      </c>
      <c r="D1" t="s">
        <v>31</v>
      </c>
      <c r="E1" t="s">
        <v>32</v>
      </c>
      <c r="F1" t="s">
        <v>8</v>
      </c>
      <c r="G1" t="s">
        <v>33</v>
      </c>
      <c r="H1" t="s">
        <v>34</v>
      </c>
      <c r="I1" t="s">
        <v>35</v>
      </c>
      <c r="J1" t="s">
        <v>27</v>
      </c>
      <c r="K1" t="s">
        <v>28</v>
      </c>
      <c r="L1" t="s">
        <v>29</v>
      </c>
    </row>
    <row r="2" spans="1:12" x14ac:dyDescent="0.3">
      <c r="A2" t="s">
        <v>2</v>
      </c>
      <c r="B2" t="s">
        <v>21</v>
      </c>
      <c r="C2">
        <v>4</v>
      </c>
      <c r="D2">
        <v>18</v>
      </c>
      <c r="E2">
        <v>14</v>
      </c>
      <c r="F2">
        <v>80</v>
      </c>
      <c r="G2">
        <v>99.11</v>
      </c>
      <c r="H2">
        <v>108.43</v>
      </c>
      <c r="I2">
        <v>96.04</v>
      </c>
      <c r="J2">
        <f>F2/G2</f>
        <v>0.80718393703965297</v>
      </c>
      <c r="K2">
        <f>F2/H2</f>
        <v>0.73780319099880098</v>
      </c>
      <c r="L2">
        <f>F2/I2</f>
        <v>0.83298625572678042</v>
      </c>
    </row>
    <row r="3" spans="1:12" x14ac:dyDescent="0.3">
      <c r="A3" t="s">
        <v>3</v>
      </c>
      <c r="B3" t="s">
        <v>22</v>
      </c>
      <c r="C3">
        <v>9</v>
      </c>
      <c r="D3">
        <v>18</v>
      </c>
      <c r="E3">
        <v>14</v>
      </c>
      <c r="F3">
        <v>60</v>
      </c>
      <c r="G3">
        <v>99.11</v>
      </c>
      <c r="H3">
        <v>108.43</v>
      </c>
      <c r="I3">
        <v>96.04</v>
      </c>
      <c r="J3">
        <f t="shared" ref="J3:J6" si="0">F3/G3</f>
        <v>0.60538795277973967</v>
      </c>
      <c r="K3">
        <f t="shared" ref="K3:K6" si="1">F3/H3</f>
        <v>0.55335239324910079</v>
      </c>
      <c r="L3">
        <f t="shared" ref="L3:L6" si="2">F3/I3</f>
        <v>0.62473969179508537</v>
      </c>
    </row>
    <row r="4" spans="1:12" x14ac:dyDescent="0.3">
      <c r="A4" t="s">
        <v>4</v>
      </c>
      <c r="B4" t="s">
        <v>26</v>
      </c>
      <c r="C4">
        <v>32</v>
      </c>
      <c r="D4">
        <v>10</v>
      </c>
      <c r="E4">
        <v>9</v>
      </c>
      <c r="F4">
        <v>90</v>
      </c>
      <c r="G4">
        <v>49.56</v>
      </c>
      <c r="H4">
        <v>60.24</v>
      </c>
      <c r="I4">
        <v>61.74</v>
      </c>
      <c r="J4">
        <f t="shared" si="0"/>
        <v>1.8159806295399514</v>
      </c>
      <c r="K4">
        <f t="shared" si="1"/>
        <v>1.4940239043824701</v>
      </c>
      <c r="L4">
        <f t="shared" si="2"/>
        <v>1.4577259475218658</v>
      </c>
    </row>
    <row r="5" spans="1:12" x14ac:dyDescent="0.3">
      <c r="A5" t="s">
        <v>5</v>
      </c>
      <c r="B5" t="s">
        <v>24</v>
      </c>
      <c r="C5">
        <v>13</v>
      </c>
      <c r="D5">
        <v>9</v>
      </c>
      <c r="E5">
        <v>7</v>
      </c>
      <c r="F5">
        <v>100</v>
      </c>
      <c r="G5">
        <v>49.56</v>
      </c>
      <c r="H5">
        <v>54.22</v>
      </c>
      <c r="I5">
        <v>48.02</v>
      </c>
      <c r="J5">
        <f t="shared" si="0"/>
        <v>2.0177562550443904</v>
      </c>
      <c r="K5">
        <f t="shared" si="1"/>
        <v>1.8443378827001107</v>
      </c>
      <c r="L5">
        <f t="shared" si="2"/>
        <v>2.0824656393169509</v>
      </c>
    </row>
    <row r="6" spans="1:12" x14ac:dyDescent="0.3">
      <c r="A6" t="s">
        <v>6</v>
      </c>
      <c r="B6" t="s">
        <v>25</v>
      </c>
      <c r="C6">
        <v>9</v>
      </c>
      <c r="D6">
        <v>12</v>
      </c>
      <c r="E6">
        <v>9</v>
      </c>
      <c r="F6">
        <v>80</v>
      </c>
      <c r="G6">
        <v>74.33</v>
      </c>
      <c r="H6">
        <v>72.290000000000006</v>
      </c>
      <c r="I6">
        <v>61.74</v>
      </c>
      <c r="J6">
        <f t="shared" si="0"/>
        <v>1.0762814475985469</v>
      </c>
      <c r="K6">
        <f t="shared" si="1"/>
        <v>1.1066537557061833</v>
      </c>
      <c r="L6">
        <f t="shared" si="2"/>
        <v>1.2957563977972142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bad_driver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2018-08-11T02:46:37Z</dcterms:modified>
</cp:coreProperties>
</file>